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6" windowHeight="6120"/>
  </bookViews>
  <sheets>
    <sheet name="LEAME" sheetId="6" r:id="rId1"/>
    <sheet name="BIOLÓGICO Recibido" sheetId="1" r:id="rId2"/>
    <sheet name="BIOLÓGICO Calculos" sheetId="5" r:id="rId3"/>
    <sheet name="HIDRATADAS" sheetId="4" r:id="rId4"/>
    <sheet name="TABLAS_NOBORRAR" sheetId="2" r:id="rId5"/>
    <sheet name="Hoja2" sheetId="3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2" i="5"/>
  <c r="P594" i="5" l="1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N4" i="4"/>
  <c r="N5" i="4"/>
  <c r="N6" i="4"/>
  <c r="N7" i="4"/>
  <c r="N8" i="4"/>
  <c r="N9" i="4"/>
  <c r="N10" i="4"/>
  <c r="N2" i="4"/>
  <c r="O2" i="4" l="1"/>
  <c r="P2" i="4"/>
  <c r="G3" i="4"/>
  <c r="G6" i="4"/>
  <c r="G9" i="4"/>
  <c r="G11" i="4"/>
  <c r="G14" i="4"/>
  <c r="G18" i="4"/>
  <c r="G15" i="4"/>
  <c r="G20" i="4"/>
  <c r="G10" i="4"/>
  <c r="G21" i="4"/>
  <c r="G5" i="4"/>
  <c r="G22" i="4"/>
  <c r="G4" i="4"/>
  <c r="G26" i="4"/>
  <c r="G17" i="4"/>
  <c r="G7" i="4"/>
  <c r="G12" i="4"/>
  <c r="G23" i="4"/>
  <c r="G13" i="4"/>
  <c r="G16" i="4"/>
  <c r="G24" i="4"/>
  <c r="G25" i="4"/>
  <c r="G8" i="4"/>
  <c r="G19" i="4"/>
  <c r="G2" i="4"/>
  <c r="S2" i="4" l="1"/>
  <c r="Q2" i="4"/>
  <c r="R2" i="4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2" i="1"/>
</calcChain>
</file>

<file path=xl/sharedStrings.xml><?xml version="1.0" encoding="utf-8"?>
<sst xmlns="http://schemas.openxmlformats.org/spreadsheetml/2006/main" count="1351" uniqueCount="74">
  <si>
    <t>BARCO</t>
  </si>
  <si>
    <t>LANCE Nº</t>
  </si>
  <si>
    <t>FECHA</t>
  </si>
  <si>
    <t>HORA</t>
  </si>
  <si>
    <t xml:space="preserve">LATITUD </t>
  </si>
  <si>
    <t>LONGITUD</t>
  </si>
  <si>
    <t>TONELADAS CAPTURADAS</t>
  </si>
  <si>
    <t>LANCE CORRELATIVO</t>
  </si>
  <si>
    <t>NÚMERO DE MUESTRA</t>
  </si>
  <si>
    <t>LT</t>
  </si>
  <si>
    <t>PT</t>
  </si>
  <si>
    <t>SEXO</t>
  </si>
  <si>
    <t>PESO GÓNADA</t>
  </si>
  <si>
    <t>EMMI</t>
  </si>
  <si>
    <t>DIAGNOSTICO</t>
  </si>
  <si>
    <t>FPO</t>
  </si>
  <si>
    <t>Atresia</t>
  </si>
  <si>
    <t xml:space="preserve">Observacion </t>
  </si>
  <si>
    <t xml:space="preserve">Codigo </t>
  </si>
  <si>
    <t>Zona</t>
  </si>
  <si>
    <t>DON JULIAN</t>
  </si>
  <si>
    <t>MACHO</t>
  </si>
  <si>
    <t>Indeterminado</t>
  </si>
  <si>
    <t>Virginal</t>
  </si>
  <si>
    <t>Inmaduro</t>
  </si>
  <si>
    <t>Parcialmente Vitelado</t>
  </si>
  <si>
    <t>Vitelado</t>
  </si>
  <si>
    <t>En Maduracion</t>
  </si>
  <si>
    <t>Hidratado</t>
  </si>
  <si>
    <t>En Desove</t>
  </si>
  <si>
    <t>Desovado</t>
  </si>
  <si>
    <t>macho</t>
  </si>
  <si>
    <t>SI</t>
  </si>
  <si>
    <t>si</t>
  </si>
  <si>
    <t>Sub A</t>
  </si>
  <si>
    <t>Sub B</t>
  </si>
  <si>
    <t>Sub C</t>
  </si>
  <si>
    <t>N° A</t>
  </si>
  <si>
    <t>N° B</t>
  </si>
  <si>
    <t>N°C</t>
  </si>
  <si>
    <t>PC</t>
  </si>
  <si>
    <t>FEC</t>
  </si>
  <si>
    <t>PROMEDIO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</si>
  <si>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</si>
  <si>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</si>
  <si>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</si>
  <si>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</si>
  <si>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</si>
  <si>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</si>
  <si>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</si>
  <si>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</si>
  <si>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</si>
  <si>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</si>
  <si>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</si>
  <si>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</si>
  <si>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</si>
  <si>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</si>
  <si>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</si>
  <si>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</si>
  <si>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</si>
  <si>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</si>
  <si>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</si>
  <si>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</si>
  <si>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</si>
  <si>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</si>
  <si>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</si>
  <si>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</si>
  <si>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</si>
  <si>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Hora fraccion</t>
  </si>
  <si>
    <t>PC promedio =</t>
  </si>
  <si>
    <t>Hoja "BIOLOGICO Recibido" corresponde al procesamiento de las muestras recibidas</t>
  </si>
  <si>
    <t>Hoja "BIOLOGICO Calculos" corresponde a los datos que entran a los cálculos, una vez que se eliminan los machos.</t>
  </si>
  <si>
    <t xml:space="preserve">HIDRATADAS corresponde al las hembras analizadas para fecundidad </t>
  </si>
  <si>
    <t>TABLAS NO BORRAR es la escal de madurez gonadal.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</si>
</sst>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9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solidFill>
                  <a:schemeClr val="tx1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36377187226596674"/>
                  <c:y val="1.1813575386410032E-2"/>
                </c:manualLayout>
              </c:layout>
              <c:numFmt formatCode="General" sourceLinked="0"/>
            </c:trendlineLbl>
          </c:trendline>
          <c:xVal>
            <c:numRef>
              <c:f>HIDRATADAS!$G$2:$G$26</c:f>
              <c:numCache>
                <c:formatCode>General</c:formatCode>
                <c:ptCount val="25"/>
                <c:pt idx="0">
                  <c:v>11.79</c:v>
                </c:pt>
                <c:pt idx="1">
                  <c:v>13.75</c:v>
                </c:pt>
                <c:pt idx="2">
                  <c:v>13.66</c:v>
                </c:pt>
                <c:pt idx="3">
                  <c:v>19.04</c:v>
                </c:pt>
                <c:pt idx="4">
                  <c:v>13.15</c:v>
                </c:pt>
                <c:pt idx="5">
                  <c:v>17.5</c:v>
                </c:pt>
                <c:pt idx="6">
                  <c:v>18.23</c:v>
                </c:pt>
                <c:pt idx="7">
                  <c:v>14.5</c:v>
                </c:pt>
                <c:pt idx="8">
                  <c:v>12.77</c:v>
                </c:pt>
                <c:pt idx="9">
                  <c:v>12.88</c:v>
                </c:pt>
                <c:pt idx="10">
                  <c:v>19.22</c:v>
                </c:pt>
                <c:pt idx="11">
                  <c:v>15.06</c:v>
                </c:pt>
                <c:pt idx="12">
                  <c:v>12.379999999999999</c:v>
                </c:pt>
                <c:pt idx="13">
                  <c:v>14.82</c:v>
                </c:pt>
                <c:pt idx="14">
                  <c:v>25.11</c:v>
                </c:pt>
                <c:pt idx="15">
                  <c:v>17.59</c:v>
                </c:pt>
                <c:pt idx="16">
                  <c:v>24.12</c:v>
                </c:pt>
                <c:pt idx="17">
                  <c:v>16.220000000000002</c:v>
                </c:pt>
                <c:pt idx="18">
                  <c:v>14.470000000000002</c:v>
                </c:pt>
                <c:pt idx="19">
                  <c:v>16.690000000000001</c:v>
                </c:pt>
                <c:pt idx="20">
                  <c:v>15.820000000000002</c:v>
                </c:pt>
                <c:pt idx="21">
                  <c:v>22.33</c:v>
                </c:pt>
                <c:pt idx="22">
                  <c:v>17.7</c:v>
                </c:pt>
                <c:pt idx="23">
                  <c:v>18.39</c:v>
                </c:pt>
                <c:pt idx="24">
                  <c:v>14.280000000000001</c:v>
                </c:pt>
              </c:numCache>
            </c:numRef>
          </c:xVal>
          <c:yVal>
            <c:numRef>
              <c:f>HIDRATADAS!$R$2:$R$26</c:f>
              <c:numCache>
                <c:formatCode>General</c:formatCode>
                <c:ptCount val="25"/>
                <c:pt idx="0">
                  <c:v>3192.21432224091</c:v>
                </c:pt>
                <c:pt idx="1">
                  <c:v>5675.9870293991025</c:v>
                </c:pt>
                <c:pt idx="2">
                  <c:v>8875.2498758309248</c:v>
                </c:pt>
                <c:pt idx="3">
                  <c:v>10175.36422257177</c:v>
                </c:pt>
                <c:pt idx="4">
                  <c:v>5141.693274691308</c:v>
                </c:pt>
                <c:pt idx="5">
                  <c:v>11405.08617685939</c:v>
                </c:pt>
                <c:pt idx="6">
                  <c:v>10544.464063610518</c:v>
                </c:pt>
                <c:pt idx="7">
                  <c:v>6169.4015269341098</c:v>
                </c:pt>
                <c:pt idx="8">
                  <c:v>6260.5410014127347</c:v>
                </c:pt>
                <c:pt idx="9">
                  <c:v>5971.5524686421895</c:v>
                </c:pt>
                <c:pt idx="10">
                  <c:v>14191.263324278978</c:v>
                </c:pt>
                <c:pt idx="11">
                  <c:v>3755.0765497233033</c:v>
                </c:pt>
                <c:pt idx="12">
                  <c:v>3959.9996574955762</c:v>
                </c:pt>
                <c:pt idx="13">
                  <c:v>7235.6082576774279</c:v>
                </c:pt>
                <c:pt idx="14">
                  <c:v>15991.445076188347</c:v>
                </c:pt>
                <c:pt idx="15">
                  <c:v>9503.0725689404953</c:v>
                </c:pt>
                <c:pt idx="16">
                  <c:v>16103.851928849139</c:v>
                </c:pt>
                <c:pt idx="17">
                  <c:v>9804.3192524593305</c:v>
                </c:pt>
                <c:pt idx="18">
                  <c:v>8002.5859724353395</c:v>
                </c:pt>
                <c:pt idx="19">
                  <c:v>8920.9792220144955</c:v>
                </c:pt>
                <c:pt idx="20">
                  <c:v>6505.9180035650616</c:v>
                </c:pt>
                <c:pt idx="21">
                  <c:v>9321.2730645230931</c:v>
                </c:pt>
                <c:pt idx="22">
                  <c:v>10240.51561491985</c:v>
                </c:pt>
                <c:pt idx="23">
                  <c:v>9869.5865827558882</c:v>
                </c:pt>
                <c:pt idx="24">
                  <c:v>8792.4013046901364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10528"/>
        <c:axId val="274326272"/>
      </c:scatterChart>
      <c:valAx>
        <c:axId val="2623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corporal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4326272"/>
        <c:crosses val="autoZero"/>
        <c:crossBetween val="midCat"/>
      </c:valAx>
      <c:valAx>
        <c:axId val="274326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Fecundidad ( N°)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62310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27</xdr:row>
      <xdr:rowOff>41910</xdr:rowOff>
    </xdr:from>
    <xdr:to>
      <xdr:col>17</xdr:col>
      <xdr:colOff>617220</xdr:colOff>
      <xdr:row>42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tabSelected="1" workbookViewId="0">
      <selection activeCell="B11" sqref="B11"/>
    </sheetView>
  </sheetViews>
  <sheetFormatPr baseColWidth="10" defaultRowHeight="14.4" x14ac:dyDescent="0.3"/>
  <sheetData>
    <row r="5" spans="2:2" x14ac:dyDescent="0.3">
      <c r="B5" t="s">
        <v>70</v>
      </c>
    </row>
    <row r="7" spans="2:2" x14ac:dyDescent="0.3">
      <c r="B7" t="s">
        <v>71</v>
      </c>
    </row>
    <row r="8" spans="2:2" x14ac:dyDescent="0.3">
      <c r="B8" t="s">
        <v>72</v>
      </c>
    </row>
    <row r="10" spans="2:2" x14ac:dyDescent="0.3">
      <c r="B10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9"/>
  <sheetViews>
    <sheetView zoomScale="70" zoomScaleNormal="70" workbookViewId="0">
      <pane ySplit="1" topLeftCell="A2" activePane="bottomLeft" state="frozen"/>
      <selection pane="bottomLeft" activeCell="O11" sqref="O11"/>
    </sheetView>
  </sheetViews>
  <sheetFormatPr baseColWidth="10" defaultRowHeight="14.4" x14ac:dyDescent="0.3"/>
  <cols>
    <col min="3" max="3" width="12.44140625" bestFit="1" customWidth="1"/>
    <col min="15" max="15" width="22.109375" bestFit="1" customWidth="1"/>
    <col min="18" max="18" width="15.44140625" bestFit="1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" x14ac:dyDescent="0.25">
      <c r="A2" t="s">
        <v>20</v>
      </c>
      <c r="B2">
        <v>1</v>
      </c>
      <c r="C2" s="3">
        <v>42283</v>
      </c>
      <c r="D2" s="4">
        <v>0.3520833333333333</v>
      </c>
      <c r="E2" s="5">
        <v>36.530383333333333</v>
      </c>
      <c r="F2" s="5">
        <v>73.013850000000005</v>
      </c>
      <c r="H2">
        <v>1</v>
      </c>
      <c r="I2">
        <v>1</v>
      </c>
      <c r="J2">
        <v>13.3</v>
      </c>
      <c r="K2">
        <v>15.51</v>
      </c>
      <c r="M2">
        <v>1.01</v>
      </c>
      <c r="N2">
        <v>6</v>
      </c>
      <c r="O2" t="str">
        <f>IF(N2="","",VLOOKUP(N2,TABLAS_NOBORRAR!$B$3:$C$12,2,))</f>
        <v>Hidratado</v>
      </c>
      <c r="P2">
        <v>999</v>
      </c>
    </row>
    <row r="3" spans="1:20" ht="15" x14ac:dyDescent="0.25">
      <c r="A3" t="s">
        <v>20</v>
      </c>
      <c r="B3">
        <v>1</v>
      </c>
      <c r="C3" s="3">
        <v>42283</v>
      </c>
      <c r="D3" s="4">
        <v>0.3520833333333333</v>
      </c>
      <c r="E3" s="5">
        <v>36.530383333333333</v>
      </c>
      <c r="F3" s="5">
        <v>73.013850000000005</v>
      </c>
      <c r="H3">
        <v>1</v>
      </c>
      <c r="I3">
        <v>2</v>
      </c>
      <c r="J3">
        <v>13</v>
      </c>
      <c r="K3">
        <v>14.06</v>
      </c>
      <c r="M3">
        <v>0.54</v>
      </c>
      <c r="N3">
        <v>4</v>
      </c>
      <c r="O3" t="str">
        <f>IF(N3="","",VLOOKUP(N3,TABLAS_NOBORRAR!$B$3:$C$12,2,))</f>
        <v>Vitelado</v>
      </c>
      <c r="P3">
        <v>5</v>
      </c>
    </row>
    <row r="4" spans="1:20" ht="15" x14ac:dyDescent="0.25">
      <c r="A4" t="s">
        <v>20</v>
      </c>
      <c r="B4">
        <v>1</v>
      </c>
      <c r="C4" s="3">
        <v>42283</v>
      </c>
      <c r="D4" s="4">
        <v>0.3520833333333333</v>
      </c>
      <c r="E4" s="5">
        <v>36.530383333333333</v>
      </c>
      <c r="F4" s="5">
        <v>73.013850000000005</v>
      </c>
      <c r="H4">
        <v>1</v>
      </c>
      <c r="I4">
        <v>3</v>
      </c>
      <c r="J4">
        <v>13.3</v>
      </c>
      <c r="K4">
        <v>15.92</v>
      </c>
      <c r="M4">
        <v>0.7</v>
      </c>
      <c r="N4">
        <v>4</v>
      </c>
      <c r="O4" t="str">
        <f>IF(N4="","",VLOOKUP(N4,TABLAS_NOBORRAR!$B$3:$C$12,2,))</f>
        <v>Vitelado</v>
      </c>
      <c r="P4">
        <v>5</v>
      </c>
    </row>
    <row r="5" spans="1:20" ht="15" x14ac:dyDescent="0.25">
      <c r="A5" t="s">
        <v>20</v>
      </c>
      <c r="B5">
        <v>1</v>
      </c>
      <c r="C5" s="3">
        <v>42283</v>
      </c>
      <c r="D5" s="4">
        <v>0.3520833333333333</v>
      </c>
      <c r="E5" s="5">
        <v>36.530383333333333</v>
      </c>
      <c r="F5" s="5">
        <v>73.013850000000005</v>
      </c>
      <c r="H5">
        <v>1</v>
      </c>
      <c r="I5">
        <v>4</v>
      </c>
      <c r="J5">
        <v>13</v>
      </c>
      <c r="K5">
        <v>14.3</v>
      </c>
      <c r="M5">
        <v>0.82</v>
      </c>
      <c r="N5">
        <v>5</v>
      </c>
      <c r="O5" t="str">
        <f>IF(N5="","",VLOOKUP(N5,TABLAS_NOBORRAR!$B$3:$C$12,2,))</f>
        <v>En Maduracion</v>
      </c>
      <c r="P5">
        <v>999</v>
      </c>
    </row>
    <row r="6" spans="1:20" ht="15" x14ac:dyDescent="0.25">
      <c r="A6" t="s">
        <v>20</v>
      </c>
      <c r="B6">
        <v>1</v>
      </c>
      <c r="C6" s="3">
        <v>42283</v>
      </c>
      <c r="D6" s="4">
        <v>0.3520833333333333</v>
      </c>
      <c r="E6" s="5">
        <v>36.530383333333333</v>
      </c>
      <c r="F6" s="5">
        <v>73.013850000000005</v>
      </c>
      <c r="H6">
        <v>1</v>
      </c>
      <c r="I6">
        <v>5</v>
      </c>
      <c r="J6">
        <v>13.5</v>
      </c>
      <c r="K6">
        <v>15.77</v>
      </c>
      <c r="M6">
        <v>0.66</v>
      </c>
      <c r="N6">
        <v>4</v>
      </c>
      <c r="O6" t="str">
        <f>IF(N6="","",VLOOKUP(N6,TABLAS_NOBORRAR!$B$3:$C$12,2,))</f>
        <v>Vitelado</v>
      </c>
      <c r="P6">
        <v>7</v>
      </c>
    </row>
    <row r="7" spans="1:20" ht="15" x14ac:dyDescent="0.25">
      <c r="A7" t="s">
        <v>20</v>
      </c>
      <c r="B7">
        <v>1</v>
      </c>
      <c r="C7" s="3">
        <v>42283</v>
      </c>
      <c r="D7" s="4">
        <v>0.3520833333333333</v>
      </c>
      <c r="E7" s="5">
        <v>36.530383333333333</v>
      </c>
      <c r="F7" s="5">
        <v>73.013850000000005</v>
      </c>
      <c r="H7">
        <v>1</v>
      </c>
      <c r="I7">
        <v>6</v>
      </c>
      <c r="J7">
        <v>13</v>
      </c>
      <c r="K7">
        <v>13.63</v>
      </c>
      <c r="M7">
        <v>0.4</v>
      </c>
      <c r="N7">
        <v>4</v>
      </c>
      <c r="O7" t="str">
        <f>IF(N7="","",VLOOKUP(N7,TABLAS_NOBORRAR!$B$3:$C$12,2,))</f>
        <v>Vitelado</v>
      </c>
      <c r="P7">
        <v>999</v>
      </c>
    </row>
    <row r="8" spans="1:20" ht="15" x14ac:dyDescent="0.25">
      <c r="A8" t="s">
        <v>20</v>
      </c>
      <c r="B8">
        <v>1</v>
      </c>
      <c r="C8" s="3">
        <v>42283</v>
      </c>
      <c r="D8" s="4">
        <v>0.3520833333333333</v>
      </c>
      <c r="E8" s="5">
        <v>36.530383333333333</v>
      </c>
      <c r="F8" s="5">
        <v>73.013850000000005</v>
      </c>
      <c r="H8">
        <v>1</v>
      </c>
      <c r="I8">
        <v>7</v>
      </c>
      <c r="J8">
        <v>13</v>
      </c>
      <c r="K8">
        <v>13.95</v>
      </c>
      <c r="M8">
        <v>0.47</v>
      </c>
      <c r="N8">
        <v>4</v>
      </c>
      <c r="O8" t="str">
        <f>IF(N8="","",VLOOKUP(N8,TABLAS_NOBORRAR!$B$3:$C$12,2,))</f>
        <v>Vitelado</v>
      </c>
      <c r="P8">
        <v>4</v>
      </c>
    </row>
    <row r="9" spans="1:20" ht="15" x14ac:dyDescent="0.25">
      <c r="A9" t="s">
        <v>20</v>
      </c>
      <c r="B9">
        <v>1</v>
      </c>
      <c r="C9" s="3">
        <v>42283</v>
      </c>
      <c r="D9" s="4">
        <v>0.3520833333333333</v>
      </c>
      <c r="E9" s="5">
        <v>36.530383333333333</v>
      </c>
      <c r="F9" s="5">
        <v>73.013850000000005</v>
      </c>
      <c r="H9">
        <v>1</v>
      </c>
      <c r="I9">
        <v>8</v>
      </c>
      <c r="J9">
        <v>13.4</v>
      </c>
      <c r="K9">
        <v>15.44</v>
      </c>
      <c r="M9">
        <v>0.64</v>
      </c>
      <c r="N9">
        <v>4</v>
      </c>
      <c r="O9" t="str">
        <f>IF(N9="","",VLOOKUP(N9,TABLAS_NOBORRAR!$B$3:$C$12,2,))</f>
        <v>Vitelado</v>
      </c>
      <c r="P9">
        <v>2</v>
      </c>
    </row>
    <row r="10" spans="1:20" ht="15" x14ac:dyDescent="0.25">
      <c r="A10" t="s">
        <v>20</v>
      </c>
      <c r="B10">
        <v>1</v>
      </c>
      <c r="C10" s="3">
        <v>42283</v>
      </c>
      <c r="D10" s="4">
        <v>0.3520833333333333</v>
      </c>
      <c r="E10" s="5">
        <v>36.530383333333333</v>
      </c>
      <c r="F10" s="5">
        <v>73.013850000000005</v>
      </c>
      <c r="H10">
        <v>1</v>
      </c>
      <c r="I10">
        <v>9</v>
      </c>
      <c r="J10">
        <v>13.7</v>
      </c>
      <c r="K10">
        <v>17.670000000000002</v>
      </c>
      <c r="M10">
        <v>0.57999999999999996</v>
      </c>
      <c r="N10">
        <v>4</v>
      </c>
      <c r="O10" t="str">
        <f>IF(N10="","",VLOOKUP(N10,TABLAS_NOBORRAR!$B$3:$C$12,2,))</f>
        <v>Vitelado</v>
      </c>
      <c r="P10">
        <v>7</v>
      </c>
    </row>
    <row r="11" spans="1:20" ht="15" x14ac:dyDescent="0.25">
      <c r="A11" t="s">
        <v>20</v>
      </c>
      <c r="B11">
        <v>1</v>
      </c>
      <c r="C11" s="3">
        <v>42283</v>
      </c>
      <c r="D11" s="4">
        <v>0.3520833333333333</v>
      </c>
      <c r="E11" s="5">
        <v>36.530383333333333</v>
      </c>
      <c r="F11" s="5">
        <v>73.013850000000005</v>
      </c>
      <c r="H11">
        <v>1</v>
      </c>
      <c r="I11">
        <v>10</v>
      </c>
      <c r="J11">
        <v>13</v>
      </c>
      <c r="K11">
        <v>13.65</v>
      </c>
      <c r="M11">
        <v>0.75</v>
      </c>
      <c r="N11">
        <v>4</v>
      </c>
      <c r="O11" t="str">
        <f>IF(N11="","",VLOOKUP(N11,TABLAS_NOBORRAR!$B$3:$C$12,2,))</f>
        <v>Vitelado</v>
      </c>
      <c r="P11">
        <v>999</v>
      </c>
    </row>
    <row r="12" spans="1:20" ht="15" x14ac:dyDescent="0.25">
      <c r="A12" t="s">
        <v>20</v>
      </c>
      <c r="B12">
        <v>1</v>
      </c>
      <c r="C12" s="3">
        <v>42283</v>
      </c>
      <c r="D12" s="4">
        <v>0.3520833333333333</v>
      </c>
      <c r="E12" s="5">
        <v>36.530383333333333</v>
      </c>
      <c r="F12" s="5">
        <v>73.013850000000005</v>
      </c>
      <c r="H12">
        <v>1</v>
      </c>
      <c r="I12">
        <v>11</v>
      </c>
      <c r="J12">
        <v>13</v>
      </c>
      <c r="K12">
        <v>14.26</v>
      </c>
      <c r="M12">
        <v>0.55000000000000004</v>
      </c>
      <c r="N12">
        <v>4</v>
      </c>
      <c r="O12" t="str">
        <f>IF(N12="","",VLOOKUP(N12,TABLAS_NOBORRAR!$B$3:$C$12,2,))</f>
        <v>Vitelado</v>
      </c>
      <c r="P12">
        <v>999</v>
      </c>
    </row>
    <row r="13" spans="1:20" ht="15" x14ac:dyDescent="0.25">
      <c r="A13" t="s">
        <v>20</v>
      </c>
      <c r="B13">
        <v>1</v>
      </c>
      <c r="C13" s="3">
        <v>42283</v>
      </c>
      <c r="D13" s="4">
        <v>0.3520833333333333</v>
      </c>
      <c r="E13" s="5">
        <v>36.530383333333333</v>
      </c>
      <c r="F13" s="5">
        <v>73.013850000000005</v>
      </c>
      <c r="H13">
        <v>1</v>
      </c>
      <c r="I13">
        <v>12</v>
      </c>
      <c r="J13">
        <v>11.8</v>
      </c>
      <c r="K13">
        <v>10.72</v>
      </c>
      <c r="M13">
        <v>0.63</v>
      </c>
      <c r="N13">
        <v>6</v>
      </c>
      <c r="O13" t="str">
        <f>IF(N13="","",VLOOKUP(N13,TABLAS_NOBORRAR!$B$3:$C$12,2,))</f>
        <v>Hidratado</v>
      </c>
      <c r="P13">
        <v>999</v>
      </c>
    </row>
    <row r="14" spans="1:20" ht="15" x14ac:dyDescent="0.25">
      <c r="A14" t="s">
        <v>20</v>
      </c>
      <c r="B14">
        <v>1</v>
      </c>
      <c r="C14" s="3">
        <v>42283</v>
      </c>
      <c r="D14" s="4">
        <v>0.3520833333333333</v>
      </c>
      <c r="E14" s="5">
        <v>36.530383333333333</v>
      </c>
      <c r="F14" s="5">
        <v>73.013850000000005</v>
      </c>
      <c r="H14">
        <v>1</v>
      </c>
      <c r="I14">
        <v>13</v>
      </c>
      <c r="J14">
        <v>12.4</v>
      </c>
      <c r="K14">
        <v>12.32</v>
      </c>
      <c r="M14">
        <v>0.62</v>
      </c>
      <c r="N14">
        <v>6</v>
      </c>
      <c r="O14" t="str">
        <f>IF(N14="","",VLOOKUP(N14,TABLAS_NOBORRAR!$B$3:$C$12,2,))</f>
        <v>Hidratado</v>
      </c>
      <c r="P14">
        <v>999</v>
      </c>
    </row>
    <row r="15" spans="1:20" ht="15" x14ac:dyDescent="0.25">
      <c r="A15" t="s">
        <v>20</v>
      </c>
      <c r="B15">
        <v>1</v>
      </c>
      <c r="C15" s="3">
        <v>42283</v>
      </c>
      <c r="D15" s="4">
        <v>0.3520833333333333</v>
      </c>
      <c r="E15" s="5">
        <v>36.530383333333333</v>
      </c>
      <c r="F15" s="5">
        <v>73.013850000000005</v>
      </c>
      <c r="H15">
        <v>1</v>
      </c>
      <c r="I15">
        <v>14</v>
      </c>
      <c r="J15">
        <v>13.4</v>
      </c>
      <c r="K15">
        <v>13.98</v>
      </c>
      <c r="M15">
        <v>0.81</v>
      </c>
      <c r="N15">
        <v>5</v>
      </c>
      <c r="O15" t="str">
        <f>IF(N15="","",VLOOKUP(N15,TABLAS_NOBORRAR!$B$3:$C$12,2,))</f>
        <v>En Maduracion</v>
      </c>
      <c r="P15">
        <v>999</v>
      </c>
    </row>
    <row r="16" spans="1:20" ht="15" x14ac:dyDescent="0.25">
      <c r="A16" t="s">
        <v>20</v>
      </c>
      <c r="B16">
        <v>1</v>
      </c>
      <c r="C16" s="3">
        <v>42283</v>
      </c>
      <c r="D16" s="4">
        <v>0.3520833333333333</v>
      </c>
      <c r="E16" s="5">
        <v>36.530383333333333</v>
      </c>
      <c r="F16" s="5">
        <v>73.013850000000005</v>
      </c>
      <c r="H16">
        <v>1</v>
      </c>
      <c r="I16">
        <v>15</v>
      </c>
      <c r="J16">
        <v>12.9</v>
      </c>
      <c r="K16">
        <v>13.11</v>
      </c>
      <c r="M16">
        <v>0.47</v>
      </c>
      <c r="N16">
        <v>4</v>
      </c>
      <c r="O16" t="str">
        <f>IF(N16="","",VLOOKUP(N16,TABLAS_NOBORRAR!$B$3:$C$12,2,))</f>
        <v>Vitelado</v>
      </c>
      <c r="P16">
        <v>4</v>
      </c>
    </row>
    <row r="17" spans="1:17" ht="15" x14ac:dyDescent="0.25">
      <c r="A17" t="s">
        <v>20</v>
      </c>
      <c r="B17">
        <v>1</v>
      </c>
      <c r="C17" s="3">
        <v>42283</v>
      </c>
      <c r="D17" s="4">
        <v>0.3520833333333333</v>
      </c>
      <c r="E17" s="5">
        <v>36.530383333333333</v>
      </c>
      <c r="F17" s="5">
        <v>73.013850000000005</v>
      </c>
      <c r="H17">
        <v>1</v>
      </c>
      <c r="I17">
        <v>16</v>
      </c>
      <c r="J17">
        <v>13.1</v>
      </c>
      <c r="K17">
        <v>15.15</v>
      </c>
      <c r="M17">
        <v>0.8</v>
      </c>
      <c r="N17">
        <v>5</v>
      </c>
      <c r="O17" t="str">
        <f>IF(N17="","",VLOOKUP(N17,TABLAS_NOBORRAR!$B$3:$C$12,2,))</f>
        <v>En Maduracion</v>
      </c>
      <c r="P17">
        <v>999</v>
      </c>
    </row>
    <row r="18" spans="1:17" ht="15" x14ac:dyDescent="0.25">
      <c r="A18" t="s">
        <v>20</v>
      </c>
      <c r="B18">
        <v>1</v>
      </c>
      <c r="C18" s="3">
        <v>42283</v>
      </c>
      <c r="D18" s="4">
        <v>0.3520833333333333</v>
      </c>
      <c r="E18" s="5">
        <v>36.530383333333333</v>
      </c>
      <c r="F18" s="5">
        <v>73.013850000000005</v>
      </c>
      <c r="H18">
        <v>1</v>
      </c>
      <c r="I18">
        <v>17</v>
      </c>
      <c r="J18">
        <v>13.1</v>
      </c>
      <c r="K18">
        <v>14.58</v>
      </c>
      <c r="M18">
        <v>0.74</v>
      </c>
      <c r="N18">
        <v>4</v>
      </c>
      <c r="O18" t="str">
        <f>IF(N18="","",VLOOKUP(N18,TABLAS_NOBORRAR!$B$3:$C$12,2,))</f>
        <v>Vitelado</v>
      </c>
      <c r="P18">
        <v>5</v>
      </c>
    </row>
    <row r="19" spans="1:17" ht="15" x14ac:dyDescent="0.25">
      <c r="A19" t="s">
        <v>20</v>
      </c>
      <c r="B19">
        <v>1</v>
      </c>
      <c r="C19" s="3">
        <v>42283</v>
      </c>
      <c r="D19" s="4">
        <v>0.3520833333333333</v>
      </c>
      <c r="E19" s="5">
        <v>36.530383333333333</v>
      </c>
      <c r="F19" s="5">
        <v>73.013850000000005</v>
      </c>
      <c r="H19">
        <v>1</v>
      </c>
      <c r="I19">
        <v>18</v>
      </c>
      <c r="J19">
        <v>13.3</v>
      </c>
      <c r="K19">
        <v>14.78</v>
      </c>
      <c r="M19">
        <v>0.45</v>
      </c>
      <c r="N19">
        <v>8</v>
      </c>
      <c r="O19" t="str">
        <f>IF(N19="","",VLOOKUP(N19,TABLAS_NOBORRAR!$B$3:$C$12,2,))</f>
        <v>Desovado</v>
      </c>
      <c r="P19">
        <v>7</v>
      </c>
      <c r="Q19" t="s">
        <v>32</v>
      </c>
    </row>
    <row r="20" spans="1:17" ht="15" x14ac:dyDescent="0.25">
      <c r="A20" t="s">
        <v>20</v>
      </c>
      <c r="B20">
        <v>1</v>
      </c>
      <c r="C20" s="3">
        <v>42283</v>
      </c>
      <c r="D20" s="4">
        <v>0.3520833333333333</v>
      </c>
      <c r="E20" s="5">
        <v>36.530383333333333</v>
      </c>
      <c r="F20" s="5">
        <v>73.013850000000005</v>
      </c>
      <c r="H20">
        <v>1</v>
      </c>
      <c r="I20">
        <v>19</v>
      </c>
      <c r="J20">
        <v>13.1</v>
      </c>
      <c r="K20">
        <v>13.4</v>
      </c>
      <c r="M20">
        <v>0.62</v>
      </c>
      <c r="N20">
        <v>4</v>
      </c>
      <c r="O20" t="str">
        <f>IF(N20="","",VLOOKUP(N20,TABLAS_NOBORRAR!$B$3:$C$12,2,))</f>
        <v>Vitelado</v>
      </c>
      <c r="P20">
        <v>7</v>
      </c>
    </row>
    <row r="21" spans="1:17" ht="15" x14ac:dyDescent="0.25">
      <c r="A21" t="s">
        <v>20</v>
      </c>
      <c r="B21">
        <v>1</v>
      </c>
      <c r="C21" s="3">
        <v>42283</v>
      </c>
      <c r="D21" s="4">
        <v>0.3520833333333333</v>
      </c>
      <c r="E21" s="5">
        <v>36.530383333333333</v>
      </c>
      <c r="F21" s="5">
        <v>73.013850000000005</v>
      </c>
      <c r="H21">
        <v>1</v>
      </c>
      <c r="I21">
        <v>20</v>
      </c>
      <c r="J21">
        <v>12.8</v>
      </c>
      <c r="K21">
        <v>13.15</v>
      </c>
      <c r="M21">
        <v>0.31</v>
      </c>
      <c r="N21">
        <v>4</v>
      </c>
      <c r="O21" t="str">
        <f>IF(N21="","",VLOOKUP(N21,TABLAS_NOBORRAR!$B$3:$C$12,2,))</f>
        <v>Vitelado</v>
      </c>
      <c r="P21">
        <v>999</v>
      </c>
    </row>
    <row r="22" spans="1:17" ht="15" x14ac:dyDescent="0.25">
      <c r="A22" t="s">
        <v>20</v>
      </c>
      <c r="B22">
        <v>1</v>
      </c>
      <c r="C22" s="3">
        <v>42283</v>
      </c>
      <c r="D22" s="4">
        <v>0.3520833333333333</v>
      </c>
      <c r="E22" s="5">
        <v>36.530383333333333</v>
      </c>
      <c r="F22" s="5">
        <v>73.013850000000005</v>
      </c>
      <c r="H22">
        <v>1</v>
      </c>
      <c r="I22">
        <v>21</v>
      </c>
      <c r="J22">
        <v>13</v>
      </c>
      <c r="K22">
        <v>13.75</v>
      </c>
      <c r="M22">
        <v>0.87</v>
      </c>
      <c r="N22">
        <v>6</v>
      </c>
      <c r="O22" t="str">
        <f>IF(N22="","",VLOOKUP(N22,TABLAS_NOBORRAR!$B$3:$C$12,2,))</f>
        <v>Hidratado</v>
      </c>
      <c r="P22">
        <v>999</v>
      </c>
    </row>
    <row r="23" spans="1:17" ht="15" x14ac:dyDescent="0.25">
      <c r="A23" t="s">
        <v>20</v>
      </c>
      <c r="B23">
        <v>1</v>
      </c>
      <c r="C23" s="3">
        <v>42283</v>
      </c>
      <c r="D23" s="4">
        <v>0.3520833333333333</v>
      </c>
      <c r="E23" s="5">
        <v>36.530383333333333</v>
      </c>
      <c r="F23" s="5">
        <v>73.013850000000005</v>
      </c>
      <c r="H23">
        <v>1</v>
      </c>
      <c r="I23">
        <v>22</v>
      </c>
      <c r="J23">
        <v>13.7</v>
      </c>
      <c r="K23">
        <v>18.2</v>
      </c>
      <c r="M23">
        <v>1.28</v>
      </c>
      <c r="N23">
        <v>6</v>
      </c>
      <c r="O23" t="str">
        <f>IF(N23="","",VLOOKUP(N23,TABLAS_NOBORRAR!$B$3:$C$12,2,))</f>
        <v>Hidratado</v>
      </c>
      <c r="P23">
        <v>999</v>
      </c>
    </row>
    <row r="24" spans="1:17" ht="15" x14ac:dyDescent="0.25">
      <c r="A24" t="s">
        <v>20</v>
      </c>
      <c r="B24">
        <v>1</v>
      </c>
      <c r="C24" s="3">
        <v>42283</v>
      </c>
      <c r="D24" s="4">
        <v>0.3520833333333333</v>
      </c>
      <c r="E24" s="5">
        <v>36.530383333333333</v>
      </c>
      <c r="F24" s="5">
        <v>73.013850000000005</v>
      </c>
      <c r="H24">
        <v>1</v>
      </c>
      <c r="I24">
        <v>23</v>
      </c>
      <c r="J24">
        <v>13.2</v>
      </c>
      <c r="K24">
        <v>16.59</v>
      </c>
      <c r="M24">
        <v>0.38</v>
      </c>
      <c r="N24">
        <v>3</v>
      </c>
      <c r="O24" t="str">
        <f>IF(N24="","",VLOOKUP(N24,TABLAS_NOBORRAR!$B$3:$C$12,2,))</f>
        <v>Parcialmente Vitelado</v>
      </c>
      <c r="P24">
        <v>7</v>
      </c>
    </row>
    <row r="25" spans="1:17" ht="15" x14ac:dyDescent="0.25">
      <c r="A25" t="s">
        <v>20</v>
      </c>
      <c r="B25">
        <v>1</v>
      </c>
      <c r="C25" s="3">
        <v>42283</v>
      </c>
      <c r="D25" s="4">
        <v>0.3520833333333333</v>
      </c>
      <c r="E25" s="5">
        <v>36.530383333333333</v>
      </c>
      <c r="F25" s="5">
        <v>73.013850000000005</v>
      </c>
      <c r="H25">
        <v>1</v>
      </c>
      <c r="I25">
        <v>24</v>
      </c>
      <c r="J25">
        <v>13.9</v>
      </c>
      <c r="K25">
        <v>13.66</v>
      </c>
      <c r="M25">
        <v>0.39</v>
      </c>
      <c r="N25">
        <v>4</v>
      </c>
      <c r="O25" t="str">
        <f>IF(N25="","",VLOOKUP(N25,TABLAS_NOBORRAR!$B$3:$C$12,2,))</f>
        <v>Vitelado</v>
      </c>
      <c r="P25">
        <v>999</v>
      </c>
    </row>
    <row r="26" spans="1:17" x14ac:dyDescent="0.3">
      <c r="A26" t="s">
        <v>20</v>
      </c>
      <c r="B26">
        <v>1</v>
      </c>
      <c r="C26" s="3">
        <v>42283</v>
      </c>
      <c r="D26" s="4">
        <v>0.3520833333333333</v>
      </c>
      <c r="E26" s="5">
        <v>36.530383333333333</v>
      </c>
      <c r="F26" s="5">
        <v>73.013850000000005</v>
      </c>
      <c r="H26">
        <v>1</v>
      </c>
      <c r="I26">
        <v>25</v>
      </c>
      <c r="J26">
        <v>13.5</v>
      </c>
      <c r="K26">
        <v>15.48</v>
      </c>
      <c r="M26">
        <v>0.68</v>
      </c>
      <c r="N26">
        <v>4</v>
      </c>
      <c r="O26" t="str">
        <f>IF(N26="","",VLOOKUP(N26,TABLAS_NOBORRAR!$B$3:$C$12,2,))</f>
        <v>Vitelado</v>
      </c>
      <c r="P26">
        <v>999</v>
      </c>
    </row>
    <row r="27" spans="1:17" x14ac:dyDescent="0.3">
      <c r="A27" t="s">
        <v>20</v>
      </c>
      <c r="B27">
        <v>1</v>
      </c>
      <c r="C27" s="3">
        <v>42283</v>
      </c>
      <c r="D27" s="4">
        <v>0.3520833333333333</v>
      </c>
      <c r="E27" s="5">
        <v>36.530383333333333</v>
      </c>
      <c r="F27" s="5">
        <v>73.013850000000005</v>
      </c>
      <c r="H27">
        <v>1</v>
      </c>
      <c r="I27">
        <v>26</v>
      </c>
      <c r="J27">
        <v>12.8</v>
      </c>
      <c r="K27">
        <v>13.96</v>
      </c>
      <c r="M27">
        <v>0.81</v>
      </c>
      <c r="N27">
        <v>6</v>
      </c>
      <c r="O27" t="str">
        <f>IF(N27="","",VLOOKUP(N27,TABLAS_NOBORRAR!$B$3:$C$12,2,))</f>
        <v>Hidratado</v>
      </c>
      <c r="P27">
        <v>999</v>
      </c>
    </row>
    <row r="28" spans="1:17" x14ac:dyDescent="0.3">
      <c r="A28" t="s">
        <v>20</v>
      </c>
      <c r="B28">
        <v>1</v>
      </c>
      <c r="C28" s="3">
        <v>42283</v>
      </c>
      <c r="D28" s="4">
        <v>0.3520833333333333</v>
      </c>
      <c r="E28" s="5">
        <v>36.530383333333333</v>
      </c>
      <c r="F28" s="5">
        <v>73.013850000000005</v>
      </c>
      <c r="H28">
        <v>1</v>
      </c>
      <c r="I28">
        <v>27</v>
      </c>
      <c r="J28">
        <v>12.7</v>
      </c>
      <c r="K28">
        <v>13.26</v>
      </c>
      <c r="M28">
        <v>0.47</v>
      </c>
      <c r="N28">
        <v>4</v>
      </c>
      <c r="O28" t="str">
        <f>IF(N28="","",VLOOKUP(N28,TABLAS_NOBORRAR!$B$3:$C$12,2,))</f>
        <v>Vitelado</v>
      </c>
      <c r="P28">
        <v>999</v>
      </c>
    </row>
    <row r="29" spans="1:17" x14ac:dyDescent="0.3">
      <c r="A29" t="s">
        <v>20</v>
      </c>
      <c r="B29">
        <v>1</v>
      </c>
      <c r="C29" s="3">
        <v>42283</v>
      </c>
      <c r="D29" s="4">
        <v>0.3520833333333333</v>
      </c>
      <c r="E29" s="5">
        <v>36.530383333333333</v>
      </c>
      <c r="F29" s="5">
        <v>73.013850000000005</v>
      </c>
      <c r="H29">
        <v>1</v>
      </c>
      <c r="I29">
        <v>28</v>
      </c>
      <c r="J29">
        <v>12.6</v>
      </c>
      <c r="K29">
        <v>12.35</v>
      </c>
      <c r="M29">
        <v>0.56000000000000005</v>
      </c>
      <c r="N29">
        <v>6</v>
      </c>
      <c r="O29" t="str">
        <f>IF(N29="","",VLOOKUP(N29,TABLAS_NOBORRAR!$B$3:$C$12,2,))</f>
        <v>Hidratado</v>
      </c>
      <c r="P29">
        <v>999</v>
      </c>
    </row>
    <row r="30" spans="1:17" x14ac:dyDescent="0.3">
      <c r="A30" t="s">
        <v>20</v>
      </c>
      <c r="B30">
        <v>1</v>
      </c>
      <c r="C30" s="3">
        <v>42283</v>
      </c>
      <c r="D30" s="4">
        <v>0.3520833333333333</v>
      </c>
      <c r="E30" s="5">
        <v>36.530383333333333</v>
      </c>
      <c r="F30" s="5">
        <v>73.013850000000005</v>
      </c>
      <c r="H30">
        <v>1</v>
      </c>
      <c r="I30">
        <v>29</v>
      </c>
      <c r="J30">
        <v>12.7</v>
      </c>
      <c r="K30">
        <v>13.17</v>
      </c>
      <c r="M30">
        <v>0.66</v>
      </c>
      <c r="N30">
        <v>4</v>
      </c>
      <c r="O30" t="str">
        <f>IF(N30="","",VLOOKUP(N30,TABLAS_NOBORRAR!$B$3:$C$12,2,))</f>
        <v>Vitelado</v>
      </c>
      <c r="P30">
        <v>999</v>
      </c>
    </row>
    <row r="31" spans="1:17" x14ac:dyDescent="0.3">
      <c r="A31" t="s">
        <v>20</v>
      </c>
      <c r="B31">
        <v>1</v>
      </c>
      <c r="C31" s="3">
        <v>42283</v>
      </c>
      <c r="D31" s="4">
        <v>0.3520833333333333</v>
      </c>
      <c r="E31" s="5">
        <v>36.530383333333333</v>
      </c>
      <c r="F31" s="5">
        <v>73.013850000000005</v>
      </c>
      <c r="H31">
        <v>1</v>
      </c>
      <c r="I31">
        <v>30</v>
      </c>
      <c r="J31">
        <v>13.2</v>
      </c>
      <c r="K31">
        <v>14.83</v>
      </c>
      <c r="M31">
        <v>0.84</v>
      </c>
      <c r="N31">
        <v>4</v>
      </c>
      <c r="O31" t="str">
        <f>IF(N31="","",VLOOKUP(N31,TABLAS_NOBORRAR!$B$3:$C$12,2,))</f>
        <v>Vitelado</v>
      </c>
      <c r="P31">
        <v>999</v>
      </c>
    </row>
    <row r="32" spans="1:17" x14ac:dyDescent="0.3">
      <c r="A32" t="s">
        <v>20</v>
      </c>
      <c r="B32">
        <v>1</v>
      </c>
      <c r="C32" s="3">
        <v>42283</v>
      </c>
      <c r="D32" s="4">
        <v>0.3520833333333333</v>
      </c>
      <c r="E32" s="5">
        <v>36.530383333333333</v>
      </c>
      <c r="F32" s="5">
        <v>73.013850000000005</v>
      </c>
      <c r="H32">
        <v>1</v>
      </c>
      <c r="I32">
        <v>31</v>
      </c>
      <c r="J32">
        <v>13.2</v>
      </c>
      <c r="K32">
        <v>14.96</v>
      </c>
      <c r="M32">
        <v>0.65</v>
      </c>
      <c r="N32">
        <v>4</v>
      </c>
      <c r="O32" t="str">
        <f>IF(N32="","",VLOOKUP(N32,TABLAS_NOBORRAR!$B$3:$C$12,2,))</f>
        <v>Vitelado</v>
      </c>
      <c r="P32">
        <v>7</v>
      </c>
    </row>
    <row r="33" spans="1:16" x14ac:dyDescent="0.3">
      <c r="A33" t="s">
        <v>20</v>
      </c>
      <c r="B33">
        <v>1</v>
      </c>
      <c r="C33" s="3">
        <v>42283</v>
      </c>
      <c r="D33" s="4">
        <v>0.3520833333333333</v>
      </c>
      <c r="E33" s="5">
        <v>36.530383333333333</v>
      </c>
      <c r="F33" s="5">
        <v>73.013850000000005</v>
      </c>
      <c r="H33">
        <v>1</v>
      </c>
      <c r="I33">
        <v>32</v>
      </c>
      <c r="J33">
        <v>13.2</v>
      </c>
      <c r="K33">
        <v>14.48</v>
      </c>
      <c r="M33">
        <v>0.52</v>
      </c>
      <c r="N33">
        <v>4</v>
      </c>
      <c r="O33" t="str">
        <f>IF(N33="","",VLOOKUP(N33,TABLAS_NOBORRAR!$B$3:$C$12,2,))</f>
        <v>Vitelado</v>
      </c>
      <c r="P33">
        <v>6</v>
      </c>
    </row>
    <row r="34" spans="1:16" x14ac:dyDescent="0.3">
      <c r="A34" t="s">
        <v>20</v>
      </c>
      <c r="B34">
        <v>1</v>
      </c>
      <c r="C34" s="3">
        <v>42283</v>
      </c>
      <c r="D34" s="4">
        <v>0.3520833333333333</v>
      </c>
      <c r="E34" s="5">
        <v>36.530383333333333</v>
      </c>
      <c r="F34" s="5">
        <v>73.013850000000005</v>
      </c>
      <c r="H34">
        <v>1</v>
      </c>
      <c r="I34">
        <v>33</v>
      </c>
      <c r="J34">
        <v>12.6</v>
      </c>
      <c r="K34">
        <v>12.94</v>
      </c>
      <c r="M34">
        <v>0.56000000000000005</v>
      </c>
      <c r="N34">
        <v>6</v>
      </c>
      <c r="O34" t="str">
        <f>IF(N34="","",VLOOKUP(N34,TABLAS_NOBORRAR!$B$3:$C$12,2,))</f>
        <v>Hidratado</v>
      </c>
      <c r="P34">
        <v>999</v>
      </c>
    </row>
    <row r="35" spans="1:16" x14ac:dyDescent="0.3">
      <c r="A35" t="s">
        <v>20</v>
      </c>
      <c r="B35">
        <v>1</v>
      </c>
      <c r="C35" s="3">
        <v>42283</v>
      </c>
      <c r="D35" s="4">
        <v>0.3520833333333333</v>
      </c>
      <c r="E35" s="5">
        <v>36.530383333333333</v>
      </c>
      <c r="F35" s="5">
        <v>73.013850000000005</v>
      </c>
      <c r="H35">
        <v>1</v>
      </c>
      <c r="I35">
        <v>34</v>
      </c>
      <c r="J35">
        <v>12.8</v>
      </c>
      <c r="K35">
        <v>13.47</v>
      </c>
      <c r="M35">
        <v>0.36</v>
      </c>
      <c r="N35">
        <v>4</v>
      </c>
      <c r="O35" t="str">
        <f>IF(N35="","",VLOOKUP(N35,TABLAS_NOBORRAR!$B$3:$C$12,2,))</f>
        <v>Vitelado</v>
      </c>
      <c r="P35">
        <v>1</v>
      </c>
    </row>
    <row r="36" spans="1:16" x14ac:dyDescent="0.3">
      <c r="A36" t="s">
        <v>20</v>
      </c>
      <c r="B36">
        <v>1</v>
      </c>
      <c r="C36" s="3">
        <v>42283</v>
      </c>
      <c r="D36" s="4">
        <v>0.3520833333333333</v>
      </c>
      <c r="E36" s="5">
        <v>36.530383333333333</v>
      </c>
      <c r="F36" s="5">
        <v>73.013850000000005</v>
      </c>
      <c r="H36">
        <v>1</v>
      </c>
      <c r="I36">
        <v>35</v>
      </c>
      <c r="J36">
        <v>12.7</v>
      </c>
      <c r="K36">
        <v>13.7</v>
      </c>
      <c r="M36">
        <v>0.68</v>
      </c>
      <c r="N36">
        <v>4</v>
      </c>
      <c r="O36" t="str">
        <f>IF(N36="","",VLOOKUP(N36,TABLAS_NOBORRAR!$B$3:$C$12,2,))</f>
        <v>Vitelado</v>
      </c>
      <c r="P36">
        <v>7</v>
      </c>
    </row>
    <row r="37" spans="1:16" x14ac:dyDescent="0.3">
      <c r="A37" t="s">
        <v>20</v>
      </c>
      <c r="B37">
        <v>1</v>
      </c>
      <c r="C37" s="3">
        <v>42283</v>
      </c>
      <c r="D37" s="4">
        <v>0.3520833333333333</v>
      </c>
      <c r="E37" s="5">
        <v>36.530383333333333</v>
      </c>
      <c r="F37" s="5">
        <v>73.013850000000005</v>
      </c>
      <c r="H37">
        <v>1</v>
      </c>
      <c r="I37">
        <v>36</v>
      </c>
      <c r="J37">
        <v>13.1</v>
      </c>
      <c r="K37">
        <v>13.89</v>
      </c>
      <c r="M37">
        <v>0.59</v>
      </c>
      <c r="N37">
        <v>4</v>
      </c>
      <c r="O37" t="str">
        <f>IF(N37="","",VLOOKUP(N37,TABLAS_NOBORRAR!$B$3:$C$12,2,))</f>
        <v>Vitelado</v>
      </c>
      <c r="P37">
        <v>5</v>
      </c>
    </row>
    <row r="38" spans="1:16" x14ac:dyDescent="0.3">
      <c r="A38" t="s">
        <v>20</v>
      </c>
      <c r="B38">
        <v>1</v>
      </c>
      <c r="C38" s="3">
        <v>42283</v>
      </c>
      <c r="D38" s="4">
        <v>0.3520833333333333</v>
      </c>
      <c r="E38" s="5">
        <v>36.530383333333333</v>
      </c>
      <c r="F38" s="5">
        <v>73.013850000000005</v>
      </c>
      <c r="H38">
        <v>1</v>
      </c>
      <c r="I38">
        <v>37</v>
      </c>
      <c r="J38">
        <v>12.5</v>
      </c>
      <c r="K38">
        <v>12.48</v>
      </c>
      <c r="M38">
        <v>0.6</v>
      </c>
      <c r="N38">
        <v>4</v>
      </c>
      <c r="O38" t="str">
        <f>IF(N38="","",VLOOKUP(N38,TABLAS_NOBORRAR!$B$3:$C$12,2,))</f>
        <v>Vitelado</v>
      </c>
      <c r="P38">
        <v>999</v>
      </c>
    </row>
    <row r="39" spans="1:16" x14ac:dyDescent="0.3">
      <c r="A39" t="s">
        <v>20</v>
      </c>
      <c r="B39">
        <v>1</v>
      </c>
      <c r="C39" s="3">
        <v>42283</v>
      </c>
      <c r="D39" s="4">
        <v>0.3520833333333333</v>
      </c>
      <c r="E39" s="5">
        <v>36.530383333333333</v>
      </c>
      <c r="F39" s="5">
        <v>73.013850000000005</v>
      </c>
      <c r="H39">
        <v>1</v>
      </c>
      <c r="I39">
        <v>38</v>
      </c>
      <c r="J39">
        <v>12.3</v>
      </c>
      <c r="K39">
        <v>11.18</v>
      </c>
      <c r="M39">
        <v>0.38</v>
      </c>
      <c r="N39">
        <v>4</v>
      </c>
      <c r="O39" t="str">
        <f>IF(N39="","",VLOOKUP(N39,TABLAS_NOBORRAR!$B$3:$C$12,2,))</f>
        <v>Vitelado</v>
      </c>
      <c r="P39">
        <v>1</v>
      </c>
    </row>
    <row r="40" spans="1:16" x14ac:dyDescent="0.3">
      <c r="A40" t="s">
        <v>20</v>
      </c>
      <c r="B40">
        <v>1</v>
      </c>
      <c r="C40" s="3">
        <v>42283</v>
      </c>
      <c r="D40" s="4">
        <v>0.3520833333333333</v>
      </c>
      <c r="E40" s="5">
        <v>36.530383333333333</v>
      </c>
      <c r="F40" s="5">
        <v>73.013850000000005</v>
      </c>
      <c r="H40">
        <v>1</v>
      </c>
      <c r="I40">
        <v>39</v>
      </c>
      <c r="J40">
        <v>12.5</v>
      </c>
      <c r="K40">
        <v>12.26</v>
      </c>
      <c r="M40">
        <v>0.52</v>
      </c>
      <c r="N40">
        <v>4</v>
      </c>
      <c r="O40" t="str">
        <f>IF(N40="","",VLOOKUP(N40,TABLAS_NOBORRAR!$B$3:$C$12,2,))</f>
        <v>Vitelado</v>
      </c>
      <c r="P40">
        <v>999</v>
      </c>
    </row>
    <row r="41" spans="1:16" x14ac:dyDescent="0.3">
      <c r="A41" t="s">
        <v>20</v>
      </c>
      <c r="B41">
        <v>1</v>
      </c>
      <c r="C41" s="3">
        <v>42283</v>
      </c>
      <c r="D41" s="4">
        <v>0.3520833333333333</v>
      </c>
      <c r="E41" s="5">
        <v>36.530383333333333</v>
      </c>
      <c r="F41" s="5">
        <v>73.013850000000005</v>
      </c>
      <c r="H41">
        <v>1</v>
      </c>
      <c r="I41">
        <v>40</v>
      </c>
      <c r="J41">
        <v>13.1</v>
      </c>
      <c r="K41">
        <v>14.46</v>
      </c>
      <c r="M41">
        <v>0.71</v>
      </c>
      <c r="N41">
        <v>6</v>
      </c>
      <c r="O41" t="str">
        <f>IF(N41="","",VLOOKUP(N41,TABLAS_NOBORRAR!$B$3:$C$12,2,))</f>
        <v>Hidratado</v>
      </c>
      <c r="P41">
        <v>999</v>
      </c>
    </row>
    <row r="42" spans="1:16" x14ac:dyDescent="0.3">
      <c r="A42" t="s">
        <v>20</v>
      </c>
      <c r="B42">
        <v>2</v>
      </c>
      <c r="C42" s="3">
        <v>42283</v>
      </c>
      <c r="D42" s="4">
        <v>0.43194444444444446</v>
      </c>
      <c r="E42" s="5">
        <v>36.515700000000002</v>
      </c>
      <c r="F42" s="5">
        <v>73.004949999999994</v>
      </c>
      <c r="H42">
        <v>2</v>
      </c>
      <c r="I42">
        <v>1</v>
      </c>
      <c r="J42">
        <v>13.5</v>
      </c>
      <c r="K42">
        <v>16.22</v>
      </c>
      <c r="M42">
        <v>1.41</v>
      </c>
      <c r="N42">
        <v>4</v>
      </c>
      <c r="O42" t="str">
        <f>IF(N42="","",VLOOKUP(N42,TABLAS_NOBORRAR!$B$3:$C$12,2,))</f>
        <v>Vitelado</v>
      </c>
      <c r="P42">
        <v>7</v>
      </c>
    </row>
    <row r="43" spans="1:16" x14ac:dyDescent="0.3">
      <c r="A43" t="s">
        <v>20</v>
      </c>
      <c r="B43">
        <v>2</v>
      </c>
      <c r="C43" s="3">
        <v>42283</v>
      </c>
      <c r="D43" s="4">
        <v>0.43194444444444446</v>
      </c>
      <c r="E43" s="5">
        <v>36.515700000000002</v>
      </c>
      <c r="F43" s="5">
        <v>73.004949999999994</v>
      </c>
      <c r="H43">
        <v>2</v>
      </c>
      <c r="I43">
        <v>2</v>
      </c>
      <c r="J43">
        <v>13.5</v>
      </c>
      <c r="K43">
        <v>15.29</v>
      </c>
      <c r="M43">
        <v>1.06</v>
      </c>
      <c r="N43">
        <v>6</v>
      </c>
      <c r="O43" t="str">
        <f>IF(N43="","",VLOOKUP(N43,TABLAS_NOBORRAR!$B$3:$C$12,2,))</f>
        <v>Hidratado</v>
      </c>
      <c r="P43">
        <v>999</v>
      </c>
    </row>
    <row r="44" spans="1:16" x14ac:dyDescent="0.3">
      <c r="A44" t="s">
        <v>20</v>
      </c>
      <c r="B44">
        <v>2</v>
      </c>
      <c r="C44" s="3">
        <v>42283</v>
      </c>
      <c r="D44" s="4">
        <v>0.43194444444444446</v>
      </c>
      <c r="E44" s="5">
        <v>36.515700000000002</v>
      </c>
      <c r="F44" s="5">
        <v>73.004949999999994</v>
      </c>
      <c r="H44">
        <v>2</v>
      </c>
      <c r="I44">
        <v>3</v>
      </c>
      <c r="J44">
        <v>13.5</v>
      </c>
      <c r="K44">
        <v>15.41</v>
      </c>
      <c r="M44">
        <v>0.9</v>
      </c>
      <c r="N44">
        <v>4</v>
      </c>
      <c r="O44" t="str">
        <f>IF(N44="","",VLOOKUP(N44,TABLAS_NOBORRAR!$B$3:$C$12,2,))</f>
        <v>Vitelado</v>
      </c>
      <c r="P44">
        <v>999</v>
      </c>
    </row>
    <row r="45" spans="1:16" x14ac:dyDescent="0.3">
      <c r="A45" t="s">
        <v>20</v>
      </c>
      <c r="B45">
        <v>2</v>
      </c>
      <c r="C45" s="3">
        <v>42283</v>
      </c>
      <c r="D45" s="4">
        <v>0.43194444444444446</v>
      </c>
      <c r="E45" s="5">
        <v>36.515700000000002</v>
      </c>
      <c r="F45" s="5">
        <v>73.004949999999994</v>
      </c>
      <c r="H45">
        <v>2</v>
      </c>
      <c r="I45">
        <v>4</v>
      </c>
      <c r="J45">
        <v>13</v>
      </c>
      <c r="K45">
        <v>13.82</v>
      </c>
      <c r="M45">
        <v>0.8</v>
      </c>
      <c r="N45">
        <v>4</v>
      </c>
      <c r="O45" t="str">
        <f>IF(N45="","",VLOOKUP(N45,TABLAS_NOBORRAR!$B$3:$C$12,2,))</f>
        <v>Vitelado</v>
      </c>
      <c r="P45">
        <v>1</v>
      </c>
    </row>
    <row r="46" spans="1:16" x14ac:dyDescent="0.3">
      <c r="A46" t="s">
        <v>20</v>
      </c>
      <c r="B46">
        <v>2</v>
      </c>
      <c r="C46" s="3">
        <v>42283</v>
      </c>
      <c r="D46" s="4">
        <v>0.43194444444444446</v>
      </c>
      <c r="E46" s="5">
        <v>36.515700000000002</v>
      </c>
      <c r="F46" s="5">
        <v>73.004949999999994</v>
      </c>
      <c r="H46">
        <v>2</v>
      </c>
      <c r="I46">
        <v>5</v>
      </c>
      <c r="J46">
        <v>13.5</v>
      </c>
      <c r="K46">
        <v>15.89</v>
      </c>
      <c r="M46">
        <v>0.74</v>
      </c>
      <c r="N46">
        <v>4</v>
      </c>
      <c r="O46" t="str">
        <f>IF(N46="","",VLOOKUP(N46,TABLAS_NOBORRAR!$B$3:$C$12,2,))</f>
        <v>Vitelado</v>
      </c>
      <c r="P46">
        <v>999</v>
      </c>
    </row>
    <row r="47" spans="1:16" x14ac:dyDescent="0.3">
      <c r="A47" t="s">
        <v>20</v>
      </c>
      <c r="B47">
        <v>2</v>
      </c>
      <c r="C47" s="3">
        <v>42283</v>
      </c>
      <c r="D47" s="4">
        <v>0.43194444444444446</v>
      </c>
      <c r="E47" s="5">
        <v>36.515700000000002</v>
      </c>
      <c r="F47" s="5">
        <v>73.004949999999994</v>
      </c>
      <c r="H47">
        <v>2</v>
      </c>
      <c r="I47">
        <v>6</v>
      </c>
      <c r="J47">
        <v>12.6</v>
      </c>
      <c r="K47">
        <v>14.84</v>
      </c>
      <c r="M47">
        <v>0.59</v>
      </c>
      <c r="N47">
        <v>4</v>
      </c>
      <c r="O47" t="str">
        <f>IF(N47="","",VLOOKUP(N47,TABLAS_NOBORRAR!$B$3:$C$12,2,))</f>
        <v>Vitelado</v>
      </c>
      <c r="P47">
        <v>1</v>
      </c>
    </row>
    <row r="48" spans="1:16" x14ac:dyDescent="0.3">
      <c r="A48" t="s">
        <v>20</v>
      </c>
      <c r="B48">
        <v>2</v>
      </c>
      <c r="C48" s="3">
        <v>42283</v>
      </c>
      <c r="D48" s="4">
        <v>0.43194444444444446</v>
      </c>
      <c r="E48" s="5">
        <v>36.515700000000002</v>
      </c>
      <c r="F48" s="5">
        <v>73.004949999999994</v>
      </c>
      <c r="H48">
        <v>2</v>
      </c>
      <c r="I48">
        <v>7</v>
      </c>
      <c r="J48">
        <v>13.4</v>
      </c>
      <c r="K48">
        <v>15.08</v>
      </c>
      <c r="M48">
        <v>0.95</v>
      </c>
      <c r="N48">
        <v>4</v>
      </c>
      <c r="O48" t="str">
        <f>IF(N48="","",VLOOKUP(N48,TABLAS_NOBORRAR!$B$3:$C$12,2,))</f>
        <v>Vitelado</v>
      </c>
      <c r="P48">
        <v>999</v>
      </c>
    </row>
    <row r="49" spans="1:16" x14ac:dyDescent="0.3">
      <c r="A49" t="s">
        <v>20</v>
      </c>
      <c r="B49">
        <v>2</v>
      </c>
      <c r="C49" s="3">
        <v>42283</v>
      </c>
      <c r="D49" s="4">
        <v>0.43194444444444446</v>
      </c>
      <c r="E49" s="5">
        <v>36.515700000000002</v>
      </c>
      <c r="F49" s="5">
        <v>73.004949999999994</v>
      </c>
      <c r="H49">
        <v>2</v>
      </c>
      <c r="I49">
        <v>8</v>
      </c>
      <c r="J49">
        <v>13.4</v>
      </c>
      <c r="K49">
        <v>13.89</v>
      </c>
      <c r="M49">
        <v>0.78</v>
      </c>
      <c r="N49">
        <v>6</v>
      </c>
      <c r="O49" t="str">
        <f>IF(N49="","",VLOOKUP(N49,TABLAS_NOBORRAR!$B$3:$C$12,2,))</f>
        <v>Hidratado</v>
      </c>
      <c r="P49">
        <v>999</v>
      </c>
    </row>
    <row r="50" spans="1:16" x14ac:dyDescent="0.3">
      <c r="A50" t="s">
        <v>20</v>
      </c>
      <c r="B50">
        <v>2</v>
      </c>
      <c r="C50" s="3">
        <v>42283</v>
      </c>
      <c r="D50" s="4">
        <v>0.43194444444444446</v>
      </c>
      <c r="E50" s="5">
        <v>36.515700000000002</v>
      </c>
      <c r="F50" s="5">
        <v>73.004949999999994</v>
      </c>
      <c r="H50">
        <v>2</v>
      </c>
      <c r="I50">
        <v>9</v>
      </c>
      <c r="J50">
        <v>13.3</v>
      </c>
      <c r="K50">
        <v>14.31</v>
      </c>
      <c r="M50">
        <v>0.64</v>
      </c>
      <c r="N50">
        <v>4</v>
      </c>
      <c r="O50" t="str">
        <f>IF(N50="","",VLOOKUP(N50,TABLAS_NOBORRAR!$B$3:$C$12,2,))</f>
        <v>Vitelado</v>
      </c>
      <c r="P50">
        <v>5</v>
      </c>
    </row>
    <row r="51" spans="1:16" x14ac:dyDescent="0.3">
      <c r="A51" t="s">
        <v>20</v>
      </c>
      <c r="B51">
        <v>2</v>
      </c>
      <c r="C51" s="3">
        <v>42283</v>
      </c>
      <c r="D51" s="4">
        <v>0.43194444444444446</v>
      </c>
      <c r="E51" s="5">
        <v>36.515700000000002</v>
      </c>
      <c r="F51" s="5">
        <v>73.004949999999994</v>
      </c>
      <c r="H51">
        <v>2</v>
      </c>
      <c r="I51">
        <v>10</v>
      </c>
      <c r="J51">
        <v>13.5</v>
      </c>
      <c r="K51">
        <v>15.89</v>
      </c>
      <c r="M51">
        <v>0.86</v>
      </c>
      <c r="N51">
        <v>6</v>
      </c>
      <c r="O51" t="str">
        <f>IF(N51="","",VLOOKUP(N51,TABLAS_NOBORRAR!$B$3:$C$12,2,))</f>
        <v>Hidratado</v>
      </c>
      <c r="P51">
        <v>999</v>
      </c>
    </row>
    <row r="52" spans="1:16" x14ac:dyDescent="0.3">
      <c r="A52" t="s">
        <v>20</v>
      </c>
      <c r="B52">
        <v>2</v>
      </c>
      <c r="C52" s="3">
        <v>42283</v>
      </c>
      <c r="D52" s="4">
        <v>0.43194444444444446</v>
      </c>
      <c r="E52" s="5">
        <v>36.515700000000002</v>
      </c>
      <c r="F52" s="5">
        <v>73.004949999999994</v>
      </c>
      <c r="H52">
        <v>2</v>
      </c>
      <c r="I52">
        <v>11</v>
      </c>
      <c r="J52">
        <v>13</v>
      </c>
      <c r="K52">
        <v>12.93</v>
      </c>
      <c r="M52">
        <v>0.78</v>
      </c>
      <c r="N52">
        <v>6</v>
      </c>
      <c r="O52" t="str">
        <f>IF(N52="","",VLOOKUP(N52,TABLAS_NOBORRAR!$B$3:$C$12,2,))</f>
        <v>Hidratado</v>
      </c>
      <c r="P52">
        <v>999</v>
      </c>
    </row>
    <row r="53" spans="1:16" x14ac:dyDescent="0.3">
      <c r="A53" t="s">
        <v>20</v>
      </c>
      <c r="B53">
        <v>2</v>
      </c>
      <c r="C53" s="3">
        <v>42283</v>
      </c>
      <c r="D53" s="4">
        <v>0.43194444444444446</v>
      </c>
      <c r="E53" s="5">
        <v>36.515700000000002</v>
      </c>
      <c r="F53" s="5">
        <v>73.004949999999994</v>
      </c>
      <c r="H53">
        <v>2</v>
      </c>
      <c r="I53">
        <v>12</v>
      </c>
      <c r="J53">
        <v>13.2</v>
      </c>
      <c r="K53">
        <v>14.86</v>
      </c>
      <c r="M53">
        <v>0.53</v>
      </c>
      <c r="N53">
        <v>4</v>
      </c>
      <c r="O53" t="str">
        <f>IF(N53="","",VLOOKUP(N53,TABLAS_NOBORRAR!$B$3:$C$12,2,))</f>
        <v>Vitelado</v>
      </c>
      <c r="P53">
        <v>1</v>
      </c>
    </row>
    <row r="54" spans="1:16" x14ac:dyDescent="0.3">
      <c r="A54" t="s">
        <v>20</v>
      </c>
      <c r="B54">
        <v>2</v>
      </c>
      <c r="C54" s="3">
        <v>42283</v>
      </c>
      <c r="D54" s="4">
        <v>0.43194444444444446</v>
      </c>
      <c r="E54" s="5">
        <v>36.515700000000002</v>
      </c>
      <c r="F54" s="5">
        <v>73.004949999999994</v>
      </c>
      <c r="H54">
        <v>2</v>
      </c>
      <c r="I54">
        <v>13</v>
      </c>
      <c r="J54">
        <v>13.4</v>
      </c>
      <c r="K54">
        <v>15.49</v>
      </c>
      <c r="M54">
        <v>0.77</v>
      </c>
      <c r="N54">
        <v>5</v>
      </c>
      <c r="O54" t="str">
        <f>IF(N54="","",VLOOKUP(N54,TABLAS_NOBORRAR!$B$3:$C$12,2,))</f>
        <v>En Maduracion</v>
      </c>
      <c r="P54">
        <v>999</v>
      </c>
    </row>
    <row r="55" spans="1:16" x14ac:dyDescent="0.3">
      <c r="A55" t="s">
        <v>20</v>
      </c>
      <c r="B55">
        <v>2</v>
      </c>
      <c r="C55" s="3">
        <v>42283</v>
      </c>
      <c r="D55" s="4">
        <v>0.43194444444444446</v>
      </c>
      <c r="E55" s="5">
        <v>36.515700000000002</v>
      </c>
      <c r="F55" s="5">
        <v>73.004949999999994</v>
      </c>
      <c r="H55">
        <v>2</v>
      </c>
      <c r="I55">
        <v>14</v>
      </c>
      <c r="J55">
        <v>14.3</v>
      </c>
      <c r="K55">
        <v>18.27</v>
      </c>
      <c r="M55">
        <v>1.06</v>
      </c>
      <c r="N55">
        <v>6</v>
      </c>
      <c r="O55" t="str">
        <f>IF(N55="","",VLOOKUP(N55,TABLAS_NOBORRAR!$B$3:$C$12,2,))</f>
        <v>Hidratado</v>
      </c>
      <c r="P55">
        <v>999</v>
      </c>
    </row>
    <row r="56" spans="1:16" x14ac:dyDescent="0.3">
      <c r="A56" t="s">
        <v>20</v>
      </c>
      <c r="B56">
        <v>2</v>
      </c>
      <c r="C56" s="3">
        <v>42283</v>
      </c>
      <c r="D56" s="4">
        <v>0.43194444444444446</v>
      </c>
      <c r="E56" s="5">
        <v>36.515700000000002</v>
      </c>
      <c r="F56" s="5">
        <v>73.004949999999994</v>
      </c>
      <c r="H56">
        <v>2</v>
      </c>
      <c r="I56">
        <v>15</v>
      </c>
      <c r="J56">
        <v>13.5</v>
      </c>
      <c r="K56">
        <v>15.8</v>
      </c>
      <c r="M56">
        <v>1.41</v>
      </c>
      <c r="N56">
        <v>6</v>
      </c>
      <c r="O56" t="str">
        <f>IF(N56="","",VLOOKUP(N56,TABLAS_NOBORRAR!$B$3:$C$12,2,))</f>
        <v>Hidratado</v>
      </c>
      <c r="P56">
        <v>999</v>
      </c>
    </row>
    <row r="57" spans="1:16" x14ac:dyDescent="0.3">
      <c r="A57" t="s">
        <v>20</v>
      </c>
      <c r="B57">
        <v>2</v>
      </c>
      <c r="C57" s="3">
        <v>42283</v>
      </c>
      <c r="D57" s="4">
        <v>0.43194444444444446</v>
      </c>
      <c r="E57" s="5">
        <v>36.515700000000002</v>
      </c>
      <c r="F57" s="5">
        <v>73.004949999999994</v>
      </c>
      <c r="H57">
        <v>2</v>
      </c>
      <c r="I57">
        <v>16</v>
      </c>
      <c r="J57">
        <v>13.5</v>
      </c>
      <c r="K57">
        <v>14.03</v>
      </c>
      <c r="M57">
        <v>0.86</v>
      </c>
      <c r="N57">
        <v>6</v>
      </c>
      <c r="O57" t="str">
        <f>IF(N57="","",VLOOKUP(N57,TABLAS_NOBORRAR!$B$3:$C$12,2,))</f>
        <v>Hidratado</v>
      </c>
      <c r="P57">
        <v>999</v>
      </c>
    </row>
    <row r="58" spans="1:16" x14ac:dyDescent="0.3">
      <c r="A58" t="s">
        <v>20</v>
      </c>
      <c r="B58">
        <v>2</v>
      </c>
      <c r="C58" s="3">
        <v>42283</v>
      </c>
      <c r="D58" s="4">
        <v>0.43194444444444446</v>
      </c>
      <c r="E58" s="5">
        <v>36.515700000000002</v>
      </c>
      <c r="F58" s="5">
        <v>73.004949999999994</v>
      </c>
      <c r="H58">
        <v>2</v>
      </c>
      <c r="I58">
        <v>17</v>
      </c>
      <c r="J58">
        <v>13.4</v>
      </c>
      <c r="K58">
        <v>15.59</v>
      </c>
      <c r="M58">
        <v>0.85</v>
      </c>
      <c r="N58">
        <v>4</v>
      </c>
      <c r="O58" t="str">
        <f>IF(N58="","",VLOOKUP(N58,TABLAS_NOBORRAR!$B$3:$C$12,2,))</f>
        <v>Vitelado</v>
      </c>
      <c r="P58">
        <v>999</v>
      </c>
    </row>
    <row r="59" spans="1:16" x14ac:dyDescent="0.3">
      <c r="A59" t="s">
        <v>20</v>
      </c>
      <c r="B59">
        <v>2</v>
      </c>
      <c r="C59" s="3">
        <v>42283</v>
      </c>
      <c r="D59" s="4">
        <v>0.43194444444444446</v>
      </c>
      <c r="E59" s="5">
        <v>36.515700000000002</v>
      </c>
      <c r="F59" s="5">
        <v>73.004949999999994</v>
      </c>
      <c r="H59">
        <v>2</v>
      </c>
      <c r="I59">
        <v>18</v>
      </c>
      <c r="J59">
        <v>13.7</v>
      </c>
      <c r="K59">
        <v>17.75</v>
      </c>
      <c r="M59">
        <v>1.1000000000000001</v>
      </c>
      <c r="N59">
        <v>4</v>
      </c>
      <c r="O59" t="str">
        <f>IF(N59="","",VLOOKUP(N59,TABLAS_NOBORRAR!$B$3:$C$12,2,))</f>
        <v>Vitelado</v>
      </c>
      <c r="P59">
        <v>999</v>
      </c>
    </row>
    <row r="60" spans="1:16" x14ac:dyDescent="0.3">
      <c r="A60" t="s">
        <v>20</v>
      </c>
      <c r="B60">
        <v>2</v>
      </c>
      <c r="C60" s="3">
        <v>42283</v>
      </c>
      <c r="D60" s="4">
        <v>0.43194444444444446</v>
      </c>
      <c r="E60" s="5">
        <v>36.515700000000002</v>
      </c>
      <c r="F60" s="5">
        <v>73.004949999999994</v>
      </c>
      <c r="H60">
        <v>2</v>
      </c>
      <c r="I60">
        <v>19</v>
      </c>
      <c r="J60">
        <v>13.5</v>
      </c>
      <c r="K60">
        <v>14.74</v>
      </c>
      <c r="M60">
        <v>0.52</v>
      </c>
      <c r="N60">
        <v>4</v>
      </c>
      <c r="O60" t="str">
        <f>IF(N60="","",VLOOKUP(N60,TABLAS_NOBORRAR!$B$3:$C$12,2,))</f>
        <v>Vitelado</v>
      </c>
      <c r="P60">
        <v>2</v>
      </c>
    </row>
    <row r="61" spans="1:16" x14ac:dyDescent="0.3">
      <c r="A61" t="s">
        <v>20</v>
      </c>
      <c r="B61">
        <v>2</v>
      </c>
      <c r="C61" s="3">
        <v>42283</v>
      </c>
      <c r="D61" s="4">
        <v>0.43194444444444446</v>
      </c>
      <c r="E61" s="5">
        <v>36.515700000000002</v>
      </c>
      <c r="F61" s="5">
        <v>73.004949999999994</v>
      </c>
      <c r="H61">
        <v>2</v>
      </c>
      <c r="I61">
        <v>20</v>
      </c>
      <c r="J61">
        <v>14.4</v>
      </c>
      <c r="K61">
        <v>17.82</v>
      </c>
      <c r="M61">
        <v>0.83</v>
      </c>
      <c r="N61">
        <v>6</v>
      </c>
      <c r="O61" t="str">
        <f>IF(N61="","",VLOOKUP(N61,TABLAS_NOBORRAR!$B$3:$C$12,2,))</f>
        <v>Hidratado</v>
      </c>
      <c r="P61">
        <v>999</v>
      </c>
    </row>
    <row r="62" spans="1:16" x14ac:dyDescent="0.3">
      <c r="A62" t="s">
        <v>20</v>
      </c>
      <c r="B62">
        <v>2</v>
      </c>
      <c r="C62" s="3">
        <v>42283</v>
      </c>
      <c r="D62" s="4">
        <v>0.43194444444444446</v>
      </c>
      <c r="E62" s="5">
        <v>36.515700000000002</v>
      </c>
      <c r="F62" s="5">
        <v>73.004949999999994</v>
      </c>
      <c r="H62">
        <v>2</v>
      </c>
      <c r="I62">
        <v>21</v>
      </c>
      <c r="J62">
        <v>12.3</v>
      </c>
      <c r="K62">
        <v>11.69</v>
      </c>
      <c r="M62">
        <v>0.32</v>
      </c>
      <c r="N62">
        <v>4</v>
      </c>
      <c r="O62" t="str">
        <f>IF(N62="","",VLOOKUP(N62,TABLAS_NOBORRAR!$B$3:$C$12,2,))</f>
        <v>Vitelado</v>
      </c>
      <c r="P62">
        <v>4</v>
      </c>
    </row>
    <row r="63" spans="1:16" x14ac:dyDescent="0.3">
      <c r="A63" t="s">
        <v>20</v>
      </c>
      <c r="B63">
        <v>2</v>
      </c>
      <c r="C63" s="3">
        <v>42283</v>
      </c>
      <c r="D63" s="4">
        <v>0.43194444444444446</v>
      </c>
      <c r="E63" s="5">
        <v>36.515700000000002</v>
      </c>
      <c r="F63" s="5">
        <v>73.004949999999994</v>
      </c>
      <c r="H63">
        <v>2</v>
      </c>
      <c r="I63">
        <v>22</v>
      </c>
      <c r="J63">
        <v>14</v>
      </c>
      <c r="K63">
        <v>17.18</v>
      </c>
      <c r="M63">
        <v>0.95</v>
      </c>
      <c r="N63">
        <v>6</v>
      </c>
      <c r="O63" t="str">
        <f>IF(N63="","",VLOOKUP(N63,TABLAS_NOBORRAR!$B$3:$C$12,2,))</f>
        <v>Hidratado</v>
      </c>
      <c r="P63">
        <v>999</v>
      </c>
    </row>
    <row r="64" spans="1:16" x14ac:dyDescent="0.3">
      <c r="A64" t="s">
        <v>20</v>
      </c>
      <c r="B64">
        <v>2</v>
      </c>
      <c r="C64" s="3">
        <v>42283</v>
      </c>
      <c r="D64" s="4">
        <v>0.43194444444444446</v>
      </c>
      <c r="E64" s="5">
        <v>36.515700000000002</v>
      </c>
      <c r="F64" s="5">
        <v>73.004949999999994</v>
      </c>
      <c r="H64">
        <v>2</v>
      </c>
      <c r="I64">
        <v>23</v>
      </c>
      <c r="J64">
        <v>13</v>
      </c>
      <c r="K64">
        <v>14.63</v>
      </c>
      <c r="M64">
        <v>0.77</v>
      </c>
      <c r="N64">
        <v>4</v>
      </c>
      <c r="O64" t="str">
        <f>IF(N64="","",VLOOKUP(N64,TABLAS_NOBORRAR!$B$3:$C$12,2,))</f>
        <v>Vitelado</v>
      </c>
      <c r="P64">
        <v>7</v>
      </c>
    </row>
    <row r="65" spans="1:16" x14ac:dyDescent="0.3">
      <c r="A65" t="s">
        <v>20</v>
      </c>
      <c r="B65">
        <v>2</v>
      </c>
      <c r="C65" s="3">
        <v>42283</v>
      </c>
      <c r="D65" s="4">
        <v>0.43194444444444446</v>
      </c>
      <c r="E65" s="5">
        <v>36.515700000000002</v>
      </c>
      <c r="F65" s="5">
        <v>73.004949999999994</v>
      </c>
      <c r="H65">
        <v>2</v>
      </c>
      <c r="I65">
        <v>24</v>
      </c>
      <c r="J65">
        <v>13</v>
      </c>
      <c r="K65">
        <v>13.42</v>
      </c>
      <c r="M65">
        <v>0.23</v>
      </c>
      <c r="N65">
        <v>4</v>
      </c>
      <c r="O65" t="str">
        <f>IF(N65="","",VLOOKUP(N65,TABLAS_NOBORRAR!$B$3:$C$12,2,))</f>
        <v>Vitelado</v>
      </c>
      <c r="P65">
        <v>999</v>
      </c>
    </row>
    <row r="66" spans="1:16" x14ac:dyDescent="0.3">
      <c r="A66" t="s">
        <v>20</v>
      </c>
      <c r="B66">
        <v>2</v>
      </c>
      <c r="C66" s="3">
        <v>42283</v>
      </c>
      <c r="D66" s="4">
        <v>0.43194444444444446</v>
      </c>
      <c r="E66" s="5">
        <v>36.515700000000002</v>
      </c>
      <c r="F66" s="5">
        <v>73.004949999999994</v>
      </c>
      <c r="H66">
        <v>2</v>
      </c>
      <c r="I66">
        <v>25</v>
      </c>
      <c r="J66">
        <v>13</v>
      </c>
      <c r="K66">
        <v>13.9</v>
      </c>
      <c r="M66">
        <v>0.95</v>
      </c>
      <c r="N66">
        <v>6</v>
      </c>
      <c r="O66" t="str">
        <f>IF(N66="","",VLOOKUP(N66,TABLAS_NOBORRAR!$B$3:$C$12,2,))</f>
        <v>Hidratado</v>
      </c>
      <c r="P66">
        <v>999</v>
      </c>
    </row>
    <row r="67" spans="1:16" x14ac:dyDescent="0.3">
      <c r="A67" t="s">
        <v>20</v>
      </c>
      <c r="B67">
        <v>2</v>
      </c>
      <c r="C67" s="3">
        <v>42283</v>
      </c>
      <c r="D67" s="4">
        <v>0.43194444444444446</v>
      </c>
      <c r="E67" s="5">
        <v>36.515700000000002</v>
      </c>
      <c r="F67" s="5">
        <v>73.004949999999994</v>
      </c>
      <c r="H67">
        <v>2</v>
      </c>
      <c r="I67">
        <v>26</v>
      </c>
      <c r="J67">
        <v>13.4</v>
      </c>
      <c r="K67">
        <v>14.08</v>
      </c>
      <c r="M67">
        <v>0.53</v>
      </c>
      <c r="N67">
        <v>4</v>
      </c>
      <c r="O67" t="str">
        <f>IF(N67="","",VLOOKUP(N67,TABLAS_NOBORRAR!$B$3:$C$12,2,))</f>
        <v>Vitelado</v>
      </c>
      <c r="P67">
        <v>2</v>
      </c>
    </row>
    <row r="68" spans="1:16" x14ac:dyDescent="0.3">
      <c r="A68" t="s">
        <v>20</v>
      </c>
      <c r="B68">
        <v>2</v>
      </c>
      <c r="C68" s="3">
        <v>42283</v>
      </c>
      <c r="D68" s="4">
        <v>0.43194444444444446</v>
      </c>
      <c r="E68" s="5">
        <v>36.515700000000002</v>
      </c>
      <c r="F68" s="5">
        <v>73.004949999999994</v>
      </c>
      <c r="H68">
        <v>2</v>
      </c>
      <c r="I68">
        <v>27</v>
      </c>
      <c r="J68">
        <v>13.6</v>
      </c>
      <c r="K68">
        <v>17.170000000000002</v>
      </c>
      <c r="M68">
        <v>0.88</v>
      </c>
      <c r="N68">
        <v>4</v>
      </c>
      <c r="O68" t="str">
        <f>IF(N68="","",VLOOKUP(N68,TABLAS_NOBORRAR!$B$3:$C$12,2,))</f>
        <v>Vitelado</v>
      </c>
      <c r="P68">
        <v>999</v>
      </c>
    </row>
    <row r="69" spans="1:16" x14ac:dyDescent="0.3">
      <c r="A69" t="s">
        <v>20</v>
      </c>
      <c r="B69">
        <v>2</v>
      </c>
      <c r="C69" s="3">
        <v>42283</v>
      </c>
      <c r="D69" s="4">
        <v>0.43194444444444446</v>
      </c>
      <c r="E69" s="5">
        <v>36.515700000000002</v>
      </c>
      <c r="F69" s="5">
        <v>73.004949999999994</v>
      </c>
      <c r="H69">
        <v>2</v>
      </c>
      <c r="I69">
        <v>28</v>
      </c>
      <c r="J69">
        <v>12.8</v>
      </c>
      <c r="K69">
        <v>13.28</v>
      </c>
      <c r="M69">
        <v>0.41</v>
      </c>
      <c r="N69">
        <v>4</v>
      </c>
      <c r="O69" t="str">
        <f>IF(N69="","",VLOOKUP(N69,TABLAS_NOBORRAR!$B$3:$C$12,2,))</f>
        <v>Vitelado</v>
      </c>
      <c r="P69">
        <v>4</v>
      </c>
    </row>
    <row r="70" spans="1:16" x14ac:dyDescent="0.3">
      <c r="A70" t="s">
        <v>20</v>
      </c>
      <c r="B70">
        <v>2</v>
      </c>
      <c r="C70" s="3">
        <v>42283</v>
      </c>
      <c r="D70" s="4">
        <v>0.43194444444444446</v>
      </c>
      <c r="E70" s="5">
        <v>36.515700000000002</v>
      </c>
      <c r="F70" s="5">
        <v>73.004949999999994</v>
      </c>
      <c r="H70">
        <v>2</v>
      </c>
      <c r="I70">
        <v>29</v>
      </c>
      <c r="J70">
        <v>13</v>
      </c>
      <c r="K70">
        <v>13.5</v>
      </c>
      <c r="M70">
        <v>0.52</v>
      </c>
      <c r="N70">
        <v>4</v>
      </c>
      <c r="O70" t="str">
        <f>IF(N70="","",VLOOKUP(N70,TABLAS_NOBORRAR!$B$3:$C$12,2,))</f>
        <v>Vitelado</v>
      </c>
      <c r="P70">
        <v>7</v>
      </c>
    </row>
    <row r="71" spans="1:16" x14ac:dyDescent="0.3">
      <c r="A71" t="s">
        <v>20</v>
      </c>
      <c r="B71">
        <v>2</v>
      </c>
      <c r="C71" s="3">
        <v>42283</v>
      </c>
      <c r="D71" s="4">
        <v>0.43194444444444446</v>
      </c>
      <c r="E71" s="5">
        <v>36.515700000000002</v>
      </c>
      <c r="F71" s="5">
        <v>73.004949999999994</v>
      </c>
      <c r="H71">
        <v>2</v>
      </c>
      <c r="I71">
        <v>30</v>
      </c>
      <c r="J71">
        <v>13.5</v>
      </c>
      <c r="K71">
        <v>13.45</v>
      </c>
      <c r="M71">
        <v>0.57999999999999996</v>
      </c>
      <c r="N71">
        <v>4</v>
      </c>
      <c r="O71" t="str">
        <f>IF(N71="","",VLOOKUP(N71,TABLAS_NOBORRAR!$B$3:$C$12,2,))</f>
        <v>Vitelado</v>
      </c>
      <c r="P71">
        <v>3</v>
      </c>
    </row>
    <row r="72" spans="1:16" x14ac:dyDescent="0.3">
      <c r="A72" t="s">
        <v>20</v>
      </c>
      <c r="B72">
        <v>2</v>
      </c>
      <c r="C72" s="3">
        <v>42283</v>
      </c>
      <c r="D72" s="4">
        <v>0.43194444444444446</v>
      </c>
      <c r="E72" s="5">
        <v>36.515700000000002</v>
      </c>
      <c r="F72" s="5">
        <v>73.004949999999994</v>
      </c>
      <c r="H72">
        <v>2</v>
      </c>
      <c r="I72">
        <v>31</v>
      </c>
      <c r="J72">
        <v>13</v>
      </c>
      <c r="K72">
        <v>12.92</v>
      </c>
      <c r="M72">
        <v>0.66</v>
      </c>
      <c r="N72">
        <v>6</v>
      </c>
      <c r="O72" t="str">
        <f>IF(N72="","",VLOOKUP(N72,TABLAS_NOBORRAR!$B$3:$C$12,2,))</f>
        <v>Hidratado</v>
      </c>
      <c r="P72">
        <v>999</v>
      </c>
    </row>
    <row r="73" spans="1:16" x14ac:dyDescent="0.3">
      <c r="A73" t="s">
        <v>20</v>
      </c>
      <c r="B73">
        <v>2</v>
      </c>
      <c r="C73" s="3">
        <v>42283</v>
      </c>
      <c r="D73" s="4">
        <v>0.43194444444444446</v>
      </c>
      <c r="E73" s="5">
        <v>36.515700000000002</v>
      </c>
      <c r="F73" s="5">
        <v>73.004949999999994</v>
      </c>
      <c r="H73">
        <v>2</v>
      </c>
      <c r="I73">
        <v>32</v>
      </c>
      <c r="J73">
        <v>13.5</v>
      </c>
      <c r="K73">
        <v>15.01</v>
      </c>
      <c r="M73">
        <v>1.02</v>
      </c>
      <c r="N73">
        <v>6</v>
      </c>
      <c r="O73" t="str">
        <f>IF(N73="","",VLOOKUP(N73,TABLAS_NOBORRAR!$B$3:$C$12,2,))</f>
        <v>Hidratado</v>
      </c>
      <c r="P73">
        <v>999</v>
      </c>
    </row>
    <row r="74" spans="1:16" x14ac:dyDescent="0.3">
      <c r="A74" t="s">
        <v>20</v>
      </c>
      <c r="B74">
        <v>2</v>
      </c>
      <c r="C74" s="3">
        <v>42283</v>
      </c>
      <c r="D74" s="4">
        <v>0.43194444444444446</v>
      </c>
      <c r="E74" s="5">
        <v>36.515700000000002</v>
      </c>
      <c r="F74" s="5">
        <v>73.004949999999994</v>
      </c>
      <c r="H74">
        <v>2</v>
      </c>
      <c r="I74">
        <v>33</v>
      </c>
      <c r="J74">
        <v>13.3</v>
      </c>
      <c r="K74">
        <v>14.76</v>
      </c>
      <c r="M74">
        <v>0.73</v>
      </c>
      <c r="N74">
        <v>4</v>
      </c>
      <c r="O74" t="str">
        <f>IF(N74="","",VLOOKUP(N74,TABLAS_NOBORRAR!$B$3:$C$12,2,))</f>
        <v>Vitelado</v>
      </c>
      <c r="P74">
        <v>999</v>
      </c>
    </row>
    <row r="75" spans="1:16" x14ac:dyDescent="0.3">
      <c r="A75" t="s">
        <v>20</v>
      </c>
      <c r="B75">
        <v>2</v>
      </c>
      <c r="C75" s="3">
        <v>42283</v>
      </c>
      <c r="D75" s="4">
        <v>0.43194444444444446</v>
      </c>
      <c r="E75" s="5">
        <v>36.515700000000002</v>
      </c>
      <c r="F75" s="5">
        <v>73.004949999999994</v>
      </c>
      <c r="H75">
        <v>2</v>
      </c>
      <c r="I75">
        <v>34</v>
      </c>
      <c r="J75">
        <v>13.5</v>
      </c>
      <c r="K75">
        <v>14.78</v>
      </c>
      <c r="M75">
        <v>1</v>
      </c>
      <c r="N75">
        <v>6</v>
      </c>
      <c r="O75" t="str">
        <f>IF(N75="","",VLOOKUP(N75,TABLAS_NOBORRAR!$B$3:$C$12,2,))</f>
        <v>Hidratado</v>
      </c>
      <c r="P75">
        <v>999</v>
      </c>
    </row>
    <row r="76" spans="1:16" x14ac:dyDescent="0.3">
      <c r="A76" t="s">
        <v>20</v>
      </c>
      <c r="B76">
        <v>2</v>
      </c>
      <c r="C76" s="3">
        <v>42283</v>
      </c>
      <c r="D76" s="4">
        <v>0.43194444444444446</v>
      </c>
      <c r="E76" s="5">
        <v>36.515700000000002</v>
      </c>
      <c r="F76" s="5">
        <v>73.004949999999994</v>
      </c>
      <c r="H76">
        <v>2</v>
      </c>
      <c r="I76">
        <v>35</v>
      </c>
      <c r="J76">
        <v>13.6</v>
      </c>
      <c r="K76">
        <v>17.79</v>
      </c>
      <c r="M76">
        <v>0.62</v>
      </c>
      <c r="N76">
        <v>4</v>
      </c>
      <c r="O76" t="str">
        <f>IF(N76="","",VLOOKUP(N76,TABLAS_NOBORRAR!$B$3:$C$12,2,))</f>
        <v>Vitelado</v>
      </c>
      <c r="P76">
        <v>7</v>
      </c>
    </row>
    <row r="77" spans="1:16" x14ac:dyDescent="0.3">
      <c r="A77" t="s">
        <v>20</v>
      </c>
      <c r="B77">
        <v>2</v>
      </c>
      <c r="C77" s="3">
        <v>42283</v>
      </c>
      <c r="D77" s="4">
        <v>0.43194444444444446</v>
      </c>
      <c r="E77" s="5">
        <v>36.515700000000002</v>
      </c>
      <c r="F77" s="5">
        <v>73.004949999999994</v>
      </c>
      <c r="H77">
        <v>2</v>
      </c>
      <c r="I77">
        <v>36</v>
      </c>
      <c r="J77">
        <v>13</v>
      </c>
      <c r="K77">
        <v>14.78</v>
      </c>
      <c r="M77">
        <v>0.94</v>
      </c>
      <c r="N77">
        <v>6</v>
      </c>
      <c r="O77" t="str">
        <f>IF(N77="","",VLOOKUP(N77,TABLAS_NOBORRAR!$B$3:$C$12,2,))</f>
        <v>Hidratado</v>
      </c>
      <c r="P77">
        <v>999</v>
      </c>
    </row>
    <row r="78" spans="1:16" x14ac:dyDescent="0.3">
      <c r="A78" t="s">
        <v>20</v>
      </c>
      <c r="B78">
        <v>2</v>
      </c>
      <c r="C78" s="3">
        <v>42283</v>
      </c>
      <c r="D78" s="4">
        <v>0.43194444444444446</v>
      </c>
      <c r="E78" s="5">
        <v>36.515700000000002</v>
      </c>
      <c r="F78" s="5">
        <v>73.004949999999994</v>
      </c>
      <c r="H78">
        <v>2</v>
      </c>
      <c r="I78">
        <v>37</v>
      </c>
      <c r="J78">
        <v>13.3</v>
      </c>
      <c r="K78">
        <v>14.95</v>
      </c>
      <c r="M78">
        <v>0.66</v>
      </c>
      <c r="N78">
        <v>4</v>
      </c>
      <c r="O78" t="str">
        <f>IF(N78="","",VLOOKUP(N78,TABLAS_NOBORRAR!$B$3:$C$12,2,))</f>
        <v>Vitelado</v>
      </c>
      <c r="P78">
        <v>999</v>
      </c>
    </row>
    <row r="79" spans="1:16" x14ac:dyDescent="0.3">
      <c r="A79" t="s">
        <v>20</v>
      </c>
      <c r="B79">
        <v>2</v>
      </c>
      <c r="C79" s="3">
        <v>42283</v>
      </c>
      <c r="D79" s="4">
        <v>0.43194444444444446</v>
      </c>
      <c r="E79" s="5">
        <v>36.515700000000002</v>
      </c>
      <c r="F79" s="5">
        <v>73.004949999999994</v>
      </c>
      <c r="H79">
        <v>2</v>
      </c>
      <c r="I79">
        <v>38</v>
      </c>
      <c r="J79">
        <v>13.2</v>
      </c>
      <c r="K79">
        <v>15.41</v>
      </c>
      <c r="M79">
        <v>1.1100000000000001</v>
      </c>
      <c r="N79">
        <v>6</v>
      </c>
      <c r="O79" t="str">
        <f>IF(N79="","",VLOOKUP(N79,TABLAS_NOBORRAR!$B$3:$C$12,2,))</f>
        <v>Hidratado</v>
      </c>
      <c r="P79">
        <v>999</v>
      </c>
    </row>
    <row r="80" spans="1:16" x14ac:dyDescent="0.3">
      <c r="A80" t="s">
        <v>20</v>
      </c>
      <c r="B80">
        <v>2</v>
      </c>
      <c r="C80" s="3">
        <v>42283</v>
      </c>
      <c r="D80" s="4">
        <v>0.43194444444444446</v>
      </c>
      <c r="E80" s="5">
        <v>36.515700000000002</v>
      </c>
      <c r="F80" s="5">
        <v>73.004949999999994</v>
      </c>
      <c r="H80">
        <v>2</v>
      </c>
      <c r="I80">
        <v>39</v>
      </c>
      <c r="J80">
        <v>13.1</v>
      </c>
      <c r="K80">
        <v>14.44</v>
      </c>
      <c r="M80">
        <v>0.59</v>
      </c>
      <c r="N80">
        <v>5</v>
      </c>
      <c r="O80" t="str">
        <f>IF(N80="","",VLOOKUP(N80,TABLAS_NOBORRAR!$B$3:$C$12,2,))</f>
        <v>En Maduracion</v>
      </c>
      <c r="P80">
        <v>999</v>
      </c>
    </row>
    <row r="81" spans="1:16" x14ac:dyDescent="0.3">
      <c r="A81" t="s">
        <v>20</v>
      </c>
      <c r="B81">
        <v>2</v>
      </c>
      <c r="C81" s="3">
        <v>42283</v>
      </c>
      <c r="D81" s="4">
        <v>0.43194444444444446</v>
      </c>
      <c r="E81" s="5">
        <v>36.515700000000002</v>
      </c>
      <c r="F81" s="5">
        <v>73.004949999999994</v>
      </c>
      <c r="H81">
        <v>2</v>
      </c>
      <c r="I81">
        <v>40</v>
      </c>
      <c r="J81">
        <v>12.6</v>
      </c>
      <c r="K81">
        <v>11.43</v>
      </c>
      <c r="M81">
        <v>0.51</v>
      </c>
      <c r="N81">
        <v>4</v>
      </c>
      <c r="O81" t="str">
        <f>IF(N81="","",VLOOKUP(N81,TABLAS_NOBORRAR!$B$3:$C$12,2,))</f>
        <v>Vitelado</v>
      </c>
      <c r="P81">
        <v>999</v>
      </c>
    </row>
    <row r="82" spans="1:16" x14ac:dyDescent="0.3">
      <c r="A82" t="s">
        <v>20</v>
      </c>
      <c r="B82">
        <v>3</v>
      </c>
      <c r="C82" s="3">
        <v>42283</v>
      </c>
      <c r="D82" s="4">
        <v>0.5541666666666667</v>
      </c>
      <c r="E82" s="5">
        <v>36.474783333333335</v>
      </c>
      <c r="F82" s="5">
        <v>72.929016666666669</v>
      </c>
      <c r="H82">
        <v>3</v>
      </c>
      <c r="I82">
        <v>1</v>
      </c>
      <c r="J82">
        <v>13.7</v>
      </c>
      <c r="K82">
        <v>17.53</v>
      </c>
      <c r="M82">
        <v>1.04</v>
      </c>
      <c r="N82">
        <v>6</v>
      </c>
      <c r="O82" t="str">
        <f>IF(N82="","",VLOOKUP(N82,TABLAS_NOBORRAR!$B$3:$C$12,2,))</f>
        <v>Hidratado</v>
      </c>
      <c r="P82">
        <v>999</v>
      </c>
    </row>
    <row r="83" spans="1:16" x14ac:dyDescent="0.3">
      <c r="A83" t="s">
        <v>20</v>
      </c>
      <c r="B83">
        <v>3</v>
      </c>
      <c r="C83" s="3">
        <v>42283</v>
      </c>
      <c r="D83" s="4">
        <v>0.5541666666666667</v>
      </c>
      <c r="E83" s="5">
        <v>36.474783333333335</v>
      </c>
      <c r="F83" s="5">
        <v>72.929016666666669</v>
      </c>
      <c r="H83">
        <v>3</v>
      </c>
      <c r="I83">
        <v>2</v>
      </c>
      <c r="J83">
        <v>14</v>
      </c>
      <c r="K83">
        <v>17.829999999999998</v>
      </c>
      <c r="M83">
        <v>1.43</v>
      </c>
      <c r="N83">
        <v>6</v>
      </c>
      <c r="O83" t="str">
        <f>IF(N83="","",VLOOKUP(N83,TABLAS_NOBORRAR!$B$3:$C$12,2,))</f>
        <v>Hidratado</v>
      </c>
      <c r="P83">
        <v>999</v>
      </c>
    </row>
    <row r="84" spans="1:16" x14ac:dyDescent="0.3">
      <c r="A84" t="s">
        <v>20</v>
      </c>
      <c r="B84">
        <v>3</v>
      </c>
      <c r="C84" s="3">
        <v>42283</v>
      </c>
      <c r="D84" s="4">
        <v>0.5541666666666667</v>
      </c>
      <c r="E84" s="5">
        <v>36.474783333333335</v>
      </c>
      <c r="F84" s="5">
        <v>72.929016666666669</v>
      </c>
      <c r="H84">
        <v>3</v>
      </c>
      <c r="I84">
        <v>3</v>
      </c>
      <c r="J84">
        <v>14.1</v>
      </c>
      <c r="K84">
        <v>18.78</v>
      </c>
      <c r="M84">
        <v>1.06</v>
      </c>
      <c r="N84">
        <v>4</v>
      </c>
      <c r="O84" t="str">
        <f>IF(N84="","",VLOOKUP(N84,TABLAS_NOBORRAR!$B$3:$C$12,2,))</f>
        <v>Vitelado</v>
      </c>
      <c r="P84">
        <v>2</v>
      </c>
    </row>
    <row r="85" spans="1:16" x14ac:dyDescent="0.3">
      <c r="A85" t="s">
        <v>20</v>
      </c>
      <c r="B85">
        <v>3</v>
      </c>
      <c r="C85" s="3">
        <v>42283</v>
      </c>
      <c r="D85" s="4">
        <v>0.5541666666666667</v>
      </c>
      <c r="E85" s="5">
        <v>36.474783333333335</v>
      </c>
      <c r="F85" s="5">
        <v>72.929016666666669</v>
      </c>
      <c r="H85">
        <v>3</v>
      </c>
      <c r="I85">
        <v>4</v>
      </c>
      <c r="J85">
        <v>13.4</v>
      </c>
      <c r="K85">
        <v>16.2</v>
      </c>
      <c r="M85">
        <v>1.36</v>
      </c>
      <c r="N85">
        <v>6</v>
      </c>
      <c r="O85" t="str">
        <f>IF(N85="","",VLOOKUP(N85,TABLAS_NOBORRAR!$B$3:$C$12,2,))</f>
        <v>Hidratado</v>
      </c>
      <c r="P85">
        <v>999</v>
      </c>
    </row>
    <row r="86" spans="1:16" x14ac:dyDescent="0.3">
      <c r="A86" t="s">
        <v>20</v>
      </c>
      <c r="B86">
        <v>3</v>
      </c>
      <c r="C86" s="3">
        <v>42283</v>
      </c>
      <c r="D86" s="4">
        <v>0.5541666666666667</v>
      </c>
      <c r="E86" s="5">
        <v>36.474783333333335</v>
      </c>
      <c r="F86" s="5">
        <v>72.929016666666669</v>
      </c>
      <c r="H86">
        <v>3</v>
      </c>
      <c r="I86">
        <v>5</v>
      </c>
      <c r="J86">
        <v>13</v>
      </c>
      <c r="K86">
        <v>13.93</v>
      </c>
      <c r="M86">
        <v>0.42</v>
      </c>
      <c r="N86">
        <v>4</v>
      </c>
      <c r="O86" t="str">
        <f>IF(N86="","",VLOOKUP(N86,TABLAS_NOBORRAR!$B$3:$C$12,2,))</f>
        <v>Vitelado</v>
      </c>
      <c r="P86">
        <v>6</v>
      </c>
    </row>
    <row r="87" spans="1:16" x14ac:dyDescent="0.3">
      <c r="A87" t="s">
        <v>20</v>
      </c>
      <c r="B87">
        <v>3</v>
      </c>
      <c r="C87" s="3">
        <v>42283</v>
      </c>
      <c r="D87" s="4">
        <v>0.5541666666666667</v>
      </c>
      <c r="E87" s="5">
        <v>36.474783333333335</v>
      </c>
      <c r="F87" s="5">
        <v>72.929016666666669</v>
      </c>
      <c r="H87">
        <v>3</v>
      </c>
      <c r="I87">
        <v>6</v>
      </c>
      <c r="J87">
        <v>13</v>
      </c>
      <c r="K87">
        <v>13.08</v>
      </c>
      <c r="M87">
        <v>0.65</v>
      </c>
      <c r="N87">
        <v>4</v>
      </c>
      <c r="O87" t="str">
        <f>IF(N87="","",VLOOKUP(N87,TABLAS_NOBORRAR!$B$3:$C$12,2,))</f>
        <v>Vitelado</v>
      </c>
      <c r="P87">
        <v>2</v>
      </c>
    </row>
    <row r="88" spans="1:16" x14ac:dyDescent="0.3">
      <c r="A88" t="s">
        <v>20</v>
      </c>
      <c r="B88">
        <v>3</v>
      </c>
      <c r="C88" s="3">
        <v>42283</v>
      </c>
      <c r="D88" s="4">
        <v>0.5541666666666667</v>
      </c>
      <c r="E88" s="5">
        <v>36.474783333333335</v>
      </c>
      <c r="F88" s="5">
        <v>72.929016666666669</v>
      </c>
      <c r="H88">
        <v>3</v>
      </c>
      <c r="I88">
        <v>7</v>
      </c>
      <c r="J88">
        <v>12.7</v>
      </c>
      <c r="K88">
        <v>13.62</v>
      </c>
      <c r="M88">
        <v>0.54</v>
      </c>
      <c r="N88">
        <v>4</v>
      </c>
      <c r="O88" t="str">
        <f>IF(N88="","",VLOOKUP(N88,TABLAS_NOBORRAR!$B$3:$C$12,2,))</f>
        <v>Vitelado</v>
      </c>
      <c r="P88">
        <v>7</v>
      </c>
    </row>
    <row r="89" spans="1:16" x14ac:dyDescent="0.3">
      <c r="A89" t="s">
        <v>20</v>
      </c>
      <c r="B89">
        <v>3</v>
      </c>
      <c r="C89" s="3">
        <v>42283</v>
      </c>
      <c r="D89" s="4">
        <v>0.5541666666666667</v>
      </c>
      <c r="E89" s="5">
        <v>36.474783333333335</v>
      </c>
      <c r="F89" s="5">
        <v>72.929016666666669</v>
      </c>
      <c r="H89">
        <v>3</v>
      </c>
      <c r="I89">
        <v>8</v>
      </c>
      <c r="J89">
        <v>14</v>
      </c>
      <c r="K89">
        <v>17.84</v>
      </c>
      <c r="M89">
        <v>0.9</v>
      </c>
      <c r="N89">
        <v>4</v>
      </c>
      <c r="O89" t="str">
        <f>IF(N89="","",VLOOKUP(N89,TABLAS_NOBORRAR!$B$3:$C$12,2,))</f>
        <v>Vitelado</v>
      </c>
      <c r="P89">
        <v>999</v>
      </c>
    </row>
    <row r="90" spans="1:16" x14ac:dyDescent="0.3">
      <c r="A90" t="s">
        <v>20</v>
      </c>
      <c r="B90">
        <v>3</v>
      </c>
      <c r="C90" s="3">
        <v>42283</v>
      </c>
      <c r="D90" s="4">
        <v>0.5541666666666667</v>
      </c>
      <c r="E90" s="5">
        <v>36.474783333333335</v>
      </c>
      <c r="F90" s="5">
        <v>72.929016666666669</v>
      </c>
      <c r="H90">
        <v>3</v>
      </c>
      <c r="I90">
        <v>9</v>
      </c>
      <c r="J90">
        <v>12.3</v>
      </c>
      <c r="K90">
        <v>11.7</v>
      </c>
      <c r="M90">
        <v>0.32</v>
      </c>
      <c r="N90">
        <v>4</v>
      </c>
      <c r="O90" t="str">
        <f>IF(N90="","",VLOOKUP(N90,TABLAS_NOBORRAR!$B$3:$C$12,2,))</f>
        <v>Vitelado</v>
      </c>
      <c r="P90">
        <v>4</v>
      </c>
    </row>
    <row r="91" spans="1:16" x14ac:dyDescent="0.3">
      <c r="A91" t="s">
        <v>20</v>
      </c>
      <c r="B91">
        <v>3</v>
      </c>
      <c r="C91" s="3">
        <v>42283</v>
      </c>
      <c r="D91" s="4">
        <v>0.5541666666666667</v>
      </c>
      <c r="E91" s="5">
        <v>36.474783333333335</v>
      </c>
      <c r="F91" s="5">
        <v>72.929016666666669</v>
      </c>
      <c r="H91">
        <v>3</v>
      </c>
      <c r="I91">
        <v>10</v>
      </c>
      <c r="J91">
        <v>12.5</v>
      </c>
      <c r="K91">
        <v>13.13</v>
      </c>
      <c r="M91">
        <v>0.77</v>
      </c>
      <c r="N91">
        <v>6</v>
      </c>
      <c r="O91" t="str">
        <f>IF(N91="","",VLOOKUP(N91,TABLAS_NOBORRAR!$B$3:$C$12,2,))</f>
        <v>Hidratado</v>
      </c>
      <c r="P91">
        <v>999</v>
      </c>
    </row>
    <row r="92" spans="1:16" x14ac:dyDescent="0.3">
      <c r="A92" t="s">
        <v>20</v>
      </c>
      <c r="B92">
        <v>3</v>
      </c>
      <c r="C92" s="3">
        <v>42283</v>
      </c>
      <c r="D92" s="4">
        <v>0.5541666666666667</v>
      </c>
      <c r="E92" s="5">
        <v>36.474783333333335</v>
      </c>
      <c r="F92" s="5">
        <v>72.929016666666669</v>
      </c>
      <c r="H92">
        <v>3</v>
      </c>
      <c r="I92">
        <v>11</v>
      </c>
      <c r="J92">
        <v>13.4</v>
      </c>
      <c r="K92">
        <v>16.03</v>
      </c>
      <c r="M92">
        <v>0.81</v>
      </c>
      <c r="N92">
        <v>4</v>
      </c>
      <c r="O92" t="str">
        <f>IF(N92="","",VLOOKUP(N92,TABLAS_NOBORRAR!$B$3:$C$12,2,))</f>
        <v>Vitelado</v>
      </c>
      <c r="P92">
        <v>999</v>
      </c>
    </row>
    <row r="93" spans="1:16" x14ac:dyDescent="0.3">
      <c r="A93" t="s">
        <v>20</v>
      </c>
      <c r="B93">
        <v>3</v>
      </c>
      <c r="C93" s="3">
        <v>42283</v>
      </c>
      <c r="D93" s="4">
        <v>0.5541666666666667</v>
      </c>
      <c r="E93" s="5">
        <v>36.474783333333335</v>
      </c>
      <c r="F93" s="5">
        <v>72.929016666666669</v>
      </c>
      <c r="H93">
        <v>3</v>
      </c>
      <c r="I93">
        <v>12</v>
      </c>
      <c r="J93">
        <v>12.8</v>
      </c>
      <c r="K93">
        <v>13.13</v>
      </c>
      <c r="M93">
        <v>0.78</v>
      </c>
      <c r="N93">
        <v>6</v>
      </c>
      <c r="O93" t="str">
        <f>IF(N93="","",VLOOKUP(N93,TABLAS_NOBORRAR!$B$3:$C$12,2,))</f>
        <v>Hidratado</v>
      </c>
      <c r="P93">
        <v>999</v>
      </c>
    </row>
    <row r="94" spans="1:16" x14ac:dyDescent="0.3">
      <c r="A94" t="s">
        <v>20</v>
      </c>
      <c r="B94">
        <v>3</v>
      </c>
      <c r="C94" s="3">
        <v>42283</v>
      </c>
      <c r="D94" s="4">
        <v>0.5541666666666667</v>
      </c>
      <c r="E94" s="5">
        <v>36.474783333333335</v>
      </c>
      <c r="F94" s="5">
        <v>72.929016666666669</v>
      </c>
      <c r="H94">
        <v>3</v>
      </c>
      <c r="I94">
        <v>13</v>
      </c>
      <c r="J94">
        <v>13.7</v>
      </c>
      <c r="K94">
        <v>16.54</v>
      </c>
      <c r="M94">
        <v>0.75</v>
      </c>
      <c r="N94">
        <v>4</v>
      </c>
      <c r="O94" t="str">
        <f>IF(N94="","",VLOOKUP(N94,TABLAS_NOBORRAR!$B$3:$C$12,2,))</f>
        <v>Vitelado</v>
      </c>
      <c r="P94">
        <v>7</v>
      </c>
    </row>
    <row r="95" spans="1:16" x14ac:dyDescent="0.3">
      <c r="A95" t="s">
        <v>20</v>
      </c>
      <c r="B95">
        <v>3</v>
      </c>
      <c r="C95" s="3">
        <v>42283</v>
      </c>
      <c r="D95" s="4">
        <v>0.5541666666666667</v>
      </c>
      <c r="E95" s="5">
        <v>36.474783333333335</v>
      </c>
      <c r="F95" s="5">
        <v>72.929016666666669</v>
      </c>
      <c r="H95">
        <v>3</v>
      </c>
      <c r="I95">
        <v>14</v>
      </c>
      <c r="J95">
        <v>12.8</v>
      </c>
      <c r="K95">
        <v>13.35</v>
      </c>
      <c r="M95">
        <v>0.98</v>
      </c>
      <c r="N95">
        <v>6</v>
      </c>
      <c r="O95" t="str">
        <f>IF(N95="","",VLOOKUP(N95,TABLAS_NOBORRAR!$B$3:$C$12,2,))</f>
        <v>Hidratado</v>
      </c>
      <c r="P95">
        <v>999</v>
      </c>
    </row>
    <row r="96" spans="1:16" x14ac:dyDescent="0.3">
      <c r="A96" t="s">
        <v>20</v>
      </c>
      <c r="B96">
        <v>3</v>
      </c>
      <c r="C96" s="3">
        <v>42283</v>
      </c>
      <c r="D96" s="4">
        <v>0.5541666666666667</v>
      </c>
      <c r="E96" s="5">
        <v>36.474783333333335</v>
      </c>
      <c r="F96" s="5">
        <v>72.929016666666669</v>
      </c>
      <c r="H96">
        <v>3</v>
      </c>
      <c r="I96">
        <v>15</v>
      </c>
      <c r="J96">
        <v>13.7</v>
      </c>
      <c r="K96">
        <v>17.22</v>
      </c>
      <c r="M96">
        <v>0.99</v>
      </c>
      <c r="N96">
        <v>4</v>
      </c>
      <c r="O96" t="str">
        <f>IF(N96="","",VLOOKUP(N96,TABLAS_NOBORRAR!$B$3:$C$12,2,))</f>
        <v>Vitelado</v>
      </c>
      <c r="P96">
        <v>999</v>
      </c>
    </row>
    <row r="97" spans="1:16" x14ac:dyDescent="0.3">
      <c r="A97" t="s">
        <v>20</v>
      </c>
      <c r="B97">
        <v>3</v>
      </c>
      <c r="C97" s="3">
        <v>42283</v>
      </c>
      <c r="D97" s="4">
        <v>0.5541666666666667</v>
      </c>
      <c r="E97" s="5">
        <v>36.474783333333335</v>
      </c>
      <c r="F97" s="5">
        <v>72.929016666666669</v>
      </c>
      <c r="H97">
        <v>3</v>
      </c>
      <c r="I97">
        <v>16</v>
      </c>
      <c r="J97">
        <v>13.6</v>
      </c>
      <c r="K97">
        <v>15.6</v>
      </c>
      <c r="M97">
        <v>0.99</v>
      </c>
      <c r="N97">
        <v>6</v>
      </c>
      <c r="O97" t="str">
        <f>IF(N97="","",VLOOKUP(N97,TABLAS_NOBORRAR!$B$3:$C$12,2,))</f>
        <v>Hidratado</v>
      </c>
      <c r="P97">
        <v>999</v>
      </c>
    </row>
    <row r="98" spans="1:16" x14ac:dyDescent="0.3">
      <c r="A98" t="s">
        <v>20</v>
      </c>
      <c r="B98">
        <v>3</v>
      </c>
      <c r="C98" s="3">
        <v>42283</v>
      </c>
      <c r="D98" s="4">
        <v>0.5541666666666667</v>
      </c>
      <c r="E98" s="5">
        <v>36.474783333333335</v>
      </c>
      <c r="F98" s="5">
        <v>72.929016666666669</v>
      </c>
      <c r="H98">
        <v>3</v>
      </c>
      <c r="I98">
        <v>17</v>
      </c>
      <c r="J98">
        <v>13.8</v>
      </c>
      <c r="K98">
        <v>16.55</v>
      </c>
      <c r="M98">
        <v>0.74</v>
      </c>
      <c r="N98">
        <v>4</v>
      </c>
      <c r="O98" t="str">
        <f>IF(N98="","",VLOOKUP(N98,TABLAS_NOBORRAR!$B$3:$C$12,2,))</f>
        <v>Vitelado</v>
      </c>
      <c r="P98">
        <v>7</v>
      </c>
    </row>
    <row r="99" spans="1:16" x14ac:dyDescent="0.3">
      <c r="A99" t="s">
        <v>20</v>
      </c>
      <c r="B99">
        <v>3</v>
      </c>
      <c r="C99" s="3">
        <v>42283</v>
      </c>
      <c r="D99" s="4">
        <v>0.5541666666666667</v>
      </c>
      <c r="E99" s="5">
        <v>36.474783333333335</v>
      </c>
      <c r="F99" s="5">
        <v>72.929016666666669</v>
      </c>
      <c r="H99">
        <v>3</v>
      </c>
      <c r="I99">
        <v>18</v>
      </c>
      <c r="J99">
        <v>14.1</v>
      </c>
      <c r="K99">
        <v>18.04</v>
      </c>
      <c r="M99">
        <v>1.1100000000000001</v>
      </c>
      <c r="N99">
        <v>6</v>
      </c>
      <c r="O99" t="str">
        <f>IF(N99="","",VLOOKUP(N99,TABLAS_NOBORRAR!$B$3:$C$12,2,))</f>
        <v>Hidratado</v>
      </c>
      <c r="P99">
        <v>999</v>
      </c>
    </row>
    <row r="100" spans="1:16" x14ac:dyDescent="0.3">
      <c r="A100" t="s">
        <v>20</v>
      </c>
      <c r="B100">
        <v>3</v>
      </c>
      <c r="C100" s="3">
        <v>42283</v>
      </c>
      <c r="D100" s="4">
        <v>0.5541666666666667</v>
      </c>
      <c r="E100" s="5">
        <v>36.474783333333335</v>
      </c>
      <c r="F100" s="5">
        <v>72.929016666666669</v>
      </c>
      <c r="H100">
        <v>3</v>
      </c>
      <c r="I100">
        <v>19</v>
      </c>
      <c r="J100">
        <v>12.1</v>
      </c>
      <c r="K100">
        <v>13.93</v>
      </c>
      <c r="M100">
        <v>0.77</v>
      </c>
      <c r="N100">
        <v>4</v>
      </c>
      <c r="O100" t="str">
        <f>IF(N100="","",VLOOKUP(N100,TABLAS_NOBORRAR!$B$3:$C$12,2,))</f>
        <v>Vitelado</v>
      </c>
      <c r="P100">
        <v>999</v>
      </c>
    </row>
    <row r="101" spans="1:16" x14ac:dyDescent="0.3">
      <c r="A101" t="s">
        <v>20</v>
      </c>
      <c r="B101">
        <v>3</v>
      </c>
      <c r="C101" s="3">
        <v>42283</v>
      </c>
      <c r="D101" s="4">
        <v>0.5541666666666667</v>
      </c>
      <c r="E101" s="5">
        <v>36.474783333333335</v>
      </c>
      <c r="F101" s="5">
        <v>72.929016666666669</v>
      </c>
      <c r="H101">
        <v>3</v>
      </c>
      <c r="I101">
        <v>20</v>
      </c>
      <c r="J101">
        <v>14.7</v>
      </c>
      <c r="K101">
        <v>21.67</v>
      </c>
      <c r="M101">
        <v>0.37</v>
      </c>
      <c r="N101">
        <v>4</v>
      </c>
      <c r="O101" t="str">
        <f>IF(N101="","",VLOOKUP(N101,TABLAS_NOBORRAR!$B$3:$C$12,2,))</f>
        <v>Vitelado</v>
      </c>
      <c r="P101">
        <v>5</v>
      </c>
    </row>
    <row r="102" spans="1:16" x14ac:dyDescent="0.3">
      <c r="A102" t="s">
        <v>20</v>
      </c>
      <c r="B102">
        <v>3</v>
      </c>
      <c r="C102" s="3">
        <v>42283</v>
      </c>
      <c r="D102" s="4">
        <v>0.5541666666666667</v>
      </c>
      <c r="E102" s="5">
        <v>36.474783333333335</v>
      </c>
      <c r="F102" s="5">
        <v>72.929016666666669</v>
      </c>
      <c r="H102">
        <v>3</v>
      </c>
      <c r="I102">
        <v>21</v>
      </c>
      <c r="J102">
        <v>13.6</v>
      </c>
      <c r="K102">
        <v>16.670000000000002</v>
      </c>
      <c r="M102">
        <v>1.04</v>
      </c>
      <c r="N102">
        <v>4</v>
      </c>
      <c r="O102" t="str">
        <f>IF(N102="","",VLOOKUP(N102,TABLAS_NOBORRAR!$B$3:$C$12,2,))</f>
        <v>Vitelado</v>
      </c>
      <c r="P102">
        <v>999</v>
      </c>
    </row>
    <row r="103" spans="1:16" x14ac:dyDescent="0.3">
      <c r="A103" t="s">
        <v>20</v>
      </c>
      <c r="B103">
        <v>3</v>
      </c>
      <c r="C103" s="3">
        <v>42283</v>
      </c>
      <c r="D103" s="4">
        <v>0.5541666666666667</v>
      </c>
      <c r="E103" s="5">
        <v>36.474783333333335</v>
      </c>
      <c r="F103" s="5">
        <v>72.929016666666669</v>
      </c>
      <c r="H103">
        <v>3</v>
      </c>
      <c r="I103">
        <v>22</v>
      </c>
      <c r="J103">
        <v>13.7</v>
      </c>
      <c r="K103">
        <v>16.61</v>
      </c>
      <c r="M103">
        <v>0.87</v>
      </c>
      <c r="N103">
        <v>6</v>
      </c>
      <c r="O103" t="str">
        <f>IF(N103="","",VLOOKUP(N103,TABLAS_NOBORRAR!$B$3:$C$12,2,))</f>
        <v>Hidratado</v>
      </c>
      <c r="P103">
        <v>999</v>
      </c>
    </row>
    <row r="104" spans="1:16" x14ac:dyDescent="0.3">
      <c r="A104" t="s">
        <v>20</v>
      </c>
      <c r="B104">
        <v>3</v>
      </c>
      <c r="C104" s="3">
        <v>42283</v>
      </c>
      <c r="D104" s="4">
        <v>0.5541666666666667</v>
      </c>
      <c r="E104" s="5">
        <v>36.474783333333335</v>
      </c>
      <c r="F104" s="5">
        <v>72.929016666666669</v>
      </c>
      <c r="H104">
        <v>3</v>
      </c>
      <c r="I104">
        <v>23</v>
      </c>
      <c r="J104">
        <v>14.4</v>
      </c>
      <c r="K104">
        <v>18.54</v>
      </c>
      <c r="M104">
        <v>0.59</v>
      </c>
      <c r="N104">
        <v>4</v>
      </c>
      <c r="O104" t="str">
        <f>IF(N104="","",VLOOKUP(N104,TABLAS_NOBORRAR!$B$3:$C$12,2,))</f>
        <v>Vitelado</v>
      </c>
      <c r="P104">
        <v>999</v>
      </c>
    </row>
    <row r="105" spans="1:16" x14ac:dyDescent="0.3">
      <c r="A105" t="s">
        <v>20</v>
      </c>
      <c r="B105">
        <v>3</v>
      </c>
      <c r="C105" s="3">
        <v>42283</v>
      </c>
      <c r="D105" s="4">
        <v>0.5541666666666667</v>
      </c>
      <c r="E105" s="5">
        <v>36.474783333333335</v>
      </c>
      <c r="F105" s="5">
        <v>72.929016666666669</v>
      </c>
      <c r="H105">
        <v>3</v>
      </c>
      <c r="I105">
        <v>24</v>
      </c>
      <c r="J105">
        <v>13.6</v>
      </c>
      <c r="K105">
        <v>17.34</v>
      </c>
      <c r="M105">
        <v>0.9</v>
      </c>
      <c r="N105">
        <v>4</v>
      </c>
      <c r="O105" t="str">
        <f>IF(N105="","",VLOOKUP(N105,TABLAS_NOBORRAR!$B$3:$C$12,2,))</f>
        <v>Vitelado</v>
      </c>
      <c r="P105">
        <v>7</v>
      </c>
    </row>
    <row r="106" spans="1:16" x14ac:dyDescent="0.3">
      <c r="A106" t="s">
        <v>20</v>
      </c>
      <c r="B106">
        <v>3</v>
      </c>
      <c r="C106" s="3">
        <v>42283</v>
      </c>
      <c r="D106" s="4">
        <v>0.5541666666666667</v>
      </c>
      <c r="E106" s="5">
        <v>36.474783333333335</v>
      </c>
      <c r="F106" s="5">
        <v>72.929016666666669</v>
      </c>
      <c r="H106">
        <v>3</v>
      </c>
      <c r="I106">
        <v>25</v>
      </c>
      <c r="J106">
        <v>13.2</v>
      </c>
      <c r="K106">
        <v>14.63</v>
      </c>
      <c r="M106">
        <v>0.9</v>
      </c>
      <c r="N106">
        <v>6</v>
      </c>
      <c r="O106" t="str">
        <f>IF(N106="","",VLOOKUP(N106,TABLAS_NOBORRAR!$B$3:$C$12,2,))</f>
        <v>Hidratado</v>
      </c>
      <c r="P106">
        <v>999</v>
      </c>
    </row>
    <row r="107" spans="1:16" x14ac:dyDescent="0.3">
      <c r="A107" t="s">
        <v>20</v>
      </c>
      <c r="B107">
        <v>3</v>
      </c>
      <c r="C107" s="3">
        <v>42283</v>
      </c>
      <c r="D107" s="4">
        <v>0.5541666666666667</v>
      </c>
      <c r="E107" s="5">
        <v>36.474783333333335</v>
      </c>
      <c r="F107" s="5">
        <v>72.929016666666669</v>
      </c>
      <c r="H107">
        <v>3</v>
      </c>
      <c r="I107">
        <v>26</v>
      </c>
      <c r="J107">
        <v>14</v>
      </c>
      <c r="K107">
        <v>20</v>
      </c>
      <c r="M107">
        <v>1.46</v>
      </c>
      <c r="N107">
        <v>6</v>
      </c>
      <c r="O107" t="str">
        <f>IF(N107="","",VLOOKUP(N107,TABLAS_NOBORRAR!$B$3:$C$12,2,))</f>
        <v>Hidratado</v>
      </c>
      <c r="P107">
        <v>999</v>
      </c>
    </row>
    <row r="108" spans="1:16" x14ac:dyDescent="0.3">
      <c r="A108" t="s">
        <v>20</v>
      </c>
      <c r="B108">
        <v>3</v>
      </c>
      <c r="C108" s="3">
        <v>42283</v>
      </c>
      <c r="D108" s="4">
        <v>0.5541666666666667</v>
      </c>
      <c r="E108" s="5">
        <v>36.474783333333335</v>
      </c>
      <c r="F108" s="5">
        <v>72.929016666666669</v>
      </c>
      <c r="H108">
        <v>3</v>
      </c>
      <c r="I108">
        <v>27</v>
      </c>
      <c r="J108">
        <v>13.7</v>
      </c>
      <c r="K108">
        <v>15.35</v>
      </c>
      <c r="M108">
        <v>0.89</v>
      </c>
      <c r="N108">
        <v>6</v>
      </c>
      <c r="O108" t="str">
        <f>IF(N108="","",VLOOKUP(N108,TABLAS_NOBORRAR!$B$3:$C$12,2,))</f>
        <v>Hidratado</v>
      </c>
      <c r="P108">
        <v>999</v>
      </c>
    </row>
    <row r="109" spans="1:16" x14ac:dyDescent="0.3">
      <c r="A109" t="s">
        <v>20</v>
      </c>
      <c r="B109">
        <v>3</v>
      </c>
      <c r="C109" s="3">
        <v>42283</v>
      </c>
      <c r="D109" s="4">
        <v>0.5541666666666667</v>
      </c>
      <c r="E109" s="5">
        <v>36.474783333333335</v>
      </c>
      <c r="F109" s="5">
        <v>72.929016666666669</v>
      </c>
      <c r="H109">
        <v>3</v>
      </c>
      <c r="I109">
        <v>28</v>
      </c>
      <c r="J109">
        <v>13.4</v>
      </c>
      <c r="K109">
        <v>15.89</v>
      </c>
      <c r="M109">
        <v>1.52</v>
      </c>
      <c r="N109">
        <v>4</v>
      </c>
      <c r="O109" t="str">
        <f>IF(N109="","",VLOOKUP(N109,TABLAS_NOBORRAR!$B$3:$C$12,2,))</f>
        <v>Vitelado</v>
      </c>
      <c r="P109">
        <v>7</v>
      </c>
    </row>
    <row r="110" spans="1:16" x14ac:dyDescent="0.3">
      <c r="A110" t="s">
        <v>20</v>
      </c>
      <c r="B110">
        <v>3</v>
      </c>
      <c r="C110" s="3">
        <v>42283</v>
      </c>
      <c r="D110" s="4">
        <v>0.5541666666666667</v>
      </c>
      <c r="E110" s="5">
        <v>36.474783333333335</v>
      </c>
      <c r="F110" s="5">
        <v>72.929016666666669</v>
      </c>
      <c r="H110">
        <v>3</v>
      </c>
      <c r="I110">
        <v>29</v>
      </c>
      <c r="J110">
        <v>13.6</v>
      </c>
      <c r="K110">
        <v>15.71</v>
      </c>
      <c r="M110">
        <v>0.72</v>
      </c>
      <c r="N110">
        <v>6</v>
      </c>
      <c r="O110" t="str">
        <f>IF(N110="","",VLOOKUP(N110,TABLAS_NOBORRAR!$B$3:$C$12,2,))</f>
        <v>Hidratado</v>
      </c>
      <c r="P110">
        <v>999</v>
      </c>
    </row>
    <row r="111" spans="1:16" x14ac:dyDescent="0.3">
      <c r="A111" t="s">
        <v>20</v>
      </c>
      <c r="B111">
        <v>3</v>
      </c>
      <c r="C111" s="3">
        <v>42283</v>
      </c>
      <c r="D111" s="4">
        <v>0.5541666666666667</v>
      </c>
      <c r="E111" s="5">
        <v>36.474783333333335</v>
      </c>
      <c r="F111" s="5">
        <v>72.929016666666669</v>
      </c>
      <c r="H111">
        <v>3</v>
      </c>
      <c r="I111">
        <v>30</v>
      </c>
      <c r="J111">
        <v>13</v>
      </c>
      <c r="K111">
        <v>14.28</v>
      </c>
      <c r="M111">
        <v>0.85</v>
      </c>
      <c r="N111">
        <v>4</v>
      </c>
      <c r="O111" t="str">
        <f>IF(N111="","",VLOOKUP(N111,TABLAS_NOBORRAR!$B$3:$C$12,2,))</f>
        <v>Vitelado</v>
      </c>
      <c r="P111">
        <v>4</v>
      </c>
    </row>
    <row r="112" spans="1:16" x14ac:dyDescent="0.3">
      <c r="A112" t="s">
        <v>20</v>
      </c>
      <c r="B112">
        <v>3</v>
      </c>
      <c r="C112" s="3">
        <v>42283</v>
      </c>
      <c r="D112" s="4">
        <v>0.5541666666666667</v>
      </c>
      <c r="E112" s="5">
        <v>36.474783333333335</v>
      </c>
      <c r="F112" s="5">
        <v>72.929016666666669</v>
      </c>
      <c r="H112">
        <v>3</v>
      </c>
      <c r="I112">
        <v>31</v>
      </c>
      <c r="J112">
        <v>12.2</v>
      </c>
      <c r="K112">
        <v>10.86</v>
      </c>
      <c r="M112">
        <v>0.35</v>
      </c>
      <c r="N112">
        <v>4</v>
      </c>
      <c r="O112" t="str">
        <f>IF(N112="","",VLOOKUP(N112,TABLAS_NOBORRAR!$B$3:$C$12,2,))</f>
        <v>Vitelado</v>
      </c>
      <c r="P112">
        <v>2</v>
      </c>
    </row>
    <row r="113" spans="1:16" x14ac:dyDescent="0.3">
      <c r="A113" t="s">
        <v>20</v>
      </c>
      <c r="B113">
        <v>3</v>
      </c>
      <c r="C113" s="3">
        <v>42283</v>
      </c>
      <c r="D113" s="4">
        <v>0.5541666666666667</v>
      </c>
      <c r="E113" s="5">
        <v>36.474783333333335</v>
      </c>
      <c r="F113" s="5">
        <v>72.929016666666669</v>
      </c>
      <c r="H113">
        <v>3</v>
      </c>
      <c r="I113">
        <v>32</v>
      </c>
      <c r="J113">
        <v>13.3</v>
      </c>
      <c r="K113">
        <v>16.45</v>
      </c>
      <c r="M113">
        <v>0.64</v>
      </c>
      <c r="N113">
        <v>4</v>
      </c>
      <c r="O113" t="str">
        <f>IF(N113="","",VLOOKUP(N113,TABLAS_NOBORRAR!$B$3:$C$12,2,))</f>
        <v>Vitelado</v>
      </c>
      <c r="P113">
        <v>7</v>
      </c>
    </row>
    <row r="114" spans="1:16" x14ac:dyDescent="0.3">
      <c r="A114" t="s">
        <v>20</v>
      </c>
      <c r="B114">
        <v>3</v>
      </c>
      <c r="C114" s="3">
        <v>42283</v>
      </c>
      <c r="D114" s="4">
        <v>0.5541666666666667</v>
      </c>
      <c r="E114" s="5">
        <v>36.474783333333335</v>
      </c>
      <c r="F114" s="5">
        <v>72.929016666666669</v>
      </c>
      <c r="H114">
        <v>3</v>
      </c>
      <c r="I114">
        <v>33</v>
      </c>
      <c r="J114">
        <v>13.9</v>
      </c>
      <c r="K114">
        <v>16.239999999999998</v>
      </c>
      <c r="M114">
        <v>0.85</v>
      </c>
      <c r="N114">
        <v>4</v>
      </c>
      <c r="O114" t="str">
        <f>IF(N114="","",VLOOKUP(N114,TABLAS_NOBORRAR!$B$3:$C$12,2,))</f>
        <v>Vitelado</v>
      </c>
      <c r="P114">
        <v>999</v>
      </c>
    </row>
    <row r="115" spans="1:16" x14ac:dyDescent="0.3">
      <c r="A115" t="s">
        <v>20</v>
      </c>
      <c r="B115">
        <v>3</v>
      </c>
      <c r="C115" s="3">
        <v>42283</v>
      </c>
      <c r="D115" s="4">
        <v>0.5541666666666667</v>
      </c>
      <c r="E115" s="5">
        <v>36.474783333333335</v>
      </c>
      <c r="F115" s="5">
        <v>72.929016666666669</v>
      </c>
      <c r="H115">
        <v>3</v>
      </c>
      <c r="I115">
        <v>34</v>
      </c>
      <c r="J115">
        <v>13.2</v>
      </c>
      <c r="K115">
        <v>14.03</v>
      </c>
      <c r="M115">
        <v>0.56999999999999995</v>
      </c>
      <c r="N115">
        <v>4</v>
      </c>
      <c r="O115" t="str">
        <f>IF(N115="","",VLOOKUP(N115,TABLAS_NOBORRAR!$B$3:$C$12,2,))</f>
        <v>Vitelado</v>
      </c>
      <c r="P115">
        <v>7</v>
      </c>
    </row>
    <row r="116" spans="1:16" x14ac:dyDescent="0.3">
      <c r="A116" t="s">
        <v>20</v>
      </c>
      <c r="B116">
        <v>3</v>
      </c>
      <c r="C116" s="3">
        <v>42283</v>
      </c>
      <c r="D116" s="4">
        <v>0.5541666666666667</v>
      </c>
      <c r="E116" s="5">
        <v>36.474783333333335</v>
      </c>
      <c r="F116" s="5">
        <v>72.929016666666669</v>
      </c>
      <c r="H116">
        <v>3</v>
      </c>
      <c r="I116">
        <v>35</v>
      </c>
      <c r="J116">
        <v>12.7</v>
      </c>
      <c r="K116">
        <v>13.93</v>
      </c>
      <c r="M116">
        <v>0.74</v>
      </c>
      <c r="N116">
        <v>6</v>
      </c>
      <c r="O116" t="str">
        <f>IF(N116="","",VLOOKUP(N116,TABLAS_NOBORRAR!$B$3:$C$12,2,))</f>
        <v>Hidratado</v>
      </c>
      <c r="P116">
        <v>999</v>
      </c>
    </row>
    <row r="117" spans="1:16" x14ac:dyDescent="0.3">
      <c r="A117" t="s">
        <v>20</v>
      </c>
      <c r="B117">
        <v>3</v>
      </c>
      <c r="C117" s="3">
        <v>42283</v>
      </c>
      <c r="D117" s="4">
        <v>0.5541666666666667</v>
      </c>
      <c r="E117" s="5">
        <v>36.474783333333335</v>
      </c>
      <c r="F117" s="5">
        <v>72.929016666666669</v>
      </c>
      <c r="H117">
        <v>3</v>
      </c>
      <c r="I117">
        <v>36</v>
      </c>
      <c r="J117">
        <v>13.5</v>
      </c>
      <c r="K117">
        <v>15.76</v>
      </c>
      <c r="M117">
        <v>0.7</v>
      </c>
      <c r="N117">
        <v>4</v>
      </c>
      <c r="O117" t="str">
        <f>IF(N117="","",VLOOKUP(N117,TABLAS_NOBORRAR!$B$3:$C$12,2,))</f>
        <v>Vitelado</v>
      </c>
      <c r="P117">
        <v>999</v>
      </c>
    </row>
    <row r="118" spans="1:16" x14ac:dyDescent="0.3">
      <c r="A118" t="s">
        <v>20</v>
      </c>
      <c r="B118">
        <v>3</v>
      </c>
      <c r="C118" s="3">
        <v>42283</v>
      </c>
      <c r="D118" s="4">
        <v>0.5541666666666667</v>
      </c>
      <c r="E118" s="5">
        <v>36.474783333333335</v>
      </c>
      <c r="F118" s="5">
        <v>72.929016666666669</v>
      </c>
      <c r="H118">
        <v>3</v>
      </c>
      <c r="I118">
        <v>37</v>
      </c>
      <c r="J118">
        <v>13.1</v>
      </c>
      <c r="K118">
        <v>14.2</v>
      </c>
      <c r="M118">
        <v>0.6</v>
      </c>
      <c r="N118">
        <v>5</v>
      </c>
      <c r="O118" t="str">
        <f>IF(N118="","",VLOOKUP(N118,TABLAS_NOBORRAR!$B$3:$C$12,2,))</f>
        <v>En Maduracion</v>
      </c>
      <c r="P118">
        <v>999</v>
      </c>
    </row>
    <row r="119" spans="1:16" x14ac:dyDescent="0.3">
      <c r="A119" t="s">
        <v>20</v>
      </c>
      <c r="B119">
        <v>3</v>
      </c>
      <c r="C119" s="3">
        <v>42283</v>
      </c>
      <c r="D119" s="4">
        <v>0.5541666666666667</v>
      </c>
      <c r="E119" s="5">
        <v>36.474783333333335</v>
      </c>
      <c r="F119" s="5">
        <v>72.929016666666669</v>
      </c>
      <c r="H119">
        <v>3</v>
      </c>
      <c r="I119">
        <v>38</v>
      </c>
      <c r="J119">
        <v>13</v>
      </c>
      <c r="K119">
        <v>13.66</v>
      </c>
      <c r="M119">
        <v>0.89</v>
      </c>
      <c r="N119">
        <v>6</v>
      </c>
      <c r="O119" t="str">
        <f>IF(N119="","",VLOOKUP(N119,TABLAS_NOBORRAR!$B$3:$C$12,2,))</f>
        <v>Hidratado</v>
      </c>
      <c r="P119">
        <v>999</v>
      </c>
    </row>
    <row r="120" spans="1:16" x14ac:dyDescent="0.3">
      <c r="A120" t="s">
        <v>20</v>
      </c>
      <c r="B120">
        <v>3</v>
      </c>
      <c r="C120" s="3">
        <v>42283</v>
      </c>
      <c r="D120" s="4">
        <v>0.5541666666666667</v>
      </c>
      <c r="E120" s="5">
        <v>36.474783333333335</v>
      </c>
      <c r="F120" s="5">
        <v>72.929016666666669</v>
      </c>
      <c r="H120">
        <v>3</v>
      </c>
      <c r="I120">
        <v>39</v>
      </c>
      <c r="J120">
        <v>12.7</v>
      </c>
      <c r="K120">
        <v>12.64</v>
      </c>
      <c r="M120">
        <v>0.6</v>
      </c>
      <c r="N120">
        <v>4</v>
      </c>
      <c r="O120" t="str">
        <f>IF(N120="","",VLOOKUP(N120,TABLAS_NOBORRAR!$B$3:$C$12,2,))</f>
        <v>Vitelado</v>
      </c>
      <c r="P120">
        <v>2</v>
      </c>
    </row>
    <row r="121" spans="1:16" x14ac:dyDescent="0.3">
      <c r="A121" t="s">
        <v>20</v>
      </c>
      <c r="B121">
        <v>3</v>
      </c>
      <c r="C121" s="3">
        <v>42283</v>
      </c>
      <c r="D121" s="4">
        <v>0.5541666666666667</v>
      </c>
      <c r="E121" s="5">
        <v>36.474783333333335</v>
      </c>
      <c r="F121" s="5">
        <v>72.929016666666669</v>
      </c>
      <c r="H121">
        <v>3</v>
      </c>
      <c r="I121">
        <v>40</v>
      </c>
      <c r="J121">
        <v>12.4</v>
      </c>
      <c r="K121">
        <v>11.68</v>
      </c>
      <c r="M121">
        <v>0.41</v>
      </c>
      <c r="N121">
        <v>4</v>
      </c>
      <c r="O121" t="str">
        <f>IF(N121="","",VLOOKUP(N121,TABLAS_NOBORRAR!$B$3:$C$12,2,))</f>
        <v>Vitelado</v>
      </c>
      <c r="P121">
        <v>2</v>
      </c>
    </row>
    <row r="122" spans="1:16" x14ac:dyDescent="0.3">
      <c r="A122" t="s">
        <v>20</v>
      </c>
      <c r="B122">
        <v>4</v>
      </c>
      <c r="C122" s="3">
        <v>42283</v>
      </c>
      <c r="D122" s="4">
        <v>0.66666666666666663</v>
      </c>
      <c r="E122" s="5">
        <v>36.328333333333333</v>
      </c>
      <c r="F122" s="5">
        <v>72.866816666666665</v>
      </c>
      <c r="H122">
        <v>4</v>
      </c>
      <c r="I122">
        <v>1</v>
      </c>
      <c r="J122">
        <v>12.9</v>
      </c>
      <c r="K122">
        <v>13.43</v>
      </c>
      <c r="M122">
        <v>0.59</v>
      </c>
      <c r="N122">
        <v>4</v>
      </c>
      <c r="O122" t="str">
        <f>IF(N122="","",VLOOKUP(N122,TABLAS_NOBORRAR!$B$3:$C$12,2,))</f>
        <v>Vitelado</v>
      </c>
      <c r="P122">
        <v>5</v>
      </c>
    </row>
    <row r="123" spans="1:16" x14ac:dyDescent="0.3">
      <c r="A123" t="s">
        <v>20</v>
      </c>
      <c r="B123">
        <v>4</v>
      </c>
      <c r="C123" s="3">
        <v>42283</v>
      </c>
      <c r="D123" s="4">
        <v>0.66666666666666663</v>
      </c>
      <c r="E123" s="5">
        <v>36.328333333333333</v>
      </c>
      <c r="F123" s="5">
        <v>72.866816666666665</v>
      </c>
      <c r="H123">
        <v>4</v>
      </c>
      <c r="I123">
        <v>2</v>
      </c>
      <c r="J123">
        <v>14.1</v>
      </c>
      <c r="K123">
        <v>17.579999999999998</v>
      </c>
      <c r="M123">
        <v>1.05</v>
      </c>
      <c r="N123">
        <v>4</v>
      </c>
      <c r="O123" t="str">
        <f>IF(N123="","",VLOOKUP(N123,TABLAS_NOBORRAR!$B$3:$C$12,2,))</f>
        <v>Vitelado</v>
      </c>
      <c r="P123">
        <v>999</v>
      </c>
    </row>
    <row r="124" spans="1:16" x14ac:dyDescent="0.3">
      <c r="A124" t="s">
        <v>20</v>
      </c>
      <c r="B124">
        <v>4</v>
      </c>
      <c r="C124" s="3">
        <v>42283</v>
      </c>
      <c r="D124" s="4">
        <v>0.66666666666666663</v>
      </c>
      <c r="E124" s="5">
        <v>36.328333333333333</v>
      </c>
      <c r="F124" s="5">
        <v>72.866816666666665</v>
      </c>
      <c r="H124">
        <v>4</v>
      </c>
      <c r="I124">
        <v>3</v>
      </c>
      <c r="J124">
        <v>15.1</v>
      </c>
      <c r="K124">
        <v>20.21</v>
      </c>
      <c r="M124">
        <v>0.86</v>
      </c>
      <c r="N124">
        <v>4</v>
      </c>
      <c r="O124" t="str">
        <f>IF(N124="","",VLOOKUP(N124,TABLAS_NOBORRAR!$B$3:$C$12,2,))</f>
        <v>Vitelado</v>
      </c>
      <c r="P124">
        <v>5</v>
      </c>
    </row>
    <row r="125" spans="1:16" x14ac:dyDescent="0.3">
      <c r="A125" t="s">
        <v>20</v>
      </c>
      <c r="B125">
        <v>4</v>
      </c>
      <c r="C125" s="3">
        <v>42283</v>
      </c>
      <c r="D125" s="4">
        <v>0.66666666666666663</v>
      </c>
      <c r="E125" s="5">
        <v>36.328333333333333</v>
      </c>
      <c r="F125" s="5">
        <v>72.866816666666665</v>
      </c>
      <c r="H125">
        <v>4</v>
      </c>
      <c r="I125">
        <v>4</v>
      </c>
      <c r="J125">
        <v>13.6</v>
      </c>
      <c r="K125">
        <v>15.46</v>
      </c>
      <c r="M125">
        <v>0.67</v>
      </c>
      <c r="N125">
        <v>4</v>
      </c>
      <c r="O125" t="str">
        <f>IF(N125="","",VLOOKUP(N125,TABLAS_NOBORRAR!$B$3:$C$12,2,))</f>
        <v>Vitelado</v>
      </c>
      <c r="P125">
        <v>3</v>
      </c>
    </row>
    <row r="126" spans="1:16" x14ac:dyDescent="0.3">
      <c r="A126" t="s">
        <v>20</v>
      </c>
      <c r="B126">
        <v>4</v>
      </c>
      <c r="C126" s="3">
        <v>42283</v>
      </c>
      <c r="D126" s="4">
        <v>0.66666666666666663</v>
      </c>
      <c r="E126" s="5">
        <v>36.328333333333333</v>
      </c>
      <c r="F126" s="5">
        <v>72.866816666666665</v>
      </c>
      <c r="H126">
        <v>4</v>
      </c>
      <c r="I126">
        <v>5</v>
      </c>
      <c r="J126">
        <v>13.6</v>
      </c>
      <c r="K126">
        <v>15.23</v>
      </c>
      <c r="M126">
        <v>0.52</v>
      </c>
      <c r="N126">
        <v>4</v>
      </c>
      <c r="O126" t="str">
        <f>IF(N126="","",VLOOKUP(N126,TABLAS_NOBORRAR!$B$3:$C$12,2,))</f>
        <v>Vitelado</v>
      </c>
      <c r="P126">
        <v>3</v>
      </c>
    </row>
    <row r="127" spans="1:16" x14ac:dyDescent="0.3">
      <c r="A127" t="s">
        <v>20</v>
      </c>
      <c r="B127">
        <v>4</v>
      </c>
      <c r="C127" s="3">
        <v>42283</v>
      </c>
      <c r="D127" s="4">
        <v>0.66666666666666663</v>
      </c>
      <c r="E127" s="5">
        <v>36.328333333333333</v>
      </c>
      <c r="F127" s="5">
        <v>72.866816666666665</v>
      </c>
      <c r="H127">
        <v>4</v>
      </c>
      <c r="I127">
        <v>6</v>
      </c>
      <c r="J127">
        <v>14</v>
      </c>
      <c r="K127">
        <v>17.600000000000001</v>
      </c>
      <c r="M127">
        <v>0.76</v>
      </c>
      <c r="N127">
        <v>4</v>
      </c>
      <c r="O127" t="str">
        <f>IF(N127="","",VLOOKUP(N127,TABLAS_NOBORRAR!$B$3:$C$12,2,))</f>
        <v>Vitelado</v>
      </c>
      <c r="P127">
        <v>999</v>
      </c>
    </row>
    <row r="128" spans="1:16" x14ac:dyDescent="0.3">
      <c r="A128" t="s">
        <v>20</v>
      </c>
      <c r="B128">
        <v>4</v>
      </c>
      <c r="C128" s="3">
        <v>42283</v>
      </c>
      <c r="D128" s="4">
        <v>0.66666666666666663</v>
      </c>
      <c r="E128" s="5">
        <v>36.328333333333333</v>
      </c>
      <c r="F128" s="5">
        <v>72.866816666666665</v>
      </c>
      <c r="H128">
        <v>4</v>
      </c>
      <c r="I128">
        <v>7</v>
      </c>
      <c r="J128">
        <v>13.5</v>
      </c>
      <c r="K128">
        <v>15.36</v>
      </c>
      <c r="M128">
        <v>1.01</v>
      </c>
      <c r="N128">
        <v>6</v>
      </c>
      <c r="O128" t="str">
        <f>IF(N128="","",VLOOKUP(N128,TABLAS_NOBORRAR!$B$3:$C$12,2,))</f>
        <v>Hidratado</v>
      </c>
      <c r="P128">
        <v>999</v>
      </c>
    </row>
    <row r="129" spans="1:16" x14ac:dyDescent="0.3">
      <c r="A129" t="s">
        <v>20</v>
      </c>
      <c r="B129">
        <v>4</v>
      </c>
      <c r="C129" s="3">
        <v>42283</v>
      </c>
      <c r="D129" s="4">
        <v>0.66666666666666663</v>
      </c>
      <c r="E129" s="5">
        <v>36.328333333333333</v>
      </c>
      <c r="F129" s="5">
        <v>72.866816666666665</v>
      </c>
      <c r="H129">
        <v>4</v>
      </c>
      <c r="I129">
        <v>8</v>
      </c>
      <c r="J129">
        <v>13.7</v>
      </c>
      <c r="K129">
        <v>16.010000000000002</v>
      </c>
      <c r="M129">
        <v>1.0900000000000001</v>
      </c>
      <c r="N129">
        <v>6</v>
      </c>
      <c r="O129" t="str">
        <f>IF(N129="","",VLOOKUP(N129,TABLAS_NOBORRAR!$B$3:$C$12,2,))</f>
        <v>Hidratado</v>
      </c>
      <c r="P129">
        <v>999</v>
      </c>
    </row>
    <row r="130" spans="1:16" x14ac:dyDescent="0.3">
      <c r="A130" t="s">
        <v>20</v>
      </c>
      <c r="B130">
        <v>4</v>
      </c>
      <c r="C130" s="3">
        <v>42283</v>
      </c>
      <c r="D130" s="4">
        <v>0.66666666666666663</v>
      </c>
      <c r="E130" s="5">
        <v>36.328333333333333</v>
      </c>
      <c r="F130" s="5">
        <v>72.866816666666665</v>
      </c>
      <c r="H130">
        <v>4</v>
      </c>
      <c r="I130">
        <v>9</v>
      </c>
      <c r="J130">
        <v>13.5</v>
      </c>
      <c r="K130">
        <v>15.84</v>
      </c>
      <c r="M130">
        <v>0.78</v>
      </c>
      <c r="N130">
        <v>4</v>
      </c>
      <c r="O130" t="str">
        <f>IF(N130="","",VLOOKUP(N130,TABLAS_NOBORRAR!$B$3:$C$12,2,))</f>
        <v>Vitelado</v>
      </c>
      <c r="P130">
        <v>999</v>
      </c>
    </row>
    <row r="131" spans="1:16" x14ac:dyDescent="0.3">
      <c r="A131" t="s">
        <v>20</v>
      </c>
      <c r="B131">
        <v>4</v>
      </c>
      <c r="C131" s="3">
        <v>42283</v>
      </c>
      <c r="D131" s="4">
        <v>0.66666666666666663</v>
      </c>
      <c r="E131" s="5">
        <v>36.328333333333333</v>
      </c>
      <c r="F131" s="5">
        <v>72.866816666666665</v>
      </c>
      <c r="H131">
        <v>4</v>
      </c>
      <c r="I131">
        <v>10</v>
      </c>
      <c r="J131">
        <v>14.2</v>
      </c>
      <c r="K131">
        <v>19.149999999999999</v>
      </c>
      <c r="M131">
        <v>1.36</v>
      </c>
      <c r="N131">
        <v>6</v>
      </c>
      <c r="O131" t="str">
        <f>IF(N131="","",VLOOKUP(N131,TABLAS_NOBORRAR!$B$3:$C$12,2,))</f>
        <v>Hidratado</v>
      </c>
      <c r="P131">
        <v>999</v>
      </c>
    </row>
    <row r="132" spans="1:16" x14ac:dyDescent="0.3">
      <c r="A132" t="s">
        <v>20</v>
      </c>
      <c r="B132">
        <v>4</v>
      </c>
      <c r="C132" s="3">
        <v>42283</v>
      </c>
      <c r="D132" s="4">
        <v>0.66666666666666663</v>
      </c>
      <c r="E132" s="5">
        <v>36.328333333333333</v>
      </c>
      <c r="F132" s="5">
        <v>72.866816666666665</v>
      </c>
      <c r="H132">
        <v>4</v>
      </c>
      <c r="I132">
        <v>11</v>
      </c>
      <c r="J132">
        <v>12.3</v>
      </c>
      <c r="K132">
        <v>10.32</v>
      </c>
      <c r="M132">
        <v>0.25</v>
      </c>
      <c r="N132">
        <v>4</v>
      </c>
      <c r="O132" t="str">
        <f>IF(N132="","",VLOOKUP(N132,TABLAS_NOBORRAR!$B$3:$C$12,2,))</f>
        <v>Vitelado</v>
      </c>
      <c r="P132">
        <v>2</v>
      </c>
    </row>
    <row r="133" spans="1:16" x14ac:dyDescent="0.3">
      <c r="A133" t="s">
        <v>20</v>
      </c>
      <c r="B133">
        <v>4</v>
      </c>
      <c r="C133" s="3">
        <v>42283</v>
      </c>
      <c r="D133" s="4">
        <v>0.66666666666666663</v>
      </c>
      <c r="E133" s="5">
        <v>36.328333333333333</v>
      </c>
      <c r="F133" s="5">
        <v>72.866816666666665</v>
      </c>
      <c r="H133">
        <v>4</v>
      </c>
      <c r="I133">
        <v>12</v>
      </c>
      <c r="J133">
        <v>13</v>
      </c>
      <c r="K133">
        <v>13.06</v>
      </c>
      <c r="M133">
        <v>0.53</v>
      </c>
      <c r="N133">
        <v>4</v>
      </c>
      <c r="O133" t="str">
        <f>IF(N133="","",VLOOKUP(N133,TABLAS_NOBORRAR!$B$3:$C$12,2,))</f>
        <v>Vitelado</v>
      </c>
      <c r="P133">
        <v>999</v>
      </c>
    </row>
    <row r="134" spans="1:16" x14ac:dyDescent="0.3">
      <c r="A134" t="s">
        <v>20</v>
      </c>
      <c r="B134">
        <v>4</v>
      </c>
      <c r="C134" s="3">
        <v>42283</v>
      </c>
      <c r="D134" s="4">
        <v>0.66666666666666663</v>
      </c>
      <c r="E134" s="5">
        <v>36.328333333333333</v>
      </c>
      <c r="F134" s="5">
        <v>72.866816666666665</v>
      </c>
      <c r="H134">
        <v>4</v>
      </c>
      <c r="I134">
        <v>13</v>
      </c>
      <c r="J134">
        <v>12.8</v>
      </c>
      <c r="K134">
        <v>12.23</v>
      </c>
      <c r="M134">
        <v>0.41</v>
      </c>
      <c r="N134">
        <v>4</v>
      </c>
      <c r="O134" t="str">
        <f>IF(N134="","",VLOOKUP(N134,TABLAS_NOBORRAR!$B$3:$C$12,2,))</f>
        <v>Vitelado</v>
      </c>
      <c r="P134">
        <v>999</v>
      </c>
    </row>
    <row r="135" spans="1:16" x14ac:dyDescent="0.3">
      <c r="A135" t="s">
        <v>20</v>
      </c>
      <c r="B135">
        <v>4</v>
      </c>
      <c r="C135" s="3">
        <v>42283</v>
      </c>
      <c r="D135" s="4">
        <v>0.66666666666666663</v>
      </c>
      <c r="E135" s="5">
        <v>36.328333333333333</v>
      </c>
      <c r="F135" s="5">
        <v>72.866816666666665</v>
      </c>
      <c r="H135">
        <v>4</v>
      </c>
      <c r="I135">
        <v>14</v>
      </c>
      <c r="J135">
        <v>14.2</v>
      </c>
      <c r="K135">
        <v>16.89</v>
      </c>
      <c r="M135">
        <v>0.73</v>
      </c>
      <c r="N135">
        <v>4</v>
      </c>
      <c r="O135" t="str">
        <f>IF(N135="","",VLOOKUP(N135,TABLAS_NOBORRAR!$B$3:$C$12,2,))</f>
        <v>Vitelado</v>
      </c>
      <c r="P135">
        <v>7</v>
      </c>
    </row>
    <row r="136" spans="1:16" x14ac:dyDescent="0.3">
      <c r="A136" t="s">
        <v>20</v>
      </c>
      <c r="B136">
        <v>4</v>
      </c>
      <c r="C136" s="3">
        <v>42283</v>
      </c>
      <c r="D136" s="4">
        <v>0.66666666666666663</v>
      </c>
      <c r="E136" s="5">
        <v>36.328333333333333</v>
      </c>
      <c r="F136" s="5">
        <v>72.866816666666665</v>
      </c>
      <c r="H136">
        <v>4</v>
      </c>
      <c r="I136">
        <v>15</v>
      </c>
      <c r="J136">
        <v>14</v>
      </c>
      <c r="K136">
        <v>18.8</v>
      </c>
      <c r="M136">
        <v>0.96</v>
      </c>
      <c r="N136">
        <v>4</v>
      </c>
      <c r="O136" t="str">
        <f>IF(N136="","",VLOOKUP(N136,TABLAS_NOBORRAR!$B$3:$C$12,2,))</f>
        <v>Vitelado</v>
      </c>
      <c r="P136">
        <v>7</v>
      </c>
    </row>
    <row r="137" spans="1:16" x14ac:dyDescent="0.3">
      <c r="A137" t="s">
        <v>20</v>
      </c>
      <c r="B137">
        <v>4</v>
      </c>
      <c r="C137" s="3">
        <v>42283</v>
      </c>
      <c r="D137" s="4">
        <v>0.66666666666666663</v>
      </c>
      <c r="E137" s="5">
        <v>36.328333333333333</v>
      </c>
      <c r="F137" s="5">
        <v>72.866816666666665</v>
      </c>
      <c r="H137">
        <v>4</v>
      </c>
      <c r="I137">
        <v>16</v>
      </c>
      <c r="J137">
        <v>14.3</v>
      </c>
      <c r="K137">
        <v>19.03</v>
      </c>
      <c r="M137">
        <v>1.26</v>
      </c>
      <c r="N137">
        <v>6</v>
      </c>
      <c r="O137" t="str">
        <f>IF(N137="","",VLOOKUP(N137,TABLAS_NOBORRAR!$B$3:$C$12,2,))</f>
        <v>Hidratado</v>
      </c>
      <c r="P137">
        <v>999</v>
      </c>
    </row>
    <row r="138" spans="1:16" x14ac:dyDescent="0.3">
      <c r="A138" t="s">
        <v>20</v>
      </c>
      <c r="B138">
        <v>4</v>
      </c>
      <c r="C138" s="3">
        <v>42283</v>
      </c>
      <c r="D138" s="4">
        <v>0.66666666666666663</v>
      </c>
      <c r="E138" s="5">
        <v>36.328333333333333</v>
      </c>
      <c r="F138" s="5">
        <v>72.866816666666665</v>
      </c>
      <c r="H138">
        <v>4</v>
      </c>
      <c r="I138">
        <v>17</v>
      </c>
      <c r="J138">
        <v>14.6</v>
      </c>
      <c r="K138">
        <v>20.68</v>
      </c>
      <c r="M138">
        <v>1.21</v>
      </c>
      <c r="N138">
        <v>4</v>
      </c>
      <c r="O138" t="str">
        <f>IF(N138="","",VLOOKUP(N138,TABLAS_NOBORRAR!$B$3:$C$12,2,))</f>
        <v>Vitelado</v>
      </c>
      <c r="P138">
        <v>999</v>
      </c>
    </row>
    <row r="139" spans="1:16" x14ac:dyDescent="0.3">
      <c r="A139" t="s">
        <v>20</v>
      </c>
      <c r="B139">
        <v>4</v>
      </c>
      <c r="C139" s="3">
        <v>42283</v>
      </c>
      <c r="D139" s="4">
        <v>0.66666666666666663</v>
      </c>
      <c r="E139" s="5">
        <v>36.328333333333333</v>
      </c>
      <c r="F139" s="5">
        <v>72.866816666666665</v>
      </c>
      <c r="H139">
        <v>4</v>
      </c>
      <c r="I139">
        <v>18</v>
      </c>
      <c r="J139">
        <v>14</v>
      </c>
      <c r="K139">
        <v>16.829999999999998</v>
      </c>
      <c r="M139">
        <v>0.56000000000000005</v>
      </c>
      <c r="N139">
        <v>4</v>
      </c>
      <c r="O139" t="str">
        <f>IF(N139="","",VLOOKUP(N139,TABLAS_NOBORRAR!$B$3:$C$12,2,))</f>
        <v>Vitelado</v>
      </c>
      <c r="P139">
        <v>999</v>
      </c>
    </row>
    <row r="140" spans="1:16" x14ac:dyDescent="0.3">
      <c r="A140" t="s">
        <v>20</v>
      </c>
      <c r="B140">
        <v>4</v>
      </c>
      <c r="C140" s="3">
        <v>42283</v>
      </c>
      <c r="D140" s="4">
        <v>0.66666666666666663</v>
      </c>
      <c r="E140" s="5">
        <v>36.328333333333333</v>
      </c>
      <c r="F140" s="5">
        <v>72.866816666666665</v>
      </c>
      <c r="H140">
        <v>4</v>
      </c>
      <c r="I140">
        <v>19</v>
      </c>
      <c r="J140">
        <v>13.6</v>
      </c>
      <c r="K140">
        <v>14.73</v>
      </c>
      <c r="M140">
        <v>1.02</v>
      </c>
      <c r="N140">
        <v>6</v>
      </c>
      <c r="O140" t="str">
        <f>IF(N140="","",VLOOKUP(N140,TABLAS_NOBORRAR!$B$3:$C$12,2,))</f>
        <v>Hidratado</v>
      </c>
      <c r="P140">
        <v>999</v>
      </c>
    </row>
    <row r="141" spans="1:16" x14ac:dyDescent="0.3">
      <c r="A141" t="s">
        <v>20</v>
      </c>
      <c r="B141">
        <v>4</v>
      </c>
      <c r="C141" s="3">
        <v>42283</v>
      </c>
      <c r="D141" s="4">
        <v>0.66666666666666663</v>
      </c>
      <c r="E141" s="5">
        <v>36.328333333333333</v>
      </c>
      <c r="F141" s="5">
        <v>72.866816666666665</v>
      </c>
      <c r="H141">
        <v>4</v>
      </c>
      <c r="I141">
        <v>20</v>
      </c>
      <c r="J141">
        <v>12.7</v>
      </c>
      <c r="K141">
        <v>12.78</v>
      </c>
      <c r="M141">
        <v>0.75</v>
      </c>
      <c r="N141">
        <v>6</v>
      </c>
      <c r="O141" t="str">
        <f>IF(N141="","",VLOOKUP(N141,TABLAS_NOBORRAR!$B$3:$C$12,2,))</f>
        <v>Hidratado</v>
      </c>
      <c r="P141">
        <v>999</v>
      </c>
    </row>
    <row r="142" spans="1:16" x14ac:dyDescent="0.3">
      <c r="A142" t="s">
        <v>20</v>
      </c>
      <c r="B142">
        <v>4</v>
      </c>
      <c r="C142" s="3">
        <v>42283</v>
      </c>
      <c r="D142" s="4">
        <v>0.66666666666666663</v>
      </c>
      <c r="E142" s="5">
        <v>36.328333333333333</v>
      </c>
      <c r="F142" s="5">
        <v>72.866816666666665</v>
      </c>
      <c r="H142">
        <v>4</v>
      </c>
      <c r="I142">
        <v>21</v>
      </c>
      <c r="J142">
        <v>13.5</v>
      </c>
      <c r="K142">
        <v>16.420000000000002</v>
      </c>
      <c r="M142">
        <v>0.79</v>
      </c>
      <c r="N142">
        <v>4</v>
      </c>
      <c r="O142" t="str">
        <f>IF(N142="","",VLOOKUP(N142,TABLAS_NOBORRAR!$B$3:$C$12,2,))</f>
        <v>Vitelado</v>
      </c>
      <c r="P142">
        <v>7</v>
      </c>
    </row>
    <row r="143" spans="1:16" x14ac:dyDescent="0.3">
      <c r="A143" t="s">
        <v>20</v>
      </c>
      <c r="B143">
        <v>4</v>
      </c>
      <c r="C143" s="3">
        <v>42283</v>
      </c>
      <c r="D143" s="4">
        <v>0.66666666666666663</v>
      </c>
      <c r="E143" s="5">
        <v>36.328333333333333</v>
      </c>
      <c r="F143" s="5">
        <v>72.866816666666665</v>
      </c>
      <c r="H143">
        <v>4</v>
      </c>
      <c r="I143">
        <v>22</v>
      </c>
      <c r="J143">
        <v>15.4</v>
      </c>
      <c r="K143">
        <v>24.29</v>
      </c>
      <c r="M143">
        <v>0.42</v>
      </c>
      <c r="N143">
        <v>6</v>
      </c>
      <c r="O143" t="str">
        <f>IF(N143="","",VLOOKUP(N143,TABLAS_NOBORRAR!$B$3:$C$12,2,))</f>
        <v>Hidratado</v>
      </c>
      <c r="P143">
        <v>999</v>
      </c>
    </row>
    <row r="144" spans="1:16" x14ac:dyDescent="0.3">
      <c r="A144" t="s">
        <v>20</v>
      </c>
      <c r="B144">
        <v>4</v>
      </c>
      <c r="C144" s="3">
        <v>42283</v>
      </c>
      <c r="D144" s="4">
        <v>0.66666666666666663</v>
      </c>
      <c r="E144" s="5">
        <v>36.328333333333333</v>
      </c>
      <c r="F144" s="5">
        <v>72.866816666666665</v>
      </c>
      <c r="H144">
        <v>4</v>
      </c>
      <c r="I144">
        <v>23</v>
      </c>
      <c r="J144">
        <v>12.7</v>
      </c>
      <c r="K144">
        <v>12.8</v>
      </c>
      <c r="M144">
        <v>0.48</v>
      </c>
      <c r="N144">
        <v>4</v>
      </c>
      <c r="O144" t="str">
        <f>IF(N144="","",VLOOKUP(N144,TABLAS_NOBORRAR!$B$3:$C$12,2,))</f>
        <v>Vitelado</v>
      </c>
      <c r="P144">
        <v>7</v>
      </c>
    </row>
    <row r="145" spans="1:16" x14ac:dyDescent="0.3">
      <c r="A145" t="s">
        <v>20</v>
      </c>
      <c r="B145">
        <v>4</v>
      </c>
      <c r="C145" s="3">
        <v>42283</v>
      </c>
      <c r="D145" s="4">
        <v>0.66666666666666663</v>
      </c>
      <c r="E145" s="5">
        <v>36.328333333333333</v>
      </c>
      <c r="F145" s="5">
        <v>72.866816666666665</v>
      </c>
      <c r="H145">
        <v>4</v>
      </c>
      <c r="I145">
        <v>24</v>
      </c>
      <c r="J145">
        <v>13.5</v>
      </c>
      <c r="K145">
        <v>15.8</v>
      </c>
      <c r="M145">
        <v>1.1499999999999999</v>
      </c>
      <c r="N145">
        <v>6</v>
      </c>
      <c r="O145" t="str">
        <f>IF(N145="","",VLOOKUP(N145,TABLAS_NOBORRAR!$B$3:$C$12,2,))</f>
        <v>Hidratado</v>
      </c>
      <c r="P145">
        <v>999</v>
      </c>
    </row>
    <row r="146" spans="1:16" x14ac:dyDescent="0.3">
      <c r="A146" t="s">
        <v>20</v>
      </c>
      <c r="B146">
        <v>4</v>
      </c>
      <c r="C146" s="3">
        <v>42283</v>
      </c>
      <c r="D146" s="4">
        <v>0.66666666666666663</v>
      </c>
      <c r="E146" s="5">
        <v>36.328333333333333</v>
      </c>
      <c r="F146" s="5">
        <v>72.866816666666665</v>
      </c>
      <c r="H146">
        <v>4</v>
      </c>
      <c r="I146">
        <v>25</v>
      </c>
      <c r="J146">
        <v>13.6</v>
      </c>
      <c r="K146">
        <v>17.7</v>
      </c>
      <c r="M146">
        <v>0.72</v>
      </c>
      <c r="N146">
        <v>4</v>
      </c>
      <c r="O146" t="str">
        <f>IF(N146="","",VLOOKUP(N146,TABLAS_NOBORRAR!$B$3:$C$12,2,))</f>
        <v>Vitelado</v>
      </c>
      <c r="P146">
        <v>5</v>
      </c>
    </row>
    <row r="147" spans="1:16" x14ac:dyDescent="0.3">
      <c r="A147" t="s">
        <v>20</v>
      </c>
      <c r="B147">
        <v>4</v>
      </c>
      <c r="C147" s="3">
        <v>42283</v>
      </c>
      <c r="D147" s="4">
        <v>0.66666666666666663</v>
      </c>
      <c r="E147" s="5">
        <v>36.328333333333333</v>
      </c>
      <c r="F147" s="5">
        <v>72.866816666666665</v>
      </c>
      <c r="H147">
        <v>4</v>
      </c>
      <c r="I147">
        <v>26</v>
      </c>
      <c r="J147">
        <v>15.7</v>
      </c>
      <c r="K147">
        <v>25.05</v>
      </c>
      <c r="M147">
        <v>2.2999999999999998</v>
      </c>
      <c r="N147">
        <v>6</v>
      </c>
      <c r="O147" t="str">
        <f>IF(N147="","",VLOOKUP(N147,TABLAS_NOBORRAR!$B$3:$C$12,2,))</f>
        <v>Hidratado</v>
      </c>
      <c r="P147">
        <v>999</v>
      </c>
    </row>
    <row r="148" spans="1:16" x14ac:dyDescent="0.3">
      <c r="A148" t="s">
        <v>20</v>
      </c>
      <c r="B148">
        <v>4</v>
      </c>
      <c r="C148" s="3">
        <v>42283</v>
      </c>
      <c r="D148" s="4">
        <v>0.66666666666666663</v>
      </c>
      <c r="E148" s="5">
        <v>36.328333333333333</v>
      </c>
      <c r="F148" s="5">
        <v>72.866816666666665</v>
      </c>
      <c r="H148">
        <v>4</v>
      </c>
      <c r="I148">
        <v>27</v>
      </c>
      <c r="J148">
        <v>12.9</v>
      </c>
      <c r="K148">
        <v>13.68</v>
      </c>
      <c r="M148">
        <v>0.46</v>
      </c>
      <c r="N148">
        <v>4</v>
      </c>
      <c r="O148" t="str">
        <f>IF(N148="","",VLOOKUP(N148,TABLAS_NOBORRAR!$B$3:$C$12,2,))</f>
        <v>Vitelado</v>
      </c>
      <c r="P148">
        <v>2</v>
      </c>
    </row>
    <row r="149" spans="1:16" x14ac:dyDescent="0.3">
      <c r="A149" t="s">
        <v>20</v>
      </c>
      <c r="B149">
        <v>4</v>
      </c>
      <c r="C149" s="3">
        <v>42283</v>
      </c>
      <c r="D149" s="4">
        <v>0.66666666666666663</v>
      </c>
      <c r="E149" s="5">
        <v>36.328333333333333</v>
      </c>
      <c r="F149" s="5">
        <v>72.866816666666665</v>
      </c>
      <c r="H149">
        <v>4</v>
      </c>
      <c r="I149">
        <v>28</v>
      </c>
      <c r="J149">
        <v>14.2</v>
      </c>
      <c r="K149">
        <v>16.98</v>
      </c>
      <c r="M149">
        <v>0.8</v>
      </c>
      <c r="N149">
        <v>4</v>
      </c>
      <c r="O149" t="str">
        <f>IF(N149="","",VLOOKUP(N149,TABLAS_NOBORRAR!$B$3:$C$12,2,))</f>
        <v>Vitelado</v>
      </c>
      <c r="P149">
        <v>2</v>
      </c>
    </row>
    <row r="150" spans="1:16" x14ac:dyDescent="0.3">
      <c r="A150" t="s">
        <v>20</v>
      </c>
      <c r="B150">
        <v>4</v>
      </c>
      <c r="C150" s="3">
        <v>42283</v>
      </c>
      <c r="D150" s="4">
        <v>0.66666666666666663</v>
      </c>
      <c r="E150" s="5">
        <v>36.328333333333333</v>
      </c>
      <c r="F150" s="5">
        <v>72.866816666666665</v>
      </c>
      <c r="H150">
        <v>4</v>
      </c>
      <c r="I150">
        <v>29</v>
      </c>
      <c r="J150">
        <v>13.6</v>
      </c>
      <c r="K150">
        <v>15.51</v>
      </c>
      <c r="M150">
        <v>1.3</v>
      </c>
      <c r="N150">
        <v>6</v>
      </c>
      <c r="O150" t="str">
        <f>IF(N150="","",VLOOKUP(N150,TABLAS_NOBORRAR!$B$3:$C$12,2,))</f>
        <v>Hidratado</v>
      </c>
      <c r="P150">
        <v>999</v>
      </c>
    </row>
    <row r="151" spans="1:16" x14ac:dyDescent="0.3">
      <c r="A151" t="s">
        <v>20</v>
      </c>
      <c r="B151">
        <v>4</v>
      </c>
      <c r="C151" s="3">
        <v>42283</v>
      </c>
      <c r="D151" s="4">
        <v>0.66666666666666663</v>
      </c>
      <c r="E151" s="5">
        <v>36.328333333333333</v>
      </c>
      <c r="F151" s="5">
        <v>72.866816666666665</v>
      </c>
      <c r="H151">
        <v>4</v>
      </c>
      <c r="I151">
        <v>30</v>
      </c>
      <c r="J151">
        <v>13.2</v>
      </c>
      <c r="K151">
        <v>15.09</v>
      </c>
      <c r="L151" t="s">
        <v>21</v>
      </c>
      <c r="P151">
        <v>999</v>
      </c>
    </row>
    <row r="152" spans="1:16" x14ac:dyDescent="0.3">
      <c r="A152" t="s">
        <v>20</v>
      </c>
      <c r="B152">
        <v>4</v>
      </c>
      <c r="C152" s="3">
        <v>42283</v>
      </c>
      <c r="D152" s="4">
        <v>0.66666666666666663</v>
      </c>
      <c r="E152" s="5">
        <v>36.328333333333333</v>
      </c>
      <c r="F152" s="5">
        <v>72.866816666666665</v>
      </c>
      <c r="H152">
        <v>4</v>
      </c>
      <c r="I152">
        <v>31</v>
      </c>
      <c r="J152">
        <v>13.1</v>
      </c>
      <c r="K152">
        <v>14.11</v>
      </c>
      <c r="M152">
        <v>1.04</v>
      </c>
      <c r="N152">
        <v>6</v>
      </c>
      <c r="O152" t="str">
        <f>IF(N152="","",VLOOKUP(N152,TABLAS_NOBORRAR!$B$3:$C$12,2,))</f>
        <v>Hidratado</v>
      </c>
      <c r="P152">
        <v>999</v>
      </c>
    </row>
    <row r="153" spans="1:16" x14ac:dyDescent="0.3">
      <c r="A153" t="s">
        <v>20</v>
      </c>
      <c r="B153">
        <v>4</v>
      </c>
      <c r="C153" s="3">
        <v>42283</v>
      </c>
      <c r="D153" s="4">
        <v>0.66666666666666663</v>
      </c>
      <c r="E153" s="5">
        <v>36.328333333333333</v>
      </c>
      <c r="F153" s="5">
        <v>72.866816666666665</v>
      </c>
      <c r="H153">
        <v>4</v>
      </c>
      <c r="I153">
        <v>32</v>
      </c>
      <c r="J153">
        <v>12.9</v>
      </c>
      <c r="K153">
        <v>12.89</v>
      </c>
      <c r="M153">
        <v>0.52</v>
      </c>
      <c r="N153">
        <v>4</v>
      </c>
      <c r="O153" t="str">
        <f>IF(N153="","",VLOOKUP(N153,TABLAS_NOBORRAR!$B$3:$C$12,2,))</f>
        <v>Vitelado</v>
      </c>
      <c r="P153">
        <v>4</v>
      </c>
    </row>
    <row r="154" spans="1:16" x14ac:dyDescent="0.3">
      <c r="A154" t="s">
        <v>20</v>
      </c>
      <c r="B154">
        <v>4</v>
      </c>
      <c r="C154" s="3">
        <v>42283</v>
      </c>
      <c r="D154" s="4">
        <v>0.66666666666666663</v>
      </c>
      <c r="E154" s="5">
        <v>36.328333333333333</v>
      </c>
      <c r="F154" s="5">
        <v>72.866816666666665</v>
      </c>
      <c r="H154">
        <v>4</v>
      </c>
      <c r="I154">
        <v>33</v>
      </c>
      <c r="J154">
        <v>14</v>
      </c>
      <c r="K154">
        <v>17.350000000000001</v>
      </c>
      <c r="M154">
        <v>0.77</v>
      </c>
      <c r="N154">
        <v>4</v>
      </c>
      <c r="O154" t="str">
        <f>IF(N154="","",VLOOKUP(N154,TABLAS_NOBORRAR!$B$3:$C$12,2,))</f>
        <v>Vitelado</v>
      </c>
      <c r="P154">
        <v>999</v>
      </c>
    </row>
    <row r="155" spans="1:16" x14ac:dyDescent="0.3">
      <c r="A155" t="s">
        <v>20</v>
      </c>
      <c r="B155">
        <v>4</v>
      </c>
      <c r="C155" s="3">
        <v>42283</v>
      </c>
      <c r="D155" s="4">
        <v>0.66666666666666663</v>
      </c>
      <c r="E155" s="5">
        <v>36.328333333333333</v>
      </c>
      <c r="F155" s="5">
        <v>72.866816666666665</v>
      </c>
      <c r="H155">
        <v>4</v>
      </c>
      <c r="I155">
        <v>34</v>
      </c>
      <c r="J155">
        <v>13.5</v>
      </c>
      <c r="K155">
        <v>15.04</v>
      </c>
      <c r="M155">
        <v>1.1100000000000001</v>
      </c>
      <c r="N155">
        <v>6</v>
      </c>
      <c r="O155" t="str">
        <f>IF(N155="","",VLOOKUP(N155,TABLAS_NOBORRAR!$B$3:$C$12,2,))</f>
        <v>Hidratado</v>
      </c>
      <c r="P155">
        <v>999</v>
      </c>
    </row>
    <row r="156" spans="1:16" x14ac:dyDescent="0.3">
      <c r="A156" t="s">
        <v>20</v>
      </c>
      <c r="B156">
        <v>4</v>
      </c>
      <c r="C156" s="3">
        <v>42283</v>
      </c>
      <c r="D156" s="4">
        <v>0.66666666666666663</v>
      </c>
      <c r="E156" s="5">
        <v>36.328333333333333</v>
      </c>
      <c r="F156" s="5">
        <v>72.866816666666665</v>
      </c>
      <c r="H156">
        <v>4</v>
      </c>
      <c r="I156">
        <v>35</v>
      </c>
      <c r="J156">
        <v>13.5</v>
      </c>
      <c r="K156">
        <v>14.29</v>
      </c>
      <c r="M156">
        <v>0.74</v>
      </c>
      <c r="N156">
        <v>6</v>
      </c>
      <c r="O156" t="str">
        <f>IF(N156="","",VLOOKUP(N156,TABLAS_NOBORRAR!$B$3:$C$12,2,))</f>
        <v>Hidratado</v>
      </c>
      <c r="P156">
        <v>999</v>
      </c>
    </row>
    <row r="157" spans="1:16" x14ac:dyDescent="0.3">
      <c r="A157" t="s">
        <v>20</v>
      </c>
      <c r="B157">
        <v>4</v>
      </c>
      <c r="C157" s="3">
        <v>42283</v>
      </c>
      <c r="D157" s="4">
        <v>0.66666666666666663</v>
      </c>
      <c r="E157" s="5">
        <v>36.328333333333333</v>
      </c>
      <c r="F157" s="5">
        <v>72.866816666666665</v>
      </c>
      <c r="H157">
        <v>4</v>
      </c>
      <c r="I157">
        <v>36</v>
      </c>
      <c r="J157">
        <v>13.7</v>
      </c>
      <c r="K157">
        <v>20.75</v>
      </c>
      <c r="M157">
        <v>0.66</v>
      </c>
      <c r="N157">
        <v>4</v>
      </c>
      <c r="O157" t="str">
        <f>IF(N157="","",VLOOKUP(N157,TABLAS_NOBORRAR!$B$3:$C$12,2,))</f>
        <v>Vitelado</v>
      </c>
      <c r="P157">
        <v>7</v>
      </c>
    </row>
    <row r="158" spans="1:16" x14ac:dyDescent="0.3">
      <c r="A158" t="s">
        <v>20</v>
      </c>
      <c r="B158">
        <v>4</v>
      </c>
      <c r="C158" s="3">
        <v>42283</v>
      </c>
      <c r="D158" s="4">
        <v>0.66666666666666663</v>
      </c>
      <c r="E158" s="5">
        <v>36.328333333333333</v>
      </c>
      <c r="F158" s="5">
        <v>72.866816666666665</v>
      </c>
      <c r="H158">
        <v>4</v>
      </c>
      <c r="I158">
        <v>37</v>
      </c>
      <c r="J158">
        <v>12.7</v>
      </c>
      <c r="K158">
        <v>13.11</v>
      </c>
      <c r="M158">
        <v>0.73</v>
      </c>
      <c r="N158">
        <v>6</v>
      </c>
      <c r="O158" t="str">
        <f>IF(N158="","",VLOOKUP(N158,TABLAS_NOBORRAR!$B$3:$C$12,2,))</f>
        <v>Hidratado</v>
      </c>
      <c r="P158">
        <v>999</v>
      </c>
    </row>
    <row r="159" spans="1:16" x14ac:dyDescent="0.3">
      <c r="A159" t="s">
        <v>20</v>
      </c>
      <c r="B159">
        <v>4</v>
      </c>
      <c r="C159" s="3">
        <v>42283</v>
      </c>
      <c r="D159" s="4">
        <v>0.66666666666666663</v>
      </c>
      <c r="E159" s="5">
        <v>36.328333333333333</v>
      </c>
      <c r="F159" s="5">
        <v>72.866816666666665</v>
      </c>
      <c r="H159">
        <v>4</v>
      </c>
      <c r="I159">
        <v>38</v>
      </c>
      <c r="J159">
        <v>13.7</v>
      </c>
      <c r="K159">
        <v>15.52</v>
      </c>
      <c r="M159">
        <v>1.06</v>
      </c>
      <c r="N159">
        <v>6</v>
      </c>
      <c r="O159" t="str">
        <f>IF(N159="","",VLOOKUP(N159,TABLAS_NOBORRAR!$B$3:$C$12,2,))</f>
        <v>Hidratado</v>
      </c>
      <c r="P159">
        <v>999</v>
      </c>
    </row>
    <row r="160" spans="1:16" x14ac:dyDescent="0.3">
      <c r="A160" t="s">
        <v>20</v>
      </c>
      <c r="B160">
        <v>4</v>
      </c>
      <c r="C160" s="3">
        <v>42283</v>
      </c>
      <c r="D160" s="4">
        <v>0.66666666666666663</v>
      </c>
      <c r="E160" s="5">
        <v>36.328333333333333</v>
      </c>
      <c r="F160" s="5">
        <v>72.866816666666665</v>
      </c>
      <c r="H160">
        <v>4</v>
      </c>
      <c r="I160">
        <v>39</v>
      </c>
      <c r="J160">
        <v>14.3</v>
      </c>
      <c r="K160">
        <v>17.440000000000001</v>
      </c>
      <c r="M160">
        <v>1.03</v>
      </c>
      <c r="N160">
        <v>4</v>
      </c>
      <c r="O160" t="str">
        <f>IF(N160="","",VLOOKUP(N160,TABLAS_NOBORRAR!$B$3:$C$12,2,))</f>
        <v>Vitelado</v>
      </c>
      <c r="P160">
        <v>999</v>
      </c>
    </row>
    <row r="161" spans="1:17" x14ac:dyDescent="0.3">
      <c r="A161" t="s">
        <v>20</v>
      </c>
      <c r="B161">
        <v>4</v>
      </c>
      <c r="C161" s="3">
        <v>42283</v>
      </c>
      <c r="D161" s="4">
        <v>0.66666666666666663</v>
      </c>
      <c r="E161" s="5">
        <v>36.328333333333333</v>
      </c>
      <c r="F161" s="5">
        <v>72.866816666666665</v>
      </c>
      <c r="H161">
        <v>4</v>
      </c>
      <c r="I161">
        <v>40</v>
      </c>
      <c r="J161">
        <v>13.5</v>
      </c>
      <c r="K161">
        <v>15.17</v>
      </c>
      <c r="M161">
        <v>0.75</v>
      </c>
      <c r="N161">
        <v>4</v>
      </c>
      <c r="O161" t="str">
        <f>IF(N161="","",VLOOKUP(N161,TABLAS_NOBORRAR!$B$3:$C$12,2,))</f>
        <v>Vitelado</v>
      </c>
      <c r="P161">
        <v>999</v>
      </c>
    </row>
    <row r="162" spans="1:17" x14ac:dyDescent="0.3">
      <c r="A162" t="s">
        <v>20</v>
      </c>
      <c r="B162">
        <v>5</v>
      </c>
      <c r="C162" s="3">
        <v>42283</v>
      </c>
      <c r="D162" s="4">
        <v>0.82291666666666663</v>
      </c>
      <c r="E162" s="5">
        <v>36.426533333333332</v>
      </c>
      <c r="F162" s="5">
        <v>72.96093333333333</v>
      </c>
      <c r="H162">
        <v>5</v>
      </c>
      <c r="I162">
        <v>1</v>
      </c>
      <c r="J162">
        <v>13.5</v>
      </c>
      <c r="K162">
        <v>15.81</v>
      </c>
      <c r="M162">
        <v>0.74</v>
      </c>
      <c r="N162">
        <v>4</v>
      </c>
      <c r="O162" t="str">
        <f>IF(N162="","",VLOOKUP(N162,TABLAS_NOBORRAR!$B$3:$C$12,2,))</f>
        <v>Vitelado</v>
      </c>
      <c r="P162">
        <v>999</v>
      </c>
    </row>
    <row r="163" spans="1:17" x14ac:dyDescent="0.3">
      <c r="A163" t="s">
        <v>20</v>
      </c>
      <c r="B163">
        <v>5</v>
      </c>
      <c r="C163" s="3">
        <v>42283</v>
      </c>
      <c r="D163" s="4">
        <v>0.82291666666666663</v>
      </c>
      <c r="E163" s="5">
        <v>36.426533333333332</v>
      </c>
      <c r="F163" s="5">
        <v>72.96093333333333</v>
      </c>
      <c r="H163">
        <v>5</v>
      </c>
      <c r="I163">
        <v>2</v>
      </c>
      <c r="J163">
        <v>13.5</v>
      </c>
      <c r="K163">
        <v>14.98</v>
      </c>
      <c r="M163">
        <v>0.87</v>
      </c>
      <c r="N163">
        <v>6</v>
      </c>
      <c r="O163" t="str">
        <f>IF(N163="","",VLOOKUP(N163,TABLAS_NOBORRAR!$B$3:$C$12,2,))</f>
        <v>Hidratado</v>
      </c>
      <c r="P163">
        <v>999</v>
      </c>
    </row>
    <row r="164" spans="1:17" x14ac:dyDescent="0.3">
      <c r="A164" t="s">
        <v>20</v>
      </c>
      <c r="B164">
        <v>5</v>
      </c>
      <c r="C164" s="3">
        <v>42283</v>
      </c>
      <c r="D164" s="4">
        <v>0.82291666666666663</v>
      </c>
      <c r="E164" s="5">
        <v>36.426533333333332</v>
      </c>
      <c r="F164" s="5">
        <v>72.96093333333333</v>
      </c>
      <c r="H164">
        <v>5</v>
      </c>
      <c r="I164">
        <v>3</v>
      </c>
      <c r="J164">
        <v>13.7</v>
      </c>
      <c r="K164">
        <v>16.579999999999998</v>
      </c>
      <c r="M164">
        <v>1.47</v>
      </c>
      <c r="N164">
        <v>6</v>
      </c>
      <c r="O164" t="str">
        <f>IF(N164="","",VLOOKUP(N164,TABLAS_NOBORRAR!$B$3:$C$12,2,))</f>
        <v>Hidratado</v>
      </c>
      <c r="P164">
        <v>999</v>
      </c>
    </row>
    <row r="165" spans="1:17" x14ac:dyDescent="0.3">
      <c r="A165" t="s">
        <v>20</v>
      </c>
      <c r="B165">
        <v>5</v>
      </c>
      <c r="C165" s="3">
        <v>42283</v>
      </c>
      <c r="D165" s="4">
        <v>0.82291666666666663</v>
      </c>
      <c r="E165" s="5">
        <v>36.426533333333332</v>
      </c>
      <c r="F165" s="5">
        <v>72.96093333333333</v>
      </c>
      <c r="H165">
        <v>5</v>
      </c>
      <c r="I165">
        <v>4</v>
      </c>
      <c r="J165">
        <v>13.7</v>
      </c>
      <c r="K165">
        <v>17.239999999999998</v>
      </c>
      <c r="M165">
        <v>1.03</v>
      </c>
      <c r="N165">
        <v>4</v>
      </c>
      <c r="O165" t="str">
        <f>IF(N165="","",VLOOKUP(N165,TABLAS_NOBORRAR!$B$3:$C$12,2,))</f>
        <v>Vitelado</v>
      </c>
      <c r="P165">
        <v>999</v>
      </c>
    </row>
    <row r="166" spans="1:17" x14ac:dyDescent="0.3">
      <c r="A166" t="s">
        <v>20</v>
      </c>
      <c r="B166">
        <v>5</v>
      </c>
      <c r="C166" s="3">
        <v>42283</v>
      </c>
      <c r="D166" s="4">
        <v>0.82291666666666663</v>
      </c>
      <c r="E166" s="5">
        <v>36.426533333333332</v>
      </c>
      <c r="F166" s="5">
        <v>72.96093333333333</v>
      </c>
      <c r="H166">
        <v>5</v>
      </c>
      <c r="I166">
        <v>5</v>
      </c>
      <c r="J166">
        <v>13.4</v>
      </c>
      <c r="K166">
        <v>15.39</v>
      </c>
      <c r="M166">
        <v>1.01</v>
      </c>
      <c r="N166">
        <v>6</v>
      </c>
      <c r="O166" t="str">
        <f>IF(N166="","",VLOOKUP(N166,TABLAS_NOBORRAR!$B$3:$C$12,2,))</f>
        <v>Hidratado</v>
      </c>
      <c r="P166">
        <v>999</v>
      </c>
    </row>
    <row r="167" spans="1:17" x14ac:dyDescent="0.3">
      <c r="A167" t="s">
        <v>20</v>
      </c>
      <c r="B167">
        <v>5</v>
      </c>
      <c r="C167" s="3">
        <v>42283</v>
      </c>
      <c r="D167" s="4">
        <v>0.82291666666666663</v>
      </c>
      <c r="E167" s="5">
        <v>36.426533333333332</v>
      </c>
      <c r="F167" s="5">
        <v>72.96093333333333</v>
      </c>
      <c r="H167">
        <v>5</v>
      </c>
      <c r="I167">
        <v>6</v>
      </c>
      <c r="J167">
        <v>12.2</v>
      </c>
      <c r="K167">
        <v>11.13</v>
      </c>
      <c r="M167">
        <v>0.67</v>
      </c>
      <c r="N167">
        <v>4</v>
      </c>
      <c r="O167" t="str">
        <f>IF(N167="","",VLOOKUP(N167,TABLAS_NOBORRAR!$B$3:$C$12,2,))</f>
        <v>Vitelado</v>
      </c>
      <c r="P167">
        <v>999</v>
      </c>
    </row>
    <row r="168" spans="1:17" x14ac:dyDescent="0.3">
      <c r="A168" t="s">
        <v>20</v>
      </c>
      <c r="B168">
        <v>5</v>
      </c>
      <c r="C168" s="3">
        <v>42283</v>
      </c>
      <c r="D168" s="4">
        <v>0.82291666666666663</v>
      </c>
      <c r="E168" s="5">
        <v>36.426533333333332</v>
      </c>
      <c r="F168" s="5">
        <v>72.96093333333333</v>
      </c>
      <c r="H168">
        <v>5</v>
      </c>
      <c r="I168">
        <v>7</v>
      </c>
      <c r="J168">
        <v>13.4</v>
      </c>
      <c r="K168">
        <v>14.84</v>
      </c>
      <c r="M168">
        <v>0.9</v>
      </c>
      <c r="O168" t="str">
        <f>IF(N168="","",VLOOKUP(N168,TABLAS_NOBORRAR!$B$3:$C$12,2,))</f>
        <v/>
      </c>
      <c r="P168">
        <v>999</v>
      </c>
    </row>
    <row r="169" spans="1:17" x14ac:dyDescent="0.3">
      <c r="A169" t="s">
        <v>20</v>
      </c>
      <c r="B169">
        <v>5</v>
      </c>
      <c r="C169" s="3">
        <v>42283</v>
      </c>
      <c r="D169" s="4">
        <v>0.82291666666666663</v>
      </c>
      <c r="E169" s="5">
        <v>36.426533333333332</v>
      </c>
      <c r="F169" s="5">
        <v>72.96093333333333</v>
      </c>
      <c r="H169">
        <v>5</v>
      </c>
      <c r="I169">
        <v>8</v>
      </c>
      <c r="J169">
        <v>14.5</v>
      </c>
      <c r="K169">
        <v>20.96</v>
      </c>
      <c r="M169">
        <v>1.66</v>
      </c>
      <c r="N169">
        <v>6</v>
      </c>
      <c r="O169" t="str">
        <f>IF(N169="","",VLOOKUP(N169,TABLAS_NOBORRAR!$B$3:$C$12,2,))</f>
        <v>Hidratado</v>
      </c>
      <c r="P169">
        <v>999</v>
      </c>
    </row>
    <row r="170" spans="1:17" x14ac:dyDescent="0.3">
      <c r="A170" t="s">
        <v>20</v>
      </c>
      <c r="B170">
        <v>5</v>
      </c>
      <c r="C170" s="3">
        <v>42283</v>
      </c>
      <c r="D170" s="4">
        <v>0.82291666666666663</v>
      </c>
      <c r="E170" s="5">
        <v>36.426533333333332</v>
      </c>
      <c r="F170" s="5">
        <v>72.96093333333333</v>
      </c>
      <c r="H170">
        <v>5</v>
      </c>
      <c r="I170">
        <v>9</v>
      </c>
      <c r="J170">
        <v>13.6</v>
      </c>
      <c r="K170">
        <v>16.32</v>
      </c>
      <c r="M170">
        <v>1.05</v>
      </c>
      <c r="N170">
        <v>6</v>
      </c>
      <c r="O170" t="str">
        <f>IF(N170="","",VLOOKUP(N170,TABLAS_NOBORRAR!$B$3:$C$12,2,))</f>
        <v>Hidratado</v>
      </c>
      <c r="P170">
        <v>999</v>
      </c>
    </row>
    <row r="171" spans="1:17" x14ac:dyDescent="0.3">
      <c r="A171" t="s">
        <v>20</v>
      </c>
      <c r="B171">
        <v>5</v>
      </c>
      <c r="C171" s="3">
        <v>42283</v>
      </c>
      <c r="D171" s="4">
        <v>0.82291666666666663</v>
      </c>
      <c r="E171" s="5">
        <v>36.426533333333332</v>
      </c>
      <c r="F171" s="5">
        <v>72.96093333333333</v>
      </c>
      <c r="H171">
        <v>5</v>
      </c>
      <c r="I171">
        <v>10</v>
      </c>
      <c r="J171">
        <v>13.9</v>
      </c>
      <c r="K171">
        <v>15.57</v>
      </c>
      <c r="M171">
        <v>0.87</v>
      </c>
      <c r="N171">
        <v>4</v>
      </c>
      <c r="O171" t="str">
        <f>IF(N171="","",VLOOKUP(N171,TABLAS_NOBORRAR!$B$3:$C$12,2,))</f>
        <v>Vitelado</v>
      </c>
      <c r="P171">
        <v>999</v>
      </c>
    </row>
    <row r="172" spans="1:17" x14ac:dyDescent="0.3">
      <c r="A172" t="s">
        <v>20</v>
      </c>
      <c r="B172">
        <v>5</v>
      </c>
      <c r="C172" s="3">
        <v>42283</v>
      </c>
      <c r="D172" s="4">
        <v>0.82291666666666663</v>
      </c>
      <c r="E172" s="5">
        <v>36.426533333333332</v>
      </c>
      <c r="F172" s="5">
        <v>72.96093333333333</v>
      </c>
      <c r="H172">
        <v>5</v>
      </c>
      <c r="I172">
        <v>11</v>
      </c>
      <c r="J172">
        <v>14.9</v>
      </c>
      <c r="K172">
        <v>21.8</v>
      </c>
      <c r="M172">
        <v>1.32</v>
      </c>
      <c r="N172">
        <v>4</v>
      </c>
      <c r="O172" t="str">
        <f>IF(N172="","",VLOOKUP(N172,TABLAS_NOBORRAR!$B$3:$C$12,2,))</f>
        <v>Vitelado</v>
      </c>
      <c r="P172">
        <v>999</v>
      </c>
      <c r="Q172" t="s">
        <v>32</v>
      </c>
    </row>
    <row r="173" spans="1:17" x14ac:dyDescent="0.3">
      <c r="A173" t="s">
        <v>20</v>
      </c>
      <c r="B173">
        <v>5</v>
      </c>
      <c r="C173" s="3">
        <v>42283</v>
      </c>
      <c r="D173" s="4">
        <v>0.82291666666666663</v>
      </c>
      <c r="E173" s="5">
        <v>36.426533333333332</v>
      </c>
      <c r="F173" s="5">
        <v>72.96093333333333</v>
      </c>
      <c r="H173">
        <v>5</v>
      </c>
      <c r="I173">
        <v>12</v>
      </c>
      <c r="J173">
        <v>14.4</v>
      </c>
      <c r="K173">
        <v>18.71</v>
      </c>
      <c r="M173">
        <v>1.36</v>
      </c>
      <c r="N173">
        <v>6</v>
      </c>
      <c r="O173" t="str">
        <f>IF(N173="","",VLOOKUP(N173,TABLAS_NOBORRAR!$B$3:$C$12,2,))</f>
        <v>Hidratado</v>
      </c>
      <c r="P173">
        <v>999</v>
      </c>
    </row>
    <row r="174" spans="1:17" x14ac:dyDescent="0.3">
      <c r="A174" t="s">
        <v>20</v>
      </c>
      <c r="B174">
        <v>5</v>
      </c>
      <c r="C174" s="3">
        <v>42283</v>
      </c>
      <c r="D174" s="4">
        <v>0.82291666666666663</v>
      </c>
      <c r="E174" s="5">
        <v>36.426533333333332</v>
      </c>
      <c r="F174" s="5">
        <v>72.96093333333333</v>
      </c>
      <c r="H174">
        <v>5</v>
      </c>
      <c r="I174">
        <v>13</v>
      </c>
      <c r="J174">
        <v>13.7</v>
      </c>
      <c r="K174">
        <v>17.2</v>
      </c>
      <c r="M174">
        <v>0.9</v>
      </c>
      <c r="N174">
        <v>4</v>
      </c>
      <c r="O174" t="str">
        <f>IF(N174="","",VLOOKUP(N174,TABLAS_NOBORRAR!$B$3:$C$12,2,))</f>
        <v>Vitelado</v>
      </c>
      <c r="P174">
        <v>999</v>
      </c>
    </row>
    <row r="175" spans="1:17" x14ac:dyDescent="0.3">
      <c r="A175" t="s">
        <v>20</v>
      </c>
      <c r="B175">
        <v>5</v>
      </c>
      <c r="C175" s="3">
        <v>42283</v>
      </c>
      <c r="D175" s="4">
        <v>0.82291666666666663</v>
      </c>
      <c r="E175" s="5">
        <v>36.426533333333332</v>
      </c>
      <c r="F175" s="5">
        <v>72.96093333333333</v>
      </c>
      <c r="H175">
        <v>5</v>
      </c>
      <c r="I175">
        <v>14</v>
      </c>
      <c r="J175">
        <v>13.5</v>
      </c>
      <c r="K175">
        <v>18.13</v>
      </c>
      <c r="M175">
        <v>1.1200000000000001</v>
      </c>
      <c r="N175">
        <v>4</v>
      </c>
      <c r="O175" t="str">
        <f>IF(N175="","",VLOOKUP(N175,TABLAS_NOBORRAR!$B$3:$C$12,2,))</f>
        <v>Vitelado</v>
      </c>
      <c r="P175">
        <v>999</v>
      </c>
    </row>
    <row r="176" spans="1:17" x14ac:dyDescent="0.3">
      <c r="A176" t="s">
        <v>20</v>
      </c>
      <c r="B176">
        <v>5</v>
      </c>
      <c r="C176" s="3">
        <v>42283</v>
      </c>
      <c r="D176" s="4">
        <v>0.82291666666666663</v>
      </c>
      <c r="E176" s="5">
        <v>36.426533333333332</v>
      </c>
      <c r="F176" s="5">
        <v>72.96093333333333</v>
      </c>
      <c r="H176">
        <v>5</v>
      </c>
      <c r="I176">
        <v>15</v>
      </c>
      <c r="J176">
        <v>13.4</v>
      </c>
      <c r="K176">
        <v>14.77</v>
      </c>
      <c r="M176">
        <v>1.02</v>
      </c>
      <c r="N176">
        <v>6</v>
      </c>
      <c r="O176" t="str">
        <f>IF(N176="","",VLOOKUP(N176,TABLAS_NOBORRAR!$B$3:$C$12,2,))</f>
        <v>Hidratado</v>
      </c>
      <c r="P176">
        <v>999</v>
      </c>
    </row>
    <row r="177" spans="1:16" x14ac:dyDescent="0.3">
      <c r="A177" t="s">
        <v>20</v>
      </c>
      <c r="B177">
        <v>5</v>
      </c>
      <c r="C177" s="3">
        <v>42283</v>
      </c>
      <c r="D177" s="4">
        <v>0.82291666666666663</v>
      </c>
      <c r="E177" s="5">
        <v>36.426533333333332</v>
      </c>
      <c r="F177" s="5">
        <v>72.96093333333333</v>
      </c>
      <c r="H177">
        <v>5</v>
      </c>
      <c r="I177">
        <v>16</v>
      </c>
      <c r="J177">
        <v>13.2</v>
      </c>
      <c r="K177">
        <v>14.06</v>
      </c>
      <c r="M177">
        <v>0.59</v>
      </c>
      <c r="N177">
        <v>4</v>
      </c>
      <c r="O177" t="str">
        <f>IF(N177="","",VLOOKUP(N177,TABLAS_NOBORRAR!$B$3:$C$12,2,))</f>
        <v>Vitelado</v>
      </c>
      <c r="P177">
        <v>999</v>
      </c>
    </row>
    <row r="178" spans="1:16" x14ac:dyDescent="0.3">
      <c r="A178" t="s">
        <v>20</v>
      </c>
      <c r="B178">
        <v>5</v>
      </c>
      <c r="C178" s="3">
        <v>42283</v>
      </c>
      <c r="D178" s="4">
        <v>0.82291666666666663</v>
      </c>
      <c r="E178" s="5">
        <v>36.426533333333332</v>
      </c>
      <c r="F178" s="5">
        <v>72.96093333333333</v>
      </c>
      <c r="H178">
        <v>5</v>
      </c>
      <c r="I178">
        <v>17</v>
      </c>
      <c r="J178">
        <v>13.7</v>
      </c>
      <c r="K178">
        <v>16.670000000000002</v>
      </c>
      <c r="M178">
        <v>0.71</v>
      </c>
      <c r="N178">
        <v>4</v>
      </c>
      <c r="O178" t="str">
        <f>IF(N178="","",VLOOKUP(N178,TABLAS_NOBORRAR!$B$3:$C$12,2,))</f>
        <v>Vitelado</v>
      </c>
      <c r="P178">
        <v>999</v>
      </c>
    </row>
    <row r="179" spans="1:16" x14ac:dyDescent="0.3">
      <c r="A179" t="s">
        <v>20</v>
      </c>
      <c r="B179">
        <v>5</v>
      </c>
      <c r="C179" s="3">
        <v>42283</v>
      </c>
      <c r="D179" s="4">
        <v>0.82291666666666663</v>
      </c>
      <c r="E179" s="5">
        <v>36.426533333333332</v>
      </c>
      <c r="F179" s="5">
        <v>72.96093333333333</v>
      </c>
      <c r="H179">
        <v>5</v>
      </c>
      <c r="I179">
        <v>18</v>
      </c>
      <c r="J179">
        <v>12.6</v>
      </c>
      <c r="K179">
        <v>12.4</v>
      </c>
      <c r="M179">
        <v>0.54</v>
      </c>
      <c r="N179">
        <v>4</v>
      </c>
      <c r="O179" t="str">
        <f>IF(N179="","",VLOOKUP(N179,TABLAS_NOBORRAR!$B$3:$C$12,2,))</f>
        <v>Vitelado</v>
      </c>
      <c r="P179">
        <v>999</v>
      </c>
    </row>
    <row r="180" spans="1:16" x14ac:dyDescent="0.3">
      <c r="A180" t="s">
        <v>20</v>
      </c>
      <c r="B180">
        <v>5</v>
      </c>
      <c r="C180" s="3">
        <v>42283</v>
      </c>
      <c r="D180" s="4">
        <v>0.82291666666666663</v>
      </c>
      <c r="E180" s="5">
        <v>36.426533333333332</v>
      </c>
      <c r="F180" s="5">
        <v>72.96093333333333</v>
      </c>
      <c r="H180">
        <v>5</v>
      </c>
      <c r="I180">
        <v>19</v>
      </c>
      <c r="J180">
        <v>12.4</v>
      </c>
      <c r="K180">
        <v>12.61</v>
      </c>
      <c r="M180">
        <v>0.61</v>
      </c>
      <c r="N180">
        <v>4</v>
      </c>
      <c r="O180" t="str">
        <f>IF(N180="","",VLOOKUP(N180,TABLAS_NOBORRAR!$B$3:$C$12,2,))</f>
        <v>Vitelado</v>
      </c>
      <c r="P180">
        <v>999</v>
      </c>
    </row>
    <row r="181" spans="1:16" x14ac:dyDescent="0.3">
      <c r="A181" t="s">
        <v>20</v>
      </c>
      <c r="B181">
        <v>5</v>
      </c>
      <c r="C181" s="3">
        <v>42283</v>
      </c>
      <c r="D181" s="4">
        <v>0.82291666666666663</v>
      </c>
      <c r="E181" s="5">
        <v>36.426533333333332</v>
      </c>
      <c r="F181" s="5">
        <v>72.96093333333333</v>
      </c>
      <c r="H181">
        <v>5</v>
      </c>
      <c r="I181">
        <v>20</v>
      </c>
      <c r="J181">
        <v>13.2</v>
      </c>
      <c r="K181">
        <v>14.84</v>
      </c>
      <c r="M181">
        <v>0.78</v>
      </c>
      <c r="N181">
        <v>4</v>
      </c>
      <c r="O181" t="str">
        <f>IF(N181="","",VLOOKUP(N181,TABLAS_NOBORRAR!$B$3:$C$12,2,))</f>
        <v>Vitelado</v>
      </c>
      <c r="P181">
        <v>999</v>
      </c>
    </row>
    <row r="182" spans="1:16" x14ac:dyDescent="0.3">
      <c r="A182" t="s">
        <v>20</v>
      </c>
      <c r="B182">
        <v>5</v>
      </c>
      <c r="C182" s="3">
        <v>42283</v>
      </c>
      <c r="D182" s="4">
        <v>0.82291666666666663</v>
      </c>
      <c r="E182" s="5">
        <v>36.426533333333332</v>
      </c>
      <c r="F182" s="5">
        <v>72.96093333333333</v>
      </c>
      <c r="H182">
        <v>5</v>
      </c>
      <c r="I182">
        <v>21</v>
      </c>
      <c r="J182">
        <v>11.9</v>
      </c>
      <c r="K182">
        <v>10.039999999999999</v>
      </c>
      <c r="M182">
        <v>0.28999999999999998</v>
      </c>
      <c r="N182">
        <v>4</v>
      </c>
      <c r="O182" t="str">
        <f>IF(N182="","",VLOOKUP(N182,TABLAS_NOBORRAR!$B$3:$C$12,2,))</f>
        <v>Vitelado</v>
      </c>
      <c r="P182">
        <v>999</v>
      </c>
    </row>
    <row r="183" spans="1:16" x14ac:dyDescent="0.3">
      <c r="A183" t="s">
        <v>20</v>
      </c>
      <c r="B183">
        <v>5</v>
      </c>
      <c r="C183" s="3">
        <v>42283</v>
      </c>
      <c r="D183" s="4">
        <v>0.82291666666666663</v>
      </c>
      <c r="E183" s="5">
        <v>36.426533333333332</v>
      </c>
      <c r="F183" s="5">
        <v>72.96093333333333</v>
      </c>
      <c r="H183">
        <v>5</v>
      </c>
      <c r="I183">
        <v>22</v>
      </c>
      <c r="J183">
        <v>14.2</v>
      </c>
      <c r="K183">
        <v>17.61</v>
      </c>
      <c r="M183">
        <v>0.87</v>
      </c>
      <c r="N183">
        <v>4</v>
      </c>
      <c r="O183" t="str">
        <f>IF(N183="","",VLOOKUP(N183,TABLAS_NOBORRAR!$B$3:$C$12,2,))</f>
        <v>Vitelado</v>
      </c>
      <c r="P183">
        <v>999</v>
      </c>
    </row>
    <row r="184" spans="1:16" x14ac:dyDescent="0.3">
      <c r="A184" t="s">
        <v>20</v>
      </c>
      <c r="B184">
        <v>5</v>
      </c>
      <c r="C184" s="3">
        <v>42283</v>
      </c>
      <c r="D184" s="4">
        <v>0.82291666666666663</v>
      </c>
      <c r="E184" s="5">
        <v>36.426533333333332</v>
      </c>
      <c r="F184" s="5">
        <v>72.96093333333333</v>
      </c>
      <c r="H184">
        <v>5</v>
      </c>
      <c r="I184">
        <v>23</v>
      </c>
      <c r="J184">
        <v>12.7</v>
      </c>
      <c r="K184">
        <v>13.73</v>
      </c>
      <c r="L184" t="s">
        <v>21</v>
      </c>
      <c r="P184">
        <v>999</v>
      </c>
    </row>
    <row r="185" spans="1:16" x14ac:dyDescent="0.3">
      <c r="A185" t="s">
        <v>20</v>
      </c>
      <c r="B185">
        <v>5</v>
      </c>
      <c r="C185" s="3">
        <v>42283</v>
      </c>
      <c r="D185" s="4">
        <v>0.82291666666666663</v>
      </c>
      <c r="E185" s="5">
        <v>36.426533333333332</v>
      </c>
      <c r="F185" s="5">
        <v>72.96093333333333</v>
      </c>
      <c r="H185">
        <v>5</v>
      </c>
      <c r="I185">
        <v>24</v>
      </c>
      <c r="J185">
        <v>13.7</v>
      </c>
      <c r="K185">
        <v>17.13</v>
      </c>
      <c r="M185">
        <v>0.85</v>
      </c>
      <c r="N185">
        <v>4</v>
      </c>
      <c r="O185" t="str">
        <f>IF(N185="","",VLOOKUP(N185,TABLAS_NOBORRAR!$B$3:$C$12,2,))</f>
        <v>Vitelado</v>
      </c>
      <c r="P185">
        <v>999</v>
      </c>
    </row>
    <row r="186" spans="1:16" x14ac:dyDescent="0.3">
      <c r="A186" t="s">
        <v>20</v>
      </c>
      <c r="B186">
        <v>5</v>
      </c>
      <c r="C186" s="3">
        <v>42283</v>
      </c>
      <c r="D186" s="4">
        <v>0.82291666666666663</v>
      </c>
      <c r="E186" s="5">
        <v>36.426533333333332</v>
      </c>
      <c r="F186" s="5">
        <v>72.96093333333333</v>
      </c>
      <c r="H186">
        <v>5</v>
      </c>
      <c r="I186">
        <v>25</v>
      </c>
      <c r="J186">
        <v>12.7</v>
      </c>
      <c r="K186">
        <v>13.2</v>
      </c>
      <c r="M186">
        <v>0.32</v>
      </c>
      <c r="N186">
        <v>4</v>
      </c>
      <c r="O186" t="str">
        <f>IF(N186="","",VLOOKUP(N186,TABLAS_NOBORRAR!$B$3:$C$12,2,))</f>
        <v>Vitelado</v>
      </c>
      <c r="P186">
        <v>999</v>
      </c>
    </row>
    <row r="187" spans="1:16" x14ac:dyDescent="0.3">
      <c r="A187" t="s">
        <v>20</v>
      </c>
      <c r="B187">
        <v>5</v>
      </c>
      <c r="C187" s="3">
        <v>42283</v>
      </c>
      <c r="D187" s="4">
        <v>0.82291666666666663</v>
      </c>
      <c r="E187" s="5">
        <v>36.426533333333332</v>
      </c>
      <c r="F187" s="5">
        <v>72.96093333333333</v>
      </c>
      <c r="H187">
        <v>5</v>
      </c>
      <c r="I187">
        <v>26</v>
      </c>
      <c r="J187">
        <v>11.6</v>
      </c>
      <c r="K187">
        <v>8.69</v>
      </c>
      <c r="M187">
        <v>0.31</v>
      </c>
      <c r="N187">
        <v>4</v>
      </c>
      <c r="O187" t="str">
        <f>IF(N187="","",VLOOKUP(N187,TABLAS_NOBORRAR!$B$3:$C$12,2,))</f>
        <v>Vitelado</v>
      </c>
      <c r="P187">
        <v>999</v>
      </c>
    </row>
    <row r="188" spans="1:16" x14ac:dyDescent="0.3">
      <c r="A188" t="s">
        <v>20</v>
      </c>
      <c r="B188">
        <v>5</v>
      </c>
      <c r="C188" s="3">
        <v>42283</v>
      </c>
      <c r="D188" s="4">
        <v>0.82291666666666663</v>
      </c>
      <c r="E188" s="5">
        <v>36.426533333333332</v>
      </c>
      <c r="F188" s="5">
        <v>72.96093333333333</v>
      </c>
      <c r="H188">
        <v>5</v>
      </c>
      <c r="I188">
        <v>27</v>
      </c>
      <c r="J188">
        <v>13.2</v>
      </c>
      <c r="K188">
        <v>12.93</v>
      </c>
      <c r="M188">
        <v>0.56999999999999995</v>
      </c>
      <c r="N188">
        <v>6</v>
      </c>
      <c r="O188" t="str">
        <f>IF(N188="","",VLOOKUP(N188,TABLAS_NOBORRAR!$B$3:$C$12,2,))</f>
        <v>Hidratado</v>
      </c>
      <c r="P188">
        <v>999</v>
      </c>
    </row>
    <row r="189" spans="1:16" x14ac:dyDescent="0.3">
      <c r="A189" t="s">
        <v>20</v>
      </c>
      <c r="B189">
        <v>5</v>
      </c>
      <c r="C189" s="3">
        <v>42283</v>
      </c>
      <c r="D189" s="4">
        <v>0.82291666666666663</v>
      </c>
      <c r="E189" s="5">
        <v>36.426533333333332</v>
      </c>
      <c r="F189" s="5">
        <v>72.96093333333333</v>
      </c>
      <c r="H189">
        <v>5</v>
      </c>
      <c r="I189">
        <v>28</v>
      </c>
      <c r="J189">
        <v>11.7</v>
      </c>
      <c r="K189">
        <v>10.99</v>
      </c>
      <c r="M189">
        <v>0.89</v>
      </c>
      <c r="N189">
        <v>6</v>
      </c>
      <c r="O189" t="str">
        <f>IF(N189="","",VLOOKUP(N189,TABLAS_NOBORRAR!$B$3:$C$12,2,))</f>
        <v>Hidratado</v>
      </c>
      <c r="P189">
        <v>999</v>
      </c>
    </row>
    <row r="190" spans="1:16" x14ac:dyDescent="0.3">
      <c r="A190" t="s">
        <v>20</v>
      </c>
      <c r="B190">
        <v>5</v>
      </c>
      <c r="C190" s="3">
        <v>42283</v>
      </c>
      <c r="D190" s="4">
        <v>0.82291666666666663</v>
      </c>
      <c r="E190" s="5">
        <v>36.426533333333332</v>
      </c>
      <c r="F190" s="5">
        <v>72.96093333333333</v>
      </c>
      <c r="H190">
        <v>5</v>
      </c>
      <c r="I190">
        <v>29</v>
      </c>
      <c r="J190">
        <v>14.1</v>
      </c>
      <c r="K190">
        <v>18.690000000000001</v>
      </c>
      <c r="M190">
        <v>1.41</v>
      </c>
      <c r="N190">
        <v>6</v>
      </c>
      <c r="O190" t="str">
        <f>IF(N190="","",VLOOKUP(N190,TABLAS_NOBORRAR!$B$3:$C$12,2,))</f>
        <v>Hidratado</v>
      </c>
      <c r="P190">
        <v>999</v>
      </c>
    </row>
    <row r="191" spans="1:16" x14ac:dyDescent="0.3">
      <c r="A191" t="s">
        <v>20</v>
      </c>
      <c r="B191">
        <v>5</v>
      </c>
      <c r="C191" s="3">
        <v>42283</v>
      </c>
      <c r="D191" s="4">
        <v>0.82291666666666663</v>
      </c>
      <c r="E191" s="5">
        <v>36.426533333333332</v>
      </c>
      <c r="F191" s="5">
        <v>72.96093333333333</v>
      </c>
      <c r="H191">
        <v>5</v>
      </c>
      <c r="I191">
        <v>30</v>
      </c>
      <c r="J191">
        <v>12.2</v>
      </c>
      <c r="K191">
        <v>12.1</v>
      </c>
      <c r="M191">
        <v>0.6</v>
      </c>
      <c r="N191">
        <v>6</v>
      </c>
      <c r="O191" t="str">
        <f>IF(N191="","",VLOOKUP(N191,TABLAS_NOBORRAR!$B$3:$C$12,2,))</f>
        <v>Hidratado</v>
      </c>
      <c r="P191">
        <v>999</v>
      </c>
    </row>
    <row r="192" spans="1:16" x14ac:dyDescent="0.3">
      <c r="A192" t="s">
        <v>20</v>
      </c>
      <c r="B192">
        <v>5</v>
      </c>
      <c r="C192" s="3">
        <v>42283</v>
      </c>
      <c r="D192" s="4">
        <v>0.82291666666666663</v>
      </c>
      <c r="E192" s="5">
        <v>36.426533333333332</v>
      </c>
      <c r="F192" s="5">
        <v>72.96093333333333</v>
      </c>
      <c r="H192">
        <v>5</v>
      </c>
      <c r="I192">
        <v>31</v>
      </c>
      <c r="J192">
        <v>13.7</v>
      </c>
      <c r="K192">
        <v>16.09</v>
      </c>
      <c r="M192">
        <v>1</v>
      </c>
      <c r="N192">
        <v>6</v>
      </c>
      <c r="O192" t="str">
        <f>IF(N192="","",VLOOKUP(N192,TABLAS_NOBORRAR!$B$3:$C$12,2,))</f>
        <v>Hidratado</v>
      </c>
      <c r="P192">
        <v>999</v>
      </c>
    </row>
    <row r="193" spans="1:16" x14ac:dyDescent="0.3">
      <c r="A193" t="s">
        <v>20</v>
      </c>
      <c r="B193">
        <v>5</v>
      </c>
      <c r="C193" s="3">
        <v>42283</v>
      </c>
      <c r="D193" s="4">
        <v>0.82291666666666663</v>
      </c>
      <c r="E193" s="5">
        <v>36.426533333333332</v>
      </c>
      <c r="F193" s="5">
        <v>72.96093333333333</v>
      </c>
      <c r="H193">
        <v>5</v>
      </c>
      <c r="I193">
        <v>32</v>
      </c>
      <c r="J193">
        <v>12.1</v>
      </c>
      <c r="K193">
        <v>11.08</v>
      </c>
      <c r="M193">
        <v>0.49</v>
      </c>
      <c r="N193">
        <v>4</v>
      </c>
      <c r="O193" t="str">
        <f>IF(N193="","",VLOOKUP(N193,TABLAS_NOBORRAR!$B$3:$C$12,2,))</f>
        <v>Vitelado</v>
      </c>
      <c r="P193">
        <v>999</v>
      </c>
    </row>
    <row r="194" spans="1:16" x14ac:dyDescent="0.3">
      <c r="A194" t="s">
        <v>20</v>
      </c>
      <c r="B194">
        <v>5</v>
      </c>
      <c r="C194" s="3">
        <v>42283</v>
      </c>
      <c r="D194" s="4">
        <v>0.82291666666666663</v>
      </c>
      <c r="E194" s="5">
        <v>36.426533333333332</v>
      </c>
      <c r="F194" s="5">
        <v>72.96093333333333</v>
      </c>
      <c r="H194">
        <v>5</v>
      </c>
      <c r="I194">
        <v>33</v>
      </c>
      <c r="J194">
        <v>14</v>
      </c>
      <c r="K194">
        <v>17.54</v>
      </c>
      <c r="M194">
        <v>0.42</v>
      </c>
      <c r="N194">
        <v>4</v>
      </c>
      <c r="O194" t="str">
        <f>IF(N194="","",VLOOKUP(N194,TABLAS_NOBORRAR!$B$3:$C$12,2,))</f>
        <v>Vitelado</v>
      </c>
      <c r="P194">
        <v>999</v>
      </c>
    </row>
    <row r="195" spans="1:16" x14ac:dyDescent="0.3">
      <c r="A195" t="s">
        <v>20</v>
      </c>
      <c r="B195">
        <v>5</v>
      </c>
      <c r="C195" s="3">
        <v>42283</v>
      </c>
      <c r="D195" s="4">
        <v>0.82291666666666663</v>
      </c>
      <c r="E195" s="5">
        <v>36.426533333333332</v>
      </c>
      <c r="F195" s="5">
        <v>72.96093333333333</v>
      </c>
      <c r="H195">
        <v>5</v>
      </c>
      <c r="I195">
        <v>34</v>
      </c>
      <c r="J195">
        <v>13.4</v>
      </c>
      <c r="K195">
        <v>13.68</v>
      </c>
      <c r="M195">
        <v>0.66</v>
      </c>
      <c r="N195">
        <v>4</v>
      </c>
      <c r="O195" t="str">
        <f>IF(N195="","",VLOOKUP(N195,TABLAS_NOBORRAR!$B$3:$C$12,2,))</f>
        <v>Vitelado</v>
      </c>
      <c r="P195">
        <v>999</v>
      </c>
    </row>
    <row r="196" spans="1:16" x14ac:dyDescent="0.3">
      <c r="A196" t="s">
        <v>20</v>
      </c>
      <c r="B196">
        <v>5</v>
      </c>
      <c r="C196" s="3">
        <v>42283</v>
      </c>
      <c r="D196" s="4">
        <v>0.82291666666666663</v>
      </c>
      <c r="E196" s="5">
        <v>36.426533333333332</v>
      </c>
      <c r="F196" s="5">
        <v>72.96093333333333</v>
      </c>
      <c r="H196">
        <v>5</v>
      </c>
      <c r="I196">
        <v>35</v>
      </c>
      <c r="J196">
        <v>13.4</v>
      </c>
      <c r="K196">
        <v>15.43</v>
      </c>
      <c r="M196">
        <v>0.94</v>
      </c>
      <c r="N196">
        <v>6</v>
      </c>
      <c r="O196" t="str">
        <f>IF(N196="","",VLOOKUP(N196,TABLAS_NOBORRAR!$B$3:$C$12,2,))</f>
        <v>Hidratado</v>
      </c>
      <c r="P196">
        <v>999</v>
      </c>
    </row>
    <row r="197" spans="1:16" x14ac:dyDescent="0.3">
      <c r="A197" t="s">
        <v>20</v>
      </c>
      <c r="B197">
        <v>5</v>
      </c>
      <c r="C197" s="3">
        <v>42283</v>
      </c>
      <c r="D197" s="4">
        <v>0.82291666666666663</v>
      </c>
      <c r="E197" s="5">
        <v>36.426533333333332</v>
      </c>
      <c r="F197" s="5">
        <v>72.96093333333333</v>
      </c>
      <c r="H197">
        <v>5</v>
      </c>
      <c r="I197">
        <v>36</v>
      </c>
      <c r="J197">
        <v>12.5</v>
      </c>
      <c r="K197">
        <v>12.4</v>
      </c>
      <c r="M197">
        <v>0.77</v>
      </c>
      <c r="N197">
        <v>6</v>
      </c>
      <c r="O197" t="str">
        <f>IF(N197="","",VLOOKUP(N197,TABLAS_NOBORRAR!$B$3:$C$12,2,))</f>
        <v>Hidratado</v>
      </c>
      <c r="P197">
        <v>999</v>
      </c>
    </row>
    <row r="198" spans="1:16" x14ac:dyDescent="0.3">
      <c r="A198" t="s">
        <v>20</v>
      </c>
      <c r="B198">
        <v>5</v>
      </c>
      <c r="C198" s="3">
        <v>42283</v>
      </c>
      <c r="D198" s="4">
        <v>0.82291666666666663</v>
      </c>
      <c r="E198" s="5">
        <v>36.426533333333332</v>
      </c>
      <c r="F198" s="5">
        <v>72.96093333333333</v>
      </c>
      <c r="H198">
        <v>5</v>
      </c>
      <c r="I198">
        <v>37</v>
      </c>
      <c r="J198">
        <v>13.6</v>
      </c>
      <c r="K198">
        <v>16.350000000000001</v>
      </c>
      <c r="M198">
        <v>1.03</v>
      </c>
      <c r="N198">
        <v>4</v>
      </c>
      <c r="O198" t="str">
        <f>IF(N198="","",VLOOKUP(N198,TABLAS_NOBORRAR!$B$3:$C$12,2,))</f>
        <v>Vitelado</v>
      </c>
      <c r="P198">
        <v>999</v>
      </c>
    </row>
    <row r="199" spans="1:16" x14ac:dyDescent="0.3">
      <c r="A199" t="s">
        <v>20</v>
      </c>
      <c r="B199">
        <v>5</v>
      </c>
      <c r="C199" s="3">
        <v>42283</v>
      </c>
      <c r="D199" s="4">
        <v>0.82291666666666663</v>
      </c>
      <c r="E199" s="5">
        <v>36.426533333333332</v>
      </c>
      <c r="F199" s="5">
        <v>72.96093333333333</v>
      </c>
      <c r="H199">
        <v>5</v>
      </c>
      <c r="I199">
        <v>38</v>
      </c>
      <c r="J199">
        <v>12.8</v>
      </c>
      <c r="K199">
        <v>13.31</v>
      </c>
      <c r="M199">
        <v>0.72</v>
      </c>
      <c r="N199">
        <v>6</v>
      </c>
      <c r="O199" t="str">
        <f>IF(N199="","",VLOOKUP(N199,TABLAS_NOBORRAR!$B$3:$C$12,2,))</f>
        <v>Hidratado</v>
      </c>
      <c r="P199">
        <v>999</v>
      </c>
    </row>
    <row r="200" spans="1:16" x14ac:dyDescent="0.3">
      <c r="A200" t="s">
        <v>20</v>
      </c>
      <c r="B200">
        <v>6</v>
      </c>
      <c r="C200" s="3">
        <v>42284</v>
      </c>
      <c r="D200" s="4">
        <v>0.3923611111111111</v>
      </c>
      <c r="E200" s="5">
        <v>36.485750000000003</v>
      </c>
      <c r="F200" s="5">
        <v>72.977133333333327</v>
      </c>
      <c r="H200">
        <v>6</v>
      </c>
      <c r="I200">
        <v>1</v>
      </c>
      <c r="J200">
        <v>13.7</v>
      </c>
      <c r="K200">
        <v>16.89</v>
      </c>
      <c r="M200">
        <v>1.22</v>
      </c>
      <c r="N200">
        <v>6</v>
      </c>
      <c r="O200" t="str">
        <f>IF(N200="","",VLOOKUP(N200,TABLAS_NOBORRAR!$B$3:$C$12,2,))</f>
        <v>Hidratado</v>
      </c>
      <c r="P200">
        <v>999</v>
      </c>
    </row>
    <row r="201" spans="1:16" x14ac:dyDescent="0.3">
      <c r="A201" t="s">
        <v>20</v>
      </c>
      <c r="B201">
        <v>6</v>
      </c>
      <c r="C201" s="3">
        <v>42284</v>
      </c>
      <c r="D201" s="4">
        <v>0.3923611111111111</v>
      </c>
      <c r="E201" s="5">
        <v>36.485750000000003</v>
      </c>
      <c r="F201" s="5">
        <v>72.977133333333327</v>
      </c>
      <c r="H201">
        <v>6</v>
      </c>
      <c r="I201">
        <v>2</v>
      </c>
      <c r="J201">
        <v>12.9</v>
      </c>
      <c r="K201">
        <v>13.92</v>
      </c>
      <c r="M201">
        <v>0.51</v>
      </c>
      <c r="N201">
        <v>4</v>
      </c>
      <c r="O201" t="str">
        <f>IF(N201="","",VLOOKUP(N201,TABLAS_NOBORRAR!$B$3:$C$12,2,))</f>
        <v>Vitelado</v>
      </c>
      <c r="P201">
        <v>2</v>
      </c>
    </row>
    <row r="202" spans="1:16" x14ac:dyDescent="0.3">
      <c r="A202" t="s">
        <v>20</v>
      </c>
      <c r="B202">
        <v>6</v>
      </c>
      <c r="C202" s="3">
        <v>42284</v>
      </c>
      <c r="D202" s="4">
        <v>0.3923611111111111</v>
      </c>
      <c r="E202" s="5">
        <v>36.485750000000003</v>
      </c>
      <c r="F202" s="5">
        <v>72.977133333333327</v>
      </c>
      <c r="H202">
        <v>6</v>
      </c>
      <c r="I202">
        <v>3</v>
      </c>
      <c r="J202">
        <v>14</v>
      </c>
      <c r="K202">
        <v>16.350000000000001</v>
      </c>
      <c r="M202">
        <v>0.92</v>
      </c>
      <c r="N202">
        <v>6</v>
      </c>
      <c r="O202" t="str">
        <f>IF(N202="","",VLOOKUP(N202,TABLAS_NOBORRAR!$B$3:$C$12,2,))</f>
        <v>Hidratado</v>
      </c>
      <c r="P202">
        <v>999</v>
      </c>
    </row>
    <row r="203" spans="1:16" x14ac:dyDescent="0.3">
      <c r="A203" t="s">
        <v>20</v>
      </c>
      <c r="B203">
        <v>6</v>
      </c>
      <c r="C203" s="3">
        <v>42284</v>
      </c>
      <c r="D203" s="4">
        <v>0.3923611111111111</v>
      </c>
      <c r="E203" s="5">
        <v>36.485750000000003</v>
      </c>
      <c r="F203" s="5">
        <v>72.977133333333327</v>
      </c>
      <c r="H203">
        <v>6</v>
      </c>
      <c r="I203">
        <v>4</v>
      </c>
      <c r="J203">
        <v>13.2</v>
      </c>
      <c r="K203">
        <v>14.27</v>
      </c>
      <c r="M203">
        <v>0.61</v>
      </c>
      <c r="N203">
        <v>4</v>
      </c>
      <c r="O203" t="str">
        <f>IF(N203="","",VLOOKUP(N203,TABLAS_NOBORRAR!$B$3:$C$12,2,))</f>
        <v>Vitelado</v>
      </c>
      <c r="P203">
        <v>5</v>
      </c>
    </row>
    <row r="204" spans="1:16" x14ac:dyDescent="0.3">
      <c r="A204" t="s">
        <v>20</v>
      </c>
      <c r="B204">
        <v>6</v>
      </c>
      <c r="C204" s="3">
        <v>42284</v>
      </c>
      <c r="D204" s="4">
        <v>0.3923611111111111</v>
      </c>
      <c r="E204" s="5">
        <v>36.485750000000003</v>
      </c>
      <c r="F204" s="5">
        <v>72.977133333333327</v>
      </c>
      <c r="H204">
        <v>6</v>
      </c>
      <c r="I204">
        <v>5</v>
      </c>
      <c r="J204">
        <v>13</v>
      </c>
      <c r="K204">
        <v>13.08</v>
      </c>
      <c r="M204">
        <v>0.91</v>
      </c>
      <c r="N204">
        <v>6</v>
      </c>
      <c r="O204" t="str">
        <f>IF(N204="","",VLOOKUP(N204,TABLAS_NOBORRAR!$B$3:$C$12,2,))</f>
        <v>Hidratado</v>
      </c>
      <c r="P204">
        <v>999</v>
      </c>
    </row>
    <row r="205" spans="1:16" x14ac:dyDescent="0.3">
      <c r="A205" t="s">
        <v>20</v>
      </c>
      <c r="B205">
        <v>6</v>
      </c>
      <c r="C205" s="3">
        <v>42284</v>
      </c>
      <c r="D205" s="4">
        <v>0.3923611111111111</v>
      </c>
      <c r="E205" s="5">
        <v>36.485750000000003</v>
      </c>
      <c r="F205" s="5">
        <v>72.977133333333327</v>
      </c>
      <c r="H205">
        <v>6</v>
      </c>
      <c r="I205">
        <v>6</v>
      </c>
      <c r="J205">
        <v>13.2</v>
      </c>
      <c r="K205">
        <v>14.91</v>
      </c>
      <c r="M205">
        <v>0.95</v>
      </c>
      <c r="N205">
        <v>6</v>
      </c>
      <c r="O205" t="str">
        <f>IF(N205="","",VLOOKUP(N205,TABLAS_NOBORRAR!$B$3:$C$12,2,))</f>
        <v>Hidratado</v>
      </c>
      <c r="P205">
        <v>999</v>
      </c>
    </row>
    <row r="206" spans="1:16" x14ac:dyDescent="0.3">
      <c r="A206" t="s">
        <v>20</v>
      </c>
      <c r="B206">
        <v>6</v>
      </c>
      <c r="C206" s="3">
        <v>42284</v>
      </c>
      <c r="D206" s="4">
        <v>0.3923611111111111</v>
      </c>
      <c r="E206" s="5">
        <v>36.485750000000003</v>
      </c>
      <c r="F206" s="5">
        <v>72.977133333333327</v>
      </c>
      <c r="H206">
        <v>6</v>
      </c>
      <c r="I206">
        <v>7</v>
      </c>
      <c r="J206">
        <v>13.7</v>
      </c>
      <c r="K206">
        <v>17.149999999999999</v>
      </c>
      <c r="M206">
        <v>0.81</v>
      </c>
      <c r="N206">
        <v>4</v>
      </c>
      <c r="O206" t="str">
        <f>IF(N206="","",VLOOKUP(N206,TABLAS_NOBORRAR!$B$3:$C$12,2,))</f>
        <v>Vitelado</v>
      </c>
      <c r="P206">
        <v>999</v>
      </c>
    </row>
    <row r="207" spans="1:16" x14ac:dyDescent="0.3">
      <c r="A207" t="s">
        <v>20</v>
      </c>
      <c r="B207">
        <v>6</v>
      </c>
      <c r="C207" s="3">
        <v>42284</v>
      </c>
      <c r="D207" s="4">
        <v>0.3923611111111111</v>
      </c>
      <c r="E207" s="5">
        <v>36.485750000000003</v>
      </c>
      <c r="F207" s="5">
        <v>72.977133333333327</v>
      </c>
      <c r="H207">
        <v>6</v>
      </c>
      <c r="I207">
        <v>8</v>
      </c>
      <c r="J207">
        <v>13.1</v>
      </c>
      <c r="K207">
        <v>14.67</v>
      </c>
      <c r="M207">
        <v>0.82</v>
      </c>
      <c r="N207">
        <v>4</v>
      </c>
      <c r="O207" t="str">
        <f>IF(N207="","",VLOOKUP(N207,TABLAS_NOBORRAR!$B$3:$C$12,2,))</f>
        <v>Vitelado</v>
      </c>
      <c r="P207">
        <v>999</v>
      </c>
    </row>
    <row r="208" spans="1:16" x14ac:dyDescent="0.3">
      <c r="A208" t="s">
        <v>20</v>
      </c>
      <c r="B208">
        <v>6</v>
      </c>
      <c r="C208" s="3">
        <v>42284</v>
      </c>
      <c r="D208" s="4">
        <v>0.3923611111111111</v>
      </c>
      <c r="E208" s="5">
        <v>36.485750000000003</v>
      </c>
      <c r="F208" s="5">
        <v>72.977133333333327</v>
      </c>
      <c r="H208">
        <v>6</v>
      </c>
      <c r="I208">
        <v>9</v>
      </c>
      <c r="J208">
        <v>13.1</v>
      </c>
      <c r="K208">
        <v>14.46</v>
      </c>
      <c r="M208">
        <v>0.61</v>
      </c>
      <c r="N208">
        <v>4</v>
      </c>
      <c r="O208" t="str">
        <f>IF(N208="","",VLOOKUP(N208,TABLAS_NOBORRAR!$B$3:$C$12,2,))</f>
        <v>Vitelado</v>
      </c>
      <c r="P208">
        <v>999</v>
      </c>
    </row>
    <row r="209" spans="1:16" x14ac:dyDescent="0.3">
      <c r="A209" t="s">
        <v>20</v>
      </c>
      <c r="B209">
        <v>6</v>
      </c>
      <c r="C209" s="3">
        <v>42284</v>
      </c>
      <c r="D209" s="4">
        <v>0.3923611111111111</v>
      </c>
      <c r="E209" s="5">
        <v>36.485750000000003</v>
      </c>
      <c r="F209" s="5">
        <v>72.977133333333327</v>
      </c>
      <c r="H209">
        <v>6</v>
      </c>
      <c r="I209">
        <v>10</v>
      </c>
      <c r="J209">
        <v>13.7</v>
      </c>
      <c r="K209">
        <v>16.329999999999998</v>
      </c>
      <c r="M209">
        <v>0.83</v>
      </c>
      <c r="N209">
        <v>4</v>
      </c>
      <c r="O209" t="str">
        <f>IF(N209="","",VLOOKUP(N209,TABLAS_NOBORRAR!$B$3:$C$12,2,))</f>
        <v>Vitelado</v>
      </c>
      <c r="P209">
        <v>3</v>
      </c>
    </row>
    <row r="210" spans="1:16" x14ac:dyDescent="0.3">
      <c r="A210" t="s">
        <v>20</v>
      </c>
      <c r="B210">
        <v>6</v>
      </c>
      <c r="C210" s="3">
        <v>42284</v>
      </c>
      <c r="D210" s="4">
        <v>0.3923611111111111</v>
      </c>
      <c r="E210" s="5">
        <v>36.485750000000003</v>
      </c>
      <c r="F210" s="5">
        <v>72.977133333333327</v>
      </c>
      <c r="H210">
        <v>6</v>
      </c>
      <c r="I210">
        <v>11</v>
      </c>
      <c r="J210">
        <v>12</v>
      </c>
      <c r="K210">
        <v>10.11</v>
      </c>
      <c r="M210">
        <v>0.3</v>
      </c>
      <c r="N210">
        <v>4</v>
      </c>
      <c r="O210" t="str">
        <f>IF(N210="","",VLOOKUP(N210,TABLAS_NOBORRAR!$B$3:$C$12,2,))</f>
        <v>Vitelado</v>
      </c>
      <c r="P210">
        <v>5</v>
      </c>
    </row>
    <row r="211" spans="1:16" x14ac:dyDescent="0.3">
      <c r="A211" t="s">
        <v>20</v>
      </c>
      <c r="B211">
        <v>6</v>
      </c>
      <c r="C211" s="3">
        <v>42284</v>
      </c>
      <c r="D211" s="4">
        <v>0.3923611111111111</v>
      </c>
      <c r="E211" s="5">
        <v>36.485750000000003</v>
      </c>
      <c r="F211" s="5">
        <v>72.977133333333327</v>
      </c>
      <c r="H211">
        <v>6</v>
      </c>
      <c r="I211">
        <v>12</v>
      </c>
      <c r="J211">
        <v>12.6</v>
      </c>
      <c r="K211">
        <v>12.79</v>
      </c>
      <c r="M211">
        <v>0.76</v>
      </c>
      <c r="N211">
        <v>6</v>
      </c>
      <c r="O211" t="str">
        <f>IF(N211="","",VLOOKUP(N211,TABLAS_NOBORRAR!$B$3:$C$12,2,))</f>
        <v>Hidratado</v>
      </c>
      <c r="P211">
        <v>999</v>
      </c>
    </row>
    <row r="212" spans="1:16" x14ac:dyDescent="0.3">
      <c r="A212" t="s">
        <v>20</v>
      </c>
      <c r="B212">
        <v>6</v>
      </c>
      <c r="C212" s="3">
        <v>42284</v>
      </c>
      <c r="D212" s="4">
        <v>0.3923611111111111</v>
      </c>
      <c r="E212" s="5">
        <v>36.485750000000003</v>
      </c>
      <c r="F212" s="5">
        <v>72.977133333333327</v>
      </c>
      <c r="H212">
        <v>6</v>
      </c>
      <c r="I212">
        <v>13</v>
      </c>
      <c r="J212">
        <v>13.6</v>
      </c>
      <c r="K212">
        <v>14.62</v>
      </c>
      <c r="M212">
        <v>0.44</v>
      </c>
      <c r="N212">
        <v>4</v>
      </c>
      <c r="O212" t="str">
        <f>IF(N212="","",VLOOKUP(N212,TABLAS_NOBORRAR!$B$3:$C$12,2,))</f>
        <v>Vitelado</v>
      </c>
      <c r="P212">
        <v>7</v>
      </c>
    </row>
    <row r="213" spans="1:16" x14ac:dyDescent="0.3">
      <c r="A213" t="s">
        <v>20</v>
      </c>
      <c r="B213">
        <v>6</v>
      </c>
      <c r="C213" s="3">
        <v>42284</v>
      </c>
      <c r="D213" s="4">
        <v>0.3923611111111111</v>
      </c>
      <c r="E213" s="5">
        <v>36.485750000000003</v>
      </c>
      <c r="F213" s="5">
        <v>72.977133333333327</v>
      </c>
      <c r="H213">
        <v>6</v>
      </c>
      <c r="I213">
        <v>14</v>
      </c>
      <c r="J213">
        <v>13.8</v>
      </c>
      <c r="K213">
        <v>17.190000000000001</v>
      </c>
      <c r="M213">
        <v>0.97</v>
      </c>
      <c r="N213">
        <v>4</v>
      </c>
      <c r="O213" t="str">
        <f>IF(N213="","",VLOOKUP(N213,TABLAS_NOBORRAR!$B$3:$C$12,2,))</f>
        <v>Vitelado</v>
      </c>
      <c r="P213">
        <v>999</v>
      </c>
    </row>
    <row r="214" spans="1:16" x14ac:dyDescent="0.3">
      <c r="A214" t="s">
        <v>20</v>
      </c>
      <c r="B214">
        <v>6</v>
      </c>
      <c r="C214" s="3">
        <v>42284</v>
      </c>
      <c r="D214" s="4">
        <v>0.3923611111111111</v>
      </c>
      <c r="E214" s="5">
        <v>36.485750000000003</v>
      </c>
      <c r="F214" s="5">
        <v>72.977133333333327</v>
      </c>
      <c r="H214">
        <v>6</v>
      </c>
      <c r="I214">
        <v>15</v>
      </c>
      <c r="J214">
        <v>13.7</v>
      </c>
      <c r="K214">
        <v>16.93</v>
      </c>
      <c r="M214">
        <v>1.1100000000000001</v>
      </c>
      <c r="N214">
        <v>5</v>
      </c>
      <c r="O214" t="str">
        <f>IF(N214="","",VLOOKUP(N214,TABLAS_NOBORRAR!$B$3:$C$12,2,))</f>
        <v>En Maduracion</v>
      </c>
      <c r="P214">
        <v>999</v>
      </c>
    </row>
    <row r="215" spans="1:16" x14ac:dyDescent="0.3">
      <c r="A215" t="s">
        <v>20</v>
      </c>
      <c r="B215">
        <v>6</v>
      </c>
      <c r="C215" s="3">
        <v>42284</v>
      </c>
      <c r="D215" s="4">
        <v>0.3923611111111111</v>
      </c>
      <c r="E215" s="5">
        <v>36.485750000000003</v>
      </c>
      <c r="F215" s="5">
        <v>72.977133333333327</v>
      </c>
      <c r="H215">
        <v>6</v>
      </c>
      <c r="I215">
        <v>16</v>
      </c>
      <c r="J215">
        <v>13.2</v>
      </c>
      <c r="K215">
        <v>15.25</v>
      </c>
      <c r="M215">
        <v>0.75</v>
      </c>
      <c r="N215">
        <v>5</v>
      </c>
      <c r="O215" t="str">
        <f>IF(N215="","",VLOOKUP(N215,TABLAS_NOBORRAR!$B$3:$C$12,2,))</f>
        <v>En Maduracion</v>
      </c>
      <c r="P215">
        <v>999</v>
      </c>
    </row>
    <row r="216" spans="1:16" x14ac:dyDescent="0.3">
      <c r="A216" t="s">
        <v>20</v>
      </c>
      <c r="B216">
        <v>6</v>
      </c>
      <c r="C216" s="3">
        <v>42284</v>
      </c>
      <c r="D216" s="4">
        <v>0.3923611111111111</v>
      </c>
      <c r="E216" s="5">
        <v>36.485750000000003</v>
      </c>
      <c r="F216" s="5">
        <v>72.977133333333327</v>
      </c>
      <c r="H216">
        <v>6</v>
      </c>
      <c r="I216">
        <v>17</v>
      </c>
      <c r="J216">
        <v>13.6</v>
      </c>
      <c r="K216">
        <v>16.47</v>
      </c>
      <c r="M216">
        <v>1.03</v>
      </c>
      <c r="N216">
        <v>6</v>
      </c>
      <c r="O216" t="str">
        <f>IF(N216="","",VLOOKUP(N216,TABLAS_NOBORRAR!$B$3:$C$12,2,))</f>
        <v>Hidratado</v>
      </c>
      <c r="P216">
        <v>999</v>
      </c>
    </row>
    <row r="217" spans="1:16" x14ac:dyDescent="0.3">
      <c r="A217" t="s">
        <v>20</v>
      </c>
      <c r="B217">
        <v>6</v>
      </c>
      <c r="C217" s="3">
        <v>42284</v>
      </c>
      <c r="D217" s="4">
        <v>0.3923611111111111</v>
      </c>
      <c r="E217" s="5">
        <v>36.485750000000003</v>
      </c>
      <c r="F217" s="5">
        <v>72.977133333333327</v>
      </c>
      <c r="H217">
        <v>6</v>
      </c>
      <c r="I217">
        <v>18</v>
      </c>
      <c r="J217">
        <v>13.6</v>
      </c>
      <c r="K217">
        <v>15.59</v>
      </c>
      <c r="M217">
        <v>0.64</v>
      </c>
      <c r="N217">
        <v>4</v>
      </c>
      <c r="O217" t="str">
        <f>IF(N217="","",VLOOKUP(N217,TABLAS_NOBORRAR!$B$3:$C$12,2,))</f>
        <v>Vitelado</v>
      </c>
      <c r="P217">
        <v>4</v>
      </c>
    </row>
    <row r="218" spans="1:16" x14ac:dyDescent="0.3">
      <c r="A218" t="s">
        <v>20</v>
      </c>
      <c r="B218">
        <v>6</v>
      </c>
      <c r="C218" s="3">
        <v>42284</v>
      </c>
      <c r="D218" s="4">
        <v>0.3923611111111111</v>
      </c>
      <c r="E218" s="5">
        <v>36.485750000000003</v>
      </c>
      <c r="F218" s="5">
        <v>72.977133333333327</v>
      </c>
      <c r="H218">
        <v>6</v>
      </c>
      <c r="I218">
        <v>19</v>
      </c>
      <c r="J218">
        <v>12.3</v>
      </c>
      <c r="K218">
        <v>12.01</v>
      </c>
      <c r="M218">
        <v>0.86</v>
      </c>
      <c r="N218">
        <v>6</v>
      </c>
      <c r="O218" t="str">
        <f>IF(N218="","",VLOOKUP(N218,TABLAS_NOBORRAR!$B$3:$C$12,2,))</f>
        <v>Hidratado</v>
      </c>
      <c r="P218">
        <v>999</v>
      </c>
    </row>
    <row r="219" spans="1:16" x14ac:dyDescent="0.3">
      <c r="A219" t="s">
        <v>20</v>
      </c>
      <c r="B219">
        <v>6</v>
      </c>
      <c r="C219" s="3">
        <v>42284</v>
      </c>
      <c r="D219" s="4">
        <v>0.3923611111111111</v>
      </c>
      <c r="E219" s="5">
        <v>36.485750000000003</v>
      </c>
      <c r="F219" s="5">
        <v>72.977133333333327</v>
      </c>
      <c r="H219">
        <v>6</v>
      </c>
      <c r="I219">
        <v>20</v>
      </c>
      <c r="J219">
        <v>12.6</v>
      </c>
      <c r="K219">
        <v>14.25</v>
      </c>
      <c r="M219">
        <v>1.07</v>
      </c>
      <c r="N219">
        <v>6</v>
      </c>
      <c r="O219" t="str">
        <f>IF(N219="","",VLOOKUP(N219,TABLAS_NOBORRAR!$B$3:$C$12,2,))</f>
        <v>Hidratado</v>
      </c>
      <c r="P219">
        <v>999</v>
      </c>
    </row>
    <row r="220" spans="1:16" x14ac:dyDescent="0.3">
      <c r="A220" t="s">
        <v>20</v>
      </c>
      <c r="B220">
        <v>6</v>
      </c>
      <c r="C220" s="3">
        <v>42284</v>
      </c>
      <c r="D220" s="4">
        <v>0.3923611111111111</v>
      </c>
      <c r="E220" s="5">
        <v>36.485750000000003</v>
      </c>
      <c r="F220" s="5">
        <v>72.977133333333327</v>
      </c>
      <c r="H220">
        <v>6</v>
      </c>
      <c r="I220">
        <v>21</v>
      </c>
      <c r="J220">
        <v>13.7</v>
      </c>
      <c r="K220">
        <v>17.59</v>
      </c>
      <c r="M220">
        <v>1.03</v>
      </c>
      <c r="N220">
        <v>4</v>
      </c>
      <c r="O220" t="str">
        <f>IF(N220="","",VLOOKUP(N220,TABLAS_NOBORRAR!$B$3:$C$12,2,))</f>
        <v>Vitelado</v>
      </c>
      <c r="P220">
        <v>7</v>
      </c>
    </row>
    <row r="221" spans="1:16" x14ac:dyDescent="0.3">
      <c r="A221" t="s">
        <v>20</v>
      </c>
      <c r="B221">
        <v>6</v>
      </c>
      <c r="C221" s="3">
        <v>42284</v>
      </c>
      <c r="D221" s="4">
        <v>0.3923611111111111</v>
      </c>
      <c r="E221" s="5">
        <v>36.485750000000003</v>
      </c>
      <c r="F221" s="5">
        <v>72.977133333333327</v>
      </c>
      <c r="H221">
        <v>6</v>
      </c>
      <c r="I221">
        <v>22</v>
      </c>
      <c r="J221">
        <v>13.2</v>
      </c>
      <c r="K221">
        <v>14.16</v>
      </c>
      <c r="M221">
        <v>0.54</v>
      </c>
      <c r="N221">
        <v>4</v>
      </c>
      <c r="O221" t="str">
        <f>IF(N221="","",VLOOKUP(N221,TABLAS_NOBORRAR!$B$3:$C$12,2,))</f>
        <v>Vitelado</v>
      </c>
      <c r="P221">
        <v>5</v>
      </c>
    </row>
    <row r="222" spans="1:16" x14ac:dyDescent="0.3">
      <c r="A222" t="s">
        <v>20</v>
      </c>
      <c r="B222">
        <v>6</v>
      </c>
      <c r="C222" s="3">
        <v>42284</v>
      </c>
      <c r="D222" s="4">
        <v>0.3923611111111111</v>
      </c>
      <c r="E222" s="5">
        <v>36.485750000000003</v>
      </c>
      <c r="F222" s="5">
        <v>72.977133333333327</v>
      </c>
      <c r="H222">
        <v>6</v>
      </c>
      <c r="I222">
        <v>23</v>
      </c>
      <c r="J222">
        <v>12.7</v>
      </c>
      <c r="K222">
        <v>13.31</v>
      </c>
      <c r="M222">
        <v>1.17</v>
      </c>
      <c r="N222">
        <v>6</v>
      </c>
      <c r="O222" t="str">
        <f>IF(N222="","",VLOOKUP(N222,TABLAS_NOBORRAR!$B$3:$C$12,2,))</f>
        <v>Hidratado</v>
      </c>
      <c r="P222">
        <v>999</v>
      </c>
    </row>
    <row r="223" spans="1:16" x14ac:dyDescent="0.3">
      <c r="A223" t="s">
        <v>20</v>
      </c>
      <c r="B223">
        <v>6</v>
      </c>
      <c r="C223" s="3">
        <v>42284</v>
      </c>
      <c r="D223" s="4">
        <v>0.3923611111111111</v>
      </c>
      <c r="E223" s="5">
        <v>36.485750000000003</v>
      </c>
      <c r="F223" s="5">
        <v>72.977133333333327</v>
      </c>
      <c r="H223">
        <v>6</v>
      </c>
      <c r="I223">
        <v>24</v>
      </c>
      <c r="J223">
        <v>13.7</v>
      </c>
      <c r="K223">
        <v>16.34</v>
      </c>
      <c r="M223">
        <v>0.83</v>
      </c>
      <c r="N223">
        <v>4</v>
      </c>
      <c r="O223" t="str">
        <f>IF(N223="","",VLOOKUP(N223,TABLAS_NOBORRAR!$B$3:$C$12,2,))</f>
        <v>Vitelado</v>
      </c>
      <c r="P223">
        <v>999</v>
      </c>
    </row>
    <row r="224" spans="1:16" x14ac:dyDescent="0.3">
      <c r="A224" t="s">
        <v>20</v>
      </c>
      <c r="B224">
        <v>6</v>
      </c>
      <c r="C224" s="3">
        <v>42284</v>
      </c>
      <c r="D224" s="4">
        <v>0.3923611111111111</v>
      </c>
      <c r="E224" s="5">
        <v>36.485750000000003</v>
      </c>
      <c r="F224" s="5">
        <v>72.977133333333327</v>
      </c>
      <c r="H224">
        <v>6</v>
      </c>
      <c r="I224">
        <v>25</v>
      </c>
      <c r="J224">
        <v>13.1</v>
      </c>
      <c r="K224">
        <v>14.38</v>
      </c>
      <c r="M224">
        <v>0.64</v>
      </c>
      <c r="N224">
        <v>4</v>
      </c>
      <c r="O224" t="str">
        <f>IF(N224="","",VLOOKUP(N224,TABLAS_NOBORRAR!$B$3:$C$12,2,))</f>
        <v>Vitelado</v>
      </c>
      <c r="P224">
        <v>5</v>
      </c>
    </row>
    <row r="225" spans="1:16" x14ac:dyDescent="0.3">
      <c r="A225" t="s">
        <v>20</v>
      </c>
      <c r="B225">
        <v>6</v>
      </c>
      <c r="C225" s="3">
        <v>42284</v>
      </c>
      <c r="D225" s="4">
        <v>0.3923611111111111</v>
      </c>
      <c r="E225" s="5">
        <v>36.485750000000003</v>
      </c>
      <c r="F225" s="5">
        <v>72.977133333333327</v>
      </c>
      <c r="H225">
        <v>6</v>
      </c>
      <c r="I225">
        <v>26</v>
      </c>
      <c r="J225">
        <v>14.2</v>
      </c>
      <c r="K225">
        <v>18.399999999999999</v>
      </c>
      <c r="M225">
        <v>1.1100000000000001</v>
      </c>
      <c r="N225">
        <v>4</v>
      </c>
      <c r="O225" t="str">
        <f>IF(N225="","",VLOOKUP(N225,TABLAS_NOBORRAR!$B$3:$C$12,2,))</f>
        <v>Vitelado</v>
      </c>
      <c r="P225">
        <v>5</v>
      </c>
    </row>
    <row r="226" spans="1:16" x14ac:dyDescent="0.3">
      <c r="A226" t="s">
        <v>20</v>
      </c>
      <c r="B226">
        <v>6</v>
      </c>
      <c r="C226" s="3">
        <v>42284</v>
      </c>
      <c r="D226" s="4">
        <v>0.3923611111111111</v>
      </c>
      <c r="E226" s="5">
        <v>36.485750000000003</v>
      </c>
      <c r="F226" s="5">
        <v>72.977133333333327</v>
      </c>
      <c r="H226">
        <v>6</v>
      </c>
      <c r="I226">
        <v>27</v>
      </c>
      <c r="J226">
        <v>14.1</v>
      </c>
      <c r="K226">
        <v>16.559999999999999</v>
      </c>
      <c r="M226">
        <v>1.26</v>
      </c>
      <c r="N226">
        <v>6</v>
      </c>
      <c r="O226" t="str">
        <f>IF(N226="","",VLOOKUP(N226,TABLAS_NOBORRAR!$B$3:$C$12,2,))</f>
        <v>Hidratado</v>
      </c>
      <c r="P226">
        <v>999</v>
      </c>
    </row>
    <row r="227" spans="1:16" x14ac:dyDescent="0.3">
      <c r="A227" t="s">
        <v>20</v>
      </c>
      <c r="B227">
        <v>6</v>
      </c>
      <c r="C227" s="3">
        <v>42284</v>
      </c>
      <c r="D227" s="4">
        <v>0.3923611111111111</v>
      </c>
      <c r="E227" s="5">
        <v>36.485750000000003</v>
      </c>
      <c r="F227" s="5">
        <v>72.977133333333327</v>
      </c>
      <c r="H227">
        <v>6</v>
      </c>
      <c r="I227">
        <v>28</v>
      </c>
      <c r="J227">
        <v>12.4</v>
      </c>
      <c r="K227">
        <v>11.34</v>
      </c>
      <c r="M227">
        <v>0.39</v>
      </c>
      <c r="N227">
        <v>4</v>
      </c>
      <c r="O227" t="str">
        <f>IF(N227="","",VLOOKUP(N227,TABLAS_NOBORRAR!$B$3:$C$12,2,))</f>
        <v>Vitelado</v>
      </c>
      <c r="P227">
        <v>3</v>
      </c>
    </row>
    <row r="228" spans="1:16" x14ac:dyDescent="0.3">
      <c r="A228" t="s">
        <v>20</v>
      </c>
      <c r="B228">
        <v>6</v>
      </c>
      <c r="C228" s="3">
        <v>42284</v>
      </c>
      <c r="D228" s="4">
        <v>0.3923611111111111</v>
      </c>
      <c r="E228" s="5">
        <v>36.485750000000003</v>
      </c>
      <c r="F228" s="5">
        <v>72.977133333333327</v>
      </c>
      <c r="H228">
        <v>6</v>
      </c>
      <c r="I228">
        <v>29</v>
      </c>
      <c r="J228">
        <v>13.7</v>
      </c>
      <c r="K228">
        <v>16.48</v>
      </c>
      <c r="M228">
        <v>1.1299999999999999</v>
      </c>
      <c r="N228">
        <v>4</v>
      </c>
      <c r="O228" t="str">
        <f>IF(N228="","",VLOOKUP(N228,TABLAS_NOBORRAR!$B$3:$C$12,2,))</f>
        <v>Vitelado</v>
      </c>
      <c r="P228">
        <v>5</v>
      </c>
    </row>
    <row r="229" spans="1:16" x14ac:dyDescent="0.3">
      <c r="A229" t="s">
        <v>20</v>
      </c>
      <c r="B229">
        <v>6</v>
      </c>
      <c r="C229" s="3">
        <v>42284</v>
      </c>
      <c r="D229" s="4">
        <v>0.3923611111111111</v>
      </c>
      <c r="E229" s="5">
        <v>36.485750000000003</v>
      </c>
      <c r="F229" s="5">
        <v>72.977133333333327</v>
      </c>
      <c r="H229">
        <v>6</v>
      </c>
      <c r="I229">
        <v>30</v>
      </c>
      <c r="J229">
        <v>13.2</v>
      </c>
      <c r="K229">
        <v>15.87</v>
      </c>
      <c r="M229">
        <v>0.6</v>
      </c>
      <c r="N229">
        <v>4</v>
      </c>
      <c r="O229" t="str">
        <f>IF(N229="","",VLOOKUP(N229,TABLAS_NOBORRAR!$B$3:$C$12,2,))</f>
        <v>Vitelado</v>
      </c>
      <c r="P229">
        <v>3</v>
      </c>
    </row>
    <row r="230" spans="1:16" x14ac:dyDescent="0.3">
      <c r="A230" t="s">
        <v>20</v>
      </c>
      <c r="B230">
        <v>6</v>
      </c>
      <c r="C230" s="3">
        <v>42284</v>
      </c>
      <c r="D230" s="4">
        <v>0.3923611111111111</v>
      </c>
      <c r="E230" s="5">
        <v>36.485750000000003</v>
      </c>
      <c r="F230" s="5">
        <v>72.977133333333327</v>
      </c>
      <c r="H230">
        <v>6</v>
      </c>
      <c r="I230">
        <v>31</v>
      </c>
      <c r="J230">
        <v>13.5</v>
      </c>
      <c r="K230">
        <v>17.329999999999998</v>
      </c>
      <c r="M230">
        <v>0.9</v>
      </c>
      <c r="N230">
        <v>4</v>
      </c>
      <c r="O230" t="str">
        <f>IF(N230="","",VLOOKUP(N230,TABLAS_NOBORRAR!$B$3:$C$12,2,))</f>
        <v>Vitelado</v>
      </c>
      <c r="P230">
        <v>999</v>
      </c>
    </row>
    <row r="231" spans="1:16" x14ac:dyDescent="0.3">
      <c r="A231" t="s">
        <v>20</v>
      </c>
      <c r="B231">
        <v>6</v>
      </c>
      <c r="C231" s="3">
        <v>42284</v>
      </c>
      <c r="D231" s="4">
        <v>0.3923611111111111</v>
      </c>
      <c r="E231" s="5">
        <v>36.485750000000003</v>
      </c>
      <c r="F231" s="5">
        <v>72.977133333333327</v>
      </c>
      <c r="H231">
        <v>6</v>
      </c>
      <c r="I231">
        <v>32</v>
      </c>
      <c r="J231">
        <v>13.2</v>
      </c>
      <c r="K231">
        <v>14.93</v>
      </c>
      <c r="M231">
        <v>0.43</v>
      </c>
      <c r="N231">
        <v>4</v>
      </c>
      <c r="O231" t="str">
        <f>IF(N231="","",VLOOKUP(N231,TABLAS_NOBORRAR!$B$3:$C$12,2,))</f>
        <v>Vitelado</v>
      </c>
      <c r="P231">
        <v>999</v>
      </c>
    </row>
    <row r="232" spans="1:16" x14ac:dyDescent="0.3">
      <c r="A232" t="s">
        <v>20</v>
      </c>
      <c r="B232">
        <v>6</v>
      </c>
      <c r="C232" s="3">
        <v>42284</v>
      </c>
      <c r="D232" s="4">
        <v>0.3923611111111111</v>
      </c>
      <c r="E232" s="5">
        <v>36.485750000000003</v>
      </c>
      <c r="F232" s="5">
        <v>72.977133333333327</v>
      </c>
      <c r="H232">
        <v>6</v>
      </c>
      <c r="I232">
        <v>33</v>
      </c>
      <c r="J232">
        <v>14.2</v>
      </c>
      <c r="K232">
        <v>19.16</v>
      </c>
      <c r="M232">
        <v>1.1399999999999999</v>
      </c>
      <c r="N232">
        <v>4</v>
      </c>
      <c r="O232" t="str">
        <f>IF(N232="","",VLOOKUP(N232,TABLAS_NOBORRAR!$B$3:$C$12,2,))</f>
        <v>Vitelado</v>
      </c>
      <c r="P232">
        <v>7</v>
      </c>
    </row>
    <row r="233" spans="1:16" x14ac:dyDescent="0.3">
      <c r="A233" t="s">
        <v>20</v>
      </c>
      <c r="B233">
        <v>6</v>
      </c>
      <c r="C233" s="3">
        <v>42284</v>
      </c>
      <c r="D233" s="4">
        <v>0.3923611111111111</v>
      </c>
      <c r="E233" s="5">
        <v>36.485750000000003</v>
      </c>
      <c r="F233" s="5">
        <v>72.977133333333327</v>
      </c>
      <c r="H233">
        <v>6</v>
      </c>
      <c r="I233">
        <v>34</v>
      </c>
      <c r="J233">
        <v>13.9</v>
      </c>
      <c r="K233">
        <v>15.83</v>
      </c>
      <c r="M233">
        <v>0.74</v>
      </c>
      <c r="N233">
        <v>4</v>
      </c>
      <c r="O233" t="str">
        <f>IF(N233="","",VLOOKUP(N233,TABLAS_NOBORRAR!$B$3:$C$12,2,))</f>
        <v>Vitelado</v>
      </c>
      <c r="P233">
        <v>999</v>
      </c>
    </row>
    <row r="234" spans="1:16" x14ac:dyDescent="0.3">
      <c r="A234" t="s">
        <v>20</v>
      </c>
      <c r="B234">
        <v>6</v>
      </c>
      <c r="C234" s="3">
        <v>42284</v>
      </c>
      <c r="D234" s="4">
        <v>0.3923611111111111</v>
      </c>
      <c r="E234" s="5">
        <v>36.485750000000003</v>
      </c>
      <c r="F234" s="5">
        <v>72.977133333333327</v>
      </c>
      <c r="H234">
        <v>6</v>
      </c>
      <c r="I234">
        <v>35</v>
      </c>
      <c r="J234">
        <v>12.7</v>
      </c>
      <c r="K234">
        <v>12.98</v>
      </c>
      <c r="M234">
        <v>0.65</v>
      </c>
      <c r="N234">
        <v>4</v>
      </c>
      <c r="O234" t="str">
        <f>IF(N234="","",VLOOKUP(N234,TABLAS_NOBORRAR!$B$3:$C$12,2,))</f>
        <v>Vitelado</v>
      </c>
      <c r="P234">
        <v>999</v>
      </c>
    </row>
    <row r="235" spans="1:16" x14ac:dyDescent="0.3">
      <c r="A235" t="s">
        <v>20</v>
      </c>
      <c r="B235">
        <v>6</v>
      </c>
      <c r="C235" s="3">
        <v>42284</v>
      </c>
      <c r="D235" s="4">
        <v>0.3923611111111111</v>
      </c>
      <c r="E235" s="5">
        <v>36.485750000000003</v>
      </c>
      <c r="F235" s="5">
        <v>72.977133333333327</v>
      </c>
      <c r="H235">
        <v>6</v>
      </c>
      <c r="I235">
        <v>36</v>
      </c>
      <c r="J235">
        <v>14.4</v>
      </c>
      <c r="K235">
        <v>17.88</v>
      </c>
      <c r="M235">
        <v>0.92</v>
      </c>
      <c r="N235">
        <v>4</v>
      </c>
      <c r="O235" t="str">
        <f>IF(N235="","",VLOOKUP(N235,TABLAS_NOBORRAR!$B$3:$C$12,2,))</f>
        <v>Vitelado</v>
      </c>
      <c r="P235">
        <v>999</v>
      </c>
    </row>
    <row r="236" spans="1:16" x14ac:dyDescent="0.3">
      <c r="A236" t="s">
        <v>20</v>
      </c>
      <c r="B236">
        <v>6</v>
      </c>
      <c r="C236" s="3">
        <v>42284</v>
      </c>
      <c r="D236" s="4">
        <v>0.3923611111111111</v>
      </c>
      <c r="E236" s="5">
        <v>36.485750000000003</v>
      </c>
      <c r="F236" s="5">
        <v>72.977133333333327</v>
      </c>
      <c r="H236">
        <v>6</v>
      </c>
      <c r="I236">
        <v>37</v>
      </c>
      <c r="J236">
        <v>13.2</v>
      </c>
      <c r="K236">
        <v>14.61</v>
      </c>
      <c r="M236">
        <v>0.76</v>
      </c>
      <c r="N236">
        <v>5</v>
      </c>
      <c r="O236" t="str">
        <f>IF(N236="","",VLOOKUP(N236,TABLAS_NOBORRAR!$B$3:$C$12,2,))</f>
        <v>En Maduracion</v>
      </c>
      <c r="P236">
        <v>999</v>
      </c>
    </row>
    <row r="237" spans="1:16" x14ac:dyDescent="0.3">
      <c r="A237" t="s">
        <v>20</v>
      </c>
      <c r="B237">
        <v>6</v>
      </c>
      <c r="C237" s="3">
        <v>42284</v>
      </c>
      <c r="D237" s="4">
        <v>0.3923611111111111</v>
      </c>
      <c r="E237" s="5">
        <v>36.485750000000003</v>
      </c>
      <c r="F237" s="5">
        <v>72.977133333333327</v>
      </c>
      <c r="H237">
        <v>6</v>
      </c>
      <c r="I237">
        <v>38</v>
      </c>
      <c r="J237">
        <v>13.4</v>
      </c>
      <c r="K237">
        <v>15.51</v>
      </c>
      <c r="M237">
        <v>1.26</v>
      </c>
      <c r="N237">
        <v>6</v>
      </c>
      <c r="O237" t="str">
        <f>IF(N237="","",VLOOKUP(N237,TABLAS_NOBORRAR!$B$3:$C$12,2,))</f>
        <v>Hidratado</v>
      </c>
      <c r="P237">
        <v>999</v>
      </c>
    </row>
    <row r="238" spans="1:16" x14ac:dyDescent="0.3">
      <c r="A238" t="s">
        <v>20</v>
      </c>
      <c r="B238">
        <v>6</v>
      </c>
      <c r="C238" s="3">
        <v>42284</v>
      </c>
      <c r="D238" s="4">
        <v>0.3923611111111111</v>
      </c>
      <c r="E238" s="5">
        <v>36.485750000000003</v>
      </c>
      <c r="F238" s="5">
        <v>72.977133333333327</v>
      </c>
      <c r="H238">
        <v>6</v>
      </c>
      <c r="I238">
        <v>39</v>
      </c>
      <c r="J238">
        <v>13</v>
      </c>
      <c r="K238">
        <v>13.41</v>
      </c>
      <c r="M238">
        <v>0.74</v>
      </c>
      <c r="N238">
        <v>6</v>
      </c>
      <c r="O238" t="str">
        <f>IF(N238="","",VLOOKUP(N238,TABLAS_NOBORRAR!$B$3:$C$12,2,))</f>
        <v>Hidratado</v>
      </c>
      <c r="P238">
        <v>999</v>
      </c>
    </row>
    <row r="239" spans="1:16" x14ac:dyDescent="0.3">
      <c r="A239" t="s">
        <v>20</v>
      </c>
      <c r="B239">
        <v>6</v>
      </c>
      <c r="C239" s="3">
        <v>42284</v>
      </c>
      <c r="D239" s="4">
        <v>0.3923611111111111</v>
      </c>
      <c r="E239" s="5">
        <v>36.485750000000003</v>
      </c>
      <c r="F239" s="5">
        <v>72.977133333333327</v>
      </c>
      <c r="H239">
        <v>6</v>
      </c>
      <c r="I239">
        <v>40</v>
      </c>
      <c r="J239">
        <v>14</v>
      </c>
      <c r="K239">
        <v>17.09</v>
      </c>
      <c r="M239">
        <v>0.74</v>
      </c>
      <c r="N239">
        <v>6</v>
      </c>
      <c r="O239" t="str">
        <f>IF(N239="","",VLOOKUP(N239,TABLAS_NOBORRAR!$B$3:$C$12,2,))</f>
        <v>Hidratado</v>
      </c>
      <c r="P239">
        <v>999</v>
      </c>
    </row>
    <row r="240" spans="1:16" x14ac:dyDescent="0.3">
      <c r="A240" t="s">
        <v>20</v>
      </c>
      <c r="B240">
        <v>7</v>
      </c>
      <c r="C240" s="3">
        <v>42284</v>
      </c>
      <c r="D240" s="4">
        <v>0.51388888888888895</v>
      </c>
      <c r="E240" s="5">
        <v>36.454833333333333</v>
      </c>
      <c r="F240" s="5">
        <v>72.939400000000006</v>
      </c>
      <c r="H240">
        <v>7</v>
      </c>
      <c r="I240">
        <v>1</v>
      </c>
      <c r="J240">
        <v>16</v>
      </c>
      <c r="K240">
        <v>22.49</v>
      </c>
      <c r="M240">
        <v>0.81</v>
      </c>
      <c r="N240">
        <v>4</v>
      </c>
      <c r="O240" t="str">
        <f>IF(N240="","",VLOOKUP(N240,TABLAS_NOBORRAR!$B$3:$C$12,2,))</f>
        <v>Vitelado</v>
      </c>
      <c r="P240">
        <v>4</v>
      </c>
    </row>
    <row r="241" spans="1:17" x14ac:dyDescent="0.3">
      <c r="A241" t="s">
        <v>20</v>
      </c>
      <c r="B241">
        <v>7</v>
      </c>
      <c r="C241" s="3">
        <v>42284</v>
      </c>
      <c r="D241" s="4">
        <v>0.51388888888888895</v>
      </c>
      <c r="E241" s="5">
        <v>36.454833333333333</v>
      </c>
      <c r="F241" s="5">
        <v>72.939400000000006</v>
      </c>
      <c r="H241">
        <v>7</v>
      </c>
      <c r="I241">
        <v>2</v>
      </c>
      <c r="J241">
        <v>15.4</v>
      </c>
      <c r="K241">
        <v>22.25</v>
      </c>
      <c r="M241">
        <v>1.1399999999999999</v>
      </c>
      <c r="N241">
        <v>4</v>
      </c>
      <c r="O241" t="str">
        <f>IF(N241="","",VLOOKUP(N241,TABLAS_NOBORRAR!$B$3:$C$12,2,))</f>
        <v>Vitelado</v>
      </c>
      <c r="P241">
        <v>3</v>
      </c>
    </row>
    <row r="242" spans="1:17" x14ac:dyDescent="0.3">
      <c r="A242" t="s">
        <v>20</v>
      </c>
      <c r="B242">
        <v>7</v>
      </c>
      <c r="C242" s="3">
        <v>42284</v>
      </c>
      <c r="D242" s="4">
        <v>0.51388888888888895</v>
      </c>
      <c r="E242" s="5">
        <v>36.454833333333333</v>
      </c>
      <c r="F242" s="5">
        <v>72.939400000000006</v>
      </c>
      <c r="H242">
        <v>7</v>
      </c>
      <c r="I242">
        <v>3</v>
      </c>
      <c r="J242">
        <v>15.2</v>
      </c>
      <c r="K242">
        <v>20.94</v>
      </c>
      <c r="M242">
        <v>1.39</v>
      </c>
      <c r="N242">
        <v>4</v>
      </c>
      <c r="O242" t="str">
        <f>IF(N242="","",VLOOKUP(N242,TABLAS_NOBORRAR!$B$3:$C$12,2,))</f>
        <v>Vitelado</v>
      </c>
      <c r="P242">
        <v>999</v>
      </c>
    </row>
    <row r="243" spans="1:17" x14ac:dyDescent="0.3">
      <c r="A243" t="s">
        <v>20</v>
      </c>
      <c r="B243">
        <v>7</v>
      </c>
      <c r="C243" s="3">
        <v>42284</v>
      </c>
      <c r="D243" s="4">
        <v>0.51388888888888895</v>
      </c>
      <c r="E243" s="5">
        <v>36.454833333333333</v>
      </c>
      <c r="F243" s="5">
        <v>72.939400000000006</v>
      </c>
      <c r="H243">
        <v>7</v>
      </c>
      <c r="I243">
        <v>4</v>
      </c>
      <c r="J243">
        <v>15.2</v>
      </c>
      <c r="K243">
        <v>21.79</v>
      </c>
      <c r="M243">
        <v>1.27</v>
      </c>
      <c r="N243">
        <v>4</v>
      </c>
      <c r="O243" t="str">
        <f>IF(N243="","",VLOOKUP(N243,TABLAS_NOBORRAR!$B$3:$C$12,2,))</f>
        <v>Vitelado</v>
      </c>
      <c r="P243">
        <v>7</v>
      </c>
    </row>
    <row r="244" spans="1:17" x14ac:dyDescent="0.3">
      <c r="A244" t="s">
        <v>20</v>
      </c>
      <c r="B244">
        <v>7</v>
      </c>
      <c r="C244" s="3">
        <v>42284</v>
      </c>
      <c r="D244" s="4">
        <v>0.51388888888888895</v>
      </c>
      <c r="E244" s="5">
        <v>36.454833333333333</v>
      </c>
      <c r="F244" s="5">
        <v>72.939400000000006</v>
      </c>
      <c r="H244">
        <v>7</v>
      </c>
      <c r="I244">
        <v>5</v>
      </c>
      <c r="J244">
        <v>13.9</v>
      </c>
      <c r="K244">
        <v>15.08</v>
      </c>
      <c r="M244">
        <v>0.74</v>
      </c>
      <c r="N244">
        <v>4</v>
      </c>
      <c r="O244" t="str">
        <f>IF(N244="","",VLOOKUP(N244,TABLAS_NOBORRAR!$B$3:$C$12,2,))</f>
        <v>Vitelado</v>
      </c>
      <c r="P244">
        <v>999</v>
      </c>
    </row>
    <row r="245" spans="1:17" x14ac:dyDescent="0.3">
      <c r="A245" t="s">
        <v>20</v>
      </c>
      <c r="B245">
        <v>7</v>
      </c>
      <c r="C245" s="3">
        <v>42284</v>
      </c>
      <c r="D245" s="4">
        <v>0.51388888888888895</v>
      </c>
      <c r="E245" s="5">
        <v>36.454833333333333</v>
      </c>
      <c r="F245" s="5">
        <v>72.939400000000006</v>
      </c>
      <c r="H245">
        <v>7</v>
      </c>
      <c r="I245">
        <v>6</v>
      </c>
      <c r="J245">
        <v>13.9</v>
      </c>
      <c r="K245">
        <v>16.559999999999999</v>
      </c>
      <c r="M245">
        <v>0.96</v>
      </c>
      <c r="N245">
        <v>4</v>
      </c>
      <c r="O245" t="str">
        <f>IF(N245="","",VLOOKUP(N245,TABLAS_NOBORRAR!$B$3:$C$12,2,))</f>
        <v>Vitelado</v>
      </c>
      <c r="P245">
        <v>7</v>
      </c>
    </row>
    <row r="246" spans="1:17" x14ac:dyDescent="0.3">
      <c r="A246" t="s">
        <v>20</v>
      </c>
      <c r="B246">
        <v>7</v>
      </c>
      <c r="C246" s="3">
        <v>42284</v>
      </c>
      <c r="D246" s="4">
        <v>0.51388888888888895</v>
      </c>
      <c r="E246" s="5">
        <v>36.454833333333333</v>
      </c>
      <c r="F246" s="5">
        <v>72.939400000000006</v>
      </c>
      <c r="H246">
        <v>7</v>
      </c>
      <c r="I246">
        <v>7</v>
      </c>
      <c r="J246">
        <v>15.4</v>
      </c>
      <c r="K246">
        <v>22.52</v>
      </c>
      <c r="M246">
        <v>1.34</v>
      </c>
      <c r="N246">
        <v>6</v>
      </c>
      <c r="O246" t="str">
        <f>IF(N246="","",VLOOKUP(N246,TABLAS_NOBORRAR!$B$3:$C$12,2,))</f>
        <v>Hidratado</v>
      </c>
      <c r="P246">
        <v>5</v>
      </c>
    </row>
    <row r="247" spans="1:17" x14ac:dyDescent="0.3">
      <c r="A247" t="s">
        <v>20</v>
      </c>
      <c r="B247">
        <v>7</v>
      </c>
      <c r="C247" s="3">
        <v>42284</v>
      </c>
      <c r="D247" s="4">
        <v>0.51388888888888895</v>
      </c>
      <c r="E247" s="5">
        <v>36.454833333333333</v>
      </c>
      <c r="F247" s="5">
        <v>72.939400000000006</v>
      </c>
      <c r="H247">
        <v>7</v>
      </c>
      <c r="I247">
        <v>8</v>
      </c>
      <c r="J247">
        <v>15</v>
      </c>
      <c r="K247">
        <v>23.3</v>
      </c>
      <c r="M247">
        <v>0.89</v>
      </c>
      <c r="N247">
        <v>6</v>
      </c>
      <c r="O247" t="str">
        <f>IF(N247="","",VLOOKUP(N247,TABLAS_NOBORRAR!$B$3:$C$12,2,))</f>
        <v>Hidratado</v>
      </c>
      <c r="P247">
        <v>4</v>
      </c>
    </row>
    <row r="248" spans="1:17" x14ac:dyDescent="0.3">
      <c r="A248" t="s">
        <v>20</v>
      </c>
      <c r="B248">
        <v>7</v>
      </c>
      <c r="C248" s="3">
        <v>42284</v>
      </c>
      <c r="D248" s="4">
        <v>0.51388888888888895</v>
      </c>
      <c r="E248" s="5">
        <v>36.454833333333333</v>
      </c>
      <c r="F248" s="5">
        <v>72.939400000000006</v>
      </c>
      <c r="H248">
        <v>7</v>
      </c>
      <c r="I248">
        <v>9</v>
      </c>
      <c r="J248">
        <v>14.5</v>
      </c>
      <c r="K248">
        <v>18.57</v>
      </c>
      <c r="M248">
        <v>1.59</v>
      </c>
      <c r="N248">
        <v>6</v>
      </c>
      <c r="O248" t="str">
        <f>IF(N248="","",VLOOKUP(N248,TABLAS_NOBORRAR!$B$3:$C$12,2,))</f>
        <v>Hidratado</v>
      </c>
      <c r="P248">
        <v>999</v>
      </c>
    </row>
    <row r="249" spans="1:17" x14ac:dyDescent="0.3">
      <c r="A249" t="s">
        <v>20</v>
      </c>
      <c r="B249">
        <v>7</v>
      </c>
      <c r="C249" s="3">
        <v>42284</v>
      </c>
      <c r="D249" s="4">
        <v>0.51388888888888895</v>
      </c>
      <c r="E249" s="5">
        <v>36.454833333333333</v>
      </c>
      <c r="F249" s="5">
        <v>72.939400000000006</v>
      </c>
      <c r="H249">
        <v>7</v>
      </c>
      <c r="I249">
        <v>10</v>
      </c>
      <c r="J249">
        <v>13.7</v>
      </c>
      <c r="K249">
        <v>15.64</v>
      </c>
      <c r="M249">
        <v>0.65</v>
      </c>
      <c r="N249">
        <v>4</v>
      </c>
      <c r="O249" t="str">
        <f>IF(N249="","",VLOOKUP(N249,TABLAS_NOBORRAR!$B$3:$C$12,2,))</f>
        <v>Vitelado</v>
      </c>
      <c r="P249">
        <v>2</v>
      </c>
    </row>
    <row r="250" spans="1:17" x14ac:dyDescent="0.3">
      <c r="A250" t="s">
        <v>20</v>
      </c>
      <c r="B250">
        <v>7</v>
      </c>
      <c r="C250" s="3">
        <v>42284</v>
      </c>
      <c r="D250" s="4">
        <v>0.51388888888888895</v>
      </c>
      <c r="E250" s="5">
        <v>36.454833333333333</v>
      </c>
      <c r="F250" s="5">
        <v>72.939400000000006</v>
      </c>
      <c r="H250">
        <v>7</v>
      </c>
      <c r="I250">
        <v>11</v>
      </c>
      <c r="J250">
        <v>16.7</v>
      </c>
      <c r="K250">
        <v>26.75</v>
      </c>
      <c r="M250">
        <v>0.9</v>
      </c>
      <c r="N250">
        <v>4</v>
      </c>
      <c r="O250" t="str">
        <f>IF(N250="","",VLOOKUP(N250,TABLAS_NOBORRAR!$B$3:$C$12,2,))</f>
        <v>Vitelado</v>
      </c>
      <c r="P250">
        <v>999</v>
      </c>
      <c r="Q250" t="s">
        <v>33</v>
      </c>
    </row>
    <row r="251" spans="1:17" x14ac:dyDescent="0.3">
      <c r="A251" t="s">
        <v>20</v>
      </c>
      <c r="B251">
        <v>7</v>
      </c>
      <c r="C251" s="3">
        <v>42284</v>
      </c>
      <c r="D251" s="4">
        <v>0.51388888888888895</v>
      </c>
      <c r="E251" s="5">
        <v>36.454833333333333</v>
      </c>
      <c r="F251" s="5">
        <v>72.939400000000006</v>
      </c>
      <c r="H251">
        <v>7</v>
      </c>
      <c r="I251">
        <v>12</v>
      </c>
      <c r="J251">
        <v>13.6</v>
      </c>
      <c r="K251">
        <v>17.53</v>
      </c>
      <c r="M251">
        <v>1.47</v>
      </c>
      <c r="N251">
        <v>6</v>
      </c>
      <c r="O251" t="str">
        <f>IF(N251="","",VLOOKUP(N251,TABLAS_NOBORRAR!$B$3:$C$12,2,))</f>
        <v>Hidratado</v>
      </c>
      <c r="P251">
        <v>999</v>
      </c>
    </row>
    <row r="252" spans="1:17" x14ac:dyDescent="0.3">
      <c r="A252" t="s">
        <v>20</v>
      </c>
      <c r="B252">
        <v>7</v>
      </c>
      <c r="C252" s="3">
        <v>42284</v>
      </c>
      <c r="D252" s="4">
        <v>0.51388888888888895</v>
      </c>
      <c r="E252" s="5">
        <v>36.454833333333333</v>
      </c>
      <c r="F252" s="5">
        <v>72.939400000000006</v>
      </c>
      <c r="H252">
        <v>7</v>
      </c>
      <c r="I252">
        <v>13</v>
      </c>
      <c r="J252">
        <v>15</v>
      </c>
      <c r="K252">
        <v>21.66</v>
      </c>
      <c r="M252">
        <v>1.49</v>
      </c>
      <c r="N252">
        <v>4</v>
      </c>
      <c r="O252" t="str">
        <f>IF(N252="","",VLOOKUP(N252,TABLAS_NOBORRAR!$B$3:$C$12,2,))</f>
        <v>Vitelado</v>
      </c>
      <c r="P252">
        <v>7</v>
      </c>
    </row>
    <row r="253" spans="1:17" x14ac:dyDescent="0.3">
      <c r="A253" t="s">
        <v>20</v>
      </c>
      <c r="B253">
        <v>7</v>
      </c>
      <c r="C253" s="3">
        <v>42284</v>
      </c>
      <c r="D253" s="4">
        <v>0.51388888888888895</v>
      </c>
      <c r="E253" s="5">
        <v>36.454833333333333</v>
      </c>
      <c r="F253" s="5">
        <v>72.939400000000006</v>
      </c>
      <c r="H253">
        <v>7</v>
      </c>
      <c r="I253">
        <v>14</v>
      </c>
      <c r="J253">
        <v>14.7</v>
      </c>
      <c r="K253">
        <v>20.100000000000001</v>
      </c>
      <c r="M253">
        <v>1</v>
      </c>
      <c r="N253">
        <v>4</v>
      </c>
      <c r="O253" t="str">
        <f>IF(N253="","",VLOOKUP(N253,TABLAS_NOBORRAR!$B$3:$C$12,2,))</f>
        <v>Vitelado</v>
      </c>
      <c r="P253">
        <v>4</v>
      </c>
    </row>
    <row r="254" spans="1:17" x14ac:dyDescent="0.3">
      <c r="A254" t="s">
        <v>20</v>
      </c>
      <c r="B254">
        <v>7</v>
      </c>
      <c r="C254" s="3">
        <v>42284</v>
      </c>
      <c r="D254" s="4">
        <v>0.51388888888888895</v>
      </c>
      <c r="E254" s="5">
        <v>36.454833333333333</v>
      </c>
      <c r="F254" s="5">
        <v>72.939400000000006</v>
      </c>
      <c r="H254">
        <v>7</v>
      </c>
      <c r="I254">
        <v>15</v>
      </c>
      <c r="J254">
        <v>13.7</v>
      </c>
      <c r="K254">
        <v>16.25</v>
      </c>
      <c r="M254">
        <v>0.88</v>
      </c>
      <c r="N254">
        <v>4</v>
      </c>
      <c r="O254" t="str">
        <f>IF(N254="","",VLOOKUP(N254,TABLAS_NOBORRAR!$B$3:$C$12,2,))</f>
        <v>Vitelado</v>
      </c>
      <c r="P254">
        <v>7</v>
      </c>
    </row>
    <row r="255" spans="1:17" x14ac:dyDescent="0.3">
      <c r="A255" t="s">
        <v>20</v>
      </c>
      <c r="B255">
        <v>7</v>
      </c>
      <c r="C255" s="3">
        <v>42284</v>
      </c>
      <c r="D255" s="4">
        <v>0.51388888888888895</v>
      </c>
      <c r="E255" s="5">
        <v>36.454833333333333</v>
      </c>
      <c r="F255" s="5">
        <v>72.939400000000006</v>
      </c>
      <c r="H255">
        <v>7</v>
      </c>
      <c r="I255">
        <v>16</v>
      </c>
      <c r="J255">
        <v>15.2</v>
      </c>
      <c r="K255">
        <v>23.09</v>
      </c>
      <c r="M255">
        <v>1.41</v>
      </c>
      <c r="N255">
        <v>4</v>
      </c>
      <c r="O255" t="str">
        <f>IF(N255="","",VLOOKUP(N255,TABLAS_NOBORRAR!$B$3:$C$12,2,))</f>
        <v>Vitelado</v>
      </c>
      <c r="P255">
        <v>2</v>
      </c>
    </row>
    <row r="256" spans="1:17" x14ac:dyDescent="0.3">
      <c r="A256" t="s">
        <v>20</v>
      </c>
      <c r="B256">
        <v>7</v>
      </c>
      <c r="C256" s="3">
        <v>42284</v>
      </c>
      <c r="D256" s="4">
        <v>0.51388888888888895</v>
      </c>
      <c r="E256" s="5">
        <v>36.454833333333333</v>
      </c>
      <c r="F256" s="5">
        <v>72.939400000000006</v>
      </c>
      <c r="H256">
        <v>7</v>
      </c>
      <c r="I256">
        <v>17</v>
      </c>
      <c r="J256">
        <v>16</v>
      </c>
      <c r="K256">
        <v>25.18</v>
      </c>
      <c r="M256">
        <v>1.47</v>
      </c>
      <c r="N256">
        <v>4</v>
      </c>
      <c r="O256" t="str">
        <f>IF(N256="","",VLOOKUP(N256,TABLAS_NOBORRAR!$B$3:$C$12,2,))</f>
        <v>Vitelado</v>
      </c>
      <c r="P256">
        <v>6</v>
      </c>
    </row>
    <row r="257" spans="1:16" x14ac:dyDescent="0.3">
      <c r="A257" t="s">
        <v>20</v>
      </c>
      <c r="B257">
        <v>7</v>
      </c>
      <c r="C257" s="3">
        <v>42284</v>
      </c>
      <c r="D257" s="4">
        <v>0.51388888888888895</v>
      </c>
      <c r="E257" s="5">
        <v>36.454833333333333</v>
      </c>
      <c r="F257" s="5">
        <v>72.939400000000006</v>
      </c>
      <c r="H257">
        <v>7</v>
      </c>
      <c r="I257">
        <v>18</v>
      </c>
      <c r="J257">
        <v>13.2</v>
      </c>
      <c r="K257">
        <v>16.420000000000002</v>
      </c>
      <c r="M257">
        <v>0.84</v>
      </c>
      <c r="O257" t="str">
        <f>IF(N257="","",VLOOKUP(N257,TABLAS_NOBORRAR!$B$3:$C$12,2,))</f>
        <v/>
      </c>
      <c r="P257">
        <v>999</v>
      </c>
    </row>
    <row r="258" spans="1:16" x14ac:dyDescent="0.3">
      <c r="A258" t="s">
        <v>20</v>
      </c>
      <c r="B258">
        <v>7</v>
      </c>
      <c r="C258" s="3">
        <v>42284</v>
      </c>
      <c r="D258" s="4">
        <v>0.51388888888888895</v>
      </c>
      <c r="E258" s="5">
        <v>36.454833333333333</v>
      </c>
      <c r="F258" s="5">
        <v>72.939400000000006</v>
      </c>
      <c r="H258">
        <v>7</v>
      </c>
      <c r="I258">
        <v>19</v>
      </c>
      <c r="J258">
        <v>13.2</v>
      </c>
      <c r="K258">
        <v>14.09</v>
      </c>
      <c r="M258">
        <v>0.51</v>
      </c>
      <c r="N258">
        <v>4</v>
      </c>
      <c r="O258" t="str">
        <f>IF(N258="","",VLOOKUP(N258,TABLAS_NOBORRAR!$B$3:$C$12,2,))</f>
        <v>Vitelado</v>
      </c>
      <c r="P258">
        <v>4</v>
      </c>
    </row>
    <row r="259" spans="1:16" x14ac:dyDescent="0.3">
      <c r="A259" t="s">
        <v>20</v>
      </c>
      <c r="B259">
        <v>7</v>
      </c>
      <c r="C259" s="3">
        <v>42284</v>
      </c>
      <c r="D259" s="4">
        <v>0.51388888888888895</v>
      </c>
      <c r="E259" s="5">
        <v>36.454833333333333</v>
      </c>
      <c r="F259" s="5">
        <v>72.939400000000006</v>
      </c>
      <c r="H259">
        <v>7</v>
      </c>
      <c r="I259">
        <v>20</v>
      </c>
      <c r="J259">
        <v>14</v>
      </c>
      <c r="K259">
        <v>16.72</v>
      </c>
      <c r="M259">
        <v>1.0900000000000001</v>
      </c>
      <c r="N259">
        <v>4</v>
      </c>
      <c r="O259" t="str">
        <f>IF(N259="","",VLOOKUP(N259,TABLAS_NOBORRAR!$B$3:$C$12,2,))</f>
        <v>Vitelado</v>
      </c>
      <c r="P259">
        <v>7</v>
      </c>
    </row>
    <row r="260" spans="1:16" x14ac:dyDescent="0.3">
      <c r="A260" t="s">
        <v>20</v>
      </c>
      <c r="B260">
        <v>7</v>
      </c>
      <c r="C260" s="3">
        <v>42284</v>
      </c>
      <c r="D260" s="4">
        <v>0.51388888888888895</v>
      </c>
      <c r="E260" s="5">
        <v>36.454833333333333</v>
      </c>
      <c r="F260" s="5">
        <v>72.939400000000006</v>
      </c>
      <c r="H260">
        <v>7</v>
      </c>
      <c r="I260">
        <v>21</v>
      </c>
      <c r="J260">
        <v>15</v>
      </c>
      <c r="K260">
        <v>20.77</v>
      </c>
      <c r="M260">
        <v>1.41</v>
      </c>
      <c r="N260">
        <v>4</v>
      </c>
      <c r="O260" t="str">
        <f>IF(N260="","",VLOOKUP(N260,TABLAS_NOBORRAR!$B$3:$C$12,2,))</f>
        <v>Vitelado</v>
      </c>
      <c r="P260">
        <v>999</v>
      </c>
    </row>
    <row r="261" spans="1:16" x14ac:dyDescent="0.3">
      <c r="A261" t="s">
        <v>20</v>
      </c>
      <c r="B261">
        <v>7</v>
      </c>
      <c r="C261" s="3">
        <v>42284</v>
      </c>
      <c r="D261" s="4">
        <v>0.51388888888888895</v>
      </c>
      <c r="E261" s="5">
        <v>36.454833333333333</v>
      </c>
      <c r="F261" s="5">
        <v>72.939400000000006</v>
      </c>
      <c r="H261">
        <v>7</v>
      </c>
      <c r="I261">
        <v>22</v>
      </c>
      <c r="J261">
        <v>14.5</v>
      </c>
      <c r="K261">
        <v>19.600000000000001</v>
      </c>
      <c r="M261">
        <v>1.06</v>
      </c>
      <c r="N261">
        <v>4</v>
      </c>
      <c r="O261" t="str">
        <f>IF(N261="","",VLOOKUP(N261,TABLAS_NOBORRAR!$B$3:$C$12,2,))</f>
        <v>Vitelado</v>
      </c>
      <c r="P261">
        <v>7</v>
      </c>
    </row>
    <row r="262" spans="1:16" x14ac:dyDescent="0.3">
      <c r="A262" t="s">
        <v>20</v>
      </c>
      <c r="B262">
        <v>7</v>
      </c>
      <c r="C262" s="3">
        <v>42284</v>
      </c>
      <c r="D262" s="4">
        <v>0.51388888888888895</v>
      </c>
      <c r="E262" s="5">
        <v>36.454833333333333</v>
      </c>
      <c r="F262" s="5">
        <v>72.939400000000006</v>
      </c>
      <c r="H262">
        <v>7</v>
      </c>
      <c r="I262">
        <v>23</v>
      </c>
      <c r="J262">
        <v>14.5</v>
      </c>
      <c r="K262">
        <v>18.190000000000001</v>
      </c>
      <c r="M262">
        <v>0.66</v>
      </c>
      <c r="N262">
        <v>4</v>
      </c>
      <c r="O262" t="str">
        <f>IF(N262="","",VLOOKUP(N262,TABLAS_NOBORRAR!$B$3:$C$12,2,))</f>
        <v>Vitelado</v>
      </c>
      <c r="P262">
        <v>2</v>
      </c>
    </row>
    <row r="263" spans="1:16" x14ac:dyDescent="0.3">
      <c r="A263" t="s">
        <v>20</v>
      </c>
      <c r="B263">
        <v>7</v>
      </c>
      <c r="C263" s="3">
        <v>42284</v>
      </c>
      <c r="D263" s="4">
        <v>0.51388888888888895</v>
      </c>
      <c r="E263" s="5">
        <v>36.454833333333333</v>
      </c>
      <c r="F263" s="5">
        <v>72.939400000000006</v>
      </c>
      <c r="H263">
        <v>7</v>
      </c>
      <c r="I263">
        <v>24</v>
      </c>
      <c r="J263">
        <v>16</v>
      </c>
      <c r="K263">
        <v>27.85</v>
      </c>
      <c r="M263">
        <v>3.73</v>
      </c>
      <c r="N263">
        <v>6</v>
      </c>
      <c r="O263" t="str">
        <f>IF(N263="","",VLOOKUP(N263,TABLAS_NOBORRAR!$B$3:$C$12,2,))</f>
        <v>Hidratado</v>
      </c>
      <c r="P263">
        <v>999</v>
      </c>
    </row>
    <row r="264" spans="1:16" x14ac:dyDescent="0.3">
      <c r="A264" t="s">
        <v>20</v>
      </c>
      <c r="B264">
        <v>7</v>
      </c>
      <c r="C264" s="3">
        <v>42284</v>
      </c>
      <c r="D264" s="4">
        <v>0.51388888888888895</v>
      </c>
      <c r="E264" s="5">
        <v>36.454833333333333</v>
      </c>
      <c r="F264" s="5">
        <v>72.939400000000006</v>
      </c>
      <c r="H264">
        <v>7</v>
      </c>
      <c r="I264">
        <v>25</v>
      </c>
      <c r="J264">
        <v>13.2</v>
      </c>
      <c r="K264">
        <v>15.48</v>
      </c>
      <c r="M264">
        <v>1.45</v>
      </c>
      <c r="N264">
        <v>6</v>
      </c>
      <c r="O264" t="str">
        <f>IF(N264="","",VLOOKUP(N264,TABLAS_NOBORRAR!$B$3:$C$12,2,))</f>
        <v>Hidratado</v>
      </c>
      <c r="P264">
        <v>999</v>
      </c>
    </row>
    <row r="265" spans="1:16" x14ac:dyDescent="0.3">
      <c r="A265" t="s">
        <v>20</v>
      </c>
      <c r="B265">
        <v>7</v>
      </c>
      <c r="C265" s="3">
        <v>42284</v>
      </c>
      <c r="D265" s="4">
        <v>0.51388888888888895</v>
      </c>
      <c r="E265" s="5">
        <v>36.454833333333333</v>
      </c>
      <c r="F265" s="5">
        <v>72.939400000000006</v>
      </c>
      <c r="H265">
        <v>7</v>
      </c>
      <c r="I265">
        <v>26</v>
      </c>
      <c r="J265">
        <v>15.2</v>
      </c>
      <c r="K265">
        <v>22.7</v>
      </c>
      <c r="M265">
        <v>1.39</v>
      </c>
      <c r="N265">
        <v>4</v>
      </c>
      <c r="O265" t="str">
        <f>IF(N265="","",VLOOKUP(N265,TABLAS_NOBORRAR!$B$3:$C$12,2,))</f>
        <v>Vitelado</v>
      </c>
      <c r="P265">
        <v>7</v>
      </c>
    </row>
    <row r="266" spans="1:16" x14ac:dyDescent="0.3">
      <c r="A266" t="s">
        <v>20</v>
      </c>
      <c r="B266">
        <v>7</v>
      </c>
      <c r="C266" s="3">
        <v>42284</v>
      </c>
      <c r="D266" s="4">
        <v>0.51388888888888895</v>
      </c>
      <c r="E266" s="5">
        <v>36.454833333333333</v>
      </c>
      <c r="F266" s="5">
        <v>72.939400000000006</v>
      </c>
      <c r="H266">
        <v>7</v>
      </c>
      <c r="I266">
        <v>27</v>
      </c>
      <c r="J266">
        <v>13.7</v>
      </c>
      <c r="K266">
        <v>14.49</v>
      </c>
      <c r="M266">
        <v>0.85</v>
      </c>
      <c r="N266">
        <v>4</v>
      </c>
      <c r="O266" t="str">
        <f>IF(N266="","",VLOOKUP(N266,TABLAS_NOBORRAR!$B$3:$C$12,2,))</f>
        <v>Vitelado</v>
      </c>
      <c r="P266">
        <v>999</v>
      </c>
    </row>
    <row r="267" spans="1:16" x14ac:dyDescent="0.3">
      <c r="A267" t="s">
        <v>20</v>
      </c>
      <c r="B267">
        <v>7</v>
      </c>
      <c r="C267" s="3">
        <v>42284</v>
      </c>
      <c r="D267" s="4">
        <v>0.51388888888888895</v>
      </c>
      <c r="E267" s="5">
        <v>36.454833333333333</v>
      </c>
      <c r="F267" s="5">
        <v>72.939400000000006</v>
      </c>
      <c r="H267">
        <v>7</v>
      </c>
      <c r="I267">
        <v>28</v>
      </c>
      <c r="J267">
        <v>15</v>
      </c>
      <c r="K267">
        <v>19.95</v>
      </c>
      <c r="M267">
        <v>0.87</v>
      </c>
      <c r="N267">
        <v>5</v>
      </c>
      <c r="O267" t="str">
        <f>IF(N267="","",VLOOKUP(N267,TABLAS_NOBORRAR!$B$3:$C$12,2,))</f>
        <v>En Maduracion</v>
      </c>
      <c r="P267">
        <v>999</v>
      </c>
    </row>
    <row r="268" spans="1:16" x14ac:dyDescent="0.3">
      <c r="A268" t="s">
        <v>20</v>
      </c>
      <c r="B268">
        <v>7</v>
      </c>
      <c r="C268" s="3">
        <v>42284</v>
      </c>
      <c r="D268" s="4">
        <v>0.51388888888888895</v>
      </c>
      <c r="E268" s="5">
        <v>36.454833333333333</v>
      </c>
      <c r="F268" s="5">
        <v>72.939400000000006</v>
      </c>
      <c r="H268">
        <v>7</v>
      </c>
      <c r="I268">
        <v>29</v>
      </c>
      <c r="J268">
        <v>14.5</v>
      </c>
      <c r="K268">
        <v>20.02</v>
      </c>
      <c r="M268">
        <v>1.05</v>
      </c>
      <c r="N268">
        <v>4</v>
      </c>
      <c r="O268" t="str">
        <f>IF(N268="","",VLOOKUP(N268,TABLAS_NOBORRAR!$B$3:$C$12,2,))</f>
        <v>Vitelado</v>
      </c>
      <c r="P268">
        <v>4</v>
      </c>
    </row>
    <row r="269" spans="1:16" x14ac:dyDescent="0.3">
      <c r="A269" t="s">
        <v>20</v>
      </c>
      <c r="B269">
        <v>7</v>
      </c>
      <c r="C269" s="3">
        <v>42284</v>
      </c>
      <c r="D269" s="4">
        <v>0.51388888888888895</v>
      </c>
      <c r="E269" s="5">
        <v>36.454833333333333</v>
      </c>
      <c r="F269" s="5">
        <v>72.939400000000006</v>
      </c>
      <c r="H269">
        <v>7</v>
      </c>
      <c r="I269">
        <v>30</v>
      </c>
      <c r="J269">
        <v>14.3</v>
      </c>
      <c r="K269">
        <v>18.87</v>
      </c>
      <c r="M269">
        <v>1.05</v>
      </c>
      <c r="N269">
        <v>4</v>
      </c>
      <c r="O269" t="str">
        <f>IF(N269="","",VLOOKUP(N269,TABLAS_NOBORRAR!$B$3:$C$12,2,))</f>
        <v>Vitelado</v>
      </c>
      <c r="P269">
        <v>999</v>
      </c>
    </row>
    <row r="270" spans="1:16" x14ac:dyDescent="0.3">
      <c r="A270" t="s">
        <v>20</v>
      </c>
      <c r="B270">
        <v>7</v>
      </c>
      <c r="C270" s="3">
        <v>42284</v>
      </c>
      <c r="D270" s="4">
        <v>0.51388888888888895</v>
      </c>
      <c r="E270" s="5">
        <v>36.454833333333333</v>
      </c>
      <c r="F270" s="5">
        <v>72.939400000000006</v>
      </c>
      <c r="H270">
        <v>7</v>
      </c>
      <c r="I270">
        <v>31</v>
      </c>
      <c r="J270">
        <v>14</v>
      </c>
      <c r="K270">
        <v>16.149999999999999</v>
      </c>
      <c r="M270">
        <v>0.79</v>
      </c>
      <c r="N270">
        <v>4</v>
      </c>
      <c r="O270" t="str">
        <f>IF(N270="","",VLOOKUP(N270,TABLAS_NOBORRAR!$B$3:$C$12,2,))</f>
        <v>Vitelado</v>
      </c>
      <c r="P270">
        <v>4</v>
      </c>
    </row>
    <row r="271" spans="1:16" x14ac:dyDescent="0.3">
      <c r="A271" t="s">
        <v>20</v>
      </c>
      <c r="B271">
        <v>7</v>
      </c>
      <c r="C271" s="3">
        <v>42284</v>
      </c>
      <c r="D271" s="4">
        <v>0.51388888888888895</v>
      </c>
      <c r="E271" s="5">
        <v>36.454833333333333</v>
      </c>
      <c r="F271" s="5">
        <v>72.939400000000006</v>
      </c>
      <c r="H271">
        <v>7</v>
      </c>
      <c r="I271">
        <v>32</v>
      </c>
      <c r="J271">
        <v>14.4</v>
      </c>
      <c r="K271">
        <v>16.23</v>
      </c>
      <c r="M271">
        <v>1.41</v>
      </c>
      <c r="N271">
        <v>6</v>
      </c>
      <c r="O271" t="str">
        <f>IF(N271="","",VLOOKUP(N271,TABLAS_NOBORRAR!$B$3:$C$12,2,))</f>
        <v>Hidratado</v>
      </c>
      <c r="P271">
        <v>999</v>
      </c>
    </row>
    <row r="272" spans="1:16" x14ac:dyDescent="0.3">
      <c r="A272" t="s">
        <v>20</v>
      </c>
      <c r="B272">
        <v>7</v>
      </c>
      <c r="C272" s="3">
        <v>42284</v>
      </c>
      <c r="D272" s="4">
        <v>0.51388888888888895</v>
      </c>
      <c r="E272" s="5">
        <v>36.454833333333333</v>
      </c>
      <c r="F272" s="5">
        <v>72.939400000000006</v>
      </c>
      <c r="H272">
        <v>7</v>
      </c>
      <c r="I272">
        <v>33</v>
      </c>
      <c r="J272">
        <v>14</v>
      </c>
      <c r="K272">
        <v>16.93</v>
      </c>
      <c r="M272">
        <v>1.0900000000000001</v>
      </c>
      <c r="N272">
        <v>4</v>
      </c>
      <c r="O272" t="str">
        <f>IF(N272="","",VLOOKUP(N272,TABLAS_NOBORRAR!$B$3:$C$12,2,))</f>
        <v>Vitelado</v>
      </c>
      <c r="P272">
        <v>999</v>
      </c>
    </row>
    <row r="273" spans="1:17" x14ac:dyDescent="0.3">
      <c r="A273" t="s">
        <v>20</v>
      </c>
      <c r="B273">
        <v>7</v>
      </c>
      <c r="C273" s="3">
        <v>42284</v>
      </c>
      <c r="D273" s="4">
        <v>0.51388888888888895</v>
      </c>
      <c r="E273" s="5">
        <v>36.454833333333333</v>
      </c>
      <c r="F273" s="5">
        <v>72.939400000000006</v>
      </c>
      <c r="H273">
        <v>7</v>
      </c>
      <c r="I273">
        <v>34</v>
      </c>
      <c r="J273">
        <v>14</v>
      </c>
      <c r="K273">
        <v>15.7</v>
      </c>
      <c r="M273">
        <v>0.89</v>
      </c>
      <c r="N273">
        <v>4</v>
      </c>
      <c r="O273" t="str">
        <f>IF(N273="","",VLOOKUP(N273,TABLAS_NOBORRAR!$B$3:$C$12,2,))</f>
        <v>Vitelado</v>
      </c>
      <c r="P273">
        <v>999</v>
      </c>
    </row>
    <row r="274" spans="1:17" x14ac:dyDescent="0.3">
      <c r="A274" t="s">
        <v>20</v>
      </c>
      <c r="B274">
        <v>7</v>
      </c>
      <c r="C274" s="3">
        <v>42284</v>
      </c>
      <c r="D274" s="4">
        <v>0.51388888888888895</v>
      </c>
      <c r="E274" s="5">
        <v>36.454833333333333</v>
      </c>
      <c r="F274" s="5">
        <v>72.939400000000006</v>
      </c>
      <c r="H274">
        <v>7</v>
      </c>
      <c r="I274">
        <v>35</v>
      </c>
      <c r="J274">
        <v>14</v>
      </c>
      <c r="K274">
        <v>17.91</v>
      </c>
      <c r="M274">
        <v>0.81</v>
      </c>
      <c r="N274">
        <v>4</v>
      </c>
      <c r="O274" t="str">
        <f>IF(N274="","",VLOOKUP(N274,TABLAS_NOBORRAR!$B$3:$C$12,2,))</f>
        <v>Vitelado</v>
      </c>
      <c r="P274">
        <v>3</v>
      </c>
    </row>
    <row r="275" spans="1:17" x14ac:dyDescent="0.3">
      <c r="A275" t="s">
        <v>20</v>
      </c>
      <c r="B275">
        <v>7</v>
      </c>
      <c r="C275" s="3">
        <v>42284</v>
      </c>
      <c r="D275" s="4">
        <v>0.51388888888888895</v>
      </c>
      <c r="E275" s="5">
        <v>36.454833333333333</v>
      </c>
      <c r="F275" s="5">
        <v>72.939400000000006</v>
      </c>
      <c r="H275">
        <v>7</v>
      </c>
      <c r="I275">
        <v>36</v>
      </c>
      <c r="J275">
        <v>13.5</v>
      </c>
      <c r="K275">
        <v>14.82</v>
      </c>
      <c r="M275">
        <v>1.0900000000000001</v>
      </c>
      <c r="N275">
        <v>6</v>
      </c>
      <c r="O275" t="str">
        <f>IF(N275="","",VLOOKUP(N275,TABLAS_NOBORRAR!$B$3:$C$12,2,))</f>
        <v>Hidratado</v>
      </c>
      <c r="P275">
        <v>999</v>
      </c>
    </row>
    <row r="276" spans="1:17" x14ac:dyDescent="0.3">
      <c r="A276" t="s">
        <v>20</v>
      </c>
      <c r="B276">
        <v>7</v>
      </c>
      <c r="C276" s="3">
        <v>42284</v>
      </c>
      <c r="D276" s="4">
        <v>0.51388888888888895</v>
      </c>
      <c r="E276" s="5">
        <v>36.454833333333333</v>
      </c>
      <c r="F276" s="5">
        <v>72.939400000000006</v>
      </c>
      <c r="H276">
        <v>7</v>
      </c>
      <c r="I276">
        <v>37</v>
      </c>
      <c r="J276">
        <v>14</v>
      </c>
      <c r="K276">
        <v>17.850000000000001</v>
      </c>
      <c r="M276">
        <v>0.83</v>
      </c>
      <c r="N276">
        <v>4</v>
      </c>
      <c r="O276" t="str">
        <f>IF(N276="","",VLOOKUP(N276,TABLAS_NOBORRAR!$B$3:$C$12,2,))</f>
        <v>Vitelado</v>
      </c>
      <c r="P276">
        <v>6</v>
      </c>
    </row>
    <row r="277" spans="1:17" x14ac:dyDescent="0.3">
      <c r="A277" t="s">
        <v>20</v>
      </c>
      <c r="B277">
        <v>7</v>
      </c>
      <c r="C277" s="3">
        <v>42284</v>
      </c>
      <c r="D277" s="4">
        <v>0.51388888888888895</v>
      </c>
      <c r="E277" s="5">
        <v>36.454833333333333</v>
      </c>
      <c r="F277" s="5">
        <v>72.939400000000006</v>
      </c>
      <c r="H277">
        <v>7</v>
      </c>
      <c r="I277">
        <v>38</v>
      </c>
      <c r="J277">
        <v>14</v>
      </c>
      <c r="K277">
        <v>17.57</v>
      </c>
      <c r="M277">
        <v>1.63</v>
      </c>
      <c r="N277">
        <v>6</v>
      </c>
      <c r="O277" t="str">
        <f>IF(N277="","",VLOOKUP(N277,TABLAS_NOBORRAR!$B$3:$C$12,2,))</f>
        <v>Hidratado</v>
      </c>
      <c r="P277">
        <v>999</v>
      </c>
    </row>
    <row r="278" spans="1:17" x14ac:dyDescent="0.3">
      <c r="A278" t="s">
        <v>20</v>
      </c>
      <c r="B278">
        <v>7</v>
      </c>
      <c r="C278" s="3">
        <v>42284</v>
      </c>
      <c r="D278" s="4">
        <v>0.51388888888888895</v>
      </c>
      <c r="E278" s="5">
        <v>36.454833333333333</v>
      </c>
      <c r="F278" s="5">
        <v>72.939400000000006</v>
      </c>
      <c r="H278">
        <v>7</v>
      </c>
      <c r="I278">
        <v>39</v>
      </c>
      <c r="J278">
        <v>14.5</v>
      </c>
      <c r="K278">
        <v>18.399999999999999</v>
      </c>
      <c r="M278">
        <v>1.1399999999999999</v>
      </c>
      <c r="N278">
        <v>4</v>
      </c>
      <c r="O278" t="str">
        <f>IF(N278="","",VLOOKUP(N278,TABLAS_NOBORRAR!$B$3:$C$12,2,))</f>
        <v>Vitelado</v>
      </c>
      <c r="P278">
        <v>7</v>
      </c>
    </row>
    <row r="279" spans="1:17" x14ac:dyDescent="0.3">
      <c r="A279" t="s">
        <v>20</v>
      </c>
      <c r="B279">
        <v>7</v>
      </c>
      <c r="C279" s="3">
        <v>42284</v>
      </c>
      <c r="D279" s="4">
        <v>0.51388888888888895</v>
      </c>
      <c r="E279" s="5">
        <v>36.454833333333333</v>
      </c>
      <c r="F279" s="5">
        <v>72.939400000000006</v>
      </c>
      <c r="H279">
        <v>7</v>
      </c>
      <c r="I279">
        <v>40</v>
      </c>
      <c r="J279">
        <v>14</v>
      </c>
      <c r="K279">
        <v>17.2</v>
      </c>
      <c r="M279">
        <v>0.85</v>
      </c>
      <c r="N279">
        <v>4</v>
      </c>
      <c r="O279" t="str">
        <f>IF(N279="","",VLOOKUP(N279,TABLAS_NOBORRAR!$B$3:$C$12,2,))</f>
        <v>Vitelado</v>
      </c>
      <c r="P279">
        <v>999</v>
      </c>
    </row>
    <row r="280" spans="1:17" x14ac:dyDescent="0.3">
      <c r="A280" t="s">
        <v>20</v>
      </c>
      <c r="B280">
        <v>8</v>
      </c>
      <c r="C280" s="3">
        <v>42284</v>
      </c>
      <c r="D280" s="4">
        <v>0.61111111111111105</v>
      </c>
      <c r="E280" s="5">
        <v>36.447216666666669</v>
      </c>
      <c r="F280" s="5">
        <v>72.96338333333334</v>
      </c>
      <c r="H280">
        <v>8</v>
      </c>
      <c r="I280">
        <v>1</v>
      </c>
      <c r="J280">
        <v>17.2</v>
      </c>
      <c r="K280">
        <v>33.19</v>
      </c>
      <c r="M280">
        <v>1.71</v>
      </c>
      <c r="N280">
        <v>4</v>
      </c>
      <c r="O280" t="str">
        <f>IF(N280="","",VLOOKUP(N280,TABLAS_NOBORRAR!$B$3:$C$12,2,))</f>
        <v>Vitelado</v>
      </c>
      <c r="P280">
        <v>4</v>
      </c>
    </row>
    <row r="281" spans="1:17" x14ac:dyDescent="0.3">
      <c r="A281" t="s">
        <v>20</v>
      </c>
      <c r="B281">
        <v>8</v>
      </c>
      <c r="C281" s="3">
        <v>42284</v>
      </c>
      <c r="D281" s="4">
        <v>0.61111111111111105</v>
      </c>
      <c r="E281" s="5">
        <v>36.447216666666669</v>
      </c>
      <c r="F281" s="5">
        <v>72.96338333333334</v>
      </c>
      <c r="H281">
        <v>8</v>
      </c>
      <c r="I281">
        <v>2</v>
      </c>
      <c r="J281">
        <v>15.3</v>
      </c>
      <c r="K281">
        <v>23.94</v>
      </c>
      <c r="M281">
        <v>0.82</v>
      </c>
      <c r="N281">
        <v>3</v>
      </c>
      <c r="O281" t="str">
        <f>IF(N281="","",VLOOKUP(N281,TABLAS_NOBORRAR!$B$3:$C$12,2,))</f>
        <v>Parcialmente Vitelado</v>
      </c>
      <c r="P281">
        <v>999</v>
      </c>
      <c r="Q281" t="s">
        <v>33</v>
      </c>
    </row>
    <row r="282" spans="1:17" x14ac:dyDescent="0.3">
      <c r="A282" t="s">
        <v>20</v>
      </c>
      <c r="B282">
        <v>8</v>
      </c>
      <c r="C282" s="3">
        <v>42284</v>
      </c>
      <c r="D282" s="4">
        <v>0.61111111111111105</v>
      </c>
      <c r="E282" s="5">
        <v>36.447216666666669</v>
      </c>
      <c r="F282" s="5">
        <v>72.96338333333334</v>
      </c>
      <c r="H282">
        <v>8</v>
      </c>
      <c r="I282">
        <v>3</v>
      </c>
      <c r="J282">
        <v>15</v>
      </c>
      <c r="K282">
        <v>22.06</v>
      </c>
      <c r="M282">
        <v>0.92</v>
      </c>
      <c r="N282">
        <v>4</v>
      </c>
      <c r="O282" t="str">
        <f>IF(N282="","",VLOOKUP(N282,TABLAS_NOBORRAR!$B$3:$C$12,2,))</f>
        <v>Vitelado</v>
      </c>
      <c r="P282">
        <v>4</v>
      </c>
    </row>
    <row r="283" spans="1:17" x14ac:dyDescent="0.3">
      <c r="A283" t="s">
        <v>20</v>
      </c>
      <c r="B283">
        <v>8</v>
      </c>
      <c r="C283" s="3">
        <v>42284</v>
      </c>
      <c r="D283" s="4">
        <v>0.61111111111111105</v>
      </c>
      <c r="E283" s="5">
        <v>36.447216666666669</v>
      </c>
      <c r="F283" s="5">
        <v>72.96338333333334</v>
      </c>
      <c r="H283">
        <v>8</v>
      </c>
      <c r="I283">
        <v>4</v>
      </c>
      <c r="J283">
        <v>14</v>
      </c>
      <c r="K283">
        <v>17.77</v>
      </c>
      <c r="M283">
        <v>1.31</v>
      </c>
      <c r="N283">
        <v>4</v>
      </c>
      <c r="O283" t="str">
        <f>IF(N283="","",VLOOKUP(N283,TABLAS_NOBORRAR!$B$3:$C$12,2,))</f>
        <v>Vitelado</v>
      </c>
      <c r="P283">
        <v>999</v>
      </c>
    </row>
    <row r="284" spans="1:17" x14ac:dyDescent="0.3">
      <c r="A284" t="s">
        <v>20</v>
      </c>
      <c r="B284">
        <v>8</v>
      </c>
      <c r="C284" s="3">
        <v>42284</v>
      </c>
      <c r="D284" s="4">
        <v>0.61111111111111105</v>
      </c>
      <c r="E284" s="5">
        <v>36.447216666666669</v>
      </c>
      <c r="F284" s="5">
        <v>72.96338333333334</v>
      </c>
      <c r="H284">
        <v>8</v>
      </c>
      <c r="I284">
        <v>5</v>
      </c>
      <c r="J284">
        <v>14.6</v>
      </c>
      <c r="K284">
        <v>22.03</v>
      </c>
      <c r="M284">
        <v>1.26</v>
      </c>
      <c r="N284">
        <v>4</v>
      </c>
      <c r="O284" t="str">
        <f>IF(N284="","",VLOOKUP(N284,TABLAS_NOBORRAR!$B$3:$C$12,2,))</f>
        <v>Vitelado</v>
      </c>
      <c r="P284">
        <v>4</v>
      </c>
    </row>
    <row r="285" spans="1:17" x14ac:dyDescent="0.3">
      <c r="A285" t="s">
        <v>20</v>
      </c>
      <c r="B285">
        <v>8</v>
      </c>
      <c r="C285" s="3">
        <v>42284</v>
      </c>
      <c r="D285" s="4">
        <v>0.61111111111111105</v>
      </c>
      <c r="E285" s="5">
        <v>36.447216666666669</v>
      </c>
      <c r="F285" s="5">
        <v>72.96338333333334</v>
      </c>
      <c r="H285">
        <v>8</v>
      </c>
      <c r="I285">
        <v>6</v>
      </c>
      <c r="J285">
        <v>14.4</v>
      </c>
      <c r="K285">
        <v>18.21</v>
      </c>
      <c r="M285">
        <v>1.1399999999999999</v>
      </c>
      <c r="N285">
        <v>4</v>
      </c>
      <c r="O285" t="str">
        <f>IF(N285="","",VLOOKUP(N285,TABLAS_NOBORRAR!$B$3:$C$12,2,))</f>
        <v>Vitelado</v>
      </c>
      <c r="P285">
        <v>999</v>
      </c>
    </row>
    <row r="286" spans="1:17" x14ac:dyDescent="0.3">
      <c r="A286" t="s">
        <v>20</v>
      </c>
      <c r="B286">
        <v>8</v>
      </c>
      <c r="C286" s="3">
        <v>42284</v>
      </c>
      <c r="D286" s="4">
        <v>0.61111111111111105</v>
      </c>
      <c r="E286" s="5">
        <v>36.447216666666669</v>
      </c>
      <c r="F286" s="5">
        <v>72.96338333333334</v>
      </c>
      <c r="H286">
        <v>8</v>
      </c>
      <c r="I286">
        <v>7</v>
      </c>
      <c r="J286">
        <v>14.6</v>
      </c>
      <c r="K286">
        <v>18.62</v>
      </c>
      <c r="M286">
        <v>1.93</v>
      </c>
      <c r="N286">
        <v>6</v>
      </c>
      <c r="O286" t="str">
        <f>IF(N286="","",VLOOKUP(N286,TABLAS_NOBORRAR!$B$3:$C$12,2,))</f>
        <v>Hidratado</v>
      </c>
      <c r="P286">
        <v>999</v>
      </c>
    </row>
    <row r="287" spans="1:17" x14ac:dyDescent="0.3">
      <c r="A287" t="s">
        <v>20</v>
      </c>
      <c r="B287">
        <v>8</v>
      </c>
      <c r="C287" s="3">
        <v>42284</v>
      </c>
      <c r="D287" s="4">
        <v>0.61111111111111105</v>
      </c>
      <c r="E287" s="5">
        <v>36.447216666666669</v>
      </c>
      <c r="F287" s="5">
        <v>72.96338333333334</v>
      </c>
      <c r="H287">
        <v>8</v>
      </c>
      <c r="I287">
        <v>8</v>
      </c>
      <c r="J287">
        <v>15.4</v>
      </c>
      <c r="K287">
        <v>21.29</v>
      </c>
      <c r="M287">
        <v>1.27</v>
      </c>
      <c r="N287">
        <v>4</v>
      </c>
      <c r="O287" t="str">
        <f>IF(N287="","",VLOOKUP(N287,TABLAS_NOBORRAR!$B$3:$C$12,2,))</f>
        <v>Vitelado</v>
      </c>
      <c r="P287">
        <v>999</v>
      </c>
    </row>
    <row r="288" spans="1:17" x14ac:dyDescent="0.3">
      <c r="A288" t="s">
        <v>20</v>
      </c>
      <c r="B288">
        <v>8</v>
      </c>
      <c r="C288" s="3">
        <v>42284</v>
      </c>
      <c r="D288" s="4">
        <v>0.61111111111111105</v>
      </c>
      <c r="E288" s="5">
        <v>36.447216666666669</v>
      </c>
      <c r="F288" s="5">
        <v>72.96338333333334</v>
      </c>
      <c r="H288">
        <v>8</v>
      </c>
      <c r="I288">
        <v>9</v>
      </c>
      <c r="J288">
        <v>13.5</v>
      </c>
      <c r="K288">
        <v>15.1</v>
      </c>
      <c r="M288">
        <v>0.55000000000000004</v>
      </c>
      <c r="N288">
        <v>4</v>
      </c>
      <c r="O288" t="str">
        <f>IF(N288="","",VLOOKUP(N288,TABLAS_NOBORRAR!$B$3:$C$12,2,))</f>
        <v>Vitelado</v>
      </c>
      <c r="P288">
        <v>4</v>
      </c>
    </row>
    <row r="289" spans="1:16" x14ac:dyDescent="0.3">
      <c r="A289" t="s">
        <v>20</v>
      </c>
      <c r="B289">
        <v>8</v>
      </c>
      <c r="C289" s="3">
        <v>42284</v>
      </c>
      <c r="D289" s="4">
        <v>0.61111111111111105</v>
      </c>
      <c r="E289" s="5">
        <v>36.447216666666669</v>
      </c>
      <c r="F289" s="5">
        <v>72.96338333333334</v>
      </c>
      <c r="H289">
        <v>8</v>
      </c>
      <c r="I289">
        <v>10</v>
      </c>
      <c r="J289">
        <v>15</v>
      </c>
      <c r="K289">
        <v>20.13</v>
      </c>
      <c r="M289">
        <v>1.1299999999999999</v>
      </c>
      <c r="N289">
        <v>4</v>
      </c>
      <c r="O289" t="str">
        <f>IF(N289="","",VLOOKUP(N289,TABLAS_NOBORRAR!$B$3:$C$12,2,))</f>
        <v>Vitelado</v>
      </c>
      <c r="P289">
        <v>4</v>
      </c>
    </row>
    <row r="290" spans="1:16" x14ac:dyDescent="0.3">
      <c r="A290" t="s">
        <v>20</v>
      </c>
      <c r="B290">
        <v>8</v>
      </c>
      <c r="C290" s="3">
        <v>42284</v>
      </c>
      <c r="D290" s="4">
        <v>0.61111111111111105</v>
      </c>
      <c r="E290" s="5">
        <v>36.447216666666669</v>
      </c>
      <c r="F290" s="5">
        <v>72.96338333333334</v>
      </c>
      <c r="H290">
        <v>8</v>
      </c>
      <c r="I290">
        <v>11</v>
      </c>
      <c r="J290">
        <v>13.5</v>
      </c>
      <c r="K290">
        <v>15.21</v>
      </c>
      <c r="M290">
        <v>0.77</v>
      </c>
      <c r="N290">
        <v>4</v>
      </c>
      <c r="O290" t="str">
        <f>IF(N290="","",VLOOKUP(N290,TABLAS_NOBORRAR!$B$3:$C$12,2,))</f>
        <v>Vitelado</v>
      </c>
      <c r="P290">
        <v>4</v>
      </c>
    </row>
    <row r="291" spans="1:16" x14ac:dyDescent="0.3">
      <c r="A291" t="s">
        <v>20</v>
      </c>
      <c r="B291">
        <v>8</v>
      </c>
      <c r="C291" s="3">
        <v>42284</v>
      </c>
      <c r="D291" s="4">
        <v>0.61111111111111105</v>
      </c>
      <c r="E291" s="5">
        <v>36.447216666666669</v>
      </c>
      <c r="F291" s="5">
        <v>72.96338333333334</v>
      </c>
      <c r="H291">
        <v>8</v>
      </c>
      <c r="I291">
        <v>12</v>
      </c>
      <c r="J291">
        <v>15</v>
      </c>
      <c r="K291">
        <v>20.100000000000001</v>
      </c>
      <c r="M291">
        <v>1.0900000000000001</v>
      </c>
      <c r="N291">
        <v>4</v>
      </c>
      <c r="O291" t="str">
        <f>IF(N291="","",VLOOKUP(N291,TABLAS_NOBORRAR!$B$3:$C$12,2,))</f>
        <v>Vitelado</v>
      </c>
      <c r="P291">
        <v>999</v>
      </c>
    </row>
    <row r="292" spans="1:16" x14ac:dyDescent="0.3">
      <c r="A292" t="s">
        <v>20</v>
      </c>
      <c r="B292">
        <v>8</v>
      </c>
      <c r="C292" s="3">
        <v>42284</v>
      </c>
      <c r="D292" s="4">
        <v>0.61111111111111105</v>
      </c>
      <c r="E292" s="5">
        <v>36.447216666666669</v>
      </c>
      <c r="F292" s="5">
        <v>72.96338333333334</v>
      </c>
      <c r="H292">
        <v>8</v>
      </c>
      <c r="I292">
        <v>13</v>
      </c>
      <c r="J292">
        <v>14.5</v>
      </c>
      <c r="K292">
        <v>16.489999999999998</v>
      </c>
      <c r="M292">
        <v>1.3</v>
      </c>
      <c r="N292">
        <v>6</v>
      </c>
      <c r="O292" t="str">
        <f>IF(N292="","",VLOOKUP(N292,TABLAS_NOBORRAR!$B$3:$C$12,2,))</f>
        <v>Hidratado</v>
      </c>
      <c r="P292">
        <v>999</v>
      </c>
    </row>
    <row r="293" spans="1:16" x14ac:dyDescent="0.3">
      <c r="A293" t="s">
        <v>20</v>
      </c>
      <c r="B293">
        <v>8</v>
      </c>
      <c r="C293" s="3">
        <v>42284</v>
      </c>
      <c r="D293" s="4">
        <v>0.61111111111111105</v>
      </c>
      <c r="E293" s="5">
        <v>36.447216666666669</v>
      </c>
      <c r="F293" s="5">
        <v>72.96338333333334</v>
      </c>
      <c r="H293">
        <v>8</v>
      </c>
      <c r="I293">
        <v>14</v>
      </c>
      <c r="J293">
        <v>14.6</v>
      </c>
      <c r="K293">
        <v>20</v>
      </c>
      <c r="M293">
        <v>1.41</v>
      </c>
      <c r="N293">
        <v>4</v>
      </c>
      <c r="O293" t="str">
        <f>IF(N293="","",VLOOKUP(N293,TABLAS_NOBORRAR!$B$3:$C$12,2,))</f>
        <v>Vitelado</v>
      </c>
      <c r="P293">
        <v>6</v>
      </c>
    </row>
    <row r="294" spans="1:16" x14ac:dyDescent="0.3">
      <c r="A294" t="s">
        <v>20</v>
      </c>
      <c r="B294">
        <v>8</v>
      </c>
      <c r="C294" s="3">
        <v>42284</v>
      </c>
      <c r="D294" s="4">
        <v>0.61111111111111105</v>
      </c>
      <c r="E294" s="5">
        <v>36.447216666666669</v>
      </c>
      <c r="F294" s="5">
        <v>72.96338333333334</v>
      </c>
      <c r="H294">
        <v>8</v>
      </c>
      <c r="I294">
        <v>15</v>
      </c>
      <c r="J294">
        <v>15</v>
      </c>
      <c r="K294">
        <v>19.7</v>
      </c>
      <c r="M294">
        <v>0.87</v>
      </c>
      <c r="N294">
        <v>4</v>
      </c>
      <c r="O294" t="str">
        <f>IF(N294="","",VLOOKUP(N294,TABLAS_NOBORRAR!$B$3:$C$12,2,))</f>
        <v>Vitelado</v>
      </c>
      <c r="P294">
        <v>7</v>
      </c>
    </row>
    <row r="295" spans="1:16" x14ac:dyDescent="0.3">
      <c r="A295" t="s">
        <v>20</v>
      </c>
      <c r="B295">
        <v>8</v>
      </c>
      <c r="C295" s="3">
        <v>42284</v>
      </c>
      <c r="D295" s="4">
        <v>0.61111111111111105</v>
      </c>
      <c r="E295" s="5">
        <v>36.447216666666669</v>
      </c>
      <c r="F295" s="5">
        <v>72.96338333333334</v>
      </c>
      <c r="H295">
        <v>8</v>
      </c>
      <c r="I295">
        <v>16</v>
      </c>
      <c r="J295">
        <v>14.3</v>
      </c>
      <c r="K295">
        <v>18.170000000000002</v>
      </c>
      <c r="M295">
        <v>0.76</v>
      </c>
      <c r="N295">
        <v>4</v>
      </c>
      <c r="O295" t="str">
        <f>IF(N295="","",VLOOKUP(N295,TABLAS_NOBORRAR!$B$3:$C$12,2,))</f>
        <v>Vitelado</v>
      </c>
      <c r="P295">
        <v>2</v>
      </c>
    </row>
    <row r="296" spans="1:16" x14ac:dyDescent="0.3">
      <c r="A296" t="s">
        <v>20</v>
      </c>
      <c r="B296">
        <v>8</v>
      </c>
      <c r="C296" s="3">
        <v>42284</v>
      </c>
      <c r="D296" s="4">
        <v>0.61111111111111105</v>
      </c>
      <c r="E296" s="5">
        <v>36.447216666666669</v>
      </c>
      <c r="F296" s="5">
        <v>72.96338333333334</v>
      </c>
      <c r="H296">
        <v>8</v>
      </c>
      <c r="I296">
        <v>17</v>
      </c>
      <c r="J296">
        <v>13.5</v>
      </c>
      <c r="K296">
        <v>15.46</v>
      </c>
      <c r="M296">
        <v>1.0900000000000001</v>
      </c>
      <c r="N296">
        <v>6</v>
      </c>
      <c r="O296" t="str">
        <f>IF(N296="","",VLOOKUP(N296,TABLAS_NOBORRAR!$B$3:$C$12,2,))</f>
        <v>Hidratado</v>
      </c>
      <c r="P296">
        <v>999</v>
      </c>
    </row>
    <row r="297" spans="1:16" x14ac:dyDescent="0.3">
      <c r="A297" t="s">
        <v>20</v>
      </c>
      <c r="B297">
        <v>8</v>
      </c>
      <c r="C297" s="3">
        <v>42284</v>
      </c>
      <c r="D297" s="4">
        <v>0.61111111111111105</v>
      </c>
      <c r="E297" s="5">
        <v>36.447216666666669</v>
      </c>
      <c r="F297" s="5">
        <v>72.96338333333334</v>
      </c>
      <c r="H297">
        <v>8</v>
      </c>
      <c r="I297">
        <v>18</v>
      </c>
      <c r="J297">
        <v>13.3</v>
      </c>
      <c r="K297">
        <v>14.49</v>
      </c>
      <c r="M297">
        <v>0.18</v>
      </c>
      <c r="N297">
        <v>6</v>
      </c>
      <c r="O297" t="str">
        <f>IF(N297="","",VLOOKUP(N297,TABLAS_NOBORRAR!$B$3:$C$12,2,))</f>
        <v>Hidratado</v>
      </c>
      <c r="P297">
        <v>999</v>
      </c>
    </row>
    <row r="298" spans="1:16" x14ac:dyDescent="0.3">
      <c r="A298" t="s">
        <v>20</v>
      </c>
      <c r="B298">
        <v>8</v>
      </c>
      <c r="C298" s="3">
        <v>42284</v>
      </c>
      <c r="D298" s="4">
        <v>0.61111111111111105</v>
      </c>
      <c r="E298" s="5">
        <v>36.447216666666669</v>
      </c>
      <c r="F298" s="5">
        <v>72.96338333333334</v>
      </c>
      <c r="H298">
        <v>8</v>
      </c>
      <c r="I298">
        <v>19</v>
      </c>
      <c r="J298">
        <v>15.7</v>
      </c>
      <c r="K298">
        <v>21.93</v>
      </c>
      <c r="M298">
        <v>1.08</v>
      </c>
      <c r="N298">
        <v>4</v>
      </c>
      <c r="O298" t="str">
        <f>IF(N298="","",VLOOKUP(N298,TABLAS_NOBORRAR!$B$3:$C$12,2,))</f>
        <v>Vitelado</v>
      </c>
      <c r="P298">
        <v>2</v>
      </c>
    </row>
    <row r="299" spans="1:16" x14ac:dyDescent="0.3">
      <c r="A299" t="s">
        <v>20</v>
      </c>
      <c r="B299">
        <v>8</v>
      </c>
      <c r="C299" s="3">
        <v>42284</v>
      </c>
      <c r="D299" s="4">
        <v>0.61111111111111105</v>
      </c>
      <c r="E299" s="5">
        <v>36.447216666666669</v>
      </c>
      <c r="F299" s="5">
        <v>72.96338333333334</v>
      </c>
      <c r="H299">
        <v>8</v>
      </c>
      <c r="I299">
        <v>20</v>
      </c>
      <c r="J299">
        <v>13.4</v>
      </c>
      <c r="K299">
        <v>16.170000000000002</v>
      </c>
      <c r="M299">
        <v>1.7</v>
      </c>
      <c r="N299">
        <v>6</v>
      </c>
      <c r="O299" t="str">
        <f>IF(N299="","",VLOOKUP(N299,TABLAS_NOBORRAR!$B$3:$C$12,2,))</f>
        <v>Hidratado</v>
      </c>
      <c r="P299">
        <v>999</v>
      </c>
    </row>
    <row r="300" spans="1:16" x14ac:dyDescent="0.3">
      <c r="A300" t="s">
        <v>20</v>
      </c>
      <c r="B300">
        <v>8</v>
      </c>
      <c r="C300" s="3">
        <v>42284</v>
      </c>
      <c r="D300" s="4">
        <v>0.61111111111111105</v>
      </c>
      <c r="E300" s="5">
        <v>36.447216666666669</v>
      </c>
      <c r="F300" s="5">
        <v>72.96338333333334</v>
      </c>
      <c r="H300">
        <v>8</v>
      </c>
      <c r="I300">
        <v>21</v>
      </c>
      <c r="J300">
        <v>13.6</v>
      </c>
      <c r="K300">
        <v>14.22</v>
      </c>
      <c r="M300">
        <v>0.6</v>
      </c>
      <c r="N300">
        <v>4</v>
      </c>
      <c r="O300" t="str">
        <f>IF(N300="","",VLOOKUP(N300,TABLAS_NOBORRAR!$B$3:$C$12,2,))</f>
        <v>Vitelado</v>
      </c>
      <c r="P300">
        <v>2</v>
      </c>
    </row>
    <row r="301" spans="1:16" x14ac:dyDescent="0.3">
      <c r="A301" t="s">
        <v>20</v>
      </c>
      <c r="B301">
        <v>8</v>
      </c>
      <c r="C301" s="3">
        <v>42284</v>
      </c>
      <c r="D301" s="4">
        <v>0.61111111111111105</v>
      </c>
      <c r="E301" s="5">
        <v>36.447216666666669</v>
      </c>
      <c r="F301" s="5">
        <v>72.96338333333334</v>
      </c>
      <c r="H301">
        <v>8</v>
      </c>
      <c r="I301">
        <v>22</v>
      </c>
      <c r="J301">
        <v>13</v>
      </c>
      <c r="K301">
        <v>12.64</v>
      </c>
      <c r="M301">
        <v>0.82</v>
      </c>
      <c r="N301">
        <v>6</v>
      </c>
      <c r="O301" t="str">
        <f>IF(N301="","",VLOOKUP(N301,TABLAS_NOBORRAR!$B$3:$C$12,2,))</f>
        <v>Hidratado</v>
      </c>
      <c r="P301">
        <v>999</v>
      </c>
    </row>
    <row r="302" spans="1:16" x14ac:dyDescent="0.3">
      <c r="A302" t="s">
        <v>20</v>
      </c>
      <c r="B302">
        <v>8</v>
      </c>
      <c r="C302" s="3">
        <v>42284</v>
      </c>
      <c r="D302" s="4">
        <v>0.61111111111111105</v>
      </c>
      <c r="E302" s="5">
        <v>36.447216666666669</v>
      </c>
      <c r="F302" s="5">
        <v>72.96338333333334</v>
      </c>
      <c r="H302">
        <v>8</v>
      </c>
      <c r="I302">
        <v>23</v>
      </c>
      <c r="J302">
        <v>15</v>
      </c>
      <c r="K302">
        <v>21.59</v>
      </c>
      <c r="M302">
        <v>1.1100000000000001</v>
      </c>
      <c r="N302">
        <v>4</v>
      </c>
      <c r="O302" t="str">
        <f>IF(N302="","",VLOOKUP(N302,TABLAS_NOBORRAR!$B$3:$C$12,2,))</f>
        <v>Vitelado</v>
      </c>
      <c r="P302">
        <v>999</v>
      </c>
    </row>
    <row r="303" spans="1:16" x14ac:dyDescent="0.3">
      <c r="A303" t="s">
        <v>20</v>
      </c>
      <c r="B303">
        <v>8</v>
      </c>
      <c r="C303" s="3">
        <v>42284</v>
      </c>
      <c r="D303" s="4">
        <v>0.61111111111111105</v>
      </c>
      <c r="E303" s="5">
        <v>36.447216666666669</v>
      </c>
      <c r="F303" s="5">
        <v>72.96338333333334</v>
      </c>
      <c r="H303">
        <v>8</v>
      </c>
      <c r="I303">
        <v>24</v>
      </c>
      <c r="J303">
        <v>15</v>
      </c>
      <c r="K303">
        <v>21.38</v>
      </c>
      <c r="M303">
        <v>2.0699999999999998</v>
      </c>
      <c r="N303">
        <v>6</v>
      </c>
      <c r="O303" t="str">
        <f>IF(N303="","",VLOOKUP(N303,TABLAS_NOBORRAR!$B$3:$C$12,2,))</f>
        <v>Hidratado</v>
      </c>
      <c r="P303">
        <v>999</v>
      </c>
    </row>
    <row r="304" spans="1:16" x14ac:dyDescent="0.3">
      <c r="A304" t="s">
        <v>20</v>
      </c>
      <c r="B304">
        <v>8</v>
      </c>
      <c r="C304" s="3">
        <v>42284</v>
      </c>
      <c r="D304" s="4">
        <v>0.61111111111111105</v>
      </c>
      <c r="E304" s="5">
        <v>36.447216666666669</v>
      </c>
      <c r="F304" s="5">
        <v>72.96338333333334</v>
      </c>
      <c r="H304">
        <v>8</v>
      </c>
      <c r="I304">
        <v>25</v>
      </c>
      <c r="J304">
        <v>13</v>
      </c>
      <c r="K304">
        <v>13.41</v>
      </c>
      <c r="M304">
        <v>0.43</v>
      </c>
      <c r="N304">
        <v>4</v>
      </c>
      <c r="O304" t="str">
        <f>IF(N304="","",VLOOKUP(N304,TABLAS_NOBORRAR!$B$3:$C$12,2,))</f>
        <v>Vitelado</v>
      </c>
      <c r="P304">
        <v>999</v>
      </c>
    </row>
    <row r="305" spans="1:16" x14ac:dyDescent="0.3">
      <c r="A305" t="s">
        <v>20</v>
      </c>
      <c r="B305">
        <v>8</v>
      </c>
      <c r="C305" s="3">
        <v>42284</v>
      </c>
      <c r="D305" s="4">
        <v>0.61111111111111105</v>
      </c>
      <c r="E305" s="5">
        <v>36.447216666666669</v>
      </c>
      <c r="F305" s="5">
        <v>72.96338333333334</v>
      </c>
      <c r="H305">
        <v>8</v>
      </c>
      <c r="I305">
        <v>26</v>
      </c>
      <c r="J305">
        <v>14.7</v>
      </c>
      <c r="K305">
        <v>20</v>
      </c>
      <c r="M305">
        <v>1.25</v>
      </c>
      <c r="N305">
        <v>4</v>
      </c>
      <c r="O305" t="str">
        <f>IF(N305="","",VLOOKUP(N305,TABLAS_NOBORRAR!$B$3:$C$12,2,))</f>
        <v>Vitelado</v>
      </c>
      <c r="P305">
        <v>4</v>
      </c>
    </row>
    <row r="306" spans="1:16" x14ac:dyDescent="0.3">
      <c r="A306" t="s">
        <v>20</v>
      </c>
      <c r="B306">
        <v>8</v>
      </c>
      <c r="C306" s="3">
        <v>42284</v>
      </c>
      <c r="D306" s="4">
        <v>0.61111111111111105</v>
      </c>
      <c r="E306" s="5">
        <v>36.447216666666669</v>
      </c>
      <c r="F306" s="5">
        <v>72.96338333333334</v>
      </c>
      <c r="H306">
        <v>8</v>
      </c>
      <c r="I306">
        <v>27</v>
      </c>
      <c r="J306">
        <v>15</v>
      </c>
      <c r="K306">
        <v>20.65</v>
      </c>
      <c r="M306">
        <v>1.1399999999999999</v>
      </c>
      <c r="N306">
        <v>4</v>
      </c>
      <c r="O306" t="str">
        <f>IF(N306="","",VLOOKUP(N306,TABLAS_NOBORRAR!$B$3:$C$12,2,))</f>
        <v>Vitelado</v>
      </c>
      <c r="P306">
        <v>3</v>
      </c>
    </row>
    <row r="307" spans="1:16" x14ac:dyDescent="0.3">
      <c r="A307" t="s">
        <v>20</v>
      </c>
      <c r="B307">
        <v>8</v>
      </c>
      <c r="C307" s="3">
        <v>42284</v>
      </c>
      <c r="D307" s="4">
        <v>0.61111111111111105</v>
      </c>
      <c r="E307" s="5">
        <v>36.447216666666669</v>
      </c>
      <c r="F307" s="5">
        <v>72.96338333333334</v>
      </c>
      <c r="H307">
        <v>8</v>
      </c>
      <c r="I307">
        <v>28</v>
      </c>
      <c r="J307">
        <v>14.1</v>
      </c>
      <c r="K307">
        <v>18.940000000000001</v>
      </c>
      <c r="M307">
        <v>0.93</v>
      </c>
      <c r="N307">
        <v>4</v>
      </c>
      <c r="O307" t="str">
        <f>IF(N307="","",VLOOKUP(N307,TABLAS_NOBORRAR!$B$3:$C$12,2,))</f>
        <v>Vitelado</v>
      </c>
      <c r="P307">
        <v>7</v>
      </c>
    </row>
    <row r="308" spans="1:16" x14ac:dyDescent="0.3">
      <c r="A308" t="s">
        <v>20</v>
      </c>
      <c r="B308">
        <v>8</v>
      </c>
      <c r="C308" s="3">
        <v>42284</v>
      </c>
      <c r="D308" s="4">
        <v>0.61111111111111105</v>
      </c>
      <c r="E308" s="5">
        <v>36.447216666666669</v>
      </c>
      <c r="F308" s="5">
        <v>72.96338333333334</v>
      </c>
      <c r="H308">
        <v>8</v>
      </c>
      <c r="I308">
        <v>29</v>
      </c>
      <c r="J308">
        <v>14</v>
      </c>
      <c r="K308">
        <v>16.45</v>
      </c>
      <c r="M308">
        <v>0.96</v>
      </c>
      <c r="N308">
        <v>4</v>
      </c>
      <c r="O308" t="str">
        <f>IF(N308="","",VLOOKUP(N308,TABLAS_NOBORRAR!$B$3:$C$12,2,))</f>
        <v>Vitelado</v>
      </c>
      <c r="P308">
        <v>999</v>
      </c>
    </row>
    <row r="309" spans="1:16" x14ac:dyDescent="0.3">
      <c r="A309" t="s">
        <v>20</v>
      </c>
      <c r="B309">
        <v>8</v>
      </c>
      <c r="C309" s="3">
        <v>42284</v>
      </c>
      <c r="D309" s="4">
        <v>0.61111111111111105</v>
      </c>
      <c r="E309" s="5">
        <v>36.447216666666669</v>
      </c>
      <c r="F309" s="5">
        <v>72.96338333333334</v>
      </c>
      <c r="H309">
        <v>8</v>
      </c>
      <c r="I309">
        <v>30</v>
      </c>
      <c r="J309">
        <v>17</v>
      </c>
      <c r="K309">
        <v>31.51</v>
      </c>
      <c r="M309">
        <v>1.69</v>
      </c>
      <c r="N309">
        <v>4</v>
      </c>
      <c r="O309" t="str">
        <f>IF(N309="","",VLOOKUP(N309,TABLAS_NOBORRAR!$B$3:$C$12,2,))</f>
        <v>Vitelado</v>
      </c>
      <c r="P309">
        <v>2</v>
      </c>
    </row>
    <row r="310" spans="1:16" x14ac:dyDescent="0.3">
      <c r="A310" t="s">
        <v>20</v>
      </c>
      <c r="B310">
        <v>8</v>
      </c>
      <c r="C310" s="3">
        <v>42284</v>
      </c>
      <c r="D310" s="4">
        <v>0.61111111111111105</v>
      </c>
      <c r="E310" s="5">
        <v>36.447216666666669</v>
      </c>
      <c r="F310" s="5">
        <v>72.96338333333334</v>
      </c>
      <c r="H310">
        <v>8</v>
      </c>
      <c r="I310">
        <v>31</v>
      </c>
      <c r="J310">
        <v>14.1</v>
      </c>
      <c r="K310">
        <v>16.89</v>
      </c>
      <c r="M310">
        <v>0.89</v>
      </c>
      <c r="N310">
        <v>4</v>
      </c>
      <c r="O310" t="str">
        <f>IF(N310="","",VLOOKUP(N310,TABLAS_NOBORRAR!$B$3:$C$12,2,))</f>
        <v>Vitelado</v>
      </c>
      <c r="P310">
        <v>2</v>
      </c>
    </row>
    <row r="311" spans="1:16" x14ac:dyDescent="0.3">
      <c r="A311" t="s">
        <v>20</v>
      </c>
      <c r="B311">
        <v>8</v>
      </c>
      <c r="C311" s="3">
        <v>42284</v>
      </c>
      <c r="D311" s="4">
        <v>0.61111111111111105</v>
      </c>
      <c r="E311" s="5">
        <v>36.447216666666669</v>
      </c>
      <c r="F311" s="5">
        <v>72.96338333333334</v>
      </c>
      <c r="H311">
        <v>8</v>
      </c>
      <c r="I311">
        <v>32</v>
      </c>
      <c r="J311">
        <v>13.9</v>
      </c>
      <c r="K311">
        <v>16.62</v>
      </c>
      <c r="M311">
        <v>0.76</v>
      </c>
      <c r="N311">
        <v>4</v>
      </c>
      <c r="O311" t="str">
        <f>IF(N311="","",VLOOKUP(N311,TABLAS_NOBORRAR!$B$3:$C$12,2,))</f>
        <v>Vitelado</v>
      </c>
      <c r="P311">
        <v>7</v>
      </c>
    </row>
    <row r="312" spans="1:16" x14ac:dyDescent="0.3">
      <c r="A312" t="s">
        <v>20</v>
      </c>
      <c r="B312">
        <v>8</v>
      </c>
      <c r="C312" s="3">
        <v>42284</v>
      </c>
      <c r="D312" s="4">
        <v>0.61111111111111105</v>
      </c>
      <c r="E312" s="5">
        <v>36.447216666666669</v>
      </c>
      <c r="F312" s="5">
        <v>72.96338333333334</v>
      </c>
      <c r="H312">
        <v>8</v>
      </c>
      <c r="I312">
        <v>33</v>
      </c>
      <c r="J312">
        <v>15</v>
      </c>
      <c r="K312">
        <v>21.05</v>
      </c>
      <c r="M312">
        <v>2.0099999999999998</v>
      </c>
      <c r="N312">
        <v>6</v>
      </c>
      <c r="O312" t="str">
        <f>IF(N312="","",VLOOKUP(N312,TABLAS_NOBORRAR!$B$3:$C$12,2,))</f>
        <v>Hidratado</v>
      </c>
      <c r="P312">
        <v>999</v>
      </c>
    </row>
    <row r="313" spans="1:16" x14ac:dyDescent="0.3">
      <c r="A313" t="s">
        <v>20</v>
      </c>
      <c r="B313">
        <v>8</v>
      </c>
      <c r="C313" s="3">
        <v>42284</v>
      </c>
      <c r="D313" s="4">
        <v>0.61111111111111105</v>
      </c>
      <c r="E313" s="5">
        <v>36.447216666666669</v>
      </c>
      <c r="F313" s="5">
        <v>72.96338333333334</v>
      </c>
      <c r="H313">
        <v>8</v>
      </c>
      <c r="I313">
        <v>34</v>
      </c>
      <c r="J313">
        <v>13.5</v>
      </c>
      <c r="K313">
        <v>15.51</v>
      </c>
      <c r="M313">
        <v>0.67</v>
      </c>
      <c r="N313">
        <v>4</v>
      </c>
      <c r="O313" t="str">
        <f>IF(N313="","",VLOOKUP(N313,TABLAS_NOBORRAR!$B$3:$C$12,2,))</f>
        <v>Vitelado</v>
      </c>
      <c r="P313">
        <v>4</v>
      </c>
    </row>
    <row r="314" spans="1:16" x14ac:dyDescent="0.3">
      <c r="A314" t="s">
        <v>20</v>
      </c>
      <c r="B314">
        <v>8</v>
      </c>
      <c r="C314" s="3">
        <v>42284</v>
      </c>
      <c r="D314" s="4">
        <v>0.61111111111111105</v>
      </c>
      <c r="E314" s="5">
        <v>36.447216666666669</v>
      </c>
      <c r="F314" s="5">
        <v>72.96338333333334</v>
      </c>
      <c r="H314">
        <v>8</v>
      </c>
      <c r="I314">
        <v>35</v>
      </c>
      <c r="J314">
        <v>14.2</v>
      </c>
      <c r="K314">
        <v>18.87</v>
      </c>
      <c r="M314">
        <v>0.66</v>
      </c>
      <c r="N314">
        <v>4</v>
      </c>
      <c r="O314" t="str">
        <f>IF(N314="","",VLOOKUP(N314,TABLAS_NOBORRAR!$B$3:$C$12,2,))</f>
        <v>Vitelado</v>
      </c>
      <c r="P314">
        <v>2</v>
      </c>
    </row>
    <row r="315" spans="1:16" x14ac:dyDescent="0.3">
      <c r="A315" t="s">
        <v>20</v>
      </c>
      <c r="B315">
        <v>8</v>
      </c>
      <c r="C315" s="3">
        <v>42284</v>
      </c>
      <c r="D315" s="4">
        <v>0.61111111111111105</v>
      </c>
      <c r="E315" s="5">
        <v>36.447216666666669</v>
      </c>
      <c r="F315" s="5">
        <v>72.96338333333334</v>
      </c>
      <c r="H315">
        <v>8</v>
      </c>
      <c r="I315">
        <v>36</v>
      </c>
      <c r="J315">
        <v>14.5</v>
      </c>
      <c r="K315">
        <v>19.97</v>
      </c>
      <c r="M315">
        <v>0.97</v>
      </c>
      <c r="N315">
        <v>4</v>
      </c>
      <c r="O315" t="str">
        <f>IF(N315="","",VLOOKUP(N315,TABLAS_NOBORRAR!$B$3:$C$12,2,))</f>
        <v>Vitelado</v>
      </c>
      <c r="P315">
        <v>2</v>
      </c>
    </row>
    <row r="316" spans="1:16" x14ac:dyDescent="0.3">
      <c r="A316" t="s">
        <v>20</v>
      </c>
      <c r="B316">
        <v>8</v>
      </c>
      <c r="C316" s="3">
        <v>42284</v>
      </c>
      <c r="D316" s="4">
        <v>0.61111111111111105</v>
      </c>
      <c r="E316" s="5">
        <v>36.447216666666669</v>
      </c>
      <c r="F316" s="5">
        <v>72.96338333333334</v>
      </c>
      <c r="H316">
        <v>8</v>
      </c>
      <c r="I316">
        <v>37</v>
      </c>
      <c r="J316">
        <v>13.5</v>
      </c>
      <c r="K316">
        <v>13.95</v>
      </c>
      <c r="M316">
        <v>1.18</v>
      </c>
      <c r="N316">
        <v>6</v>
      </c>
      <c r="O316" t="str">
        <f>IF(N316="","",VLOOKUP(N316,TABLAS_NOBORRAR!$B$3:$C$12,2,))</f>
        <v>Hidratado</v>
      </c>
      <c r="P316">
        <v>999</v>
      </c>
    </row>
    <row r="317" spans="1:16" x14ac:dyDescent="0.3">
      <c r="A317" t="s">
        <v>20</v>
      </c>
      <c r="B317">
        <v>8</v>
      </c>
      <c r="C317" s="3">
        <v>42284</v>
      </c>
      <c r="D317" s="4">
        <v>0.61111111111111105</v>
      </c>
      <c r="E317" s="5">
        <v>36.447216666666669</v>
      </c>
      <c r="F317" s="5">
        <v>72.96338333333334</v>
      </c>
      <c r="H317">
        <v>8</v>
      </c>
      <c r="I317">
        <v>38</v>
      </c>
      <c r="J317">
        <v>14.1</v>
      </c>
      <c r="K317">
        <v>16.54</v>
      </c>
      <c r="M317">
        <v>0.64</v>
      </c>
      <c r="N317">
        <v>4</v>
      </c>
      <c r="O317" t="str">
        <f>IF(N317="","",VLOOKUP(N317,TABLAS_NOBORRAR!$B$3:$C$12,2,))</f>
        <v>Vitelado</v>
      </c>
      <c r="P317">
        <v>4</v>
      </c>
    </row>
    <row r="318" spans="1:16" x14ac:dyDescent="0.3">
      <c r="A318" t="s">
        <v>20</v>
      </c>
      <c r="B318">
        <v>8</v>
      </c>
      <c r="C318" s="3">
        <v>42284</v>
      </c>
      <c r="D318" s="4">
        <v>0.61111111111111105</v>
      </c>
      <c r="E318" s="5">
        <v>36.447216666666669</v>
      </c>
      <c r="F318" s="5">
        <v>72.96338333333334</v>
      </c>
      <c r="H318">
        <v>8</v>
      </c>
      <c r="I318">
        <v>39</v>
      </c>
      <c r="J318">
        <v>14</v>
      </c>
      <c r="K318">
        <v>18.920000000000002</v>
      </c>
      <c r="M318">
        <v>1.03</v>
      </c>
      <c r="N318">
        <v>4</v>
      </c>
      <c r="O318" t="str">
        <f>IF(N318="","",VLOOKUP(N318,TABLAS_NOBORRAR!$B$3:$C$12,2,))</f>
        <v>Vitelado</v>
      </c>
      <c r="P318">
        <v>4</v>
      </c>
    </row>
    <row r="319" spans="1:16" x14ac:dyDescent="0.3">
      <c r="A319" t="s">
        <v>20</v>
      </c>
      <c r="B319">
        <v>8</v>
      </c>
      <c r="C319" s="3">
        <v>42284</v>
      </c>
      <c r="D319" s="4">
        <v>0.61111111111111105</v>
      </c>
      <c r="E319" s="5">
        <v>36.447216666666669</v>
      </c>
      <c r="F319" s="5">
        <v>72.96338333333334</v>
      </c>
      <c r="H319">
        <v>8</v>
      </c>
      <c r="I319">
        <v>40</v>
      </c>
      <c r="J319">
        <v>13.5</v>
      </c>
      <c r="K319">
        <v>12.3</v>
      </c>
      <c r="M319">
        <v>0.43</v>
      </c>
      <c r="N319">
        <v>4</v>
      </c>
      <c r="O319" t="str">
        <f>IF(N319="","",VLOOKUP(N319,TABLAS_NOBORRAR!$B$3:$C$12,2,))</f>
        <v>Vitelado</v>
      </c>
      <c r="P319">
        <v>4</v>
      </c>
    </row>
    <row r="320" spans="1:16" x14ac:dyDescent="0.3">
      <c r="A320" t="s">
        <v>20</v>
      </c>
      <c r="B320">
        <v>9</v>
      </c>
      <c r="C320" s="3">
        <v>42284</v>
      </c>
      <c r="D320" s="4">
        <v>0.6875</v>
      </c>
      <c r="E320" s="5">
        <v>36.424033333333334</v>
      </c>
      <c r="F320" s="5">
        <v>72.926966666666672</v>
      </c>
      <c r="H320">
        <v>9</v>
      </c>
      <c r="I320">
        <v>1</v>
      </c>
      <c r="J320">
        <v>14.1</v>
      </c>
      <c r="K320">
        <v>17.72</v>
      </c>
      <c r="M320">
        <v>0.91</v>
      </c>
      <c r="N320">
        <v>4</v>
      </c>
      <c r="O320" t="str">
        <f>IF(N320="","",VLOOKUP(N320,TABLAS_NOBORRAR!$B$3:$C$12,2,))</f>
        <v>Vitelado</v>
      </c>
      <c r="P320">
        <v>999</v>
      </c>
    </row>
    <row r="321" spans="1:16" x14ac:dyDescent="0.3">
      <c r="A321" t="s">
        <v>20</v>
      </c>
      <c r="B321">
        <v>9</v>
      </c>
      <c r="C321" s="3">
        <v>42284</v>
      </c>
      <c r="D321" s="4">
        <v>0.6875</v>
      </c>
      <c r="E321" s="5">
        <v>36.424033333333334</v>
      </c>
      <c r="F321" s="5">
        <v>72.926966666666672</v>
      </c>
      <c r="H321">
        <v>9</v>
      </c>
      <c r="I321">
        <v>2</v>
      </c>
      <c r="J321">
        <v>15</v>
      </c>
      <c r="K321">
        <v>22.62</v>
      </c>
      <c r="M321">
        <v>1.26</v>
      </c>
      <c r="N321">
        <v>4</v>
      </c>
      <c r="O321" t="str">
        <f>IF(N321="","",VLOOKUP(N321,TABLAS_NOBORRAR!$B$3:$C$12,2,))</f>
        <v>Vitelado</v>
      </c>
      <c r="P321">
        <v>7</v>
      </c>
    </row>
    <row r="322" spans="1:16" x14ac:dyDescent="0.3">
      <c r="A322" t="s">
        <v>20</v>
      </c>
      <c r="B322">
        <v>9</v>
      </c>
      <c r="C322" s="3">
        <v>42284</v>
      </c>
      <c r="D322" s="4">
        <v>0.6875</v>
      </c>
      <c r="E322" s="5">
        <v>36.424033333333334</v>
      </c>
      <c r="F322" s="5">
        <v>72.926966666666672</v>
      </c>
      <c r="H322">
        <v>9</v>
      </c>
      <c r="I322">
        <v>3</v>
      </c>
      <c r="J322">
        <v>14</v>
      </c>
      <c r="K322">
        <v>17.149999999999999</v>
      </c>
      <c r="M322">
        <v>0.85</v>
      </c>
      <c r="N322">
        <v>4</v>
      </c>
      <c r="O322" t="str">
        <f>IF(N322="","",VLOOKUP(N322,TABLAS_NOBORRAR!$B$3:$C$12,2,))</f>
        <v>Vitelado</v>
      </c>
      <c r="P322">
        <v>3</v>
      </c>
    </row>
    <row r="323" spans="1:16" x14ac:dyDescent="0.3">
      <c r="A323" t="s">
        <v>20</v>
      </c>
      <c r="B323">
        <v>9</v>
      </c>
      <c r="C323" s="3">
        <v>42284</v>
      </c>
      <c r="D323" s="4">
        <v>0.6875</v>
      </c>
      <c r="E323" s="5">
        <v>36.424033333333334</v>
      </c>
      <c r="F323" s="5">
        <v>72.926966666666672</v>
      </c>
      <c r="H323">
        <v>9</v>
      </c>
      <c r="I323">
        <v>4</v>
      </c>
      <c r="J323">
        <v>14</v>
      </c>
      <c r="K323">
        <v>16.75</v>
      </c>
      <c r="M323">
        <v>1.49</v>
      </c>
      <c r="N323">
        <v>6</v>
      </c>
      <c r="O323" t="str">
        <f>IF(N323="","",VLOOKUP(N323,TABLAS_NOBORRAR!$B$3:$C$12,2,))</f>
        <v>Hidratado</v>
      </c>
      <c r="P323">
        <v>999</v>
      </c>
    </row>
    <row r="324" spans="1:16" x14ac:dyDescent="0.3">
      <c r="A324" t="s">
        <v>20</v>
      </c>
      <c r="B324">
        <v>9</v>
      </c>
      <c r="C324" s="3">
        <v>42284</v>
      </c>
      <c r="D324" s="4">
        <v>0.6875</v>
      </c>
      <c r="E324" s="5">
        <v>36.424033333333334</v>
      </c>
      <c r="F324" s="5">
        <v>72.926966666666672</v>
      </c>
      <c r="H324">
        <v>9</v>
      </c>
      <c r="I324">
        <v>5</v>
      </c>
      <c r="J324">
        <v>15.6</v>
      </c>
      <c r="K324">
        <v>20.18</v>
      </c>
      <c r="M324">
        <v>1.1299999999999999</v>
      </c>
      <c r="N324">
        <v>4</v>
      </c>
      <c r="O324" t="str">
        <f>IF(N324="","",VLOOKUP(N324,TABLAS_NOBORRAR!$B$3:$C$12,2,))</f>
        <v>Vitelado</v>
      </c>
      <c r="P324">
        <v>7</v>
      </c>
    </row>
    <row r="325" spans="1:16" x14ac:dyDescent="0.3">
      <c r="A325" t="s">
        <v>20</v>
      </c>
      <c r="B325">
        <v>9</v>
      </c>
      <c r="C325" s="3">
        <v>42284</v>
      </c>
      <c r="D325" s="4">
        <v>0.6875</v>
      </c>
      <c r="E325" s="5">
        <v>36.424033333333334</v>
      </c>
      <c r="F325" s="5">
        <v>72.926966666666672</v>
      </c>
      <c r="H325">
        <v>9</v>
      </c>
      <c r="I325">
        <v>6</v>
      </c>
      <c r="J325">
        <v>15</v>
      </c>
      <c r="K325">
        <v>20.79</v>
      </c>
      <c r="M325">
        <v>1.07</v>
      </c>
      <c r="N325">
        <v>4</v>
      </c>
      <c r="O325" t="str">
        <f>IF(N325="","",VLOOKUP(N325,TABLAS_NOBORRAR!$B$3:$C$12,2,))</f>
        <v>Vitelado</v>
      </c>
      <c r="P325">
        <v>4</v>
      </c>
    </row>
    <row r="326" spans="1:16" x14ac:dyDescent="0.3">
      <c r="A326" t="s">
        <v>20</v>
      </c>
      <c r="B326">
        <v>9</v>
      </c>
      <c r="C326" s="3">
        <v>42284</v>
      </c>
      <c r="D326" s="4">
        <v>0.6875</v>
      </c>
      <c r="E326" s="5">
        <v>36.424033333333334</v>
      </c>
      <c r="F326" s="5">
        <v>72.926966666666672</v>
      </c>
      <c r="H326">
        <v>9</v>
      </c>
      <c r="I326">
        <v>7</v>
      </c>
      <c r="J326">
        <v>14.5</v>
      </c>
      <c r="K326">
        <v>20.12</v>
      </c>
      <c r="M326">
        <v>1.7</v>
      </c>
      <c r="N326">
        <v>6</v>
      </c>
      <c r="O326" t="str">
        <f>IF(N326="","",VLOOKUP(N326,TABLAS_NOBORRAR!$B$3:$C$12,2,))</f>
        <v>Hidratado</v>
      </c>
      <c r="P326">
        <v>999</v>
      </c>
    </row>
    <row r="327" spans="1:16" x14ac:dyDescent="0.3">
      <c r="A327" t="s">
        <v>20</v>
      </c>
      <c r="B327">
        <v>9</v>
      </c>
      <c r="C327" s="3">
        <v>42284</v>
      </c>
      <c r="D327" s="4">
        <v>0.6875</v>
      </c>
      <c r="E327" s="5">
        <v>36.424033333333334</v>
      </c>
      <c r="F327" s="5">
        <v>72.926966666666672</v>
      </c>
      <c r="H327">
        <v>9</v>
      </c>
      <c r="I327">
        <v>8</v>
      </c>
      <c r="J327">
        <v>14.6</v>
      </c>
      <c r="K327">
        <v>18.850000000000001</v>
      </c>
      <c r="M327">
        <v>1.06</v>
      </c>
      <c r="N327">
        <v>4</v>
      </c>
      <c r="O327" t="str">
        <f>IF(N327="","",VLOOKUP(N327,TABLAS_NOBORRAR!$B$3:$C$12,2,))</f>
        <v>Vitelado</v>
      </c>
      <c r="P327">
        <v>7</v>
      </c>
    </row>
    <row r="328" spans="1:16" x14ac:dyDescent="0.3">
      <c r="A328" t="s">
        <v>20</v>
      </c>
      <c r="B328">
        <v>9</v>
      </c>
      <c r="C328" s="3">
        <v>42284</v>
      </c>
      <c r="D328" s="4">
        <v>0.6875</v>
      </c>
      <c r="E328" s="5">
        <v>36.424033333333334</v>
      </c>
      <c r="F328" s="5">
        <v>72.926966666666672</v>
      </c>
      <c r="H328">
        <v>9</v>
      </c>
      <c r="I328">
        <v>9</v>
      </c>
      <c r="J328">
        <v>14</v>
      </c>
      <c r="K328">
        <v>16.440000000000001</v>
      </c>
      <c r="M328">
        <v>0.63</v>
      </c>
      <c r="N328">
        <v>4</v>
      </c>
      <c r="O328" t="str">
        <f>IF(N328="","",VLOOKUP(N328,TABLAS_NOBORRAR!$B$3:$C$12,2,))</f>
        <v>Vitelado</v>
      </c>
      <c r="P328">
        <v>2</v>
      </c>
    </row>
    <row r="329" spans="1:16" x14ac:dyDescent="0.3">
      <c r="A329" t="s">
        <v>20</v>
      </c>
      <c r="B329">
        <v>9</v>
      </c>
      <c r="C329" s="3">
        <v>42284</v>
      </c>
      <c r="D329" s="4">
        <v>0.6875</v>
      </c>
      <c r="E329" s="5">
        <v>36.424033333333334</v>
      </c>
      <c r="F329" s="5">
        <v>72.926966666666672</v>
      </c>
      <c r="H329">
        <v>9</v>
      </c>
      <c r="I329">
        <v>10</v>
      </c>
      <c r="J329">
        <v>12.2</v>
      </c>
      <c r="K329">
        <v>11.54</v>
      </c>
      <c r="M329">
        <v>0.97</v>
      </c>
      <c r="N329">
        <v>6</v>
      </c>
      <c r="O329" t="str">
        <f>IF(N329="","",VLOOKUP(N329,TABLAS_NOBORRAR!$B$3:$C$12,2,))</f>
        <v>Hidratado</v>
      </c>
      <c r="P329">
        <v>999</v>
      </c>
    </row>
    <row r="330" spans="1:16" x14ac:dyDescent="0.3">
      <c r="A330" t="s">
        <v>20</v>
      </c>
      <c r="B330">
        <v>9</v>
      </c>
      <c r="C330" s="3">
        <v>42284</v>
      </c>
      <c r="D330" s="4">
        <v>0.6875</v>
      </c>
      <c r="E330" s="5">
        <v>36.424033333333334</v>
      </c>
      <c r="F330" s="5">
        <v>72.926966666666672</v>
      </c>
      <c r="H330">
        <v>9</v>
      </c>
      <c r="I330">
        <v>11</v>
      </c>
      <c r="J330">
        <v>13.9</v>
      </c>
      <c r="K330">
        <v>17.55</v>
      </c>
      <c r="M330">
        <v>0.94</v>
      </c>
      <c r="N330">
        <v>4</v>
      </c>
      <c r="O330" t="str">
        <f>IF(N330="","",VLOOKUP(N330,TABLAS_NOBORRAR!$B$3:$C$12,2,))</f>
        <v>Vitelado</v>
      </c>
      <c r="P330">
        <v>999</v>
      </c>
    </row>
    <row r="331" spans="1:16" x14ac:dyDescent="0.3">
      <c r="A331" t="s">
        <v>20</v>
      </c>
      <c r="B331">
        <v>9</v>
      </c>
      <c r="C331" s="3">
        <v>42284</v>
      </c>
      <c r="D331" s="4">
        <v>0.6875</v>
      </c>
      <c r="E331" s="5">
        <v>36.424033333333334</v>
      </c>
      <c r="F331" s="5">
        <v>72.926966666666672</v>
      </c>
      <c r="H331">
        <v>9</v>
      </c>
      <c r="I331">
        <v>12</v>
      </c>
      <c r="J331">
        <v>14.5</v>
      </c>
      <c r="K331">
        <v>17.93</v>
      </c>
      <c r="M331">
        <v>0.75</v>
      </c>
      <c r="N331">
        <v>4</v>
      </c>
      <c r="O331" t="str">
        <f>IF(N331="","",VLOOKUP(N331,TABLAS_NOBORRAR!$B$3:$C$12,2,))</f>
        <v>Vitelado</v>
      </c>
      <c r="P331">
        <v>4</v>
      </c>
    </row>
    <row r="332" spans="1:16" x14ac:dyDescent="0.3">
      <c r="A332" t="s">
        <v>20</v>
      </c>
      <c r="B332">
        <v>9</v>
      </c>
      <c r="C332" s="3">
        <v>42284</v>
      </c>
      <c r="D332" s="4">
        <v>0.6875</v>
      </c>
      <c r="E332" s="5">
        <v>36.424033333333334</v>
      </c>
      <c r="F332" s="5">
        <v>72.926966666666672</v>
      </c>
      <c r="H332">
        <v>9</v>
      </c>
      <c r="I332">
        <v>13</v>
      </c>
      <c r="J332">
        <v>15</v>
      </c>
      <c r="K332">
        <v>21.28</v>
      </c>
      <c r="M332">
        <v>1.38</v>
      </c>
      <c r="N332">
        <v>4</v>
      </c>
      <c r="O332" t="str">
        <f>IF(N332="","",VLOOKUP(N332,TABLAS_NOBORRAR!$B$3:$C$12,2,))</f>
        <v>Vitelado</v>
      </c>
      <c r="P332">
        <v>999</v>
      </c>
    </row>
    <row r="333" spans="1:16" x14ac:dyDescent="0.3">
      <c r="A333" t="s">
        <v>20</v>
      </c>
      <c r="B333">
        <v>9</v>
      </c>
      <c r="C333" s="3">
        <v>42284</v>
      </c>
      <c r="D333" s="4">
        <v>0.6875</v>
      </c>
      <c r="E333" s="5">
        <v>36.424033333333334</v>
      </c>
      <c r="F333" s="5">
        <v>72.926966666666672</v>
      </c>
      <c r="H333">
        <v>9</v>
      </c>
      <c r="I333">
        <v>14</v>
      </c>
      <c r="J333">
        <v>15</v>
      </c>
      <c r="K333">
        <v>21.87</v>
      </c>
      <c r="M333">
        <v>1.07</v>
      </c>
      <c r="N333">
        <v>4</v>
      </c>
      <c r="O333" t="str">
        <f>IF(N333="","",VLOOKUP(N333,TABLAS_NOBORRAR!$B$3:$C$12,2,))</f>
        <v>Vitelado</v>
      </c>
      <c r="P333">
        <v>3</v>
      </c>
    </row>
    <row r="334" spans="1:16" x14ac:dyDescent="0.3">
      <c r="A334" t="s">
        <v>20</v>
      </c>
      <c r="B334">
        <v>9</v>
      </c>
      <c r="C334" s="3">
        <v>42284</v>
      </c>
      <c r="D334" s="4">
        <v>0.6875</v>
      </c>
      <c r="E334" s="5">
        <v>36.424033333333334</v>
      </c>
      <c r="F334" s="5">
        <v>72.926966666666672</v>
      </c>
      <c r="H334">
        <v>9</v>
      </c>
      <c r="I334">
        <v>15</v>
      </c>
      <c r="J334">
        <v>17.399999999999999</v>
      </c>
      <c r="K334">
        <v>31.92</v>
      </c>
      <c r="M334">
        <v>1.55</v>
      </c>
      <c r="N334">
        <v>4</v>
      </c>
      <c r="O334" t="str">
        <f>IF(N334="","",VLOOKUP(N334,TABLAS_NOBORRAR!$B$3:$C$12,2,))</f>
        <v>Vitelado</v>
      </c>
      <c r="P334">
        <v>2</v>
      </c>
    </row>
    <row r="335" spans="1:16" x14ac:dyDescent="0.3">
      <c r="A335" t="s">
        <v>20</v>
      </c>
      <c r="B335">
        <v>9</v>
      </c>
      <c r="C335" s="3">
        <v>42284</v>
      </c>
      <c r="D335" s="4">
        <v>0.6875</v>
      </c>
      <c r="E335" s="5">
        <v>36.424033333333334</v>
      </c>
      <c r="F335" s="5">
        <v>72.926966666666672</v>
      </c>
      <c r="H335">
        <v>9</v>
      </c>
      <c r="I335">
        <v>16</v>
      </c>
      <c r="J335">
        <v>15</v>
      </c>
      <c r="K335">
        <v>20.82</v>
      </c>
      <c r="M335">
        <v>1.21</v>
      </c>
      <c r="N335">
        <v>4</v>
      </c>
      <c r="O335" t="str">
        <f>IF(N335="","",VLOOKUP(N335,TABLAS_NOBORRAR!$B$3:$C$12,2,))</f>
        <v>Vitelado</v>
      </c>
      <c r="P335">
        <v>3</v>
      </c>
    </row>
    <row r="336" spans="1:16" x14ac:dyDescent="0.3">
      <c r="A336" t="s">
        <v>20</v>
      </c>
      <c r="B336">
        <v>9</v>
      </c>
      <c r="C336" s="3">
        <v>42284</v>
      </c>
      <c r="D336" s="4">
        <v>0.6875</v>
      </c>
      <c r="E336" s="5">
        <v>36.424033333333334</v>
      </c>
      <c r="F336" s="5">
        <v>72.926966666666672</v>
      </c>
      <c r="H336">
        <v>9</v>
      </c>
      <c r="I336">
        <v>17</v>
      </c>
      <c r="J336">
        <v>13.8</v>
      </c>
      <c r="K336">
        <v>16.57</v>
      </c>
      <c r="M336">
        <v>0.81</v>
      </c>
      <c r="N336">
        <v>4</v>
      </c>
      <c r="O336" t="str">
        <f>IF(N336="","",VLOOKUP(N336,TABLAS_NOBORRAR!$B$3:$C$12,2,))</f>
        <v>Vitelado</v>
      </c>
      <c r="P336">
        <v>3</v>
      </c>
    </row>
    <row r="337" spans="1:16" x14ac:dyDescent="0.3">
      <c r="A337" t="s">
        <v>20</v>
      </c>
      <c r="B337">
        <v>9</v>
      </c>
      <c r="C337" s="3">
        <v>42284</v>
      </c>
      <c r="D337" s="4">
        <v>0.6875</v>
      </c>
      <c r="E337" s="5">
        <v>36.424033333333334</v>
      </c>
      <c r="F337" s="5">
        <v>72.926966666666672</v>
      </c>
      <c r="H337">
        <v>9</v>
      </c>
      <c r="I337">
        <v>18</v>
      </c>
      <c r="J337">
        <v>14.9</v>
      </c>
      <c r="K337">
        <v>21.61</v>
      </c>
      <c r="M337">
        <v>1.29</v>
      </c>
      <c r="N337">
        <v>4</v>
      </c>
      <c r="O337" t="str">
        <f>IF(N337="","",VLOOKUP(N337,TABLAS_NOBORRAR!$B$3:$C$12,2,))</f>
        <v>Vitelado</v>
      </c>
      <c r="P337">
        <v>2</v>
      </c>
    </row>
    <row r="338" spans="1:16" x14ac:dyDescent="0.3">
      <c r="A338" t="s">
        <v>20</v>
      </c>
      <c r="B338">
        <v>9</v>
      </c>
      <c r="C338" s="3">
        <v>42284</v>
      </c>
      <c r="D338" s="4">
        <v>0.6875</v>
      </c>
      <c r="E338" s="5">
        <v>36.424033333333334</v>
      </c>
      <c r="F338" s="5">
        <v>72.926966666666672</v>
      </c>
      <c r="H338">
        <v>9</v>
      </c>
      <c r="I338">
        <v>19</v>
      </c>
      <c r="J338">
        <v>16.100000000000001</v>
      </c>
      <c r="K338">
        <v>25.19</v>
      </c>
      <c r="M338">
        <v>1.52</v>
      </c>
      <c r="N338">
        <v>4</v>
      </c>
      <c r="O338" t="str">
        <f>IF(N338="","",VLOOKUP(N338,TABLAS_NOBORRAR!$B$3:$C$12,2,))</f>
        <v>Vitelado</v>
      </c>
      <c r="P338">
        <v>999</v>
      </c>
    </row>
    <row r="339" spans="1:16" x14ac:dyDescent="0.3">
      <c r="A339" t="s">
        <v>20</v>
      </c>
      <c r="B339">
        <v>9</v>
      </c>
      <c r="C339" s="3">
        <v>42284</v>
      </c>
      <c r="D339" s="4">
        <v>0.6875</v>
      </c>
      <c r="E339" s="5">
        <v>36.424033333333334</v>
      </c>
      <c r="F339" s="5">
        <v>72.926966666666672</v>
      </c>
      <c r="H339">
        <v>9</v>
      </c>
      <c r="I339">
        <v>20</v>
      </c>
      <c r="J339">
        <v>14.1</v>
      </c>
      <c r="K339">
        <v>18.96</v>
      </c>
      <c r="M339">
        <v>0.65</v>
      </c>
      <c r="N339">
        <v>4</v>
      </c>
      <c r="O339" t="str">
        <f>IF(N339="","",VLOOKUP(N339,TABLAS_NOBORRAR!$B$3:$C$12,2,))</f>
        <v>Vitelado</v>
      </c>
      <c r="P339">
        <v>2</v>
      </c>
    </row>
    <row r="340" spans="1:16" x14ac:dyDescent="0.3">
      <c r="A340" t="s">
        <v>20</v>
      </c>
      <c r="B340">
        <v>9</v>
      </c>
      <c r="C340" s="3">
        <v>42284</v>
      </c>
      <c r="D340" s="4">
        <v>0.6875</v>
      </c>
      <c r="E340" s="5">
        <v>36.424033333333334</v>
      </c>
      <c r="F340" s="5">
        <v>72.926966666666672</v>
      </c>
      <c r="H340">
        <v>9</v>
      </c>
      <c r="I340">
        <v>21</v>
      </c>
      <c r="J340">
        <v>14.7</v>
      </c>
      <c r="K340">
        <v>18.649999999999999</v>
      </c>
      <c r="M340">
        <v>0.93</v>
      </c>
      <c r="N340">
        <v>4</v>
      </c>
      <c r="O340" t="str">
        <f>IF(N340="","",VLOOKUP(N340,TABLAS_NOBORRAR!$B$3:$C$12,2,))</f>
        <v>Vitelado</v>
      </c>
      <c r="P340">
        <v>3</v>
      </c>
    </row>
    <row r="341" spans="1:16" x14ac:dyDescent="0.3">
      <c r="A341" t="s">
        <v>20</v>
      </c>
      <c r="B341">
        <v>9</v>
      </c>
      <c r="C341" s="3">
        <v>42284</v>
      </c>
      <c r="D341" s="4">
        <v>0.6875</v>
      </c>
      <c r="E341" s="5">
        <v>36.424033333333334</v>
      </c>
      <c r="F341" s="5">
        <v>72.926966666666672</v>
      </c>
      <c r="H341">
        <v>9</v>
      </c>
      <c r="I341">
        <v>22</v>
      </c>
      <c r="J341">
        <v>15.4</v>
      </c>
      <c r="K341">
        <v>21.86</v>
      </c>
      <c r="M341">
        <v>1.19</v>
      </c>
      <c r="N341">
        <v>4</v>
      </c>
      <c r="O341" t="str">
        <f>IF(N341="","",VLOOKUP(N341,TABLAS_NOBORRAR!$B$3:$C$12,2,))</f>
        <v>Vitelado</v>
      </c>
      <c r="P341">
        <v>3</v>
      </c>
    </row>
    <row r="342" spans="1:16" x14ac:dyDescent="0.3">
      <c r="A342" t="s">
        <v>20</v>
      </c>
      <c r="B342">
        <v>9</v>
      </c>
      <c r="C342" s="3">
        <v>42284</v>
      </c>
      <c r="D342" s="4">
        <v>0.6875</v>
      </c>
      <c r="E342" s="5">
        <v>36.424033333333334</v>
      </c>
      <c r="F342" s="5">
        <v>72.926966666666672</v>
      </c>
      <c r="H342">
        <v>9</v>
      </c>
      <c r="I342">
        <v>23</v>
      </c>
      <c r="J342">
        <v>16.7</v>
      </c>
      <c r="K342">
        <v>28.14</v>
      </c>
      <c r="M342">
        <v>1.7</v>
      </c>
      <c r="N342">
        <v>4</v>
      </c>
      <c r="O342" t="str">
        <f>IF(N342="","",VLOOKUP(N342,TABLAS_NOBORRAR!$B$3:$C$12,2,))</f>
        <v>Vitelado</v>
      </c>
      <c r="P342">
        <v>2</v>
      </c>
    </row>
    <row r="343" spans="1:16" x14ac:dyDescent="0.3">
      <c r="A343" t="s">
        <v>20</v>
      </c>
      <c r="B343">
        <v>9</v>
      </c>
      <c r="C343" s="3">
        <v>42284</v>
      </c>
      <c r="D343" s="4">
        <v>0.6875</v>
      </c>
      <c r="E343" s="5">
        <v>36.424033333333334</v>
      </c>
      <c r="F343" s="5">
        <v>72.926966666666672</v>
      </c>
      <c r="H343">
        <v>9</v>
      </c>
      <c r="I343">
        <v>24</v>
      </c>
      <c r="J343">
        <v>17.2</v>
      </c>
      <c r="K343">
        <v>35.380000000000003</v>
      </c>
      <c r="M343">
        <v>2.2200000000000002</v>
      </c>
      <c r="N343">
        <v>4</v>
      </c>
      <c r="O343" t="str">
        <f>IF(N343="","",VLOOKUP(N343,TABLAS_NOBORRAR!$B$3:$C$12,2,))</f>
        <v>Vitelado</v>
      </c>
      <c r="P343">
        <v>2</v>
      </c>
    </row>
    <row r="344" spans="1:16" x14ac:dyDescent="0.3">
      <c r="A344" t="s">
        <v>20</v>
      </c>
      <c r="B344">
        <v>9</v>
      </c>
      <c r="C344" s="3">
        <v>42284</v>
      </c>
      <c r="D344" s="4">
        <v>0.6875</v>
      </c>
      <c r="E344" s="5">
        <v>36.424033333333334</v>
      </c>
      <c r="F344" s="5">
        <v>72.926966666666672</v>
      </c>
      <c r="H344">
        <v>9</v>
      </c>
      <c r="I344">
        <v>25</v>
      </c>
      <c r="J344">
        <v>14.3</v>
      </c>
      <c r="K344">
        <v>20.79</v>
      </c>
      <c r="M344">
        <v>1.2</v>
      </c>
      <c r="N344">
        <v>4</v>
      </c>
      <c r="O344" t="str">
        <f>IF(N344="","",VLOOKUP(N344,TABLAS_NOBORRAR!$B$3:$C$12,2,))</f>
        <v>Vitelado</v>
      </c>
      <c r="P344">
        <v>7</v>
      </c>
    </row>
    <row r="345" spans="1:16" x14ac:dyDescent="0.3">
      <c r="A345" t="s">
        <v>20</v>
      </c>
      <c r="B345">
        <v>9</v>
      </c>
      <c r="C345" s="3">
        <v>42284</v>
      </c>
      <c r="D345" s="4">
        <v>0.6875</v>
      </c>
      <c r="E345" s="5">
        <v>36.424033333333334</v>
      </c>
      <c r="F345" s="5">
        <v>72.926966666666672</v>
      </c>
      <c r="H345">
        <v>9</v>
      </c>
      <c r="I345">
        <v>26</v>
      </c>
      <c r="J345">
        <v>14.5</v>
      </c>
      <c r="K345">
        <v>21.57</v>
      </c>
      <c r="M345">
        <v>1.04</v>
      </c>
      <c r="N345">
        <v>4</v>
      </c>
      <c r="O345" t="str">
        <f>IF(N345="","",VLOOKUP(N345,TABLAS_NOBORRAR!$B$3:$C$12,2,))</f>
        <v>Vitelado</v>
      </c>
      <c r="P345">
        <v>999</v>
      </c>
    </row>
    <row r="346" spans="1:16" x14ac:dyDescent="0.3">
      <c r="A346" t="s">
        <v>20</v>
      </c>
      <c r="B346">
        <v>9</v>
      </c>
      <c r="C346" s="3">
        <v>42284</v>
      </c>
      <c r="D346" s="4">
        <v>0.6875</v>
      </c>
      <c r="E346" s="5">
        <v>36.424033333333334</v>
      </c>
      <c r="F346" s="5">
        <v>72.926966666666672</v>
      </c>
      <c r="H346">
        <v>9</v>
      </c>
      <c r="I346">
        <v>27</v>
      </c>
      <c r="J346">
        <v>14.2</v>
      </c>
      <c r="K346">
        <v>18.5</v>
      </c>
      <c r="M346">
        <v>1.05</v>
      </c>
      <c r="N346">
        <v>6</v>
      </c>
      <c r="O346" t="str">
        <f>IF(N346="","",VLOOKUP(N346,TABLAS_NOBORRAR!$B$3:$C$12,2,))</f>
        <v>Hidratado</v>
      </c>
      <c r="P346">
        <v>999</v>
      </c>
    </row>
    <row r="347" spans="1:16" x14ac:dyDescent="0.3">
      <c r="A347" t="s">
        <v>20</v>
      </c>
      <c r="B347">
        <v>9</v>
      </c>
      <c r="C347" s="3">
        <v>42284</v>
      </c>
      <c r="D347" s="4">
        <v>0.6875</v>
      </c>
      <c r="E347" s="5">
        <v>36.424033333333334</v>
      </c>
      <c r="F347" s="5">
        <v>72.926966666666672</v>
      </c>
      <c r="H347">
        <v>9</v>
      </c>
      <c r="I347">
        <v>28</v>
      </c>
      <c r="J347">
        <v>13.9</v>
      </c>
      <c r="K347">
        <v>18.38</v>
      </c>
      <c r="M347">
        <v>0.88</v>
      </c>
      <c r="N347">
        <v>4</v>
      </c>
      <c r="O347" t="str">
        <f>IF(N347="","",VLOOKUP(N347,TABLAS_NOBORRAR!$B$3:$C$12,2,))</f>
        <v>Vitelado</v>
      </c>
      <c r="P347">
        <v>3</v>
      </c>
    </row>
    <row r="348" spans="1:16" x14ac:dyDescent="0.3">
      <c r="A348" t="s">
        <v>20</v>
      </c>
      <c r="B348">
        <v>9</v>
      </c>
      <c r="C348" s="3">
        <v>42284</v>
      </c>
      <c r="D348" s="4">
        <v>0.6875</v>
      </c>
      <c r="E348" s="5">
        <v>36.424033333333334</v>
      </c>
      <c r="F348" s="5">
        <v>72.926966666666672</v>
      </c>
      <c r="H348">
        <v>9</v>
      </c>
      <c r="I348">
        <v>29</v>
      </c>
      <c r="J348">
        <v>14</v>
      </c>
      <c r="K348">
        <v>17.350000000000001</v>
      </c>
      <c r="M348">
        <v>1.53</v>
      </c>
      <c r="N348">
        <v>6</v>
      </c>
      <c r="O348" t="str">
        <f>IF(N348="","",VLOOKUP(N348,TABLAS_NOBORRAR!$B$3:$C$12,2,))</f>
        <v>Hidratado</v>
      </c>
      <c r="P348">
        <v>999</v>
      </c>
    </row>
    <row r="349" spans="1:16" x14ac:dyDescent="0.3">
      <c r="A349" t="s">
        <v>20</v>
      </c>
      <c r="B349">
        <v>9</v>
      </c>
      <c r="C349" s="3">
        <v>42284</v>
      </c>
      <c r="D349" s="4">
        <v>0.6875</v>
      </c>
      <c r="E349" s="5">
        <v>36.424033333333334</v>
      </c>
      <c r="F349" s="5">
        <v>72.926966666666672</v>
      </c>
      <c r="H349">
        <v>9</v>
      </c>
      <c r="I349">
        <v>30</v>
      </c>
      <c r="J349">
        <v>13.5</v>
      </c>
      <c r="K349">
        <v>14.4</v>
      </c>
      <c r="M349">
        <v>1.36</v>
      </c>
      <c r="N349">
        <v>6</v>
      </c>
      <c r="O349" t="str">
        <f>IF(N349="","",VLOOKUP(N349,TABLAS_NOBORRAR!$B$3:$C$12,2,))</f>
        <v>Hidratado</v>
      </c>
      <c r="P349">
        <v>999</v>
      </c>
    </row>
    <row r="350" spans="1:16" x14ac:dyDescent="0.3">
      <c r="A350" t="s">
        <v>20</v>
      </c>
      <c r="B350">
        <v>9</v>
      </c>
      <c r="C350" s="3">
        <v>42284</v>
      </c>
      <c r="D350" s="4">
        <v>0.6875</v>
      </c>
      <c r="E350" s="5">
        <v>36.424033333333334</v>
      </c>
      <c r="F350" s="5">
        <v>72.926966666666672</v>
      </c>
      <c r="H350">
        <v>9</v>
      </c>
      <c r="I350">
        <v>31</v>
      </c>
      <c r="J350">
        <v>14.5</v>
      </c>
      <c r="K350">
        <v>19.36</v>
      </c>
      <c r="M350">
        <v>1.75</v>
      </c>
      <c r="N350">
        <v>6</v>
      </c>
      <c r="O350" t="str">
        <f>IF(N350="","",VLOOKUP(N350,TABLAS_NOBORRAR!$B$3:$C$12,2,))</f>
        <v>Hidratado</v>
      </c>
      <c r="P350">
        <v>999</v>
      </c>
    </row>
    <row r="351" spans="1:16" x14ac:dyDescent="0.3">
      <c r="A351" t="s">
        <v>20</v>
      </c>
      <c r="B351">
        <v>9</v>
      </c>
      <c r="C351" s="3">
        <v>42284</v>
      </c>
      <c r="D351" s="4">
        <v>0.6875</v>
      </c>
      <c r="E351" s="5">
        <v>36.424033333333334</v>
      </c>
      <c r="F351" s="5">
        <v>72.926966666666672</v>
      </c>
      <c r="H351">
        <v>9</v>
      </c>
      <c r="I351">
        <v>32</v>
      </c>
      <c r="J351">
        <v>16.899999999999999</v>
      </c>
      <c r="K351">
        <v>27.77</v>
      </c>
      <c r="M351">
        <v>1.66</v>
      </c>
      <c r="N351">
        <v>4</v>
      </c>
      <c r="O351" t="str">
        <f>IF(N351="","",VLOOKUP(N351,TABLAS_NOBORRAR!$B$3:$C$12,2,))</f>
        <v>Vitelado</v>
      </c>
      <c r="P351">
        <v>3</v>
      </c>
    </row>
    <row r="352" spans="1:16" x14ac:dyDescent="0.3">
      <c r="A352" t="s">
        <v>20</v>
      </c>
      <c r="B352">
        <v>9</v>
      </c>
      <c r="C352" s="3">
        <v>42284</v>
      </c>
      <c r="D352" s="4">
        <v>0.6875</v>
      </c>
      <c r="E352" s="5">
        <v>36.424033333333334</v>
      </c>
      <c r="F352" s="5">
        <v>72.926966666666672</v>
      </c>
      <c r="H352">
        <v>9</v>
      </c>
      <c r="I352">
        <v>33</v>
      </c>
      <c r="J352">
        <v>14.9</v>
      </c>
      <c r="K352">
        <v>17.420000000000002</v>
      </c>
      <c r="M352">
        <v>0.8</v>
      </c>
      <c r="N352">
        <v>4</v>
      </c>
      <c r="O352" t="str">
        <f>IF(N352="","",VLOOKUP(N352,TABLAS_NOBORRAR!$B$3:$C$12,2,))</f>
        <v>Vitelado</v>
      </c>
      <c r="P352">
        <v>2</v>
      </c>
    </row>
    <row r="353" spans="1:16" x14ac:dyDescent="0.3">
      <c r="A353" t="s">
        <v>20</v>
      </c>
      <c r="B353">
        <v>9</v>
      </c>
      <c r="C353" s="3">
        <v>42284</v>
      </c>
      <c r="D353" s="4">
        <v>0.6875</v>
      </c>
      <c r="E353" s="5">
        <v>36.424033333333334</v>
      </c>
      <c r="F353" s="5">
        <v>72.926966666666672</v>
      </c>
      <c r="H353">
        <v>9</v>
      </c>
      <c r="I353">
        <v>34</v>
      </c>
      <c r="J353">
        <v>15.5</v>
      </c>
      <c r="K353">
        <v>24.05</v>
      </c>
      <c r="M353">
        <v>1.05</v>
      </c>
      <c r="N353">
        <v>4</v>
      </c>
      <c r="O353" t="str">
        <f>IF(N353="","",VLOOKUP(N353,TABLAS_NOBORRAR!$B$3:$C$12,2,))</f>
        <v>Vitelado</v>
      </c>
      <c r="P353">
        <v>2</v>
      </c>
    </row>
    <row r="354" spans="1:16" x14ac:dyDescent="0.3">
      <c r="A354" t="s">
        <v>20</v>
      </c>
      <c r="B354">
        <v>9</v>
      </c>
      <c r="C354" s="3">
        <v>42284</v>
      </c>
      <c r="D354" s="4">
        <v>0.6875</v>
      </c>
      <c r="E354" s="5">
        <v>36.424033333333334</v>
      </c>
      <c r="F354" s="5">
        <v>72.926966666666672</v>
      </c>
      <c r="H354">
        <v>9</v>
      </c>
      <c r="I354">
        <v>35</v>
      </c>
      <c r="J354">
        <v>15.2</v>
      </c>
      <c r="K354">
        <v>20.86</v>
      </c>
      <c r="M354">
        <v>1.18</v>
      </c>
      <c r="N354">
        <v>4</v>
      </c>
      <c r="O354" t="str">
        <f>IF(N354="","",VLOOKUP(N354,TABLAS_NOBORRAR!$B$3:$C$12,2,))</f>
        <v>Vitelado</v>
      </c>
      <c r="P354">
        <v>4</v>
      </c>
    </row>
    <row r="355" spans="1:16" x14ac:dyDescent="0.3">
      <c r="A355" t="s">
        <v>20</v>
      </c>
      <c r="B355">
        <v>9</v>
      </c>
      <c r="C355" s="3">
        <v>42284</v>
      </c>
      <c r="D355" s="4">
        <v>0.6875</v>
      </c>
      <c r="E355" s="5">
        <v>36.424033333333334</v>
      </c>
      <c r="F355" s="5">
        <v>72.926966666666672</v>
      </c>
      <c r="H355">
        <v>9</v>
      </c>
      <c r="I355">
        <v>36</v>
      </c>
      <c r="J355">
        <v>13.2</v>
      </c>
      <c r="K355">
        <v>15.13</v>
      </c>
      <c r="M355">
        <v>0.69</v>
      </c>
      <c r="N355">
        <v>4</v>
      </c>
      <c r="O355" t="str">
        <f>IF(N355="","",VLOOKUP(N355,TABLAS_NOBORRAR!$B$3:$C$12,2,))</f>
        <v>Vitelado</v>
      </c>
      <c r="P355">
        <v>3</v>
      </c>
    </row>
    <row r="356" spans="1:16" x14ac:dyDescent="0.3">
      <c r="A356" t="s">
        <v>20</v>
      </c>
      <c r="B356">
        <v>9</v>
      </c>
      <c r="C356" s="3">
        <v>42284</v>
      </c>
      <c r="D356" s="4">
        <v>0.6875</v>
      </c>
      <c r="E356" s="5">
        <v>36.424033333333334</v>
      </c>
      <c r="F356" s="5">
        <v>72.926966666666672</v>
      </c>
      <c r="H356">
        <v>9</v>
      </c>
      <c r="I356">
        <v>37</v>
      </c>
      <c r="J356">
        <v>14</v>
      </c>
      <c r="K356">
        <v>18.59</v>
      </c>
      <c r="M356">
        <v>0.72</v>
      </c>
      <c r="N356">
        <v>4</v>
      </c>
      <c r="O356" t="str">
        <f>IF(N356="","",VLOOKUP(N356,TABLAS_NOBORRAR!$B$3:$C$12,2,))</f>
        <v>Vitelado</v>
      </c>
      <c r="P356">
        <v>7</v>
      </c>
    </row>
    <row r="357" spans="1:16" x14ac:dyDescent="0.3">
      <c r="A357" t="s">
        <v>20</v>
      </c>
      <c r="B357">
        <v>9</v>
      </c>
      <c r="C357" s="3">
        <v>42284</v>
      </c>
      <c r="D357" s="4">
        <v>0.6875</v>
      </c>
      <c r="E357" s="5">
        <v>36.424033333333334</v>
      </c>
      <c r="F357" s="5">
        <v>72.926966666666672</v>
      </c>
      <c r="H357">
        <v>9</v>
      </c>
      <c r="I357">
        <v>38</v>
      </c>
      <c r="J357">
        <v>14.4</v>
      </c>
      <c r="K357">
        <v>18.649999999999999</v>
      </c>
      <c r="M357">
        <v>1.59</v>
      </c>
      <c r="N357">
        <v>6</v>
      </c>
      <c r="O357" t="str">
        <f>IF(N357="","",VLOOKUP(N357,TABLAS_NOBORRAR!$B$3:$C$12,2,))</f>
        <v>Hidratado</v>
      </c>
      <c r="P357">
        <v>999</v>
      </c>
    </row>
    <row r="358" spans="1:16" x14ac:dyDescent="0.3">
      <c r="A358" t="s">
        <v>20</v>
      </c>
      <c r="B358">
        <v>9</v>
      </c>
      <c r="C358" s="3">
        <v>42284</v>
      </c>
      <c r="D358" s="4">
        <v>0.6875</v>
      </c>
      <c r="E358" s="5">
        <v>36.424033333333334</v>
      </c>
      <c r="F358" s="5">
        <v>72.926966666666672</v>
      </c>
      <c r="H358">
        <v>9</v>
      </c>
      <c r="I358">
        <v>39</v>
      </c>
      <c r="J358">
        <v>15.4</v>
      </c>
      <c r="K358">
        <v>24.85</v>
      </c>
      <c r="M358">
        <v>1.62</v>
      </c>
      <c r="N358">
        <v>4</v>
      </c>
      <c r="O358" t="str">
        <f>IF(N358="","",VLOOKUP(N358,TABLAS_NOBORRAR!$B$3:$C$12,2,))</f>
        <v>Vitelado</v>
      </c>
      <c r="P358">
        <v>7</v>
      </c>
    </row>
    <row r="359" spans="1:16" x14ac:dyDescent="0.3">
      <c r="A359" t="s">
        <v>20</v>
      </c>
      <c r="B359">
        <v>9</v>
      </c>
      <c r="C359" s="3">
        <v>42284</v>
      </c>
      <c r="D359" s="4">
        <v>0.6875</v>
      </c>
      <c r="E359" s="5">
        <v>36.424033333333334</v>
      </c>
      <c r="F359" s="5">
        <v>72.926966666666672</v>
      </c>
      <c r="H359">
        <v>9</v>
      </c>
      <c r="I359">
        <v>40</v>
      </c>
      <c r="J359">
        <v>14.3</v>
      </c>
      <c r="K359">
        <v>18.09</v>
      </c>
      <c r="M359">
        <v>0.77</v>
      </c>
      <c r="N359">
        <v>4</v>
      </c>
      <c r="O359" t="str">
        <f>IF(N359="","",VLOOKUP(N359,TABLAS_NOBORRAR!$B$3:$C$12,2,))</f>
        <v>Vitelado</v>
      </c>
      <c r="P359">
        <v>3</v>
      </c>
    </row>
    <row r="360" spans="1:16" x14ac:dyDescent="0.3">
      <c r="A360" t="s">
        <v>20</v>
      </c>
      <c r="B360">
        <v>10</v>
      </c>
      <c r="C360" s="3">
        <v>42284</v>
      </c>
      <c r="D360" s="4">
        <v>0.74375000000000002</v>
      </c>
      <c r="E360" s="5">
        <v>36.415599999999998</v>
      </c>
      <c r="F360" s="5">
        <v>72.945700000000002</v>
      </c>
      <c r="H360">
        <v>10</v>
      </c>
      <c r="I360">
        <v>1</v>
      </c>
      <c r="J360">
        <v>15.5</v>
      </c>
      <c r="K360">
        <v>25.46</v>
      </c>
      <c r="M360">
        <v>1.81</v>
      </c>
      <c r="N360">
        <v>4</v>
      </c>
      <c r="O360" t="str">
        <f>IF(N360="","",VLOOKUP(N360,TABLAS_NOBORRAR!$B$3:$C$12,2,))</f>
        <v>Vitelado</v>
      </c>
      <c r="P360">
        <v>2</v>
      </c>
    </row>
    <row r="361" spans="1:16" x14ac:dyDescent="0.3">
      <c r="A361" t="s">
        <v>20</v>
      </c>
      <c r="B361">
        <v>10</v>
      </c>
      <c r="C361" s="3">
        <v>42284</v>
      </c>
      <c r="D361" s="4">
        <v>0.74375000000000002</v>
      </c>
      <c r="E361" s="5">
        <v>36.415599999999998</v>
      </c>
      <c r="F361" s="5">
        <v>72.945700000000002</v>
      </c>
      <c r="H361">
        <v>10</v>
      </c>
      <c r="I361">
        <v>2</v>
      </c>
      <c r="J361">
        <v>14.2</v>
      </c>
      <c r="K361">
        <v>18.149999999999999</v>
      </c>
      <c r="M361">
        <v>0.87</v>
      </c>
      <c r="N361">
        <v>4</v>
      </c>
      <c r="O361" t="str">
        <f>IF(N361="","",VLOOKUP(N361,TABLAS_NOBORRAR!$B$3:$C$12,2,))</f>
        <v>Vitelado</v>
      </c>
      <c r="P361">
        <v>7</v>
      </c>
    </row>
    <row r="362" spans="1:16" x14ac:dyDescent="0.3">
      <c r="A362" t="s">
        <v>20</v>
      </c>
      <c r="B362">
        <v>10</v>
      </c>
      <c r="C362" s="3">
        <v>42284</v>
      </c>
      <c r="D362" s="4">
        <v>0.74375000000000002</v>
      </c>
      <c r="E362" s="5">
        <v>36.415599999999998</v>
      </c>
      <c r="F362" s="5">
        <v>72.945700000000002</v>
      </c>
      <c r="H362">
        <v>10</v>
      </c>
      <c r="I362">
        <v>3</v>
      </c>
      <c r="J362">
        <v>14.5</v>
      </c>
      <c r="K362">
        <v>18.29</v>
      </c>
      <c r="M362">
        <v>0.97</v>
      </c>
      <c r="N362">
        <v>4</v>
      </c>
      <c r="O362" t="str">
        <f>IF(N362="","",VLOOKUP(N362,TABLAS_NOBORRAR!$B$3:$C$12,2,))</f>
        <v>Vitelado</v>
      </c>
      <c r="P362">
        <v>2</v>
      </c>
    </row>
    <row r="363" spans="1:16" x14ac:dyDescent="0.3">
      <c r="A363" t="s">
        <v>20</v>
      </c>
      <c r="B363">
        <v>10</v>
      </c>
      <c r="C363" s="3">
        <v>42284</v>
      </c>
      <c r="D363" s="4">
        <v>0.74375000000000002</v>
      </c>
      <c r="E363" s="5">
        <v>36.415599999999998</v>
      </c>
      <c r="F363" s="5">
        <v>72.945700000000002</v>
      </c>
      <c r="H363">
        <v>10</v>
      </c>
      <c r="I363">
        <v>4</v>
      </c>
      <c r="J363">
        <v>16.7</v>
      </c>
      <c r="K363">
        <v>28.69</v>
      </c>
      <c r="M363">
        <v>1.34</v>
      </c>
      <c r="N363">
        <v>4</v>
      </c>
      <c r="O363" t="str">
        <f>IF(N363="","",VLOOKUP(N363,TABLAS_NOBORRAR!$B$3:$C$12,2,))</f>
        <v>Vitelado</v>
      </c>
      <c r="P363">
        <v>3</v>
      </c>
    </row>
    <row r="364" spans="1:16" x14ac:dyDescent="0.3">
      <c r="A364" t="s">
        <v>20</v>
      </c>
      <c r="B364">
        <v>10</v>
      </c>
      <c r="C364" s="3">
        <v>42284</v>
      </c>
      <c r="D364" s="4">
        <v>0.74375000000000002</v>
      </c>
      <c r="E364" s="5">
        <v>36.415599999999998</v>
      </c>
      <c r="F364" s="5">
        <v>72.945700000000002</v>
      </c>
      <c r="H364">
        <v>10</v>
      </c>
      <c r="I364">
        <v>5</v>
      </c>
      <c r="J364">
        <v>15.4</v>
      </c>
      <c r="K364">
        <v>23.01</v>
      </c>
      <c r="M364">
        <v>1.29</v>
      </c>
      <c r="N364">
        <v>4</v>
      </c>
      <c r="O364" t="str">
        <f>IF(N364="","",VLOOKUP(N364,TABLAS_NOBORRAR!$B$3:$C$12,2,))</f>
        <v>Vitelado</v>
      </c>
      <c r="P364">
        <v>2</v>
      </c>
    </row>
    <row r="365" spans="1:16" x14ac:dyDescent="0.3">
      <c r="A365" t="s">
        <v>20</v>
      </c>
      <c r="B365">
        <v>10</v>
      </c>
      <c r="C365" s="3">
        <v>42284</v>
      </c>
      <c r="D365" s="4">
        <v>0.74375000000000002</v>
      </c>
      <c r="E365" s="5">
        <v>36.415599999999998</v>
      </c>
      <c r="F365" s="5">
        <v>72.945700000000002</v>
      </c>
      <c r="H365">
        <v>10</v>
      </c>
      <c r="I365">
        <v>6</v>
      </c>
      <c r="J365">
        <v>14.1</v>
      </c>
      <c r="K365">
        <v>17.34</v>
      </c>
      <c r="M365">
        <v>0.99</v>
      </c>
      <c r="N365">
        <v>4</v>
      </c>
      <c r="O365" t="str">
        <f>IF(N365="","",VLOOKUP(N365,TABLAS_NOBORRAR!$B$3:$C$12,2,))</f>
        <v>Vitelado</v>
      </c>
      <c r="P365">
        <v>999</v>
      </c>
    </row>
    <row r="366" spans="1:16" x14ac:dyDescent="0.3">
      <c r="A366" t="s">
        <v>20</v>
      </c>
      <c r="B366">
        <v>10</v>
      </c>
      <c r="C366" s="3">
        <v>42284</v>
      </c>
      <c r="D366" s="4">
        <v>0.74375000000000002</v>
      </c>
      <c r="E366" s="5">
        <v>36.415599999999998</v>
      </c>
      <c r="F366" s="5">
        <v>72.945700000000002</v>
      </c>
      <c r="H366">
        <v>10</v>
      </c>
      <c r="I366">
        <v>7</v>
      </c>
      <c r="J366">
        <v>13.8</v>
      </c>
      <c r="K366">
        <v>17.440000000000001</v>
      </c>
      <c r="M366">
        <v>0.96</v>
      </c>
      <c r="N366">
        <v>4</v>
      </c>
      <c r="O366" t="str">
        <f>IF(N366="","",VLOOKUP(N366,TABLAS_NOBORRAR!$B$3:$C$12,2,))</f>
        <v>Vitelado</v>
      </c>
      <c r="P366">
        <v>7</v>
      </c>
    </row>
    <row r="367" spans="1:16" x14ac:dyDescent="0.3">
      <c r="A367" t="s">
        <v>20</v>
      </c>
      <c r="B367">
        <v>10</v>
      </c>
      <c r="C367" s="3">
        <v>42284</v>
      </c>
      <c r="D367" s="4">
        <v>0.74375000000000002</v>
      </c>
      <c r="E367" s="5">
        <v>36.415599999999998</v>
      </c>
      <c r="F367" s="5">
        <v>72.945700000000002</v>
      </c>
      <c r="H367">
        <v>10</v>
      </c>
      <c r="I367">
        <v>8</v>
      </c>
      <c r="J367">
        <v>14.5</v>
      </c>
      <c r="K367">
        <v>18.559999999999999</v>
      </c>
      <c r="M367">
        <v>0.99</v>
      </c>
      <c r="N367">
        <v>4</v>
      </c>
      <c r="O367" t="str">
        <f>IF(N367="","",VLOOKUP(N367,TABLAS_NOBORRAR!$B$3:$C$12,2,))</f>
        <v>Vitelado</v>
      </c>
      <c r="P367">
        <v>2</v>
      </c>
    </row>
    <row r="368" spans="1:16" x14ac:dyDescent="0.3">
      <c r="A368" t="s">
        <v>20</v>
      </c>
      <c r="B368">
        <v>10</v>
      </c>
      <c r="C368" s="3">
        <v>42284</v>
      </c>
      <c r="D368" s="4">
        <v>0.74375000000000002</v>
      </c>
      <c r="E368" s="5">
        <v>36.415599999999998</v>
      </c>
      <c r="F368" s="5">
        <v>72.945700000000002</v>
      </c>
      <c r="H368">
        <v>10</v>
      </c>
      <c r="I368">
        <v>9</v>
      </c>
      <c r="J368">
        <v>14.5</v>
      </c>
      <c r="K368">
        <v>19.760000000000002</v>
      </c>
      <c r="M368">
        <v>2.2599999999999998</v>
      </c>
      <c r="N368">
        <v>6</v>
      </c>
      <c r="O368" t="str">
        <f>IF(N368="","",VLOOKUP(N368,TABLAS_NOBORRAR!$B$3:$C$12,2,))</f>
        <v>Hidratado</v>
      </c>
      <c r="P368">
        <v>999</v>
      </c>
    </row>
    <row r="369" spans="1:16" x14ac:dyDescent="0.3">
      <c r="A369" t="s">
        <v>20</v>
      </c>
      <c r="B369">
        <v>10</v>
      </c>
      <c r="C369" s="3">
        <v>42284</v>
      </c>
      <c r="D369" s="4">
        <v>0.74375000000000002</v>
      </c>
      <c r="E369" s="5">
        <v>36.415599999999998</v>
      </c>
      <c r="F369" s="5">
        <v>72.945700000000002</v>
      </c>
      <c r="H369">
        <v>10</v>
      </c>
      <c r="I369">
        <v>10</v>
      </c>
      <c r="J369">
        <v>14.2</v>
      </c>
      <c r="K369">
        <v>19.66</v>
      </c>
      <c r="M369">
        <v>2.0699999999999998</v>
      </c>
      <c r="N369">
        <v>6</v>
      </c>
      <c r="O369" t="str">
        <f>IF(N369="","",VLOOKUP(N369,TABLAS_NOBORRAR!$B$3:$C$12,2,))</f>
        <v>Hidratado</v>
      </c>
      <c r="P369">
        <v>999</v>
      </c>
    </row>
    <row r="370" spans="1:16" x14ac:dyDescent="0.3">
      <c r="A370" t="s">
        <v>20</v>
      </c>
      <c r="B370">
        <v>10</v>
      </c>
      <c r="C370" s="3">
        <v>42284</v>
      </c>
      <c r="D370" s="4">
        <v>0.74375000000000002</v>
      </c>
      <c r="E370" s="5">
        <v>36.415599999999998</v>
      </c>
      <c r="F370" s="5">
        <v>72.945700000000002</v>
      </c>
      <c r="H370">
        <v>10</v>
      </c>
      <c r="I370">
        <v>11</v>
      </c>
      <c r="J370">
        <v>14.2</v>
      </c>
      <c r="K370">
        <v>18.690000000000001</v>
      </c>
      <c r="M370">
        <v>1.3</v>
      </c>
      <c r="N370">
        <v>4</v>
      </c>
      <c r="O370" t="str">
        <f>IF(N370="","",VLOOKUP(N370,TABLAS_NOBORRAR!$B$3:$C$12,2,))</f>
        <v>Vitelado</v>
      </c>
      <c r="P370">
        <v>999</v>
      </c>
    </row>
    <row r="371" spans="1:16" x14ac:dyDescent="0.3">
      <c r="A371" t="s">
        <v>20</v>
      </c>
      <c r="B371">
        <v>10</v>
      </c>
      <c r="C371" s="3">
        <v>42284</v>
      </c>
      <c r="D371" s="4">
        <v>0.74375000000000002</v>
      </c>
      <c r="E371" s="5">
        <v>36.415599999999998</v>
      </c>
      <c r="F371" s="5">
        <v>72.945700000000002</v>
      </c>
      <c r="H371">
        <v>10</v>
      </c>
      <c r="I371">
        <v>12</v>
      </c>
      <c r="J371">
        <v>15</v>
      </c>
      <c r="K371">
        <v>19.95</v>
      </c>
      <c r="M371">
        <v>1.03</v>
      </c>
      <c r="N371">
        <v>4</v>
      </c>
      <c r="O371" t="str">
        <f>IF(N371="","",VLOOKUP(N371,TABLAS_NOBORRAR!$B$3:$C$12,2,))</f>
        <v>Vitelado</v>
      </c>
      <c r="P371">
        <v>3</v>
      </c>
    </row>
    <row r="372" spans="1:16" x14ac:dyDescent="0.3">
      <c r="A372" t="s">
        <v>20</v>
      </c>
      <c r="B372">
        <v>10</v>
      </c>
      <c r="C372" s="3">
        <v>42284</v>
      </c>
      <c r="D372" s="4">
        <v>0.74375000000000002</v>
      </c>
      <c r="E372" s="5">
        <v>36.415599999999998</v>
      </c>
      <c r="F372" s="5">
        <v>72.945700000000002</v>
      </c>
      <c r="H372">
        <v>10</v>
      </c>
      <c r="I372">
        <v>13</v>
      </c>
      <c r="J372">
        <v>14</v>
      </c>
      <c r="K372">
        <v>17.45</v>
      </c>
      <c r="M372">
        <v>0.85</v>
      </c>
      <c r="N372">
        <v>4</v>
      </c>
      <c r="O372" t="str">
        <f>IF(N372="","",VLOOKUP(N372,TABLAS_NOBORRAR!$B$3:$C$12,2,))</f>
        <v>Vitelado</v>
      </c>
      <c r="P372">
        <v>999</v>
      </c>
    </row>
    <row r="373" spans="1:16" x14ac:dyDescent="0.3">
      <c r="A373" t="s">
        <v>20</v>
      </c>
      <c r="B373">
        <v>10</v>
      </c>
      <c r="C373" s="3">
        <v>42284</v>
      </c>
      <c r="D373" s="4">
        <v>0.74375000000000002</v>
      </c>
      <c r="E373" s="5">
        <v>36.415599999999998</v>
      </c>
      <c r="F373" s="5">
        <v>72.945700000000002</v>
      </c>
      <c r="H373">
        <v>10</v>
      </c>
      <c r="I373">
        <v>14</v>
      </c>
      <c r="J373">
        <v>13.5</v>
      </c>
      <c r="K373">
        <v>16.16</v>
      </c>
      <c r="M373">
        <v>1.88</v>
      </c>
      <c r="N373">
        <v>6</v>
      </c>
      <c r="O373" t="str">
        <f>IF(N373="","",VLOOKUP(N373,TABLAS_NOBORRAR!$B$3:$C$12,2,))</f>
        <v>Hidratado</v>
      </c>
      <c r="P373">
        <v>999</v>
      </c>
    </row>
    <row r="374" spans="1:16" x14ac:dyDescent="0.3">
      <c r="A374" t="s">
        <v>20</v>
      </c>
      <c r="B374">
        <v>10</v>
      </c>
      <c r="C374" s="3">
        <v>42284</v>
      </c>
      <c r="D374" s="4">
        <v>0.74375000000000002</v>
      </c>
      <c r="E374" s="5">
        <v>36.415599999999998</v>
      </c>
      <c r="F374" s="5">
        <v>72.945700000000002</v>
      </c>
      <c r="H374">
        <v>10</v>
      </c>
      <c r="I374">
        <v>15</v>
      </c>
      <c r="J374">
        <v>15</v>
      </c>
      <c r="K374">
        <v>21.71</v>
      </c>
      <c r="M374">
        <v>1.43</v>
      </c>
      <c r="N374">
        <v>5</v>
      </c>
      <c r="O374" t="str">
        <f>IF(N374="","",VLOOKUP(N374,TABLAS_NOBORRAR!$B$3:$C$12,2,))</f>
        <v>En Maduracion</v>
      </c>
      <c r="P374">
        <v>999</v>
      </c>
    </row>
    <row r="375" spans="1:16" x14ac:dyDescent="0.3">
      <c r="A375" t="s">
        <v>20</v>
      </c>
      <c r="B375">
        <v>10</v>
      </c>
      <c r="C375" s="3">
        <v>42284</v>
      </c>
      <c r="D375" s="4">
        <v>0.74375000000000002</v>
      </c>
      <c r="E375" s="5">
        <v>36.415599999999998</v>
      </c>
      <c r="F375" s="5">
        <v>72.945700000000002</v>
      </c>
      <c r="H375">
        <v>10</v>
      </c>
      <c r="I375">
        <v>16</v>
      </c>
      <c r="J375">
        <v>14.8</v>
      </c>
      <c r="K375">
        <v>19.11</v>
      </c>
      <c r="M375">
        <v>0.82</v>
      </c>
      <c r="N375">
        <v>4</v>
      </c>
      <c r="O375" t="str">
        <f>IF(N375="","",VLOOKUP(N375,TABLAS_NOBORRAR!$B$3:$C$12,2,))</f>
        <v>Vitelado</v>
      </c>
      <c r="P375">
        <v>3</v>
      </c>
    </row>
    <row r="376" spans="1:16" x14ac:dyDescent="0.3">
      <c r="A376" t="s">
        <v>20</v>
      </c>
      <c r="B376">
        <v>10</v>
      </c>
      <c r="C376" s="3">
        <v>42284</v>
      </c>
      <c r="D376" s="4">
        <v>0.74375000000000002</v>
      </c>
      <c r="E376" s="5">
        <v>36.415599999999998</v>
      </c>
      <c r="F376" s="5">
        <v>72.945700000000002</v>
      </c>
      <c r="H376">
        <v>10</v>
      </c>
      <c r="I376">
        <v>17</v>
      </c>
      <c r="J376">
        <v>15.5</v>
      </c>
      <c r="K376">
        <v>23.11</v>
      </c>
      <c r="M376">
        <v>1.24</v>
      </c>
      <c r="N376">
        <v>4</v>
      </c>
      <c r="O376" t="str">
        <f>IF(N376="","",VLOOKUP(N376,TABLAS_NOBORRAR!$B$3:$C$12,2,))</f>
        <v>Vitelado</v>
      </c>
      <c r="P376">
        <v>4</v>
      </c>
    </row>
    <row r="377" spans="1:16" x14ac:dyDescent="0.3">
      <c r="A377" t="s">
        <v>20</v>
      </c>
      <c r="B377">
        <v>10</v>
      </c>
      <c r="C377" s="3">
        <v>42284</v>
      </c>
      <c r="D377" s="4">
        <v>0.74375000000000002</v>
      </c>
      <c r="E377" s="5">
        <v>36.415599999999998</v>
      </c>
      <c r="F377" s="5">
        <v>72.945700000000002</v>
      </c>
      <c r="H377">
        <v>10</v>
      </c>
      <c r="I377">
        <v>18</v>
      </c>
      <c r="J377">
        <v>13.6</v>
      </c>
      <c r="K377">
        <v>15.3</v>
      </c>
      <c r="M377">
        <v>0.93</v>
      </c>
      <c r="N377">
        <v>4</v>
      </c>
      <c r="O377" t="str">
        <f>IF(N377="","",VLOOKUP(N377,TABLAS_NOBORRAR!$B$3:$C$12,2,))</f>
        <v>Vitelado</v>
      </c>
      <c r="P377">
        <v>7</v>
      </c>
    </row>
    <row r="378" spans="1:16" x14ac:dyDescent="0.3">
      <c r="A378" t="s">
        <v>20</v>
      </c>
      <c r="B378">
        <v>10</v>
      </c>
      <c r="C378" s="3">
        <v>42284</v>
      </c>
      <c r="D378" s="4">
        <v>0.74375000000000002</v>
      </c>
      <c r="E378" s="5">
        <v>36.415599999999998</v>
      </c>
      <c r="F378" s="5">
        <v>72.945700000000002</v>
      </c>
      <c r="H378">
        <v>10</v>
      </c>
      <c r="I378">
        <v>19</v>
      </c>
      <c r="J378">
        <v>14.5</v>
      </c>
      <c r="K378">
        <v>19.829999999999998</v>
      </c>
      <c r="M378">
        <v>0.9</v>
      </c>
      <c r="N378">
        <v>4</v>
      </c>
      <c r="O378" t="str">
        <f>IF(N378="","",VLOOKUP(N378,TABLAS_NOBORRAR!$B$3:$C$12,2,))</f>
        <v>Vitelado</v>
      </c>
      <c r="P378">
        <v>3</v>
      </c>
    </row>
    <row r="379" spans="1:16" x14ac:dyDescent="0.3">
      <c r="A379" t="s">
        <v>20</v>
      </c>
      <c r="B379">
        <v>10</v>
      </c>
      <c r="C379" s="3">
        <v>42284</v>
      </c>
      <c r="D379" s="4">
        <v>0.74375000000000002</v>
      </c>
      <c r="E379" s="5">
        <v>36.415599999999998</v>
      </c>
      <c r="F379" s="5">
        <v>72.945700000000002</v>
      </c>
      <c r="H379">
        <v>10</v>
      </c>
      <c r="I379">
        <v>20</v>
      </c>
      <c r="J379">
        <v>15</v>
      </c>
      <c r="K379">
        <v>22.13</v>
      </c>
      <c r="M379">
        <v>2.91</v>
      </c>
      <c r="N379">
        <v>6</v>
      </c>
      <c r="O379" t="str">
        <f>IF(N379="","",VLOOKUP(N379,TABLAS_NOBORRAR!$B$3:$C$12,2,))</f>
        <v>Hidratado</v>
      </c>
      <c r="P379">
        <v>999</v>
      </c>
    </row>
    <row r="380" spans="1:16" x14ac:dyDescent="0.3">
      <c r="A380" t="s">
        <v>20</v>
      </c>
      <c r="B380">
        <v>10</v>
      </c>
      <c r="C380" s="3">
        <v>42284</v>
      </c>
      <c r="D380" s="4">
        <v>0.74375000000000002</v>
      </c>
      <c r="E380" s="5">
        <v>36.415599999999998</v>
      </c>
      <c r="F380" s="5">
        <v>72.945700000000002</v>
      </c>
      <c r="H380">
        <v>10</v>
      </c>
      <c r="I380">
        <v>21</v>
      </c>
      <c r="J380">
        <v>14.9</v>
      </c>
      <c r="K380">
        <v>20.77</v>
      </c>
      <c r="M380">
        <v>1.08</v>
      </c>
      <c r="N380">
        <v>4</v>
      </c>
      <c r="O380" t="str">
        <f>IF(N380="","",VLOOKUP(N380,TABLAS_NOBORRAR!$B$3:$C$12,2,))</f>
        <v>Vitelado</v>
      </c>
      <c r="P380">
        <v>3</v>
      </c>
    </row>
    <row r="381" spans="1:16" x14ac:dyDescent="0.3">
      <c r="A381" t="s">
        <v>20</v>
      </c>
      <c r="B381">
        <v>10</v>
      </c>
      <c r="C381" s="3">
        <v>42284</v>
      </c>
      <c r="D381" s="4">
        <v>0.74375000000000002</v>
      </c>
      <c r="E381" s="5">
        <v>36.415599999999998</v>
      </c>
      <c r="F381" s="5">
        <v>72.945700000000002</v>
      </c>
      <c r="H381">
        <v>10</v>
      </c>
      <c r="I381">
        <v>22</v>
      </c>
      <c r="J381">
        <v>14.4</v>
      </c>
      <c r="K381">
        <v>19.989999999999998</v>
      </c>
      <c r="M381">
        <v>0.95</v>
      </c>
      <c r="N381">
        <v>4</v>
      </c>
      <c r="O381" t="str">
        <f>IF(N381="","",VLOOKUP(N381,TABLAS_NOBORRAR!$B$3:$C$12,2,))</f>
        <v>Vitelado</v>
      </c>
      <c r="P381">
        <v>3</v>
      </c>
    </row>
    <row r="382" spans="1:16" x14ac:dyDescent="0.3">
      <c r="A382" t="s">
        <v>20</v>
      </c>
      <c r="B382">
        <v>10</v>
      </c>
      <c r="C382" s="3">
        <v>42284</v>
      </c>
      <c r="D382" s="4">
        <v>0.74375000000000002</v>
      </c>
      <c r="E382" s="5">
        <v>36.415599999999998</v>
      </c>
      <c r="F382" s="5">
        <v>72.945700000000002</v>
      </c>
      <c r="H382">
        <v>10</v>
      </c>
      <c r="I382">
        <v>23</v>
      </c>
      <c r="J382">
        <v>14.8</v>
      </c>
      <c r="K382">
        <v>22.39</v>
      </c>
      <c r="M382">
        <v>1.31</v>
      </c>
      <c r="N382">
        <v>4</v>
      </c>
      <c r="O382" t="str">
        <f>IF(N382="","",VLOOKUP(N382,TABLAS_NOBORRAR!$B$3:$C$12,2,))</f>
        <v>Vitelado</v>
      </c>
      <c r="P382">
        <v>999</v>
      </c>
    </row>
    <row r="383" spans="1:16" x14ac:dyDescent="0.3">
      <c r="A383" t="s">
        <v>20</v>
      </c>
      <c r="B383">
        <v>10</v>
      </c>
      <c r="C383" s="3">
        <v>42284</v>
      </c>
      <c r="D383" s="4">
        <v>0.74375000000000002</v>
      </c>
      <c r="E383" s="5">
        <v>36.415599999999998</v>
      </c>
      <c r="F383" s="5">
        <v>72.945700000000002</v>
      </c>
      <c r="H383">
        <v>10</v>
      </c>
      <c r="I383">
        <v>24</v>
      </c>
      <c r="J383">
        <v>14.2</v>
      </c>
      <c r="K383">
        <v>16.89</v>
      </c>
      <c r="M383">
        <v>0.85</v>
      </c>
      <c r="N383">
        <v>4</v>
      </c>
      <c r="O383" t="str">
        <f>IF(N383="","",VLOOKUP(N383,TABLAS_NOBORRAR!$B$3:$C$12,2,))</f>
        <v>Vitelado</v>
      </c>
      <c r="P383">
        <v>7</v>
      </c>
    </row>
    <row r="384" spans="1:16" x14ac:dyDescent="0.3">
      <c r="A384" t="s">
        <v>20</v>
      </c>
      <c r="B384">
        <v>10</v>
      </c>
      <c r="C384" s="3">
        <v>42284</v>
      </c>
      <c r="D384" s="4">
        <v>0.74375000000000002</v>
      </c>
      <c r="E384" s="5">
        <v>36.415599999999998</v>
      </c>
      <c r="F384" s="5">
        <v>72.945700000000002</v>
      </c>
      <c r="H384">
        <v>10</v>
      </c>
      <c r="I384">
        <v>25</v>
      </c>
      <c r="J384">
        <v>16.5</v>
      </c>
      <c r="K384">
        <v>28.16</v>
      </c>
      <c r="M384">
        <v>1.58</v>
      </c>
      <c r="N384">
        <v>4</v>
      </c>
      <c r="O384" t="str">
        <f>IF(N384="","",VLOOKUP(N384,TABLAS_NOBORRAR!$B$3:$C$12,2,))</f>
        <v>Vitelado</v>
      </c>
      <c r="P384">
        <v>4</v>
      </c>
    </row>
    <row r="385" spans="1:16" x14ac:dyDescent="0.3">
      <c r="A385" t="s">
        <v>20</v>
      </c>
      <c r="B385">
        <v>10</v>
      </c>
      <c r="C385" s="3">
        <v>42284</v>
      </c>
      <c r="D385" s="4">
        <v>0.74375000000000002</v>
      </c>
      <c r="E385" s="5">
        <v>36.415599999999998</v>
      </c>
      <c r="F385" s="5">
        <v>72.945700000000002</v>
      </c>
      <c r="H385">
        <v>10</v>
      </c>
      <c r="I385">
        <v>26</v>
      </c>
      <c r="J385">
        <v>14.4</v>
      </c>
      <c r="K385">
        <v>18.690000000000001</v>
      </c>
      <c r="M385">
        <v>0.92</v>
      </c>
      <c r="N385">
        <v>4</v>
      </c>
      <c r="O385" t="str">
        <f>IF(N385="","",VLOOKUP(N385,TABLAS_NOBORRAR!$B$3:$C$12,2,))</f>
        <v>Vitelado</v>
      </c>
      <c r="P385">
        <v>3</v>
      </c>
    </row>
    <row r="386" spans="1:16" x14ac:dyDescent="0.3">
      <c r="A386" t="s">
        <v>20</v>
      </c>
      <c r="B386">
        <v>10</v>
      </c>
      <c r="C386" s="3">
        <v>42284</v>
      </c>
      <c r="D386" s="4">
        <v>0.74375000000000002</v>
      </c>
      <c r="E386" s="5">
        <v>36.415599999999998</v>
      </c>
      <c r="F386" s="5">
        <v>72.945700000000002</v>
      </c>
      <c r="H386">
        <v>10</v>
      </c>
      <c r="I386">
        <v>27</v>
      </c>
      <c r="J386">
        <v>13</v>
      </c>
      <c r="K386">
        <v>15.2</v>
      </c>
      <c r="M386">
        <v>1.54</v>
      </c>
      <c r="N386">
        <v>6</v>
      </c>
      <c r="O386" t="str">
        <f>IF(N386="","",VLOOKUP(N386,TABLAS_NOBORRAR!$B$3:$C$12,2,))</f>
        <v>Hidratado</v>
      </c>
      <c r="P386">
        <v>999</v>
      </c>
    </row>
    <row r="387" spans="1:16" x14ac:dyDescent="0.3">
      <c r="A387" t="s">
        <v>20</v>
      </c>
      <c r="B387">
        <v>10</v>
      </c>
      <c r="C387" s="3">
        <v>42284</v>
      </c>
      <c r="D387" s="4">
        <v>0.74375000000000002</v>
      </c>
      <c r="E387" s="5">
        <v>36.415599999999998</v>
      </c>
      <c r="F387" s="5">
        <v>72.945700000000002</v>
      </c>
      <c r="H387">
        <v>10</v>
      </c>
      <c r="I387">
        <v>28</v>
      </c>
      <c r="J387">
        <v>15.8</v>
      </c>
      <c r="K387">
        <v>20.69</v>
      </c>
      <c r="M387">
        <v>1.31</v>
      </c>
      <c r="N387">
        <v>4</v>
      </c>
      <c r="O387" t="str">
        <f>IF(N387="","",VLOOKUP(N387,TABLAS_NOBORRAR!$B$3:$C$12,2,))</f>
        <v>Vitelado</v>
      </c>
      <c r="P387">
        <v>999</v>
      </c>
    </row>
    <row r="388" spans="1:16" x14ac:dyDescent="0.3">
      <c r="A388" t="s">
        <v>20</v>
      </c>
      <c r="B388">
        <v>10</v>
      </c>
      <c r="C388" s="3">
        <v>42284</v>
      </c>
      <c r="D388" s="4">
        <v>0.74375000000000002</v>
      </c>
      <c r="E388" s="5">
        <v>36.415599999999998</v>
      </c>
      <c r="F388" s="5">
        <v>72.945700000000002</v>
      </c>
      <c r="H388">
        <v>10</v>
      </c>
      <c r="I388">
        <v>29</v>
      </c>
      <c r="J388">
        <v>13.8</v>
      </c>
      <c r="K388">
        <v>16.75</v>
      </c>
      <c r="M388">
        <v>0.73</v>
      </c>
      <c r="N388">
        <v>4</v>
      </c>
      <c r="O388" t="str">
        <f>IF(N388="","",VLOOKUP(N388,TABLAS_NOBORRAR!$B$3:$C$12,2,))</f>
        <v>Vitelado</v>
      </c>
      <c r="P388">
        <v>7</v>
      </c>
    </row>
    <row r="389" spans="1:16" x14ac:dyDescent="0.3">
      <c r="A389" t="s">
        <v>20</v>
      </c>
      <c r="B389">
        <v>10</v>
      </c>
      <c r="C389" s="3">
        <v>42284</v>
      </c>
      <c r="D389" s="4">
        <v>0.74375000000000002</v>
      </c>
      <c r="E389" s="5">
        <v>36.415599999999998</v>
      </c>
      <c r="F389" s="5">
        <v>72.945700000000002</v>
      </c>
      <c r="H389">
        <v>10</v>
      </c>
      <c r="I389">
        <v>30</v>
      </c>
      <c r="J389">
        <v>14.4</v>
      </c>
      <c r="K389">
        <v>19.28</v>
      </c>
      <c r="M389">
        <v>1.08</v>
      </c>
      <c r="N389">
        <v>4</v>
      </c>
      <c r="O389" t="str">
        <f>IF(N389="","",VLOOKUP(N389,TABLAS_NOBORRAR!$B$3:$C$12,2,))</f>
        <v>Vitelado</v>
      </c>
      <c r="P389">
        <v>4</v>
      </c>
    </row>
    <row r="390" spans="1:16" x14ac:dyDescent="0.3">
      <c r="A390" t="s">
        <v>20</v>
      </c>
      <c r="B390">
        <v>10</v>
      </c>
      <c r="C390" s="3">
        <v>42284</v>
      </c>
      <c r="D390" s="4">
        <v>0.74375000000000002</v>
      </c>
      <c r="E390" s="5">
        <v>36.415599999999998</v>
      </c>
      <c r="F390" s="5">
        <v>72.945700000000002</v>
      </c>
      <c r="H390">
        <v>10</v>
      </c>
      <c r="I390">
        <v>31</v>
      </c>
      <c r="J390">
        <v>14.3</v>
      </c>
      <c r="K390">
        <v>18.57</v>
      </c>
      <c r="M390">
        <v>0.97</v>
      </c>
      <c r="N390">
        <v>4</v>
      </c>
      <c r="O390" t="str">
        <f>IF(N390="","",VLOOKUP(N390,TABLAS_NOBORRAR!$B$3:$C$12,2,))</f>
        <v>Vitelado</v>
      </c>
      <c r="P390">
        <v>999</v>
      </c>
    </row>
    <row r="391" spans="1:16" x14ac:dyDescent="0.3">
      <c r="A391" t="s">
        <v>20</v>
      </c>
      <c r="B391">
        <v>10</v>
      </c>
      <c r="C391" s="3">
        <v>42284</v>
      </c>
      <c r="D391" s="4">
        <v>0.74375000000000002</v>
      </c>
      <c r="E391" s="5">
        <v>36.415599999999998</v>
      </c>
      <c r="F391" s="5">
        <v>72.945700000000002</v>
      </c>
      <c r="H391">
        <v>10</v>
      </c>
      <c r="I391">
        <v>32</v>
      </c>
      <c r="J391">
        <v>13.3</v>
      </c>
      <c r="K391">
        <v>13.96</v>
      </c>
      <c r="M391">
        <v>0.67</v>
      </c>
      <c r="N391">
        <v>4</v>
      </c>
      <c r="O391" t="str">
        <f>IF(N391="","",VLOOKUP(N391,TABLAS_NOBORRAR!$B$3:$C$12,2,))</f>
        <v>Vitelado</v>
      </c>
      <c r="P391">
        <v>7</v>
      </c>
    </row>
    <row r="392" spans="1:16" x14ac:dyDescent="0.3">
      <c r="A392" t="s">
        <v>20</v>
      </c>
      <c r="B392">
        <v>10</v>
      </c>
      <c r="C392" s="3">
        <v>42284</v>
      </c>
      <c r="D392" s="4">
        <v>0.74375000000000002</v>
      </c>
      <c r="E392" s="5">
        <v>36.415599999999998</v>
      </c>
      <c r="F392" s="5">
        <v>72.945700000000002</v>
      </c>
      <c r="H392">
        <v>10</v>
      </c>
      <c r="I392">
        <v>33</v>
      </c>
      <c r="J392">
        <v>13.3</v>
      </c>
      <c r="K392">
        <v>15.12</v>
      </c>
      <c r="M392">
        <v>1.22</v>
      </c>
      <c r="N392">
        <v>6</v>
      </c>
      <c r="O392" t="str">
        <f>IF(N392="","",VLOOKUP(N392,TABLAS_NOBORRAR!$B$3:$C$12,2,))</f>
        <v>Hidratado</v>
      </c>
      <c r="P392">
        <v>999</v>
      </c>
    </row>
    <row r="393" spans="1:16" x14ac:dyDescent="0.3">
      <c r="A393" t="s">
        <v>20</v>
      </c>
      <c r="B393">
        <v>10</v>
      </c>
      <c r="C393" s="3">
        <v>42284</v>
      </c>
      <c r="D393" s="4">
        <v>0.74375000000000002</v>
      </c>
      <c r="E393" s="5">
        <v>36.415599999999998</v>
      </c>
      <c r="F393" s="5">
        <v>72.945700000000002</v>
      </c>
      <c r="H393">
        <v>10</v>
      </c>
      <c r="I393">
        <v>34</v>
      </c>
      <c r="J393">
        <v>14.3</v>
      </c>
      <c r="K393">
        <v>18.3</v>
      </c>
      <c r="M393">
        <v>1.25</v>
      </c>
      <c r="N393">
        <v>6</v>
      </c>
      <c r="O393" t="str">
        <f>IF(N393="","",VLOOKUP(N393,TABLAS_NOBORRAR!$B$3:$C$12,2,))</f>
        <v>Hidratado</v>
      </c>
      <c r="P393">
        <v>999</v>
      </c>
    </row>
    <row r="394" spans="1:16" x14ac:dyDescent="0.3">
      <c r="A394" t="s">
        <v>20</v>
      </c>
      <c r="B394">
        <v>10</v>
      </c>
      <c r="C394" s="3">
        <v>42284</v>
      </c>
      <c r="D394" s="4">
        <v>0.74375000000000002</v>
      </c>
      <c r="E394" s="5">
        <v>36.415599999999998</v>
      </c>
      <c r="F394" s="5">
        <v>72.945700000000002</v>
      </c>
      <c r="H394">
        <v>10</v>
      </c>
      <c r="I394">
        <v>35</v>
      </c>
      <c r="J394">
        <v>13.4</v>
      </c>
      <c r="K394">
        <v>15.55</v>
      </c>
      <c r="M394">
        <v>0.87</v>
      </c>
      <c r="N394">
        <v>4</v>
      </c>
      <c r="O394" t="str">
        <f>IF(N394="","",VLOOKUP(N394,TABLAS_NOBORRAR!$B$3:$C$12,2,))</f>
        <v>Vitelado</v>
      </c>
      <c r="P394">
        <v>999</v>
      </c>
    </row>
    <row r="395" spans="1:16" x14ac:dyDescent="0.3">
      <c r="A395" t="s">
        <v>20</v>
      </c>
      <c r="B395">
        <v>10</v>
      </c>
      <c r="C395" s="3">
        <v>42284</v>
      </c>
      <c r="D395" s="4">
        <v>0.74375000000000002</v>
      </c>
      <c r="E395" s="5">
        <v>36.415599999999998</v>
      </c>
      <c r="F395" s="5">
        <v>72.945700000000002</v>
      </c>
      <c r="H395">
        <v>10</v>
      </c>
      <c r="I395">
        <v>36</v>
      </c>
      <c r="J395">
        <v>13.6</v>
      </c>
      <c r="K395">
        <v>17.399999999999999</v>
      </c>
      <c r="M395">
        <v>0.76</v>
      </c>
      <c r="N395">
        <v>4</v>
      </c>
      <c r="O395" t="str">
        <f>IF(N395="","",VLOOKUP(N395,TABLAS_NOBORRAR!$B$3:$C$12,2,))</f>
        <v>Vitelado</v>
      </c>
      <c r="P395">
        <v>999</v>
      </c>
    </row>
    <row r="396" spans="1:16" x14ac:dyDescent="0.3">
      <c r="A396" t="s">
        <v>20</v>
      </c>
      <c r="B396">
        <v>10</v>
      </c>
      <c r="C396" s="3">
        <v>42284</v>
      </c>
      <c r="D396" s="4">
        <v>0.74375000000000002</v>
      </c>
      <c r="E396" s="5">
        <v>36.415599999999998</v>
      </c>
      <c r="F396" s="5">
        <v>72.945700000000002</v>
      </c>
      <c r="H396">
        <v>10</v>
      </c>
      <c r="I396">
        <v>37</v>
      </c>
      <c r="J396">
        <v>13</v>
      </c>
      <c r="K396">
        <v>13.74</v>
      </c>
      <c r="M396">
        <v>1.19</v>
      </c>
      <c r="N396">
        <v>6</v>
      </c>
      <c r="O396" t="str">
        <f>IF(N396="","",VLOOKUP(N396,TABLAS_NOBORRAR!$B$3:$C$12,2,))</f>
        <v>Hidratado</v>
      </c>
      <c r="P396">
        <v>999</v>
      </c>
    </row>
    <row r="397" spans="1:16" x14ac:dyDescent="0.3">
      <c r="A397" t="s">
        <v>20</v>
      </c>
      <c r="B397">
        <v>10</v>
      </c>
      <c r="C397" s="3">
        <v>42284</v>
      </c>
      <c r="D397" s="4">
        <v>0.74375000000000002</v>
      </c>
      <c r="E397" s="5">
        <v>36.415599999999998</v>
      </c>
      <c r="F397" s="5">
        <v>72.945700000000002</v>
      </c>
      <c r="H397">
        <v>10</v>
      </c>
      <c r="I397">
        <v>38</v>
      </c>
      <c r="J397">
        <v>14.3</v>
      </c>
      <c r="K397">
        <v>17.22</v>
      </c>
      <c r="M397">
        <v>0.9</v>
      </c>
      <c r="N397">
        <v>4</v>
      </c>
      <c r="O397" t="str">
        <f>IF(N397="","",VLOOKUP(N397,TABLAS_NOBORRAR!$B$3:$C$12,2,))</f>
        <v>Vitelado</v>
      </c>
      <c r="P397">
        <v>2</v>
      </c>
    </row>
    <row r="398" spans="1:16" x14ac:dyDescent="0.3">
      <c r="A398" t="s">
        <v>20</v>
      </c>
      <c r="B398">
        <v>10</v>
      </c>
      <c r="C398" s="3">
        <v>42284</v>
      </c>
      <c r="D398" s="4">
        <v>0.74375000000000002</v>
      </c>
      <c r="E398" s="5">
        <v>36.415599999999998</v>
      </c>
      <c r="F398" s="5">
        <v>72.945700000000002</v>
      </c>
      <c r="H398">
        <v>10</v>
      </c>
      <c r="I398">
        <v>39</v>
      </c>
      <c r="J398">
        <v>14.5</v>
      </c>
      <c r="K398">
        <v>18.03</v>
      </c>
      <c r="M398">
        <v>0.92</v>
      </c>
      <c r="N398">
        <v>4</v>
      </c>
      <c r="O398" t="str">
        <f>IF(N398="","",VLOOKUP(N398,TABLAS_NOBORRAR!$B$3:$C$12,2,))</f>
        <v>Vitelado</v>
      </c>
      <c r="P398">
        <v>999</v>
      </c>
    </row>
    <row r="399" spans="1:16" x14ac:dyDescent="0.3">
      <c r="A399" t="s">
        <v>20</v>
      </c>
      <c r="B399">
        <v>10</v>
      </c>
      <c r="C399" s="3">
        <v>42284</v>
      </c>
      <c r="D399" s="4">
        <v>0.74375000000000002</v>
      </c>
      <c r="E399" s="5">
        <v>36.415599999999998</v>
      </c>
      <c r="F399" s="5">
        <v>72.945700000000002</v>
      </c>
      <c r="H399">
        <v>10</v>
      </c>
      <c r="I399">
        <v>40</v>
      </c>
      <c r="J399">
        <v>15.4</v>
      </c>
      <c r="K399">
        <v>24.52</v>
      </c>
      <c r="M399">
        <v>2.19</v>
      </c>
      <c r="N399">
        <v>6</v>
      </c>
      <c r="O399" t="str">
        <f>IF(N399="","",VLOOKUP(N399,TABLAS_NOBORRAR!$B$3:$C$12,2,))</f>
        <v>Hidratado</v>
      </c>
      <c r="P399">
        <v>999</v>
      </c>
    </row>
    <row r="400" spans="1:16" x14ac:dyDescent="0.3">
      <c r="A400" t="s">
        <v>20</v>
      </c>
      <c r="B400">
        <v>11</v>
      </c>
      <c r="C400" s="3">
        <v>42284</v>
      </c>
      <c r="D400" s="4">
        <v>0.81041666666666667</v>
      </c>
      <c r="E400" s="5">
        <v>36.456983333333334</v>
      </c>
      <c r="F400" s="5">
        <v>72.927366666666671</v>
      </c>
      <c r="H400">
        <v>11</v>
      </c>
      <c r="I400">
        <v>1</v>
      </c>
      <c r="J400">
        <v>15.3</v>
      </c>
      <c r="K400">
        <v>23.12</v>
      </c>
      <c r="M400">
        <v>1.37</v>
      </c>
      <c r="N400">
        <v>4</v>
      </c>
      <c r="O400" t="str">
        <f>IF(N400="","",VLOOKUP(N400,TABLAS_NOBORRAR!$B$3:$C$12,2,))</f>
        <v>Vitelado</v>
      </c>
      <c r="P400">
        <v>7</v>
      </c>
    </row>
    <row r="401" spans="1:16" x14ac:dyDescent="0.3">
      <c r="A401" t="s">
        <v>20</v>
      </c>
      <c r="B401">
        <v>11</v>
      </c>
      <c r="C401" s="3">
        <v>42284</v>
      </c>
      <c r="D401" s="4">
        <v>0.81041666666666667</v>
      </c>
      <c r="E401" s="5">
        <v>36.456983333333334</v>
      </c>
      <c r="F401" s="5">
        <v>72.927366666666671</v>
      </c>
      <c r="H401">
        <v>11</v>
      </c>
      <c r="I401">
        <v>2</v>
      </c>
      <c r="J401">
        <v>13.6</v>
      </c>
      <c r="K401">
        <v>16.59</v>
      </c>
      <c r="M401">
        <v>0.81</v>
      </c>
      <c r="N401">
        <v>4</v>
      </c>
      <c r="O401" t="str">
        <f>IF(N401="","",VLOOKUP(N401,TABLAS_NOBORRAR!$B$3:$C$12,2,))</f>
        <v>Vitelado</v>
      </c>
      <c r="P401">
        <v>6</v>
      </c>
    </row>
    <row r="402" spans="1:16" x14ac:dyDescent="0.3">
      <c r="A402" t="s">
        <v>20</v>
      </c>
      <c r="B402">
        <v>11</v>
      </c>
      <c r="C402" s="3">
        <v>42284</v>
      </c>
      <c r="D402" s="4">
        <v>0.81041666666666667</v>
      </c>
      <c r="E402" s="5">
        <v>36.456983333333334</v>
      </c>
      <c r="F402" s="5">
        <v>72.927366666666671</v>
      </c>
      <c r="H402">
        <v>11</v>
      </c>
      <c r="I402">
        <v>3</v>
      </c>
      <c r="J402">
        <v>15.3</v>
      </c>
      <c r="K402">
        <v>25.08</v>
      </c>
      <c r="M402">
        <v>1.4</v>
      </c>
      <c r="N402">
        <v>4</v>
      </c>
      <c r="O402" t="str">
        <f>IF(N402="","",VLOOKUP(N402,TABLAS_NOBORRAR!$B$3:$C$12,2,))</f>
        <v>Vitelado</v>
      </c>
      <c r="P402">
        <v>3</v>
      </c>
    </row>
    <row r="403" spans="1:16" x14ac:dyDescent="0.3">
      <c r="A403" t="s">
        <v>20</v>
      </c>
      <c r="B403">
        <v>11</v>
      </c>
      <c r="C403" s="3">
        <v>42284</v>
      </c>
      <c r="D403" s="4">
        <v>0.81041666666666667</v>
      </c>
      <c r="E403" s="5">
        <v>36.456983333333334</v>
      </c>
      <c r="F403" s="5">
        <v>72.927366666666671</v>
      </c>
      <c r="H403">
        <v>11</v>
      </c>
      <c r="I403">
        <v>4</v>
      </c>
      <c r="J403">
        <v>13.5</v>
      </c>
      <c r="K403">
        <v>17.649999999999999</v>
      </c>
      <c r="M403">
        <v>0.67</v>
      </c>
      <c r="N403">
        <v>4</v>
      </c>
      <c r="O403" t="str">
        <f>IF(N403="","",VLOOKUP(N403,TABLAS_NOBORRAR!$B$3:$C$12,2,))</f>
        <v>Vitelado</v>
      </c>
      <c r="P403">
        <v>4</v>
      </c>
    </row>
    <row r="404" spans="1:16" x14ac:dyDescent="0.3">
      <c r="A404" t="s">
        <v>20</v>
      </c>
      <c r="B404">
        <v>11</v>
      </c>
      <c r="C404" s="3">
        <v>42284</v>
      </c>
      <c r="D404" s="4">
        <v>0.81041666666666667</v>
      </c>
      <c r="E404" s="5">
        <v>36.456983333333334</v>
      </c>
      <c r="F404" s="5">
        <v>72.927366666666671</v>
      </c>
      <c r="H404">
        <v>11</v>
      </c>
      <c r="I404">
        <v>5</v>
      </c>
      <c r="J404">
        <v>15</v>
      </c>
      <c r="K404">
        <v>21.32</v>
      </c>
      <c r="M404">
        <v>1.02</v>
      </c>
      <c r="N404">
        <v>4</v>
      </c>
      <c r="O404" t="str">
        <f>IF(N404="","",VLOOKUP(N404,TABLAS_NOBORRAR!$B$3:$C$12,2,))</f>
        <v>Vitelado</v>
      </c>
      <c r="P404">
        <v>3</v>
      </c>
    </row>
    <row r="405" spans="1:16" x14ac:dyDescent="0.3">
      <c r="A405" t="s">
        <v>20</v>
      </c>
      <c r="B405">
        <v>11</v>
      </c>
      <c r="C405" s="3">
        <v>42284</v>
      </c>
      <c r="D405" s="4">
        <v>0.81041666666666667</v>
      </c>
      <c r="E405" s="5">
        <v>36.456983333333334</v>
      </c>
      <c r="F405" s="5">
        <v>72.927366666666671</v>
      </c>
      <c r="H405">
        <v>11</v>
      </c>
      <c r="I405">
        <v>6</v>
      </c>
      <c r="J405">
        <v>14.5</v>
      </c>
      <c r="K405">
        <v>20.98</v>
      </c>
      <c r="M405">
        <v>1.18</v>
      </c>
      <c r="N405">
        <v>4</v>
      </c>
      <c r="O405" t="str">
        <f>IF(N405="","",VLOOKUP(N405,TABLAS_NOBORRAR!$B$3:$C$12,2,))</f>
        <v>Vitelado</v>
      </c>
      <c r="P405">
        <v>3</v>
      </c>
    </row>
    <row r="406" spans="1:16" x14ac:dyDescent="0.3">
      <c r="A406" t="s">
        <v>20</v>
      </c>
      <c r="B406">
        <v>11</v>
      </c>
      <c r="C406" s="3">
        <v>42284</v>
      </c>
      <c r="D406" s="4">
        <v>0.81041666666666667</v>
      </c>
      <c r="E406" s="5">
        <v>36.456983333333334</v>
      </c>
      <c r="F406" s="5">
        <v>72.927366666666671</v>
      </c>
      <c r="H406">
        <v>11</v>
      </c>
      <c r="I406">
        <v>7</v>
      </c>
      <c r="J406">
        <v>15</v>
      </c>
      <c r="K406">
        <v>21.76</v>
      </c>
      <c r="M406">
        <v>1.08</v>
      </c>
      <c r="N406">
        <v>4</v>
      </c>
      <c r="O406" t="str">
        <f>IF(N406="","",VLOOKUP(N406,TABLAS_NOBORRAR!$B$3:$C$12,2,))</f>
        <v>Vitelado</v>
      </c>
      <c r="P406">
        <v>7</v>
      </c>
    </row>
    <row r="407" spans="1:16" x14ac:dyDescent="0.3">
      <c r="A407" t="s">
        <v>20</v>
      </c>
      <c r="B407">
        <v>11</v>
      </c>
      <c r="C407" s="3">
        <v>42284</v>
      </c>
      <c r="D407" s="4">
        <v>0.81041666666666667</v>
      </c>
      <c r="E407" s="5">
        <v>36.456983333333334</v>
      </c>
      <c r="F407" s="5">
        <v>72.927366666666671</v>
      </c>
      <c r="H407">
        <v>11</v>
      </c>
      <c r="I407">
        <v>8</v>
      </c>
      <c r="J407">
        <v>16.3</v>
      </c>
      <c r="K407">
        <v>26.79</v>
      </c>
      <c r="M407">
        <v>1.22</v>
      </c>
      <c r="N407">
        <v>5</v>
      </c>
      <c r="O407" t="str">
        <f>IF(N407="","",VLOOKUP(N407,TABLAS_NOBORRAR!$B$3:$C$12,2,))</f>
        <v>En Maduracion</v>
      </c>
      <c r="P407">
        <v>999</v>
      </c>
    </row>
    <row r="408" spans="1:16" x14ac:dyDescent="0.3">
      <c r="A408" t="s">
        <v>20</v>
      </c>
      <c r="B408">
        <v>11</v>
      </c>
      <c r="C408" s="3">
        <v>42284</v>
      </c>
      <c r="D408" s="4">
        <v>0.81041666666666667</v>
      </c>
      <c r="E408" s="5">
        <v>36.456983333333334</v>
      </c>
      <c r="F408" s="5">
        <v>72.927366666666671</v>
      </c>
      <c r="H408">
        <v>11</v>
      </c>
      <c r="I408">
        <v>9</v>
      </c>
      <c r="J408">
        <v>15.5</v>
      </c>
      <c r="K408">
        <v>22.59</v>
      </c>
      <c r="M408">
        <v>0.96</v>
      </c>
      <c r="N408">
        <v>5</v>
      </c>
      <c r="O408" t="str">
        <f>IF(N408="","",VLOOKUP(N408,TABLAS_NOBORRAR!$B$3:$C$12,2,))</f>
        <v>En Maduracion</v>
      </c>
      <c r="P408">
        <v>999</v>
      </c>
    </row>
    <row r="409" spans="1:16" x14ac:dyDescent="0.3">
      <c r="A409" t="s">
        <v>20</v>
      </c>
      <c r="B409">
        <v>11</v>
      </c>
      <c r="C409" s="3">
        <v>42284</v>
      </c>
      <c r="D409" s="4">
        <v>0.81041666666666667</v>
      </c>
      <c r="E409" s="5">
        <v>36.456983333333334</v>
      </c>
      <c r="F409" s="5">
        <v>72.927366666666671</v>
      </c>
      <c r="H409">
        <v>11</v>
      </c>
      <c r="I409">
        <v>10</v>
      </c>
      <c r="J409">
        <v>14.1</v>
      </c>
      <c r="K409">
        <v>17.55</v>
      </c>
      <c r="M409">
        <v>0.84</v>
      </c>
      <c r="N409">
        <v>4</v>
      </c>
      <c r="O409" t="str">
        <f>IF(N409="","",VLOOKUP(N409,TABLAS_NOBORRAR!$B$3:$C$12,2,))</f>
        <v>Vitelado</v>
      </c>
      <c r="P409">
        <v>4</v>
      </c>
    </row>
    <row r="410" spans="1:16" x14ac:dyDescent="0.3">
      <c r="A410" t="s">
        <v>20</v>
      </c>
      <c r="B410">
        <v>11</v>
      </c>
      <c r="C410" s="3">
        <v>42284</v>
      </c>
      <c r="D410" s="4">
        <v>0.81041666666666667</v>
      </c>
      <c r="E410" s="5">
        <v>36.456983333333334</v>
      </c>
      <c r="F410" s="5">
        <v>72.927366666666671</v>
      </c>
      <c r="H410">
        <v>11</v>
      </c>
      <c r="I410">
        <v>11</v>
      </c>
      <c r="J410">
        <v>13.6</v>
      </c>
      <c r="K410">
        <v>16.62</v>
      </c>
      <c r="M410" t="s">
        <v>31</v>
      </c>
      <c r="P410">
        <v>999</v>
      </c>
    </row>
    <row r="411" spans="1:16" x14ac:dyDescent="0.3">
      <c r="A411" t="s">
        <v>20</v>
      </c>
      <c r="B411">
        <v>11</v>
      </c>
      <c r="C411" s="3">
        <v>42284</v>
      </c>
      <c r="D411" s="4">
        <v>0.81041666666666667</v>
      </c>
      <c r="E411" s="5">
        <v>36.456983333333334</v>
      </c>
      <c r="F411" s="5">
        <v>72.927366666666671</v>
      </c>
      <c r="H411">
        <v>11</v>
      </c>
      <c r="I411">
        <v>12</v>
      </c>
      <c r="J411">
        <v>15.6</v>
      </c>
      <c r="K411">
        <v>24.52</v>
      </c>
      <c r="M411">
        <v>1.27</v>
      </c>
      <c r="N411">
        <v>4</v>
      </c>
      <c r="O411" t="str">
        <f>IF(N411="","",VLOOKUP(N411,TABLAS_NOBORRAR!$B$3:$C$12,2,))</f>
        <v>Vitelado</v>
      </c>
      <c r="P411">
        <v>2</v>
      </c>
    </row>
    <row r="412" spans="1:16" x14ac:dyDescent="0.3">
      <c r="A412" t="s">
        <v>20</v>
      </c>
      <c r="B412">
        <v>11</v>
      </c>
      <c r="C412" s="3">
        <v>42284</v>
      </c>
      <c r="D412" s="4">
        <v>0.81041666666666667</v>
      </c>
      <c r="E412" s="5">
        <v>36.456983333333334</v>
      </c>
      <c r="F412" s="5">
        <v>72.927366666666671</v>
      </c>
      <c r="H412">
        <v>11</v>
      </c>
      <c r="I412">
        <v>13</v>
      </c>
      <c r="J412">
        <v>14</v>
      </c>
      <c r="K412">
        <v>17.39</v>
      </c>
      <c r="M412">
        <v>0.68</v>
      </c>
      <c r="N412">
        <v>4</v>
      </c>
      <c r="O412" t="str">
        <f>IF(N412="","",VLOOKUP(N412,TABLAS_NOBORRAR!$B$3:$C$12,2,))</f>
        <v>Vitelado</v>
      </c>
      <c r="P412">
        <v>7</v>
      </c>
    </row>
    <row r="413" spans="1:16" x14ac:dyDescent="0.3">
      <c r="A413" t="s">
        <v>20</v>
      </c>
      <c r="B413">
        <v>11</v>
      </c>
      <c r="C413" s="3">
        <v>42284</v>
      </c>
      <c r="D413" s="4">
        <v>0.81041666666666667</v>
      </c>
      <c r="E413" s="5">
        <v>36.456983333333334</v>
      </c>
      <c r="F413" s="5">
        <v>72.927366666666671</v>
      </c>
      <c r="H413">
        <v>11</v>
      </c>
      <c r="I413">
        <v>14</v>
      </c>
      <c r="J413">
        <v>14.5</v>
      </c>
      <c r="K413">
        <v>20.67</v>
      </c>
      <c r="M413">
        <v>1.23</v>
      </c>
      <c r="N413">
        <v>6</v>
      </c>
      <c r="O413" t="str">
        <f>IF(N413="","",VLOOKUP(N413,TABLAS_NOBORRAR!$B$3:$C$12,2,))</f>
        <v>Hidratado</v>
      </c>
      <c r="P413">
        <v>999</v>
      </c>
    </row>
    <row r="414" spans="1:16" x14ac:dyDescent="0.3">
      <c r="A414" t="s">
        <v>20</v>
      </c>
      <c r="B414">
        <v>11</v>
      </c>
      <c r="C414" s="3">
        <v>42284</v>
      </c>
      <c r="D414" s="4">
        <v>0.81041666666666667</v>
      </c>
      <c r="E414" s="5">
        <v>36.456983333333334</v>
      </c>
      <c r="F414" s="5">
        <v>72.927366666666671</v>
      </c>
      <c r="H414">
        <v>11</v>
      </c>
      <c r="I414">
        <v>15</v>
      </c>
      <c r="J414">
        <v>14.3</v>
      </c>
      <c r="K414">
        <v>19.91</v>
      </c>
      <c r="M414">
        <v>2.21</v>
      </c>
      <c r="N414">
        <v>4</v>
      </c>
      <c r="O414" t="str">
        <f>IF(N414="","",VLOOKUP(N414,TABLAS_NOBORRAR!$B$3:$C$12,2,))</f>
        <v>Vitelado</v>
      </c>
      <c r="P414">
        <v>5</v>
      </c>
    </row>
    <row r="415" spans="1:16" x14ac:dyDescent="0.3">
      <c r="A415" t="s">
        <v>20</v>
      </c>
      <c r="B415">
        <v>11</v>
      </c>
      <c r="C415" s="3">
        <v>42284</v>
      </c>
      <c r="D415" s="4">
        <v>0.81041666666666667</v>
      </c>
      <c r="E415" s="5">
        <v>36.456983333333334</v>
      </c>
      <c r="F415" s="5">
        <v>72.927366666666671</v>
      </c>
      <c r="H415">
        <v>11</v>
      </c>
      <c r="I415">
        <v>16</v>
      </c>
      <c r="J415">
        <v>14.3</v>
      </c>
      <c r="K415">
        <v>17.510000000000002</v>
      </c>
      <c r="M415">
        <v>0.76</v>
      </c>
      <c r="N415">
        <v>6</v>
      </c>
      <c r="O415" t="str">
        <f>IF(N415="","",VLOOKUP(N415,TABLAS_NOBORRAR!$B$3:$C$12,2,))</f>
        <v>Hidratado</v>
      </c>
      <c r="P415">
        <v>999</v>
      </c>
    </row>
    <row r="416" spans="1:16" x14ac:dyDescent="0.3">
      <c r="A416" t="s">
        <v>20</v>
      </c>
      <c r="B416">
        <v>11</v>
      </c>
      <c r="C416" s="3">
        <v>42284</v>
      </c>
      <c r="D416" s="4">
        <v>0.81041666666666667</v>
      </c>
      <c r="E416" s="5">
        <v>36.456983333333334</v>
      </c>
      <c r="F416" s="5">
        <v>72.927366666666671</v>
      </c>
      <c r="H416">
        <v>11</v>
      </c>
      <c r="I416">
        <v>17</v>
      </c>
      <c r="J416">
        <v>13.6</v>
      </c>
      <c r="K416">
        <v>18.11</v>
      </c>
      <c r="M416">
        <v>1.22</v>
      </c>
      <c r="N416">
        <v>4</v>
      </c>
      <c r="O416" t="str">
        <f>IF(N416="","",VLOOKUP(N416,TABLAS_NOBORRAR!$B$3:$C$12,2,))</f>
        <v>Vitelado</v>
      </c>
      <c r="P416">
        <v>999</v>
      </c>
    </row>
    <row r="417" spans="1:16" x14ac:dyDescent="0.3">
      <c r="A417" t="s">
        <v>20</v>
      </c>
      <c r="B417">
        <v>11</v>
      </c>
      <c r="C417" s="3">
        <v>42284</v>
      </c>
      <c r="D417" s="4">
        <v>0.81041666666666667</v>
      </c>
      <c r="E417" s="5">
        <v>36.456983333333334</v>
      </c>
      <c r="F417" s="5">
        <v>72.927366666666671</v>
      </c>
      <c r="H417">
        <v>11</v>
      </c>
      <c r="I417">
        <v>18</v>
      </c>
      <c r="J417">
        <v>14.9</v>
      </c>
      <c r="K417">
        <v>21.38</v>
      </c>
      <c r="M417">
        <v>1.2</v>
      </c>
      <c r="N417">
        <v>4</v>
      </c>
      <c r="O417" t="str">
        <f>IF(N417="","",VLOOKUP(N417,TABLAS_NOBORRAR!$B$3:$C$12,2,))</f>
        <v>Vitelado</v>
      </c>
      <c r="P417">
        <v>999</v>
      </c>
    </row>
    <row r="418" spans="1:16" x14ac:dyDescent="0.3">
      <c r="A418" t="s">
        <v>20</v>
      </c>
      <c r="B418">
        <v>11</v>
      </c>
      <c r="C418" s="3">
        <v>42284</v>
      </c>
      <c r="D418" s="4">
        <v>0.81041666666666667</v>
      </c>
      <c r="E418" s="5">
        <v>36.456983333333334</v>
      </c>
      <c r="F418" s="5">
        <v>72.927366666666671</v>
      </c>
      <c r="H418">
        <v>11</v>
      </c>
      <c r="I418">
        <v>19</v>
      </c>
      <c r="J418">
        <v>14.1</v>
      </c>
      <c r="K418">
        <v>18.82</v>
      </c>
      <c r="M418">
        <v>0.77</v>
      </c>
      <c r="N418">
        <v>4</v>
      </c>
      <c r="O418" t="str">
        <f>IF(N418="","",VLOOKUP(N418,TABLAS_NOBORRAR!$B$3:$C$12,2,))</f>
        <v>Vitelado</v>
      </c>
      <c r="P418">
        <v>2</v>
      </c>
    </row>
    <row r="419" spans="1:16" x14ac:dyDescent="0.3">
      <c r="A419" t="s">
        <v>20</v>
      </c>
      <c r="B419">
        <v>11</v>
      </c>
      <c r="C419" s="3">
        <v>42284</v>
      </c>
      <c r="D419" s="4">
        <v>0.81041666666666667</v>
      </c>
      <c r="E419" s="5">
        <v>36.456983333333334</v>
      </c>
      <c r="F419" s="5">
        <v>72.927366666666671</v>
      </c>
      <c r="H419">
        <v>11</v>
      </c>
      <c r="I419">
        <v>20</v>
      </c>
      <c r="J419">
        <v>13.5</v>
      </c>
      <c r="K419">
        <v>15.83</v>
      </c>
      <c r="M419">
        <v>0.77</v>
      </c>
      <c r="N419">
        <v>4</v>
      </c>
      <c r="O419" t="str">
        <f>IF(N419="","",VLOOKUP(N419,TABLAS_NOBORRAR!$B$3:$C$12,2,))</f>
        <v>Vitelado</v>
      </c>
      <c r="P419">
        <v>7</v>
      </c>
    </row>
    <row r="420" spans="1:16" x14ac:dyDescent="0.3">
      <c r="A420" t="s">
        <v>20</v>
      </c>
      <c r="B420">
        <v>11</v>
      </c>
      <c r="C420" s="3">
        <v>42284</v>
      </c>
      <c r="D420" s="4">
        <v>0.81041666666666667</v>
      </c>
      <c r="E420" s="5">
        <v>36.456983333333334</v>
      </c>
      <c r="F420" s="5">
        <v>72.927366666666671</v>
      </c>
      <c r="H420">
        <v>11</v>
      </c>
      <c r="I420">
        <v>21</v>
      </c>
      <c r="J420">
        <v>13.5</v>
      </c>
      <c r="K420">
        <v>19.79</v>
      </c>
      <c r="M420">
        <v>1.1399999999999999</v>
      </c>
      <c r="N420">
        <v>4</v>
      </c>
      <c r="O420" t="str">
        <f>IF(N420="","",VLOOKUP(N420,TABLAS_NOBORRAR!$B$3:$C$12,2,))</f>
        <v>Vitelado</v>
      </c>
      <c r="P420">
        <v>7</v>
      </c>
    </row>
    <row r="421" spans="1:16" x14ac:dyDescent="0.3">
      <c r="A421" t="s">
        <v>20</v>
      </c>
      <c r="B421">
        <v>11</v>
      </c>
      <c r="C421" s="3">
        <v>42284</v>
      </c>
      <c r="D421" s="4">
        <v>0.81041666666666667</v>
      </c>
      <c r="E421" s="5">
        <v>36.456983333333334</v>
      </c>
      <c r="F421" s="5">
        <v>72.927366666666671</v>
      </c>
      <c r="H421">
        <v>11</v>
      </c>
      <c r="I421">
        <v>22</v>
      </c>
      <c r="J421">
        <v>14.1</v>
      </c>
      <c r="K421">
        <v>17.96</v>
      </c>
      <c r="M421">
        <v>1.73</v>
      </c>
      <c r="N421">
        <v>6</v>
      </c>
      <c r="O421" t="str">
        <f>IF(N421="","",VLOOKUP(N421,TABLAS_NOBORRAR!$B$3:$C$12,2,))</f>
        <v>Hidratado</v>
      </c>
      <c r="P421">
        <v>999</v>
      </c>
    </row>
    <row r="422" spans="1:16" x14ac:dyDescent="0.3">
      <c r="A422" t="s">
        <v>20</v>
      </c>
      <c r="B422">
        <v>11</v>
      </c>
      <c r="C422" s="3">
        <v>42284</v>
      </c>
      <c r="D422" s="4">
        <v>0.81041666666666667</v>
      </c>
      <c r="E422" s="5">
        <v>36.456983333333334</v>
      </c>
      <c r="F422" s="5">
        <v>72.927366666666671</v>
      </c>
      <c r="H422">
        <v>11</v>
      </c>
      <c r="I422">
        <v>23</v>
      </c>
      <c r="J422">
        <v>16</v>
      </c>
      <c r="K422">
        <v>27.05</v>
      </c>
      <c r="M422">
        <v>1.33</v>
      </c>
      <c r="N422">
        <v>4</v>
      </c>
      <c r="O422" t="str">
        <f>IF(N422="","",VLOOKUP(N422,TABLAS_NOBORRAR!$B$3:$C$12,2,))</f>
        <v>Vitelado</v>
      </c>
      <c r="P422">
        <v>4</v>
      </c>
    </row>
    <row r="423" spans="1:16" x14ac:dyDescent="0.3">
      <c r="A423" t="s">
        <v>20</v>
      </c>
      <c r="B423">
        <v>11</v>
      </c>
      <c r="C423" s="3">
        <v>42284</v>
      </c>
      <c r="D423" s="4">
        <v>0.81041666666666667</v>
      </c>
      <c r="E423" s="5">
        <v>36.456983333333334</v>
      </c>
      <c r="F423" s="5">
        <v>72.927366666666671</v>
      </c>
      <c r="H423">
        <v>11</v>
      </c>
      <c r="I423">
        <v>24</v>
      </c>
      <c r="J423">
        <v>15.3</v>
      </c>
      <c r="K423">
        <v>23.93</v>
      </c>
      <c r="M423">
        <v>1.35</v>
      </c>
      <c r="N423">
        <v>4</v>
      </c>
      <c r="O423" t="str">
        <f>IF(N423="","",VLOOKUP(N423,TABLAS_NOBORRAR!$B$3:$C$12,2,))</f>
        <v>Vitelado</v>
      </c>
      <c r="P423">
        <v>999</v>
      </c>
    </row>
    <row r="424" spans="1:16" x14ac:dyDescent="0.3">
      <c r="A424" t="s">
        <v>20</v>
      </c>
      <c r="B424">
        <v>11</v>
      </c>
      <c r="C424" s="3">
        <v>42284</v>
      </c>
      <c r="D424" s="4">
        <v>0.81041666666666667</v>
      </c>
      <c r="E424" s="5">
        <v>36.456983333333334</v>
      </c>
      <c r="F424" s="5">
        <v>72.927366666666671</v>
      </c>
      <c r="H424">
        <v>11</v>
      </c>
      <c r="I424">
        <v>25</v>
      </c>
      <c r="J424">
        <v>13.6</v>
      </c>
      <c r="K424">
        <v>16.88</v>
      </c>
      <c r="M424">
        <v>0.61</v>
      </c>
      <c r="N424">
        <v>4</v>
      </c>
      <c r="O424" t="str">
        <f>IF(N424="","",VLOOKUP(N424,TABLAS_NOBORRAR!$B$3:$C$12,2,))</f>
        <v>Vitelado</v>
      </c>
      <c r="P424">
        <v>3</v>
      </c>
    </row>
    <row r="425" spans="1:16" x14ac:dyDescent="0.3">
      <c r="A425" t="s">
        <v>20</v>
      </c>
      <c r="B425">
        <v>11</v>
      </c>
      <c r="C425" s="3">
        <v>42284</v>
      </c>
      <c r="D425" s="4">
        <v>0.81041666666666667</v>
      </c>
      <c r="E425" s="5">
        <v>36.456983333333334</v>
      </c>
      <c r="F425" s="5">
        <v>72.927366666666671</v>
      </c>
      <c r="H425">
        <v>11</v>
      </c>
      <c r="I425">
        <v>26</v>
      </c>
      <c r="J425">
        <v>14.2</v>
      </c>
      <c r="K425">
        <v>17.7</v>
      </c>
      <c r="M425">
        <v>1.36</v>
      </c>
      <c r="N425">
        <v>6</v>
      </c>
      <c r="O425" t="str">
        <f>IF(N425="","",VLOOKUP(N425,TABLAS_NOBORRAR!$B$3:$C$12,2,))</f>
        <v>Hidratado</v>
      </c>
      <c r="P425">
        <v>999</v>
      </c>
    </row>
    <row r="426" spans="1:16" x14ac:dyDescent="0.3">
      <c r="A426" t="s">
        <v>20</v>
      </c>
      <c r="B426">
        <v>11</v>
      </c>
      <c r="C426" s="3">
        <v>42284</v>
      </c>
      <c r="D426" s="4">
        <v>0.81041666666666667</v>
      </c>
      <c r="E426" s="5">
        <v>36.456983333333334</v>
      </c>
      <c r="F426" s="5">
        <v>72.927366666666671</v>
      </c>
      <c r="H426">
        <v>11</v>
      </c>
      <c r="I426">
        <v>27</v>
      </c>
      <c r="J426">
        <v>13.3</v>
      </c>
      <c r="K426">
        <v>14.61</v>
      </c>
      <c r="M426">
        <v>0.54</v>
      </c>
      <c r="N426">
        <v>4</v>
      </c>
      <c r="O426" t="str">
        <f>IF(N426="","",VLOOKUP(N426,TABLAS_NOBORRAR!$B$3:$C$12,2,))</f>
        <v>Vitelado</v>
      </c>
      <c r="P426">
        <v>3</v>
      </c>
    </row>
    <row r="427" spans="1:16" x14ac:dyDescent="0.3">
      <c r="A427" t="s">
        <v>20</v>
      </c>
      <c r="B427">
        <v>11</v>
      </c>
      <c r="C427" s="3">
        <v>42284</v>
      </c>
      <c r="D427" s="4">
        <v>0.81041666666666667</v>
      </c>
      <c r="E427" s="5">
        <v>36.456983333333334</v>
      </c>
      <c r="F427" s="5">
        <v>72.927366666666671</v>
      </c>
      <c r="H427">
        <v>11</v>
      </c>
      <c r="I427">
        <v>28</v>
      </c>
      <c r="J427">
        <v>14</v>
      </c>
      <c r="K427">
        <v>16.55</v>
      </c>
      <c r="M427">
        <v>0.74</v>
      </c>
      <c r="N427">
        <v>4</v>
      </c>
      <c r="O427" t="str">
        <f>IF(N427="","",VLOOKUP(N427,TABLAS_NOBORRAR!$B$3:$C$12,2,))</f>
        <v>Vitelado</v>
      </c>
      <c r="P427">
        <v>3</v>
      </c>
    </row>
    <row r="428" spans="1:16" x14ac:dyDescent="0.3">
      <c r="A428" t="s">
        <v>20</v>
      </c>
      <c r="B428">
        <v>11</v>
      </c>
      <c r="C428" s="3">
        <v>42284</v>
      </c>
      <c r="D428" s="4">
        <v>0.81041666666666667</v>
      </c>
      <c r="E428" s="5">
        <v>36.456983333333334</v>
      </c>
      <c r="F428" s="5">
        <v>72.927366666666671</v>
      </c>
      <c r="H428">
        <v>11</v>
      </c>
      <c r="I428">
        <v>29</v>
      </c>
      <c r="J428">
        <v>13</v>
      </c>
      <c r="K428">
        <v>14.24</v>
      </c>
      <c r="M428">
        <v>0.6</v>
      </c>
      <c r="N428">
        <v>4</v>
      </c>
      <c r="O428" t="str">
        <f>IF(N428="","",VLOOKUP(N428,TABLAS_NOBORRAR!$B$3:$C$12,2,))</f>
        <v>Vitelado</v>
      </c>
      <c r="P428">
        <v>4</v>
      </c>
    </row>
    <row r="429" spans="1:16" x14ac:dyDescent="0.3">
      <c r="A429" t="s">
        <v>20</v>
      </c>
      <c r="B429">
        <v>11</v>
      </c>
      <c r="C429" s="3">
        <v>42284</v>
      </c>
      <c r="D429" s="4">
        <v>0.81041666666666667</v>
      </c>
      <c r="E429" s="5">
        <v>36.456983333333334</v>
      </c>
      <c r="F429" s="5">
        <v>72.927366666666671</v>
      </c>
      <c r="H429">
        <v>11</v>
      </c>
      <c r="I429">
        <v>30</v>
      </c>
      <c r="J429">
        <v>13.8</v>
      </c>
      <c r="K429">
        <v>17.760000000000002</v>
      </c>
      <c r="M429">
        <v>1.62</v>
      </c>
      <c r="N429">
        <v>6</v>
      </c>
      <c r="O429" t="str">
        <f>IF(N429="","",VLOOKUP(N429,TABLAS_NOBORRAR!$B$3:$C$12,2,))</f>
        <v>Hidratado</v>
      </c>
      <c r="P429">
        <v>999</v>
      </c>
    </row>
    <row r="430" spans="1:16" x14ac:dyDescent="0.3">
      <c r="A430" t="s">
        <v>20</v>
      </c>
      <c r="B430">
        <v>11</v>
      </c>
      <c r="C430" s="3">
        <v>42284</v>
      </c>
      <c r="D430" s="4">
        <v>0.81041666666666667</v>
      </c>
      <c r="E430" s="5">
        <v>36.456983333333334</v>
      </c>
      <c r="F430" s="5">
        <v>72.927366666666671</v>
      </c>
      <c r="H430">
        <v>11</v>
      </c>
      <c r="I430">
        <v>31</v>
      </c>
      <c r="J430">
        <v>14.6</v>
      </c>
      <c r="K430">
        <v>21.28</v>
      </c>
      <c r="M430">
        <v>1.07</v>
      </c>
      <c r="N430">
        <v>4</v>
      </c>
      <c r="O430" t="str">
        <f>IF(N430="","",VLOOKUP(N430,TABLAS_NOBORRAR!$B$3:$C$12,2,))</f>
        <v>Vitelado</v>
      </c>
      <c r="P430">
        <v>999</v>
      </c>
    </row>
    <row r="431" spans="1:16" x14ac:dyDescent="0.3">
      <c r="A431" t="s">
        <v>20</v>
      </c>
      <c r="B431">
        <v>11</v>
      </c>
      <c r="C431" s="3">
        <v>42284</v>
      </c>
      <c r="D431" s="4">
        <v>0.81041666666666667</v>
      </c>
      <c r="E431" s="5">
        <v>36.456983333333334</v>
      </c>
      <c r="F431" s="5">
        <v>72.927366666666671</v>
      </c>
      <c r="H431">
        <v>11</v>
      </c>
      <c r="I431">
        <v>32</v>
      </c>
      <c r="J431">
        <v>14</v>
      </c>
      <c r="K431">
        <v>18.690000000000001</v>
      </c>
      <c r="M431">
        <v>1.43</v>
      </c>
      <c r="N431">
        <v>6</v>
      </c>
      <c r="O431" t="str">
        <f>IF(N431="","",VLOOKUP(N431,TABLAS_NOBORRAR!$B$3:$C$12,2,))</f>
        <v>Hidratado</v>
      </c>
      <c r="P431">
        <v>999</v>
      </c>
    </row>
    <row r="432" spans="1:16" x14ac:dyDescent="0.3">
      <c r="A432" t="s">
        <v>20</v>
      </c>
      <c r="B432">
        <v>11</v>
      </c>
      <c r="C432" s="3">
        <v>42284</v>
      </c>
      <c r="D432" s="4">
        <v>0.81041666666666667</v>
      </c>
      <c r="E432" s="5">
        <v>36.456983333333334</v>
      </c>
      <c r="F432" s="5">
        <v>72.927366666666671</v>
      </c>
      <c r="H432">
        <v>11</v>
      </c>
      <c r="I432">
        <v>33</v>
      </c>
      <c r="J432">
        <v>16</v>
      </c>
      <c r="K432">
        <v>28.09</v>
      </c>
      <c r="M432">
        <v>2.98</v>
      </c>
      <c r="N432">
        <v>4</v>
      </c>
      <c r="O432" t="str">
        <f>IF(N432="","",VLOOKUP(N432,TABLAS_NOBORRAR!$B$3:$C$12,2,))</f>
        <v>Vitelado</v>
      </c>
      <c r="P432">
        <v>7</v>
      </c>
    </row>
    <row r="433" spans="1:16" x14ac:dyDescent="0.3">
      <c r="A433" t="s">
        <v>20</v>
      </c>
      <c r="B433">
        <v>11</v>
      </c>
      <c r="C433" s="3">
        <v>42284</v>
      </c>
      <c r="D433" s="4">
        <v>0.81041666666666667</v>
      </c>
      <c r="E433" s="5">
        <v>36.456983333333334</v>
      </c>
      <c r="F433" s="5">
        <v>72.927366666666671</v>
      </c>
      <c r="H433">
        <v>11</v>
      </c>
      <c r="I433">
        <v>34</v>
      </c>
      <c r="J433">
        <v>14.3</v>
      </c>
      <c r="K433">
        <v>17.36</v>
      </c>
      <c r="M433">
        <v>0.98</v>
      </c>
      <c r="N433">
        <v>4</v>
      </c>
      <c r="O433" t="str">
        <f>IF(N433="","",VLOOKUP(N433,TABLAS_NOBORRAR!$B$3:$C$12,2,))</f>
        <v>Vitelado</v>
      </c>
      <c r="P433">
        <v>999</v>
      </c>
    </row>
    <row r="434" spans="1:16" x14ac:dyDescent="0.3">
      <c r="A434" t="s">
        <v>20</v>
      </c>
      <c r="B434">
        <v>11</v>
      </c>
      <c r="C434" s="3">
        <v>42284</v>
      </c>
      <c r="D434" s="4">
        <v>0.81041666666666667</v>
      </c>
      <c r="E434" s="5">
        <v>36.456983333333334</v>
      </c>
      <c r="F434" s="5">
        <v>72.927366666666671</v>
      </c>
      <c r="H434">
        <v>11</v>
      </c>
      <c r="I434">
        <v>35</v>
      </c>
      <c r="J434">
        <v>14.6</v>
      </c>
      <c r="K434">
        <v>19.04</v>
      </c>
      <c r="M434">
        <v>1.18</v>
      </c>
      <c r="N434">
        <v>4</v>
      </c>
      <c r="O434" t="str">
        <f>IF(N434="","",VLOOKUP(N434,TABLAS_NOBORRAR!$B$3:$C$12,2,))</f>
        <v>Vitelado</v>
      </c>
      <c r="P434">
        <v>999</v>
      </c>
    </row>
    <row r="435" spans="1:16" x14ac:dyDescent="0.3">
      <c r="A435" t="s">
        <v>20</v>
      </c>
      <c r="B435">
        <v>11</v>
      </c>
      <c r="C435" s="3">
        <v>42284</v>
      </c>
      <c r="D435" s="4">
        <v>0.81041666666666667</v>
      </c>
      <c r="E435" s="5">
        <v>36.456983333333334</v>
      </c>
      <c r="F435" s="5">
        <v>72.927366666666671</v>
      </c>
      <c r="H435">
        <v>11</v>
      </c>
      <c r="I435">
        <v>36</v>
      </c>
      <c r="J435">
        <v>16</v>
      </c>
      <c r="K435">
        <v>27.54</v>
      </c>
      <c r="M435">
        <v>1.72</v>
      </c>
      <c r="N435">
        <v>4</v>
      </c>
      <c r="O435" t="str">
        <f>IF(N435="","",VLOOKUP(N435,TABLAS_NOBORRAR!$B$3:$C$12,2,))</f>
        <v>Vitelado</v>
      </c>
      <c r="P435">
        <v>4</v>
      </c>
    </row>
    <row r="436" spans="1:16" x14ac:dyDescent="0.3">
      <c r="A436" t="s">
        <v>20</v>
      </c>
      <c r="B436">
        <v>11</v>
      </c>
      <c r="C436" s="3">
        <v>42284</v>
      </c>
      <c r="D436" s="4">
        <v>0.81041666666666667</v>
      </c>
      <c r="E436" s="5">
        <v>36.456983333333334</v>
      </c>
      <c r="F436" s="5">
        <v>72.927366666666671</v>
      </c>
      <c r="H436">
        <v>11</v>
      </c>
      <c r="I436">
        <v>37</v>
      </c>
      <c r="J436">
        <v>13.6</v>
      </c>
      <c r="K436">
        <v>16.510000000000002</v>
      </c>
      <c r="M436">
        <v>1.21</v>
      </c>
      <c r="N436">
        <v>4</v>
      </c>
      <c r="O436" t="str">
        <f>IF(N436="","",VLOOKUP(N436,TABLAS_NOBORRAR!$B$3:$C$12,2,))</f>
        <v>Vitelado</v>
      </c>
      <c r="P436">
        <v>999</v>
      </c>
    </row>
    <row r="437" spans="1:16" x14ac:dyDescent="0.3">
      <c r="A437" t="s">
        <v>20</v>
      </c>
      <c r="B437">
        <v>11</v>
      </c>
      <c r="C437" s="3">
        <v>42284</v>
      </c>
      <c r="D437" s="4">
        <v>0.81041666666666667</v>
      </c>
      <c r="E437" s="5">
        <v>36.456983333333334</v>
      </c>
      <c r="F437" s="5">
        <v>72.927366666666671</v>
      </c>
      <c r="H437">
        <v>11</v>
      </c>
      <c r="I437">
        <v>38</v>
      </c>
      <c r="J437">
        <v>15.2</v>
      </c>
      <c r="K437">
        <v>19.89</v>
      </c>
      <c r="M437">
        <v>0.93</v>
      </c>
      <c r="N437">
        <v>4</v>
      </c>
      <c r="O437" t="str">
        <f>IF(N437="","",VLOOKUP(N437,TABLAS_NOBORRAR!$B$3:$C$12,2,))</f>
        <v>Vitelado</v>
      </c>
      <c r="P437">
        <v>999</v>
      </c>
    </row>
    <row r="438" spans="1:16" x14ac:dyDescent="0.3">
      <c r="A438" t="s">
        <v>20</v>
      </c>
      <c r="B438">
        <v>11</v>
      </c>
      <c r="C438" s="3">
        <v>42284</v>
      </c>
      <c r="D438" s="4">
        <v>0.81041666666666667</v>
      </c>
      <c r="E438" s="5">
        <v>36.456983333333334</v>
      </c>
      <c r="F438" s="5">
        <v>72.927366666666671</v>
      </c>
      <c r="H438">
        <v>11</v>
      </c>
      <c r="I438">
        <v>39</v>
      </c>
      <c r="J438">
        <v>14</v>
      </c>
      <c r="K438">
        <v>16.47</v>
      </c>
      <c r="M438">
        <v>0.73</v>
      </c>
      <c r="N438">
        <v>4</v>
      </c>
      <c r="O438" t="str">
        <f>IF(N438="","",VLOOKUP(N438,TABLAS_NOBORRAR!$B$3:$C$12,2,))</f>
        <v>Vitelado</v>
      </c>
      <c r="P438">
        <v>7</v>
      </c>
    </row>
    <row r="439" spans="1:16" x14ac:dyDescent="0.3">
      <c r="A439" t="s">
        <v>20</v>
      </c>
      <c r="B439">
        <v>11</v>
      </c>
      <c r="C439" s="3">
        <v>42284</v>
      </c>
      <c r="D439" s="4">
        <v>0.81041666666666667</v>
      </c>
      <c r="E439" s="5">
        <v>36.456983333333334</v>
      </c>
      <c r="F439" s="5">
        <v>72.927366666666671</v>
      </c>
      <c r="H439">
        <v>11</v>
      </c>
      <c r="I439">
        <v>40</v>
      </c>
      <c r="J439">
        <v>13.8</v>
      </c>
      <c r="K439">
        <v>17.399999999999999</v>
      </c>
      <c r="M439">
        <v>0.87</v>
      </c>
      <c r="N439">
        <v>4</v>
      </c>
      <c r="O439" t="str">
        <f>IF(N439="","",VLOOKUP(N439,TABLAS_NOBORRAR!$B$3:$C$12,2,))</f>
        <v>Vitelado</v>
      </c>
      <c r="P439">
        <v>999</v>
      </c>
    </row>
    <row r="440" spans="1:16" x14ac:dyDescent="0.3">
      <c r="A440" t="s">
        <v>20</v>
      </c>
      <c r="B440">
        <v>12</v>
      </c>
      <c r="C440" s="3">
        <v>42284</v>
      </c>
      <c r="D440" s="4">
        <v>0.88194444444444453</v>
      </c>
      <c r="E440">
        <v>36.483333333333334</v>
      </c>
      <c r="F440">
        <v>72.900000000000006</v>
      </c>
      <c r="H440">
        <v>12</v>
      </c>
      <c r="I440">
        <v>1</v>
      </c>
      <c r="J440">
        <v>14.5</v>
      </c>
      <c r="K440">
        <v>21.15</v>
      </c>
      <c r="M440">
        <v>1.1599999999999999</v>
      </c>
      <c r="N440">
        <v>4</v>
      </c>
      <c r="O440" t="str">
        <f>IF(N440="","",VLOOKUP(N440,TABLAS_NOBORRAR!$B$3:$C$12,2,))</f>
        <v>Vitelado</v>
      </c>
      <c r="P440">
        <v>999</v>
      </c>
    </row>
    <row r="441" spans="1:16" x14ac:dyDescent="0.3">
      <c r="A441" t="s">
        <v>20</v>
      </c>
      <c r="B441">
        <v>12</v>
      </c>
      <c r="C441" s="3">
        <v>42284</v>
      </c>
      <c r="D441" s="4">
        <v>0.88194444444444453</v>
      </c>
      <c r="E441">
        <v>36.483333333333334</v>
      </c>
      <c r="F441">
        <v>72.900000000000006</v>
      </c>
      <c r="H441">
        <v>12</v>
      </c>
      <c r="I441">
        <v>2</v>
      </c>
      <c r="J441">
        <v>14.1</v>
      </c>
      <c r="K441">
        <v>17.89</v>
      </c>
      <c r="M441">
        <v>0.72</v>
      </c>
      <c r="N441">
        <v>4</v>
      </c>
      <c r="O441" t="str">
        <f>IF(N441="","",VLOOKUP(N441,TABLAS_NOBORRAR!$B$3:$C$12,2,))</f>
        <v>Vitelado</v>
      </c>
      <c r="P441">
        <v>5</v>
      </c>
    </row>
    <row r="442" spans="1:16" x14ac:dyDescent="0.3">
      <c r="A442" t="s">
        <v>20</v>
      </c>
      <c r="B442">
        <v>12</v>
      </c>
      <c r="C442" s="3">
        <v>42284</v>
      </c>
      <c r="D442" s="4">
        <v>0.88194444444444453</v>
      </c>
      <c r="E442">
        <v>36.483333333333334</v>
      </c>
      <c r="F442">
        <v>72.900000000000006</v>
      </c>
      <c r="H442">
        <v>12</v>
      </c>
      <c r="I442">
        <v>3</v>
      </c>
      <c r="J442">
        <v>15</v>
      </c>
      <c r="K442">
        <v>21.12</v>
      </c>
      <c r="M442">
        <v>1.1000000000000001</v>
      </c>
      <c r="N442">
        <v>4</v>
      </c>
      <c r="O442" t="str">
        <f>IF(N442="","",VLOOKUP(N442,TABLAS_NOBORRAR!$B$3:$C$12,2,))</f>
        <v>Vitelado</v>
      </c>
      <c r="P442">
        <v>7</v>
      </c>
    </row>
    <row r="443" spans="1:16" x14ac:dyDescent="0.3">
      <c r="A443" t="s">
        <v>20</v>
      </c>
      <c r="B443">
        <v>12</v>
      </c>
      <c r="C443" s="3">
        <v>42284</v>
      </c>
      <c r="D443" s="4">
        <v>0.88194444444444453</v>
      </c>
      <c r="E443">
        <v>36.483333333333334</v>
      </c>
      <c r="F443">
        <v>72.900000000000006</v>
      </c>
      <c r="H443">
        <v>12</v>
      </c>
      <c r="I443">
        <v>4</v>
      </c>
      <c r="J443">
        <v>13.6</v>
      </c>
      <c r="K443">
        <v>15.96</v>
      </c>
      <c r="M443">
        <v>0.72</v>
      </c>
      <c r="N443">
        <v>6</v>
      </c>
      <c r="O443" t="str">
        <f>IF(N443="","",VLOOKUP(N443,TABLAS_NOBORRAR!$B$3:$C$12,2,))</f>
        <v>Hidratado</v>
      </c>
      <c r="P443">
        <v>999</v>
      </c>
    </row>
    <row r="444" spans="1:16" x14ac:dyDescent="0.3">
      <c r="A444" t="s">
        <v>20</v>
      </c>
      <c r="B444">
        <v>12</v>
      </c>
      <c r="C444" s="3">
        <v>42284</v>
      </c>
      <c r="D444" s="4">
        <v>0.88194444444444453</v>
      </c>
      <c r="E444">
        <v>36.483333333333334</v>
      </c>
      <c r="F444">
        <v>72.900000000000006</v>
      </c>
      <c r="H444">
        <v>12</v>
      </c>
      <c r="I444">
        <v>5</v>
      </c>
      <c r="J444">
        <v>13.8</v>
      </c>
      <c r="K444">
        <v>19.78</v>
      </c>
      <c r="M444">
        <v>1.79</v>
      </c>
      <c r="N444">
        <v>4</v>
      </c>
      <c r="O444" t="str">
        <f>IF(N444="","",VLOOKUP(N444,TABLAS_NOBORRAR!$B$3:$C$12,2,))</f>
        <v>Vitelado</v>
      </c>
      <c r="P444">
        <v>4</v>
      </c>
    </row>
    <row r="445" spans="1:16" x14ac:dyDescent="0.3">
      <c r="A445" t="s">
        <v>20</v>
      </c>
      <c r="B445">
        <v>12</v>
      </c>
      <c r="C445" s="3">
        <v>42284</v>
      </c>
      <c r="D445" s="4">
        <v>0.88194444444444453</v>
      </c>
      <c r="E445">
        <v>36.483333333333334</v>
      </c>
      <c r="F445">
        <v>72.900000000000006</v>
      </c>
      <c r="H445">
        <v>12</v>
      </c>
      <c r="I445">
        <v>6</v>
      </c>
      <c r="J445">
        <v>14</v>
      </c>
      <c r="K445">
        <v>18.59</v>
      </c>
      <c r="M445">
        <v>0.8</v>
      </c>
      <c r="N445">
        <v>4</v>
      </c>
      <c r="O445" t="str">
        <f>IF(N445="","",VLOOKUP(N445,TABLAS_NOBORRAR!$B$3:$C$12,2,))</f>
        <v>Vitelado</v>
      </c>
      <c r="P445">
        <v>7</v>
      </c>
    </row>
    <row r="446" spans="1:16" x14ac:dyDescent="0.3">
      <c r="A446" t="s">
        <v>20</v>
      </c>
      <c r="B446">
        <v>12</v>
      </c>
      <c r="C446" s="3">
        <v>42284</v>
      </c>
      <c r="D446" s="4">
        <v>0.88194444444444453</v>
      </c>
      <c r="E446">
        <v>36.483333333333334</v>
      </c>
      <c r="F446">
        <v>72.900000000000006</v>
      </c>
      <c r="H446">
        <v>12</v>
      </c>
      <c r="I446">
        <v>7</v>
      </c>
      <c r="J446">
        <v>17.3</v>
      </c>
      <c r="K446">
        <v>29.18</v>
      </c>
      <c r="M446">
        <v>1.8</v>
      </c>
      <c r="N446">
        <v>4</v>
      </c>
      <c r="O446" t="str">
        <f>IF(N446="","",VLOOKUP(N446,TABLAS_NOBORRAR!$B$3:$C$12,2,))</f>
        <v>Vitelado</v>
      </c>
      <c r="P446">
        <v>5</v>
      </c>
    </row>
    <row r="447" spans="1:16" x14ac:dyDescent="0.3">
      <c r="A447" t="s">
        <v>20</v>
      </c>
      <c r="B447">
        <v>12</v>
      </c>
      <c r="C447" s="3">
        <v>42284</v>
      </c>
      <c r="D447" s="4">
        <v>0.88194444444444453</v>
      </c>
      <c r="E447">
        <v>36.483333333333334</v>
      </c>
      <c r="F447">
        <v>72.900000000000006</v>
      </c>
      <c r="H447">
        <v>12</v>
      </c>
      <c r="I447">
        <v>8</v>
      </c>
      <c r="J447">
        <v>14.3</v>
      </c>
      <c r="K447">
        <v>19.34</v>
      </c>
      <c r="M447">
        <v>1.02</v>
      </c>
      <c r="N447">
        <v>4</v>
      </c>
      <c r="O447" t="str">
        <f>IF(N447="","",VLOOKUP(N447,TABLAS_NOBORRAR!$B$3:$C$12,2,))</f>
        <v>Vitelado</v>
      </c>
      <c r="P447">
        <v>5</v>
      </c>
    </row>
    <row r="448" spans="1:16" x14ac:dyDescent="0.3">
      <c r="A448" t="s">
        <v>20</v>
      </c>
      <c r="B448">
        <v>12</v>
      </c>
      <c r="C448" s="3">
        <v>42284</v>
      </c>
      <c r="D448" s="4">
        <v>0.88194444444444453</v>
      </c>
      <c r="E448">
        <v>36.483333333333334</v>
      </c>
      <c r="F448">
        <v>72.900000000000006</v>
      </c>
      <c r="H448">
        <v>12</v>
      </c>
      <c r="I448">
        <v>9</v>
      </c>
      <c r="J448">
        <v>14.5</v>
      </c>
      <c r="K448">
        <v>17.77</v>
      </c>
      <c r="M448">
        <v>0.88</v>
      </c>
      <c r="N448">
        <v>4</v>
      </c>
      <c r="O448" t="str">
        <f>IF(N448="","",VLOOKUP(N448,TABLAS_NOBORRAR!$B$3:$C$12,2,))</f>
        <v>Vitelado</v>
      </c>
      <c r="P448">
        <v>999</v>
      </c>
    </row>
    <row r="449" spans="1:16" x14ac:dyDescent="0.3">
      <c r="A449" t="s">
        <v>20</v>
      </c>
      <c r="B449">
        <v>12</v>
      </c>
      <c r="C449" s="3">
        <v>42284</v>
      </c>
      <c r="D449" s="4">
        <v>0.88194444444444453</v>
      </c>
      <c r="E449">
        <v>36.483333333333334</v>
      </c>
      <c r="F449">
        <v>72.900000000000006</v>
      </c>
      <c r="H449">
        <v>12</v>
      </c>
      <c r="I449">
        <v>10</v>
      </c>
      <c r="J449">
        <v>14.4</v>
      </c>
      <c r="K449">
        <v>19.72</v>
      </c>
      <c r="M449">
        <v>1.1599999999999999</v>
      </c>
      <c r="N449">
        <v>4</v>
      </c>
      <c r="O449" t="str">
        <f>IF(N449="","",VLOOKUP(N449,TABLAS_NOBORRAR!$B$3:$C$12,2,))</f>
        <v>Vitelado</v>
      </c>
      <c r="P449">
        <v>2</v>
      </c>
    </row>
    <row r="450" spans="1:16" x14ac:dyDescent="0.3">
      <c r="A450" t="s">
        <v>20</v>
      </c>
      <c r="B450">
        <v>12</v>
      </c>
      <c r="C450" s="3">
        <v>42284</v>
      </c>
      <c r="D450" s="4">
        <v>0.88194444444444453</v>
      </c>
      <c r="E450">
        <v>36.483333333333334</v>
      </c>
      <c r="F450">
        <v>72.900000000000006</v>
      </c>
      <c r="H450">
        <v>12</v>
      </c>
      <c r="I450">
        <v>11</v>
      </c>
      <c r="J450">
        <v>15.7</v>
      </c>
      <c r="K450">
        <v>22.52</v>
      </c>
      <c r="M450">
        <v>1.19</v>
      </c>
      <c r="N450">
        <v>4</v>
      </c>
      <c r="O450" t="str">
        <f>IF(N450="","",VLOOKUP(N450,TABLAS_NOBORRAR!$B$3:$C$12,2,))</f>
        <v>Vitelado</v>
      </c>
      <c r="P450">
        <v>2</v>
      </c>
    </row>
    <row r="451" spans="1:16" x14ac:dyDescent="0.3">
      <c r="A451" t="s">
        <v>20</v>
      </c>
      <c r="B451">
        <v>12</v>
      </c>
      <c r="C451" s="3">
        <v>42284</v>
      </c>
      <c r="D451" s="4">
        <v>0.88194444444444453</v>
      </c>
      <c r="E451">
        <v>36.483333333333334</v>
      </c>
      <c r="F451">
        <v>72.900000000000006</v>
      </c>
      <c r="H451">
        <v>12</v>
      </c>
      <c r="I451">
        <v>12</v>
      </c>
      <c r="J451">
        <v>14.5</v>
      </c>
      <c r="K451">
        <v>18.41</v>
      </c>
      <c r="M451">
        <v>0.95</v>
      </c>
      <c r="N451">
        <v>4</v>
      </c>
      <c r="O451" t="str">
        <f>IF(N451="","",VLOOKUP(N451,TABLAS_NOBORRAR!$B$3:$C$12,2,))</f>
        <v>Vitelado</v>
      </c>
      <c r="P451">
        <v>2</v>
      </c>
    </row>
    <row r="452" spans="1:16" x14ac:dyDescent="0.3">
      <c r="A452" t="s">
        <v>20</v>
      </c>
      <c r="B452">
        <v>12</v>
      </c>
      <c r="C452" s="3">
        <v>42284</v>
      </c>
      <c r="D452" s="4">
        <v>0.88194444444444453</v>
      </c>
      <c r="E452">
        <v>36.483333333333334</v>
      </c>
      <c r="F452">
        <v>72.900000000000006</v>
      </c>
      <c r="H452">
        <v>12</v>
      </c>
      <c r="I452">
        <v>13</v>
      </c>
      <c r="J452">
        <v>14.6</v>
      </c>
      <c r="K452">
        <v>21.08</v>
      </c>
      <c r="M452">
        <v>0.6</v>
      </c>
      <c r="N452">
        <v>4</v>
      </c>
      <c r="O452" t="str">
        <f>IF(N452="","",VLOOKUP(N452,TABLAS_NOBORRAR!$B$3:$C$12,2,))</f>
        <v>Vitelado</v>
      </c>
      <c r="P452">
        <v>999</v>
      </c>
    </row>
    <row r="453" spans="1:16" x14ac:dyDescent="0.3">
      <c r="A453" t="s">
        <v>20</v>
      </c>
      <c r="B453">
        <v>12</v>
      </c>
      <c r="C453" s="3">
        <v>42284</v>
      </c>
      <c r="D453" s="4">
        <v>0.88194444444444453</v>
      </c>
      <c r="E453">
        <v>36.483333333333334</v>
      </c>
      <c r="F453">
        <v>72.900000000000006</v>
      </c>
      <c r="H453">
        <v>12</v>
      </c>
      <c r="I453">
        <v>14</v>
      </c>
      <c r="J453">
        <v>14.1</v>
      </c>
      <c r="K453">
        <v>17.07</v>
      </c>
      <c r="M453">
        <v>0.76</v>
      </c>
      <c r="N453">
        <v>4</v>
      </c>
      <c r="O453" t="str">
        <f>IF(N453="","",VLOOKUP(N453,TABLAS_NOBORRAR!$B$3:$C$12,2,))</f>
        <v>Vitelado</v>
      </c>
      <c r="P453">
        <v>999</v>
      </c>
    </row>
    <row r="454" spans="1:16" x14ac:dyDescent="0.3">
      <c r="A454" t="s">
        <v>20</v>
      </c>
      <c r="B454">
        <v>12</v>
      </c>
      <c r="C454" s="3">
        <v>42284</v>
      </c>
      <c r="D454" s="4">
        <v>0.88194444444444453</v>
      </c>
      <c r="E454">
        <v>36.483333333333334</v>
      </c>
      <c r="F454">
        <v>72.900000000000006</v>
      </c>
      <c r="H454">
        <v>12</v>
      </c>
      <c r="I454">
        <v>15</v>
      </c>
      <c r="J454">
        <v>14.6</v>
      </c>
      <c r="K454">
        <v>18.86</v>
      </c>
      <c r="M454">
        <v>1.23</v>
      </c>
      <c r="N454">
        <v>4</v>
      </c>
      <c r="O454" t="str">
        <f>IF(N454="","",VLOOKUP(N454,TABLAS_NOBORRAR!$B$3:$C$12,2,))</f>
        <v>Vitelado</v>
      </c>
      <c r="P454">
        <v>999</v>
      </c>
    </row>
    <row r="455" spans="1:16" x14ac:dyDescent="0.3">
      <c r="A455" t="s">
        <v>20</v>
      </c>
      <c r="B455">
        <v>12</v>
      </c>
      <c r="C455" s="3">
        <v>42284</v>
      </c>
      <c r="D455" s="4">
        <v>0.88194444444444453</v>
      </c>
      <c r="E455">
        <v>36.483333333333334</v>
      </c>
      <c r="F455">
        <v>72.900000000000006</v>
      </c>
      <c r="H455">
        <v>12</v>
      </c>
      <c r="I455">
        <v>16</v>
      </c>
      <c r="J455">
        <v>13.8</v>
      </c>
      <c r="K455">
        <v>16.43</v>
      </c>
      <c r="M455">
        <v>1.01</v>
      </c>
      <c r="N455">
        <v>6</v>
      </c>
      <c r="O455" t="str">
        <f>IF(N455="","",VLOOKUP(N455,TABLAS_NOBORRAR!$B$3:$C$12,2,))</f>
        <v>Hidratado</v>
      </c>
      <c r="P455">
        <v>999</v>
      </c>
    </row>
    <row r="456" spans="1:16" x14ac:dyDescent="0.3">
      <c r="A456" t="s">
        <v>20</v>
      </c>
      <c r="B456">
        <v>12</v>
      </c>
      <c r="C456" s="3">
        <v>42284</v>
      </c>
      <c r="D456" s="4">
        <v>0.88194444444444453</v>
      </c>
      <c r="E456">
        <v>36.483333333333334</v>
      </c>
      <c r="F456">
        <v>72.900000000000006</v>
      </c>
      <c r="H456">
        <v>12</v>
      </c>
      <c r="I456">
        <v>17</v>
      </c>
      <c r="J456">
        <v>14.5</v>
      </c>
      <c r="K456">
        <v>17.97</v>
      </c>
      <c r="M456">
        <v>1.45</v>
      </c>
      <c r="N456">
        <v>4</v>
      </c>
      <c r="O456" t="str">
        <f>IF(N456="","",VLOOKUP(N456,TABLAS_NOBORRAR!$B$3:$C$12,2,))</f>
        <v>Vitelado</v>
      </c>
      <c r="P456">
        <v>7</v>
      </c>
    </row>
    <row r="457" spans="1:16" x14ac:dyDescent="0.3">
      <c r="A457" t="s">
        <v>20</v>
      </c>
      <c r="B457">
        <v>12</v>
      </c>
      <c r="C457" s="3">
        <v>42284</v>
      </c>
      <c r="D457" s="4">
        <v>0.88194444444444453</v>
      </c>
      <c r="E457">
        <v>36.483333333333334</v>
      </c>
      <c r="F457">
        <v>72.900000000000006</v>
      </c>
      <c r="H457">
        <v>12</v>
      </c>
      <c r="I457">
        <v>18</v>
      </c>
      <c r="J457">
        <v>15.9</v>
      </c>
      <c r="K457">
        <v>27.32</v>
      </c>
      <c r="M457">
        <v>1.58</v>
      </c>
      <c r="N457">
        <v>4</v>
      </c>
      <c r="O457" t="str">
        <f>IF(N457="","",VLOOKUP(N457,TABLAS_NOBORRAR!$B$3:$C$12,2,))</f>
        <v>Vitelado</v>
      </c>
      <c r="P457">
        <v>7</v>
      </c>
    </row>
    <row r="458" spans="1:16" x14ac:dyDescent="0.3">
      <c r="A458" t="s">
        <v>20</v>
      </c>
      <c r="B458">
        <v>12</v>
      </c>
      <c r="C458" s="3">
        <v>42284</v>
      </c>
      <c r="D458" s="4">
        <v>0.88194444444444453</v>
      </c>
      <c r="E458">
        <v>36.483333333333334</v>
      </c>
      <c r="F458">
        <v>72.900000000000006</v>
      </c>
      <c r="H458">
        <v>12</v>
      </c>
      <c r="I458">
        <v>19</v>
      </c>
      <c r="J458">
        <v>16.2</v>
      </c>
      <c r="K458">
        <v>27.35</v>
      </c>
      <c r="M458">
        <v>1.1100000000000001</v>
      </c>
      <c r="N458">
        <v>4</v>
      </c>
      <c r="O458" t="str">
        <f>IF(N458="","",VLOOKUP(N458,TABLAS_NOBORRAR!$B$3:$C$12,2,))</f>
        <v>Vitelado</v>
      </c>
      <c r="P458">
        <v>4</v>
      </c>
    </row>
    <row r="459" spans="1:16" x14ac:dyDescent="0.3">
      <c r="A459" t="s">
        <v>20</v>
      </c>
      <c r="B459">
        <v>12</v>
      </c>
      <c r="C459" s="3">
        <v>42284</v>
      </c>
      <c r="D459" s="4">
        <v>0.88194444444444453</v>
      </c>
      <c r="E459">
        <v>36.483333333333334</v>
      </c>
      <c r="F459">
        <v>72.900000000000006</v>
      </c>
      <c r="H459">
        <v>12</v>
      </c>
      <c r="I459">
        <v>20</v>
      </c>
      <c r="J459">
        <v>14.4</v>
      </c>
      <c r="K459">
        <v>19.600000000000001</v>
      </c>
      <c r="M459">
        <v>1.17</v>
      </c>
      <c r="N459">
        <v>4</v>
      </c>
      <c r="O459" t="str">
        <f>IF(N459="","",VLOOKUP(N459,TABLAS_NOBORRAR!$B$3:$C$12,2,))</f>
        <v>Vitelado</v>
      </c>
      <c r="P459">
        <v>4</v>
      </c>
    </row>
    <row r="460" spans="1:16" x14ac:dyDescent="0.3">
      <c r="A460" t="s">
        <v>20</v>
      </c>
      <c r="B460">
        <v>12</v>
      </c>
      <c r="C460" s="3">
        <v>42284</v>
      </c>
      <c r="D460" s="4">
        <v>0.88194444444444453</v>
      </c>
      <c r="E460">
        <v>36.483333333333334</v>
      </c>
      <c r="F460">
        <v>72.900000000000006</v>
      </c>
      <c r="H460">
        <v>12</v>
      </c>
      <c r="I460">
        <v>21</v>
      </c>
      <c r="J460">
        <v>14.2</v>
      </c>
      <c r="K460">
        <v>18.079999999999998</v>
      </c>
      <c r="M460">
        <v>0.99</v>
      </c>
      <c r="N460">
        <v>4</v>
      </c>
      <c r="O460" t="str">
        <f>IF(N460="","",VLOOKUP(N460,TABLAS_NOBORRAR!$B$3:$C$12,2,))</f>
        <v>Vitelado</v>
      </c>
      <c r="P460">
        <v>7</v>
      </c>
    </row>
    <row r="461" spans="1:16" x14ac:dyDescent="0.3">
      <c r="A461" t="s">
        <v>20</v>
      </c>
      <c r="B461">
        <v>12</v>
      </c>
      <c r="C461" s="3">
        <v>42284</v>
      </c>
      <c r="D461" s="4">
        <v>0.88194444444444453</v>
      </c>
      <c r="E461">
        <v>36.483333333333334</v>
      </c>
      <c r="F461">
        <v>72.900000000000006</v>
      </c>
      <c r="H461">
        <v>12</v>
      </c>
      <c r="I461">
        <v>22</v>
      </c>
      <c r="J461">
        <v>13.5</v>
      </c>
      <c r="K461">
        <v>15.68</v>
      </c>
      <c r="M461">
        <v>0.89</v>
      </c>
      <c r="N461">
        <v>4</v>
      </c>
      <c r="O461" t="str">
        <f>IF(N461="","",VLOOKUP(N461,TABLAS_NOBORRAR!$B$3:$C$12,2,))</f>
        <v>Vitelado</v>
      </c>
      <c r="P461">
        <v>999</v>
      </c>
    </row>
    <row r="462" spans="1:16" x14ac:dyDescent="0.3">
      <c r="A462" t="s">
        <v>20</v>
      </c>
      <c r="B462">
        <v>12</v>
      </c>
      <c r="C462" s="3">
        <v>42284</v>
      </c>
      <c r="D462" s="4">
        <v>0.88194444444444453</v>
      </c>
      <c r="E462">
        <v>36.483333333333334</v>
      </c>
      <c r="F462">
        <v>72.900000000000006</v>
      </c>
      <c r="H462">
        <v>12</v>
      </c>
      <c r="I462">
        <v>23</v>
      </c>
      <c r="J462">
        <v>14.2</v>
      </c>
      <c r="K462">
        <v>16.75</v>
      </c>
      <c r="M462">
        <v>1.28</v>
      </c>
      <c r="N462">
        <v>4</v>
      </c>
      <c r="O462" t="str">
        <f>IF(N462="","",VLOOKUP(N462,TABLAS_NOBORRAR!$B$3:$C$12,2,))</f>
        <v>Vitelado</v>
      </c>
      <c r="P462">
        <v>999</v>
      </c>
    </row>
    <row r="463" spans="1:16" x14ac:dyDescent="0.3">
      <c r="A463" t="s">
        <v>20</v>
      </c>
      <c r="B463">
        <v>12</v>
      </c>
      <c r="C463" s="3">
        <v>42284</v>
      </c>
      <c r="D463" s="4">
        <v>0.88194444444444453</v>
      </c>
      <c r="E463">
        <v>36.483333333333334</v>
      </c>
      <c r="F463">
        <v>72.900000000000006</v>
      </c>
      <c r="H463">
        <v>12</v>
      </c>
      <c r="I463">
        <v>24</v>
      </c>
      <c r="J463">
        <v>15.2</v>
      </c>
      <c r="K463">
        <v>21.7</v>
      </c>
      <c r="M463">
        <v>0.68</v>
      </c>
      <c r="N463">
        <v>4</v>
      </c>
      <c r="O463" t="str">
        <f>IF(N463="","",VLOOKUP(N463,TABLAS_NOBORRAR!$B$3:$C$12,2,))</f>
        <v>Vitelado</v>
      </c>
      <c r="P463">
        <v>999</v>
      </c>
    </row>
    <row r="464" spans="1:16" x14ac:dyDescent="0.3">
      <c r="A464" t="s">
        <v>20</v>
      </c>
      <c r="B464">
        <v>12</v>
      </c>
      <c r="C464" s="3">
        <v>42284</v>
      </c>
      <c r="D464" s="4">
        <v>0.88194444444444453</v>
      </c>
      <c r="E464">
        <v>36.483333333333334</v>
      </c>
      <c r="F464">
        <v>72.900000000000006</v>
      </c>
      <c r="H464">
        <v>12</v>
      </c>
      <c r="I464">
        <v>25</v>
      </c>
      <c r="J464">
        <v>13.5</v>
      </c>
      <c r="K464">
        <v>15.58</v>
      </c>
      <c r="M464">
        <v>1.84</v>
      </c>
      <c r="N464">
        <v>4</v>
      </c>
      <c r="O464" t="str">
        <f>IF(N464="","",VLOOKUP(N464,TABLAS_NOBORRAR!$B$3:$C$12,2,))</f>
        <v>Vitelado</v>
      </c>
      <c r="P464">
        <v>999</v>
      </c>
    </row>
    <row r="465" spans="1:16" x14ac:dyDescent="0.3">
      <c r="A465" t="s">
        <v>20</v>
      </c>
      <c r="B465">
        <v>12</v>
      </c>
      <c r="C465" s="3">
        <v>42284</v>
      </c>
      <c r="D465" s="4">
        <v>0.88194444444444453</v>
      </c>
      <c r="E465">
        <v>36.483333333333334</v>
      </c>
      <c r="F465">
        <v>72.900000000000006</v>
      </c>
      <c r="H465">
        <v>12</v>
      </c>
      <c r="I465">
        <v>26</v>
      </c>
      <c r="J465">
        <v>14</v>
      </c>
      <c r="K465">
        <v>19.260000000000002</v>
      </c>
      <c r="M465">
        <v>1.1000000000000001</v>
      </c>
      <c r="N465">
        <v>6</v>
      </c>
      <c r="O465" t="str">
        <f>IF(N465="","",VLOOKUP(N465,TABLAS_NOBORRAR!$B$3:$C$12,2,))</f>
        <v>Hidratado</v>
      </c>
      <c r="P465">
        <v>999</v>
      </c>
    </row>
    <row r="466" spans="1:16" x14ac:dyDescent="0.3">
      <c r="A466" t="s">
        <v>20</v>
      </c>
      <c r="B466">
        <v>12</v>
      </c>
      <c r="C466" s="3">
        <v>42284</v>
      </c>
      <c r="D466" s="4">
        <v>0.88194444444444453</v>
      </c>
      <c r="E466">
        <v>36.483333333333334</v>
      </c>
      <c r="F466">
        <v>72.900000000000006</v>
      </c>
      <c r="H466">
        <v>12</v>
      </c>
      <c r="I466">
        <v>27</v>
      </c>
      <c r="J466">
        <v>14.5</v>
      </c>
      <c r="K466">
        <v>19.29</v>
      </c>
      <c r="M466">
        <v>0.81</v>
      </c>
      <c r="N466">
        <v>4</v>
      </c>
      <c r="O466" t="str">
        <f>IF(N466="","",VLOOKUP(N466,TABLAS_NOBORRAR!$B$3:$C$12,2,))</f>
        <v>Vitelado</v>
      </c>
      <c r="P466">
        <v>999</v>
      </c>
    </row>
    <row r="467" spans="1:16" x14ac:dyDescent="0.3">
      <c r="A467" t="s">
        <v>20</v>
      </c>
      <c r="B467">
        <v>12</v>
      </c>
      <c r="C467" s="3">
        <v>42284</v>
      </c>
      <c r="D467" s="4">
        <v>0.88194444444444453</v>
      </c>
      <c r="E467">
        <v>36.483333333333334</v>
      </c>
      <c r="F467">
        <v>72.900000000000006</v>
      </c>
      <c r="H467">
        <v>12</v>
      </c>
      <c r="I467">
        <v>28</v>
      </c>
      <c r="J467">
        <v>14.4</v>
      </c>
      <c r="K467">
        <v>18.61</v>
      </c>
      <c r="M467">
        <v>0.93</v>
      </c>
      <c r="N467">
        <v>4</v>
      </c>
      <c r="O467" t="str">
        <f>IF(N467="","",VLOOKUP(N467,TABLAS_NOBORRAR!$B$3:$C$12,2,))</f>
        <v>Vitelado</v>
      </c>
      <c r="P467">
        <v>4</v>
      </c>
    </row>
    <row r="468" spans="1:16" x14ac:dyDescent="0.3">
      <c r="A468" t="s">
        <v>20</v>
      </c>
      <c r="B468">
        <v>12</v>
      </c>
      <c r="C468" s="3">
        <v>42284</v>
      </c>
      <c r="D468" s="4">
        <v>0.88194444444444453</v>
      </c>
      <c r="E468">
        <v>36.483333333333334</v>
      </c>
      <c r="F468">
        <v>72.900000000000006</v>
      </c>
      <c r="H468">
        <v>12</v>
      </c>
      <c r="I468">
        <v>29</v>
      </c>
      <c r="J468">
        <v>13.5</v>
      </c>
      <c r="K468">
        <v>16.38</v>
      </c>
      <c r="M468">
        <v>0.81</v>
      </c>
      <c r="N468">
        <v>6</v>
      </c>
      <c r="O468" t="str">
        <f>IF(N468="","",VLOOKUP(N468,TABLAS_NOBORRAR!$B$3:$C$12,2,))</f>
        <v>Hidratado</v>
      </c>
      <c r="P468">
        <v>999</v>
      </c>
    </row>
    <row r="469" spans="1:16" x14ac:dyDescent="0.3">
      <c r="A469" t="s">
        <v>20</v>
      </c>
      <c r="B469">
        <v>12</v>
      </c>
      <c r="C469" s="3">
        <v>42284</v>
      </c>
      <c r="D469" s="4">
        <v>0.88194444444444453</v>
      </c>
      <c r="E469">
        <v>36.483333333333334</v>
      </c>
      <c r="F469">
        <v>72.900000000000006</v>
      </c>
      <c r="H469">
        <v>12</v>
      </c>
      <c r="I469">
        <v>30</v>
      </c>
      <c r="J469">
        <v>14.6</v>
      </c>
      <c r="K469">
        <v>18.239999999999998</v>
      </c>
      <c r="M469">
        <v>0.74</v>
      </c>
      <c r="N469">
        <v>4</v>
      </c>
      <c r="O469" t="str">
        <f>IF(N469="","",VLOOKUP(N469,TABLAS_NOBORRAR!$B$3:$C$12,2,))</f>
        <v>Vitelado</v>
      </c>
      <c r="P469">
        <v>5</v>
      </c>
    </row>
    <row r="470" spans="1:16" x14ac:dyDescent="0.3">
      <c r="A470" t="s">
        <v>20</v>
      </c>
      <c r="B470">
        <v>12</v>
      </c>
      <c r="C470" s="3">
        <v>42284</v>
      </c>
      <c r="D470" s="4">
        <v>0.88194444444444453</v>
      </c>
      <c r="E470">
        <v>36.483333333333334</v>
      </c>
      <c r="F470">
        <v>72.900000000000006</v>
      </c>
      <c r="H470">
        <v>12</v>
      </c>
      <c r="I470">
        <v>31</v>
      </c>
      <c r="J470">
        <v>14.2</v>
      </c>
      <c r="K470">
        <v>18.13</v>
      </c>
      <c r="M470">
        <v>0.95</v>
      </c>
      <c r="N470">
        <v>4</v>
      </c>
      <c r="O470" t="str">
        <f>IF(N470="","",VLOOKUP(N470,TABLAS_NOBORRAR!$B$3:$C$12,2,))</f>
        <v>Vitelado</v>
      </c>
      <c r="P470">
        <v>999</v>
      </c>
    </row>
    <row r="471" spans="1:16" x14ac:dyDescent="0.3">
      <c r="A471" t="s">
        <v>20</v>
      </c>
      <c r="B471">
        <v>12</v>
      </c>
      <c r="C471" s="3">
        <v>42284</v>
      </c>
      <c r="D471" s="4">
        <v>0.88194444444444453</v>
      </c>
      <c r="E471">
        <v>36.483333333333334</v>
      </c>
      <c r="F471">
        <v>72.900000000000006</v>
      </c>
      <c r="H471">
        <v>12</v>
      </c>
      <c r="I471">
        <v>32</v>
      </c>
      <c r="J471">
        <v>14.4</v>
      </c>
      <c r="K471">
        <v>17.82</v>
      </c>
      <c r="M471">
        <v>1.03</v>
      </c>
      <c r="N471">
        <v>4</v>
      </c>
      <c r="O471" t="str">
        <f>IF(N471="","",VLOOKUP(N471,TABLAS_NOBORRAR!$B$3:$C$12,2,))</f>
        <v>Vitelado</v>
      </c>
      <c r="P471">
        <v>4</v>
      </c>
    </row>
    <row r="472" spans="1:16" x14ac:dyDescent="0.3">
      <c r="A472" t="s">
        <v>20</v>
      </c>
      <c r="B472">
        <v>12</v>
      </c>
      <c r="C472" s="3">
        <v>42284</v>
      </c>
      <c r="D472" s="4">
        <v>0.88194444444444453</v>
      </c>
      <c r="E472">
        <v>36.483333333333334</v>
      </c>
      <c r="F472">
        <v>72.900000000000006</v>
      </c>
      <c r="H472">
        <v>12</v>
      </c>
      <c r="I472">
        <v>33</v>
      </c>
      <c r="J472">
        <v>15.3</v>
      </c>
      <c r="K472">
        <v>23.28</v>
      </c>
      <c r="M472">
        <v>1.26</v>
      </c>
      <c r="N472">
        <v>4</v>
      </c>
      <c r="O472" t="str">
        <f>IF(N472="","",VLOOKUP(N472,TABLAS_NOBORRAR!$B$3:$C$12,2,))</f>
        <v>Vitelado</v>
      </c>
      <c r="P472">
        <v>4</v>
      </c>
    </row>
    <row r="473" spans="1:16" x14ac:dyDescent="0.3">
      <c r="A473" t="s">
        <v>20</v>
      </c>
      <c r="B473">
        <v>12</v>
      </c>
      <c r="C473" s="3">
        <v>42284</v>
      </c>
      <c r="D473" s="4">
        <v>0.88194444444444453</v>
      </c>
      <c r="E473">
        <v>36.483333333333334</v>
      </c>
      <c r="F473">
        <v>72.900000000000006</v>
      </c>
      <c r="H473">
        <v>12</v>
      </c>
      <c r="I473">
        <v>34</v>
      </c>
      <c r="J473">
        <v>14.9</v>
      </c>
      <c r="K473">
        <v>20.78</v>
      </c>
      <c r="M473">
        <v>1.1299999999999999</v>
      </c>
      <c r="N473">
        <v>4</v>
      </c>
      <c r="O473" t="str">
        <f>IF(N473="","",VLOOKUP(N473,TABLAS_NOBORRAR!$B$3:$C$12,2,))</f>
        <v>Vitelado</v>
      </c>
      <c r="P473">
        <v>5</v>
      </c>
    </row>
    <row r="474" spans="1:16" x14ac:dyDescent="0.3">
      <c r="A474" t="s">
        <v>20</v>
      </c>
      <c r="B474">
        <v>12</v>
      </c>
      <c r="C474" s="3">
        <v>42284</v>
      </c>
      <c r="D474" s="4">
        <v>0.88194444444444453</v>
      </c>
      <c r="E474">
        <v>36.483333333333334</v>
      </c>
      <c r="F474">
        <v>72.900000000000006</v>
      </c>
      <c r="H474">
        <v>12</v>
      </c>
      <c r="I474">
        <v>35</v>
      </c>
      <c r="J474">
        <v>14</v>
      </c>
      <c r="K474">
        <v>18.21</v>
      </c>
      <c r="M474">
        <v>1.03</v>
      </c>
      <c r="N474">
        <v>4</v>
      </c>
      <c r="O474" t="str">
        <f>IF(N474="","",VLOOKUP(N474,TABLAS_NOBORRAR!$B$3:$C$12,2,))</f>
        <v>Vitelado</v>
      </c>
      <c r="P474">
        <v>4</v>
      </c>
    </row>
    <row r="475" spans="1:16" x14ac:dyDescent="0.3">
      <c r="A475" t="s">
        <v>20</v>
      </c>
      <c r="B475">
        <v>12</v>
      </c>
      <c r="C475" s="3">
        <v>42284</v>
      </c>
      <c r="D475" s="4">
        <v>0.88194444444444453</v>
      </c>
      <c r="E475">
        <v>36.483333333333334</v>
      </c>
      <c r="F475">
        <v>72.900000000000006</v>
      </c>
      <c r="H475">
        <v>12</v>
      </c>
      <c r="I475">
        <v>36</v>
      </c>
      <c r="J475">
        <v>15</v>
      </c>
      <c r="K475">
        <v>20.49</v>
      </c>
      <c r="M475">
        <v>0.94</v>
      </c>
      <c r="N475">
        <v>4</v>
      </c>
      <c r="O475" t="str">
        <f>IF(N475="","",VLOOKUP(N475,TABLAS_NOBORRAR!$B$3:$C$12,2,))</f>
        <v>Vitelado</v>
      </c>
      <c r="P475">
        <v>4</v>
      </c>
    </row>
    <row r="476" spans="1:16" x14ac:dyDescent="0.3">
      <c r="A476" t="s">
        <v>20</v>
      </c>
      <c r="B476">
        <v>12</v>
      </c>
      <c r="C476" s="3">
        <v>42284</v>
      </c>
      <c r="D476" s="4">
        <v>0.88194444444444453</v>
      </c>
      <c r="E476">
        <v>36.483333333333334</v>
      </c>
      <c r="F476">
        <v>72.900000000000006</v>
      </c>
      <c r="H476">
        <v>12</v>
      </c>
      <c r="I476">
        <v>37</v>
      </c>
      <c r="J476">
        <v>14.5</v>
      </c>
      <c r="K476">
        <v>19.68</v>
      </c>
      <c r="M476">
        <v>1.1000000000000001</v>
      </c>
      <c r="N476">
        <v>4</v>
      </c>
      <c r="O476" t="str">
        <f>IF(N476="","",VLOOKUP(N476,TABLAS_NOBORRAR!$B$3:$C$12,2,))</f>
        <v>Vitelado</v>
      </c>
      <c r="P476">
        <v>999</v>
      </c>
    </row>
    <row r="477" spans="1:16" x14ac:dyDescent="0.3">
      <c r="A477" t="s">
        <v>20</v>
      </c>
      <c r="B477">
        <v>12</v>
      </c>
      <c r="C477" s="3">
        <v>42284</v>
      </c>
      <c r="D477" s="4">
        <v>0.88194444444444453</v>
      </c>
      <c r="E477">
        <v>36.483333333333334</v>
      </c>
      <c r="F477">
        <v>72.900000000000006</v>
      </c>
      <c r="H477">
        <v>12</v>
      </c>
      <c r="I477">
        <v>38</v>
      </c>
      <c r="J477">
        <v>14.8</v>
      </c>
      <c r="K477">
        <v>19.75</v>
      </c>
      <c r="M477">
        <v>1.1499999999999999</v>
      </c>
      <c r="N477">
        <v>4</v>
      </c>
      <c r="O477" t="str">
        <f>IF(N477="","",VLOOKUP(N477,TABLAS_NOBORRAR!$B$3:$C$12,2,))</f>
        <v>Vitelado</v>
      </c>
      <c r="P477">
        <v>7</v>
      </c>
    </row>
    <row r="478" spans="1:16" x14ac:dyDescent="0.3">
      <c r="A478" t="s">
        <v>20</v>
      </c>
      <c r="B478">
        <v>12</v>
      </c>
      <c r="C478" s="3">
        <v>42284</v>
      </c>
      <c r="D478" s="4">
        <v>0.88194444444444453</v>
      </c>
      <c r="E478">
        <v>36.483333333333334</v>
      </c>
      <c r="F478">
        <v>72.900000000000006</v>
      </c>
      <c r="H478">
        <v>12</v>
      </c>
      <c r="I478">
        <v>39</v>
      </c>
      <c r="J478">
        <v>14.4</v>
      </c>
      <c r="K478">
        <v>21.55</v>
      </c>
      <c r="M478">
        <v>1.84</v>
      </c>
      <c r="N478">
        <v>6</v>
      </c>
      <c r="O478" t="str">
        <f>IF(N478="","",VLOOKUP(N478,TABLAS_NOBORRAR!$B$3:$C$12,2,))</f>
        <v>Hidratado</v>
      </c>
      <c r="P478">
        <v>999</v>
      </c>
    </row>
    <row r="479" spans="1:16" x14ac:dyDescent="0.3">
      <c r="A479" t="s">
        <v>20</v>
      </c>
      <c r="B479">
        <v>12</v>
      </c>
      <c r="C479" s="3">
        <v>42284</v>
      </c>
      <c r="D479" s="4">
        <v>0.88194444444444453</v>
      </c>
      <c r="E479">
        <v>36.483333333333334</v>
      </c>
      <c r="F479">
        <v>72.900000000000006</v>
      </c>
      <c r="H479">
        <v>12</v>
      </c>
      <c r="I479">
        <v>40</v>
      </c>
      <c r="J479">
        <v>16</v>
      </c>
      <c r="K479">
        <v>24.28</v>
      </c>
      <c r="M479">
        <v>1.17</v>
      </c>
      <c r="N479">
        <v>4</v>
      </c>
      <c r="O479" t="str">
        <f>IF(N479="","",VLOOKUP(N479,TABLAS_NOBORRAR!$B$3:$C$12,2,))</f>
        <v>Vitelado</v>
      </c>
      <c r="P479">
        <v>3</v>
      </c>
    </row>
    <row r="480" spans="1:16" x14ac:dyDescent="0.3">
      <c r="A480" t="s">
        <v>20</v>
      </c>
      <c r="B480">
        <v>13</v>
      </c>
      <c r="C480" s="3">
        <v>42285</v>
      </c>
      <c r="D480" s="4">
        <v>0.29305555555555557</v>
      </c>
      <c r="E480">
        <v>36.43333333333333</v>
      </c>
      <c r="F480">
        <v>72.95</v>
      </c>
      <c r="H480">
        <v>13</v>
      </c>
      <c r="I480">
        <v>1</v>
      </c>
      <c r="J480">
        <v>15.4</v>
      </c>
      <c r="K480">
        <v>25.64</v>
      </c>
      <c r="M480">
        <v>1.68</v>
      </c>
      <c r="N480">
        <v>4</v>
      </c>
      <c r="O480" t="str">
        <f>IF(N480="","",VLOOKUP(N480,TABLAS_NOBORRAR!$B$3:$C$12,2,))</f>
        <v>Vitelado</v>
      </c>
      <c r="P480">
        <v>6</v>
      </c>
    </row>
    <row r="481" spans="1:16" x14ac:dyDescent="0.3">
      <c r="A481" t="s">
        <v>20</v>
      </c>
      <c r="B481">
        <v>13</v>
      </c>
      <c r="C481" s="3">
        <v>42285</v>
      </c>
      <c r="D481" s="4">
        <v>0.29305555555555557</v>
      </c>
      <c r="E481">
        <v>36.43333333333333</v>
      </c>
      <c r="F481">
        <v>72.95</v>
      </c>
      <c r="H481">
        <v>13</v>
      </c>
      <c r="I481">
        <v>2</v>
      </c>
      <c r="J481">
        <v>14.5</v>
      </c>
      <c r="K481">
        <v>19.649999999999999</v>
      </c>
      <c r="M481">
        <v>1.0900000000000001</v>
      </c>
      <c r="N481">
        <v>4</v>
      </c>
      <c r="O481" t="str">
        <f>IF(N481="","",VLOOKUP(N481,TABLAS_NOBORRAR!$B$3:$C$12,2,))</f>
        <v>Vitelado</v>
      </c>
      <c r="P481">
        <v>5</v>
      </c>
    </row>
    <row r="482" spans="1:16" x14ac:dyDescent="0.3">
      <c r="A482" t="s">
        <v>20</v>
      </c>
      <c r="B482">
        <v>13</v>
      </c>
      <c r="C482" s="3">
        <v>42285</v>
      </c>
      <c r="D482" s="4">
        <v>0.29305555555555557</v>
      </c>
      <c r="E482">
        <v>36.43333333333333</v>
      </c>
      <c r="F482">
        <v>72.95</v>
      </c>
      <c r="H482">
        <v>13</v>
      </c>
      <c r="I482">
        <v>3</v>
      </c>
      <c r="J482">
        <v>13.4</v>
      </c>
      <c r="K482">
        <v>15.49</v>
      </c>
      <c r="M482">
        <v>1</v>
      </c>
      <c r="N482">
        <v>4</v>
      </c>
      <c r="O482" t="str">
        <f>IF(N482="","",VLOOKUP(N482,TABLAS_NOBORRAR!$B$3:$C$12,2,))</f>
        <v>Vitelado</v>
      </c>
      <c r="P482">
        <v>999</v>
      </c>
    </row>
    <row r="483" spans="1:16" x14ac:dyDescent="0.3">
      <c r="A483" t="s">
        <v>20</v>
      </c>
      <c r="B483">
        <v>13</v>
      </c>
      <c r="C483" s="3">
        <v>42285</v>
      </c>
      <c r="D483" s="4">
        <v>0.29305555555555557</v>
      </c>
      <c r="E483">
        <v>36.43333333333333</v>
      </c>
      <c r="F483">
        <v>72.95</v>
      </c>
      <c r="H483">
        <v>13</v>
      </c>
      <c r="I483">
        <v>4</v>
      </c>
      <c r="J483">
        <v>13.5</v>
      </c>
      <c r="K483">
        <v>15.31</v>
      </c>
      <c r="M483">
        <v>0.65</v>
      </c>
      <c r="N483">
        <v>4</v>
      </c>
      <c r="O483" t="str">
        <f>IF(N483="","",VLOOKUP(N483,TABLAS_NOBORRAR!$B$3:$C$12,2,))</f>
        <v>Vitelado</v>
      </c>
      <c r="P483">
        <v>999</v>
      </c>
    </row>
    <row r="484" spans="1:16" x14ac:dyDescent="0.3">
      <c r="A484" t="s">
        <v>20</v>
      </c>
      <c r="B484">
        <v>13</v>
      </c>
      <c r="C484" s="3">
        <v>42285</v>
      </c>
      <c r="D484" s="4">
        <v>0.29305555555555557</v>
      </c>
      <c r="E484">
        <v>36.43333333333333</v>
      </c>
      <c r="F484">
        <v>72.95</v>
      </c>
      <c r="H484">
        <v>13</v>
      </c>
      <c r="I484">
        <v>5</v>
      </c>
      <c r="J484">
        <v>15.5</v>
      </c>
      <c r="K484">
        <v>24.34</v>
      </c>
      <c r="M484">
        <v>1.28</v>
      </c>
      <c r="N484">
        <v>4</v>
      </c>
      <c r="O484" t="str">
        <f>IF(N484="","",VLOOKUP(N484,TABLAS_NOBORRAR!$B$3:$C$12,2,))</f>
        <v>Vitelado</v>
      </c>
      <c r="P484">
        <v>4</v>
      </c>
    </row>
    <row r="485" spans="1:16" x14ac:dyDescent="0.3">
      <c r="A485" t="s">
        <v>20</v>
      </c>
      <c r="B485">
        <v>13</v>
      </c>
      <c r="C485" s="3">
        <v>42285</v>
      </c>
      <c r="D485" s="4">
        <v>0.29305555555555557</v>
      </c>
      <c r="E485">
        <v>36.43333333333333</v>
      </c>
      <c r="F485">
        <v>72.95</v>
      </c>
      <c r="H485">
        <v>13</v>
      </c>
      <c r="I485">
        <v>6</v>
      </c>
      <c r="J485">
        <v>14.6</v>
      </c>
      <c r="K485">
        <v>20.13</v>
      </c>
      <c r="M485">
        <v>1.75</v>
      </c>
      <c r="N485">
        <v>6</v>
      </c>
      <c r="O485" t="str">
        <f>IF(N485="","",VLOOKUP(N485,TABLAS_NOBORRAR!$B$3:$C$12,2,))</f>
        <v>Hidratado</v>
      </c>
      <c r="P485">
        <v>999</v>
      </c>
    </row>
    <row r="486" spans="1:16" x14ac:dyDescent="0.3">
      <c r="A486" t="s">
        <v>20</v>
      </c>
      <c r="B486">
        <v>13</v>
      </c>
      <c r="C486" s="3">
        <v>42285</v>
      </c>
      <c r="D486" s="4">
        <v>0.29305555555555557</v>
      </c>
      <c r="E486">
        <v>36.43333333333333</v>
      </c>
      <c r="F486">
        <v>72.95</v>
      </c>
      <c r="H486">
        <v>13</v>
      </c>
      <c r="I486">
        <v>7</v>
      </c>
      <c r="J486">
        <v>14.6</v>
      </c>
      <c r="K486">
        <v>19.52</v>
      </c>
      <c r="M486">
        <v>0.81</v>
      </c>
      <c r="N486">
        <v>4</v>
      </c>
      <c r="O486" t="str">
        <f>IF(N486="","",VLOOKUP(N486,TABLAS_NOBORRAR!$B$3:$C$12,2,))</f>
        <v>Vitelado</v>
      </c>
      <c r="P486">
        <v>4</v>
      </c>
    </row>
    <row r="487" spans="1:16" x14ac:dyDescent="0.3">
      <c r="A487" t="s">
        <v>20</v>
      </c>
      <c r="B487">
        <v>13</v>
      </c>
      <c r="C487" s="3">
        <v>42285</v>
      </c>
      <c r="D487" s="4">
        <v>0.29305555555555557</v>
      </c>
      <c r="E487">
        <v>36.43333333333333</v>
      </c>
      <c r="F487">
        <v>72.95</v>
      </c>
      <c r="H487">
        <v>13</v>
      </c>
      <c r="I487">
        <v>8</v>
      </c>
      <c r="J487">
        <v>14.7</v>
      </c>
      <c r="K487">
        <v>18.3</v>
      </c>
      <c r="M487">
        <v>0.92</v>
      </c>
      <c r="N487">
        <v>4</v>
      </c>
      <c r="O487" t="str">
        <f>IF(N487="","",VLOOKUP(N487,TABLAS_NOBORRAR!$B$3:$C$12,2,))</f>
        <v>Vitelado</v>
      </c>
      <c r="P487">
        <v>4</v>
      </c>
    </row>
    <row r="488" spans="1:16" x14ac:dyDescent="0.3">
      <c r="A488" t="s">
        <v>20</v>
      </c>
      <c r="B488">
        <v>13</v>
      </c>
      <c r="C488" s="3">
        <v>42285</v>
      </c>
      <c r="D488" s="4">
        <v>0.29305555555555557</v>
      </c>
      <c r="E488">
        <v>36.43333333333333</v>
      </c>
      <c r="F488">
        <v>72.95</v>
      </c>
      <c r="H488">
        <v>13</v>
      </c>
      <c r="I488">
        <v>9</v>
      </c>
      <c r="J488">
        <v>15.6</v>
      </c>
      <c r="K488">
        <v>25.47</v>
      </c>
      <c r="M488">
        <v>1.4</v>
      </c>
      <c r="N488">
        <v>4</v>
      </c>
      <c r="O488" t="str">
        <f>IF(N488="","",VLOOKUP(N488,TABLAS_NOBORRAR!$B$3:$C$12,2,))</f>
        <v>Vitelado</v>
      </c>
      <c r="P488">
        <v>3</v>
      </c>
    </row>
    <row r="489" spans="1:16" x14ac:dyDescent="0.3">
      <c r="A489" t="s">
        <v>20</v>
      </c>
      <c r="B489">
        <v>13</v>
      </c>
      <c r="C489" s="3">
        <v>42285</v>
      </c>
      <c r="D489" s="4">
        <v>0.29305555555555557</v>
      </c>
      <c r="E489">
        <v>36.43333333333333</v>
      </c>
      <c r="F489">
        <v>72.95</v>
      </c>
      <c r="H489">
        <v>13</v>
      </c>
      <c r="I489">
        <v>10</v>
      </c>
      <c r="J489">
        <v>14.3</v>
      </c>
      <c r="K489">
        <v>19.02</v>
      </c>
      <c r="M489">
        <v>1.04</v>
      </c>
      <c r="N489">
        <v>4</v>
      </c>
      <c r="O489" t="str">
        <f>IF(N489="","",VLOOKUP(N489,TABLAS_NOBORRAR!$B$3:$C$12,2,))</f>
        <v>Vitelado</v>
      </c>
      <c r="P489">
        <v>6</v>
      </c>
    </row>
    <row r="490" spans="1:16" x14ac:dyDescent="0.3">
      <c r="A490" t="s">
        <v>20</v>
      </c>
      <c r="B490">
        <v>13</v>
      </c>
      <c r="C490" s="3">
        <v>42285</v>
      </c>
      <c r="D490" s="4">
        <v>0.29305555555555557</v>
      </c>
      <c r="E490">
        <v>36.43333333333333</v>
      </c>
      <c r="F490">
        <v>72.95</v>
      </c>
      <c r="H490">
        <v>13</v>
      </c>
      <c r="I490">
        <v>11</v>
      </c>
      <c r="J490">
        <v>14.2</v>
      </c>
      <c r="K490">
        <v>19.149999999999999</v>
      </c>
      <c r="M490">
        <v>0.81</v>
      </c>
      <c r="N490">
        <v>4</v>
      </c>
      <c r="O490" t="str">
        <f>IF(N490="","",VLOOKUP(N490,TABLAS_NOBORRAR!$B$3:$C$12,2,))</f>
        <v>Vitelado</v>
      </c>
      <c r="P490">
        <v>2</v>
      </c>
    </row>
    <row r="491" spans="1:16" x14ac:dyDescent="0.3">
      <c r="A491" t="s">
        <v>20</v>
      </c>
      <c r="B491">
        <v>13</v>
      </c>
      <c r="C491" s="3">
        <v>42285</v>
      </c>
      <c r="D491" s="4">
        <v>0.29305555555555557</v>
      </c>
      <c r="E491">
        <v>36.43333333333333</v>
      </c>
      <c r="F491">
        <v>72.95</v>
      </c>
      <c r="H491">
        <v>13</v>
      </c>
      <c r="I491">
        <v>12</v>
      </c>
      <c r="J491">
        <v>13</v>
      </c>
      <c r="K491">
        <v>14.58</v>
      </c>
      <c r="M491">
        <v>0.51</v>
      </c>
      <c r="N491">
        <v>4</v>
      </c>
      <c r="O491" t="str">
        <f>IF(N491="","",VLOOKUP(N491,TABLAS_NOBORRAR!$B$3:$C$12,2,))</f>
        <v>Vitelado</v>
      </c>
      <c r="P491">
        <v>7</v>
      </c>
    </row>
    <row r="492" spans="1:16" x14ac:dyDescent="0.3">
      <c r="A492" t="s">
        <v>20</v>
      </c>
      <c r="B492">
        <v>13</v>
      </c>
      <c r="C492" s="3">
        <v>42285</v>
      </c>
      <c r="D492" s="4">
        <v>0.29305555555555557</v>
      </c>
      <c r="E492">
        <v>36.43333333333333</v>
      </c>
      <c r="F492">
        <v>72.95</v>
      </c>
      <c r="H492">
        <v>13</v>
      </c>
      <c r="I492">
        <v>13</v>
      </c>
      <c r="J492">
        <v>15.7</v>
      </c>
      <c r="K492">
        <v>24.81</v>
      </c>
      <c r="M492">
        <v>1.78</v>
      </c>
      <c r="N492">
        <v>4</v>
      </c>
      <c r="O492" t="str">
        <f>IF(N492="","",VLOOKUP(N492,TABLAS_NOBORRAR!$B$3:$C$12,2,))</f>
        <v>Vitelado</v>
      </c>
      <c r="P492">
        <v>6</v>
      </c>
    </row>
    <row r="493" spans="1:16" x14ac:dyDescent="0.3">
      <c r="A493" t="s">
        <v>20</v>
      </c>
      <c r="B493">
        <v>13</v>
      </c>
      <c r="C493" s="3">
        <v>42285</v>
      </c>
      <c r="D493" s="4">
        <v>0.29305555555555557</v>
      </c>
      <c r="E493">
        <v>36.43333333333333</v>
      </c>
      <c r="F493">
        <v>72.95</v>
      </c>
      <c r="H493">
        <v>13</v>
      </c>
      <c r="I493">
        <v>14</v>
      </c>
      <c r="J493">
        <v>15.2</v>
      </c>
      <c r="K493">
        <v>21.83</v>
      </c>
      <c r="M493">
        <v>1.07</v>
      </c>
      <c r="N493">
        <v>4</v>
      </c>
      <c r="O493" t="str">
        <f>IF(N493="","",VLOOKUP(N493,TABLAS_NOBORRAR!$B$3:$C$12,2,))</f>
        <v>Vitelado</v>
      </c>
      <c r="P493">
        <v>7</v>
      </c>
    </row>
    <row r="494" spans="1:16" x14ac:dyDescent="0.3">
      <c r="A494" t="s">
        <v>20</v>
      </c>
      <c r="B494">
        <v>13</v>
      </c>
      <c r="C494" s="3">
        <v>42285</v>
      </c>
      <c r="D494" s="4">
        <v>0.29305555555555557</v>
      </c>
      <c r="E494">
        <v>36.43333333333333</v>
      </c>
      <c r="F494">
        <v>72.95</v>
      </c>
      <c r="H494">
        <v>13</v>
      </c>
      <c r="I494">
        <v>15</v>
      </c>
      <c r="J494">
        <v>15</v>
      </c>
      <c r="K494">
        <v>21.97</v>
      </c>
      <c r="M494">
        <v>1.44</v>
      </c>
      <c r="N494">
        <v>4</v>
      </c>
      <c r="O494" t="str">
        <f>IF(N494="","",VLOOKUP(N494,TABLAS_NOBORRAR!$B$3:$C$12,2,))</f>
        <v>Vitelado</v>
      </c>
      <c r="P494">
        <v>7</v>
      </c>
    </row>
    <row r="495" spans="1:16" x14ac:dyDescent="0.3">
      <c r="A495" t="s">
        <v>20</v>
      </c>
      <c r="B495">
        <v>13</v>
      </c>
      <c r="C495" s="3">
        <v>42285</v>
      </c>
      <c r="D495" s="4">
        <v>0.29305555555555557</v>
      </c>
      <c r="E495">
        <v>36.43333333333333</v>
      </c>
      <c r="F495">
        <v>72.95</v>
      </c>
      <c r="H495">
        <v>13</v>
      </c>
      <c r="I495">
        <v>16</v>
      </c>
      <c r="J495">
        <v>14.3</v>
      </c>
      <c r="K495">
        <v>18.850000000000001</v>
      </c>
      <c r="M495">
        <v>0.96</v>
      </c>
      <c r="N495">
        <v>4</v>
      </c>
      <c r="O495" t="str">
        <f>IF(N495="","",VLOOKUP(N495,TABLAS_NOBORRAR!$B$3:$C$12,2,))</f>
        <v>Vitelado</v>
      </c>
      <c r="P495">
        <v>7</v>
      </c>
    </row>
    <row r="496" spans="1:16" x14ac:dyDescent="0.3">
      <c r="A496" t="s">
        <v>20</v>
      </c>
      <c r="B496">
        <v>13</v>
      </c>
      <c r="C496" s="3">
        <v>42285</v>
      </c>
      <c r="D496" s="4">
        <v>0.29305555555555557</v>
      </c>
      <c r="E496">
        <v>36.43333333333333</v>
      </c>
      <c r="F496">
        <v>72.95</v>
      </c>
      <c r="H496">
        <v>13</v>
      </c>
      <c r="I496">
        <v>17</v>
      </c>
      <c r="J496">
        <v>14</v>
      </c>
      <c r="K496">
        <v>19.98</v>
      </c>
      <c r="M496">
        <v>0.96</v>
      </c>
      <c r="N496">
        <v>4</v>
      </c>
      <c r="O496" t="str">
        <f>IF(N496="","",VLOOKUP(N496,TABLAS_NOBORRAR!$B$3:$C$12,2,))</f>
        <v>Vitelado</v>
      </c>
      <c r="P496">
        <v>4</v>
      </c>
    </row>
    <row r="497" spans="1:16" x14ac:dyDescent="0.3">
      <c r="A497" t="s">
        <v>20</v>
      </c>
      <c r="B497">
        <v>13</v>
      </c>
      <c r="C497" s="3">
        <v>42285</v>
      </c>
      <c r="D497" s="4">
        <v>0.29305555555555557</v>
      </c>
      <c r="E497">
        <v>36.43333333333333</v>
      </c>
      <c r="F497">
        <v>72.95</v>
      </c>
      <c r="H497">
        <v>13</v>
      </c>
      <c r="I497">
        <v>18</v>
      </c>
      <c r="J497">
        <v>14.5</v>
      </c>
      <c r="K497">
        <v>21.66</v>
      </c>
      <c r="M497">
        <v>0.95</v>
      </c>
      <c r="N497">
        <v>4</v>
      </c>
      <c r="O497" t="str">
        <f>IF(N497="","",VLOOKUP(N497,TABLAS_NOBORRAR!$B$3:$C$12,2,))</f>
        <v>Vitelado</v>
      </c>
      <c r="P497">
        <v>4</v>
      </c>
    </row>
    <row r="498" spans="1:16" x14ac:dyDescent="0.3">
      <c r="A498" t="s">
        <v>20</v>
      </c>
      <c r="B498">
        <v>13</v>
      </c>
      <c r="C498" s="3">
        <v>42285</v>
      </c>
      <c r="D498" s="4">
        <v>0.29305555555555557</v>
      </c>
      <c r="E498">
        <v>36.43333333333333</v>
      </c>
      <c r="F498">
        <v>72.95</v>
      </c>
      <c r="H498">
        <v>13</v>
      </c>
      <c r="I498">
        <v>19</v>
      </c>
      <c r="J498">
        <v>14</v>
      </c>
      <c r="K498">
        <v>16.12</v>
      </c>
      <c r="M498">
        <v>0.62</v>
      </c>
      <c r="N498">
        <v>4</v>
      </c>
      <c r="O498" t="str">
        <f>IF(N498="","",VLOOKUP(N498,TABLAS_NOBORRAR!$B$3:$C$12,2,))</f>
        <v>Vitelado</v>
      </c>
      <c r="P498">
        <v>999</v>
      </c>
    </row>
    <row r="499" spans="1:16" x14ac:dyDescent="0.3">
      <c r="A499" t="s">
        <v>20</v>
      </c>
      <c r="B499">
        <v>13</v>
      </c>
      <c r="C499" s="3">
        <v>42285</v>
      </c>
      <c r="D499" s="4">
        <v>0.29305555555555557</v>
      </c>
      <c r="E499">
        <v>36.43333333333333</v>
      </c>
      <c r="F499">
        <v>72.95</v>
      </c>
      <c r="H499">
        <v>13</v>
      </c>
      <c r="I499">
        <v>20</v>
      </c>
      <c r="J499">
        <v>16</v>
      </c>
      <c r="K499">
        <v>25.83</v>
      </c>
      <c r="M499">
        <v>2.0499999999999998</v>
      </c>
      <c r="N499">
        <v>5</v>
      </c>
      <c r="O499" t="str">
        <f>IF(N499="","",VLOOKUP(N499,TABLAS_NOBORRAR!$B$3:$C$12,2,))</f>
        <v>En Maduracion</v>
      </c>
      <c r="P499">
        <v>999</v>
      </c>
    </row>
    <row r="500" spans="1:16" x14ac:dyDescent="0.3">
      <c r="A500" t="s">
        <v>20</v>
      </c>
      <c r="B500">
        <v>13</v>
      </c>
      <c r="C500" s="3">
        <v>42285</v>
      </c>
      <c r="D500" s="4">
        <v>0.29305555555555557</v>
      </c>
      <c r="E500">
        <v>36.43333333333333</v>
      </c>
      <c r="F500">
        <v>72.95</v>
      </c>
      <c r="H500">
        <v>13</v>
      </c>
      <c r="I500">
        <v>21</v>
      </c>
      <c r="J500">
        <v>14.3</v>
      </c>
      <c r="K500">
        <v>18.39</v>
      </c>
      <c r="M500">
        <v>1.1399999999999999</v>
      </c>
      <c r="N500">
        <v>4</v>
      </c>
      <c r="O500" t="str">
        <f>IF(N500="","",VLOOKUP(N500,TABLAS_NOBORRAR!$B$3:$C$12,2,))</f>
        <v>Vitelado</v>
      </c>
      <c r="P500">
        <v>999</v>
      </c>
    </row>
    <row r="501" spans="1:16" x14ac:dyDescent="0.3">
      <c r="A501" t="s">
        <v>20</v>
      </c>
      <c r="B501">
        <v>13</v>
      </c>
      <c r="C501" s="3">
        <v>42285</v>
      </c>
      <c r="D501" s="4">
        <v>0.29305555555555557</v>
      </c>
      <c r="E501">
        <v>36.43333333333333</v>
      </c>
      <c r="F501">
        <v>72.95</v>
      </c>
      <c r="H501">
        <v>13</v>
      </c>
      <c r="I501">
        <v>22</v>
      </c>
      <c r="J501">
        <v>14.3</v>
      </c>
      <c r="K501">
        <v>20.43</v>
      </c>
      <c r="M501">
        <v>2.04</v>
      </c>
      <c r="N501">
        <v>6</v>
      </c>
      <c r="O501" t="str">
        <f>IF(N501="","",VLOOKUP(N501,TABLAS_NOBORRAR!$B$3:$C$12,2,))</f>
        <v>Hidratado</v>
      </c>
      <c r="P501">
        <v>999</v>
      </c>
    </row>
    <row r="502" spans="1:16" x14ac:dyDescent="0.3">
      <c r="A502" t="s">
        <v>20</v>
      </c>
      <c r="B502">
        <v>13</v>
      </c>
      <c r="C502" s="3">
        <v>42285</v>
      </c>
      <c r="D502" s="4">
        <v>0.29305555555555557</v>
      </c>
      <c r="E502">
        <v>36.43333333333333</v>
      </c>
      <c r="F502">
        <v>72.95</v>
      </c>
      <c r="H502">
        <v>13</v>
      </c>
      <c r="I502">
        <v>23</v>
      </c>
      <c r="J502">
        <v>13.2</v>
      </c>
      <c r="K502">
        <v>14.99</v>
      </c>
      <c r="M502">
        <v>1.1200000000000001</v>
      </c>
      <c r="N502">
        <v>4</v>
      </c>
      <c r="O502" t="str">
        <f>IF(N502="","",VLOOKUP(N502,TABLAS_NOBORRAR!$B$3:$C$12,2,))</f>
        <v>Vitelado</v>
      </c>
      <c r="P502">
        <v>999</v>
      </c>
    </row>
    <row r="503" spans="1:16" x14ac:dyDescent="0.3">
      <c r="A503" t="s">
        <v>20</v>
      </c>
      <c r="B503">
        <v>13</v>
      </c>
      <c r="C503" s="3">
        <v>42285</v>
      </c>
      <c r="D503" s="4">
        <v>0.29305555555555557</v>
      </c>
      <c r="E503">
        <v>36.43333333333333</v>
      </c>
      <c r="F503">
        <v>72.95</v>
      </c>
      <c r="H503">
        <v>13</v>
      </c>
      <c r="I503">
        <v>24</v>
      </c>
      <c r="J503">
        <v>15</v>
      </c>
      <c r="K503">
        <v>22.06</v>
      </c>
      <c r="M503">
        <v>1.17</v>
      </c>
      <c r="N503">
        <v>4</v>
      </c>
      <c r="O503" t="str">
        <f>IF(N503="","",VLOOKUP(N503,TABLAS_NOBORRAR!$B$3:$C$12,2,))</f>
        <v>Vitelado</v>
      </c>
      <c r="P503">
        <v>7</v>
      </c>
    </row>
    <row r="504" spans="1:16" x14ac:dyDescent="0.3">
      <c r="A504" t="s">
        <v>20</v>
      </c>
      <c r="B504">
        <v>13</v>
      </c>
      <c r="C504" s="3">
        <v>42285</v>
      </c>
      <c r="D504" s="4">
        <v>0.29305555555555557</v>
      </c>
      <c r="E504">
        <v>36.43333333333333</v>
      </c>
      <c r="F504">
        <v>72.95</v>
      </c>
      <c r="H504">
        <v>13</v>
      </c>
      <c r="I504">
        <v>25</v>
      </c>
      <c r="J504">
        <v>14</v>
      </c>
      <c r="K504">
        <v>17.11</v>
      </c>
      <c r="M504">
        <v>1</v>
      </c>
      <c r="N504">
        <v>4</v>
      </c>
      <c r="O504" t="str">
        <f>IF(N504="","",VLOOKUP(N504,TABLAS_NOBORRAR!$B$3:$C$12,2,))</f>
        <v>Vitelado</v>
      </c>
      <c r="P504">
        <v>4</v>
      </c>
    </row>
    <row r="505" spans="1:16" x14ac:dyDescent="0.3">
      <c r="A505" t="s">
        <v>20</v>
      </c>
      <c r="B505">
        <v>13</v>
      </c>
      <c r="C505" s="3">
        <v>42285</v>
      </c>
      <c r="D505" s="4">
        <v>0.29305555555555557</v>
      </c>
      <c r="E505">
        <v>36.43333333333333</v>
      </c>
      <c r="F505">
        <v>72.95</v>
      </c>
      <c r="H505">
        <v>13</v>
      </c>
      <c r="I505">
        <v>26</v>
      </c>
      <c r="J505">
        <v>14</v>
      </c>
      <c r="K505">
        <v>18.420000000000002</v>
      </c>
      <c r="M505">
        <v>1.47</v>
      </c>
      <c r="N505">
        <v>6</v>
      </c>
      <c r="O505" t="str">
        <f>IF(N505="","",VLOOKUP(N505,TABLAS_NOBORRAR!$B$3:$C$12,2,))</f>
        <v>Hidratado</v>
      </c>
      <c r="P505">
        <v>999</v>
      </c>
    </row>
    <row r="506" spans="1:16" x14ac:dyDescent="0.3">
      <c r="A506" t="s">
        <v>20</v>
      </c>
      <c r="B506">
        <v>13</v>
      </c>
      <c r="C506" s="3">
        <v>42285</v>
      </c>
      <c r="D506" s="4">
        <v>0.29305555555555557</v>
      </c>
      <c r="E506">
        <v>36.43333333333333</v>
      </c>
      <c r="F506">
        <v>72.95</v>
      </c>
      <c r="H506">
        <v>13</v>
      </c>
      <c r="I506">
        <v>27</v>
      </c>
      <c r="J506">
        <v>16.399999999999999</v>
      </c>
      <c r="K506">
        <v>28.49</v>
      </c>
      <c r="M506">
        <v>1.59</v>
      </c>
      <c r="N506">
        <v>4</v>
      </c>
      <c r="O506" t="str">
        <f>IF(N506="","",VLOOKUP(N506,TABLAS_NOBORRAR!$B$3:$C$12,2,))</f>
        <v>Vitelado</v>
      </c>
      <c r="P506">
        <v>3</v>
      </c>
    </row>
    <row r="507" spans="1:16" x14ac:dyDescent="0.3">
      <c r="A507" t="s">
        <v>20</v>
      </c>
      <c r="B507">
        <v>13</v>
      </c>
      <c r="C507" s="3">
        <v>42285</v>
      </c>
      <c r="D507" s="4">
        <v>0.29305555555555557</v>
      </c>
      <c r="E507">
        <v>36.43333333333333</v>
      </c>
      <c r="F507">
        <v>72.95</v>
      </c>
      <c r="H507">
        <v>13</v>
      </c>
      <c r="I507">
        <v>28</v>
      </c>
      <c r="J507">
        <v>12.7</v>
      </c>
      <c r="K507">
        <v>13.28</v>
      </c>
      <c r="M507">
        <v>0.4</v>
      </c>
      <c r="N507">
        <v>4</v>
      </c>
      <c r="O507" t="str">
        <f>IF(N507="","",VLOOKUP(N507,TABLAS_NOBORRAR!$B$3:$C$12,2,))</f>
        <v>Vitelado</v>
      </c>
      <c r="P507">
        <v>3</v>
      </c>
    </row>
    <row r="508" spans="1:16" x14ac:dyDescent="0.3">
      <c r="A508" t="s">
        <v>20</v>
      </c>
      <c r="B508">
        <v>13</v>
      </c>
      <c r="C508" s="3">
        <v>42285</v>
      </c>
      <c r="D508" s="4">
        <v>0.29305555555555557</v>
      </c>
      <c r="E508">
        <v>36.43333333333333</v>
      </c>
      <c r="F508">
        <v>72.95</v>
      </c>
      <c r="H508">
        <v>13</v>
      </c>
      <c r="I508">
        <v>29</v>
      </c>
      <c r="J508">
        <v>14.5</v>
      </c>
      <c r="K508">
        <v>18.18</v>
      </c>
      <c r="M508">
        <v>0.93</v>
      </c>
      <c r="N508">
        <v>4</v>
      </c>
      <c r="O508" t="str">
        <f>IF(N508="","",VLOOKUP(N508,TABLAS_NOBORRAR!$B$3:$C$12,2,))</f>
        <v>Vitelado</v>
      </c>
      <c r="P508">
        <v>5</v>
      </c>
    </row>
    <row r="509" spans="1:16" x14ac:dyDescent="0.3">
      <c r="A509" t="s">
        <v>20</v>
      </c>
      <c r="B509">
        <v>13</v>
      </c>
      <c r="C509" s="3">
        <v>42285</v>
      </c>
      <c r="D509" s="4">
        <v>0.29305555555555557</v>
      </c>
      <c r="E509">
        <v>36.43333333333333</v>
      </c>
      <c r="F509">
        <v>72.95</v>
      </c>
      <c r="H509">
        <v>13</v>
      </c>
      <c r="I509">
        <v>30</v>
      </c>
      <c r="J509">
        <v>15</v>
      </c>
      <c r="K509">
        <v>22.36</v>
      </c>
      <c r="M509">
        <v>2.62</v>
      </c>
      <c r="N509">
        <v>6</v>
      </c>
      <c r="O509" t="str">
        <f>IF(N509="","",VLOOKUP(N509,TABLAS_NOBORRAR!$B$3:$C$12,2,))</f>
        <v>Hidratado</v>
      </c>
      <c r="P509">
        <v>999</v>
      </c>
    </row>
    <row r="510" spans="1:16" x14ac:dyDescent="0.3">
      <c r="A510" t="s">
        <v>20</v>
      </c>
      <c r="B510">
        <v>13</v>
      </c>
      <c r="C510" s="3">
        <v>42285</v>
      </c>
      <c r="D510" s="4">
        <v>0.29305555555555557</v>
      </c>
      <c r="E510">
        <v>36.43333333333333</v>
      </c>
      <c r="F510">
        <v>72.95</v>
      </c>
      <c r="H510">
        <v>13</v>
      </c>
      <c r="I510">
        <v>31</v>
      </c>
      <c r="J510">
        <v>14.4</v>
      </c>
      <c r="K510">
        <v>18.899999999999999</v>
      </c>
      <c r="M510">
        <v>0.96</v>
      </c>
      <c r="N510">
        <v>5</v>
      </c>
      <c r="O510" t="str">
        <f>IF(N510="","",VLOOKUP(N510,TABLAS_NOBORRAR!$B$3:$C$12,2,))</f>
        <v>En Maduracion</v>
      </c>
      <c r="P510">
        <v>999</v>
      </c>
    </row>
    <row r="511" spans="1:16" x14ac:dyDescent="0.3">
      <c r="A511" t="s">
        <v>20</v>
      </c>
      <c r="B511">
        <v>13</v>
      </c>
      <c r="C511" s="3">
        <v>42285</v>
      </c>
      <c r="D511" s="4">
        <v>0.29305555555555557</v>
      </c>
      <c r="E511">
        <v>36.43333333333333</v>
      </c>
      <c r="F511">
        <v>72.95</v>
      </c>
      <c r="H511">
        <v>13</v>
      </c>
      <c r="I511">
        <v>32</v>
      </c>
      <c r="J511">
        <v>14</v>
      </c>
      <c r="K511">
        <v>17.61</v>
      </c>
      <c r="M511">
        <v>0.92</v>
      </c>
      <c r="N511">
        <v>4</v>
      </c>
      <c r="O511" t="str">
        <f>IF(N511="","",VLOOKUP(N511,TABLAS_NOBORRAR!$B$3:$C$12,2,))</f>
        <v>Vitelado</v>
      </c>
      <c r="P511">
        <v>3</v>
      </c>
    </row>
    <row r="512" spans="1:16" x14ac:dyDescent="0.3">
      <c r="A512" t="s">
        <v>20</v>
      </c>
      <c r="B512">
        <v>13</v>
      </c>
      <c r="C512" s="3">
        <v>42285</v>
      </c>
      <c r="D512" s="4">
        <v>0.29305555555555557</v>
      </c>
      <c r="E512">
        <v>36.43333333333333</v>
      </c>
      <c r="F512">
        <v>72.95</v>
      </c>
      <c r="H512">
        <v>13</v>
      </c>
      <c r="I512">
        <v>33</v>
      </c>
      <c r="J512">
        <v>15</v>
      </c>
      <c r="K512">
        <v>21.4</v>
      </c>
      <c r="M512">
        <v>1.05</v>
      </c>
      <c r="N512">
        <v>4</v>
      </c>
      <c r="O512" t="str">
        <f>IF(N512="","",VLOOKUP(N512,TABLAS_NOBORRAR!$B$3:$C$12,2,))</f>
        <v>Vitelado</v>
      </c>
      <c r="P512">
        <v>2</v>
      </c>
    </row>
    <row r="513" spans="1:16" x14ac:dyDescent="0.3">
      <c r="A513" t="s">
        <v>20</v>
      </c>
      <c r="B513">
        <v>13</v>
      </c>
      <c r="C513" s="3">
        <v>42285</v>
      </c>
      <c r="D513" s="4">
        <v>0.29305555555555557</v>
      </c>
      <c r="E513">
        <v>36.43333333333333</v>
      </c>
      <c r="F513">
        <v>72.95</v>
      </c>
      <c r="H513">
        <v>13</v>
      </c>
      <c r="I513">
        <v>34</v>
      </c>
      <c r="J513">
        <v>14.3</v>
      </c>
      <c r="K513">
        <v>19.66</v>
      </c>
      <c r="M513">
        <v>1.29</v>
      </c>
      <c r="N513">
        <v>4</v>
      </c>
      <c r="O513" t="str">
        <f>IF(N513="","",VLOOKUP(N513,TABLAS_NOBORRAR!$B$3:$C$12,2,))</f>
        <v>Vitelado</v>
      </c>
      <c r="P513">
        <v>999</v>
      </c>
    </row>
    <row r="514" spans="1:16" x14ac:dyDescent="0.3">
      <c r="A514" t="s">
        <v>20</v>
      </c>
      <c r="B514">
        <v>13</v>
      </c>
      <c r="C514" s="3">
        <v>42285</v>
      </c>
      <c r="D514" s="4">
        <v>0.29305555555555557</v>
      </c>
      <c r="E514">
        <v>36.43333333333333</v>
      </c>
      <c r="F514">
        <v>72.95</v>
      </c>
      <c r="H514">
        <v>13</v>
      </c>
      <c r="I514">
        <v>35</v>
      </c>
      <c r="J514">
        <v>14.2</v>
      </c>
      <c r="K514">
        <v>17.3</v>
      </c>
      <c r="M514">
        <v>1.39</v>
      </c>
      <c r="N514">
        <v>6</v>
      </c>
      <c r="O514" t="str">
        <f>IF(N514="","",VLOOKUP(N514,TABLAS_NOBORRAR!$B$3:$C$12,2,))</f>
        <v>Hidratado</v>
      </c>
      <c r="P514">
        <v>999</v>
      </c>
    </row>
    <row r="515" spans="1:16" x14ac:dyDescent="0.3">
      <c r="A515" t="s">
        <v>20</v>
      </c>
      <c r="B515">
        <v>13</v>
      </c>
      <c r="C515" s="3">
        <v>42285</v>
      </c>
      <c r="D515" s="4">
        <v>0.29305555555555557</v>
      </c>
      <c r="E515">
        <v>36.43333333333333</v>
      </c>
      <c r="F515">
        <v>72.95</v>
      </c>
      <c r="H515">
        <v>13</v>
      </c>
      <c r="I515">
        <v>36</v>
      </c>
      <c r="J515">
        <v>14.4</v>
      </c>
      <c r="K515">
        <v>20.32</v>
      </c>
      <c r="M515">
        <v>2.09</v>
      </c>
      <c r="N515">
        <v>4</v>
      </c>
      <c r="O515" t="str">
        <f>IF(N515="","",VLOOKUP(N515,TABLAS_NOBORRAR!$B$3:$C$12,2,))</f>
        <v>Vitelado</v>
      </c>
      <c r="P515">
        <v>999</v>
      </c>
    </row>
    <row r="516" spans="1:16" x14ac:dyDescent="0.3">
      <c r="A516" t="s">
        <v>20</v>
      </c>
      <c r="B516">
        <v>13</v>
      </c>
      <c r="C516" s="3">
        <v>42285</v>
      </c>
      <c r="D516" s="4">
        <v>0.29305555555555557</v>
      </c>
      <c r="E516">
        <v>36.43333333333333</v>
      </c>
      <c r="F516">
        <v>72.95</v>
      </c>
      <c r="H516">
        <v>13</v>
      </c>
      <c r="I516">
        <v>37</v>
      </c>
      <c r="J516">
        <v>13.9</v>
      </c>
      <c r="K516">
        <v>17.3</v>
      </c>
      <c r="M516">
        <v>1.53</v>
      </c>
      <c r="N516">
        <v>4</v>
      </c>
      <c r="O516" t="str">
        <f>IF(N516="","",VLOOKUP(N516,TABLAS_NOBORRAR!$B$3:$C$12,2,))</f>
        <v>Vitelado</v>
      </c>
      <c r="P516">
        <v>999</v>
      </c>
    </row>
    <row r="517" spans="1:16" x14ac:dyDescent="0.3">
      <c r="A517" t="s">
        <v>20</v>
      </c>
      <c r="B517">
        <v>13</v>
      </c>
      <c r="C517" s="3">
        <v>42285</v>
      </c>
      <c r="D517" s="4">
        <v>0.29305555555555557</v>
      </c>
      <c r="E517">
        <v>36.43333333333333</v>
      </c>
      <c r="F517">
        <v>72.95</v>
      </c>
      <c r="H517">
        <v>13</v>
      </c>
      <c r="I517">
        <v>38</v>
      </c>
      <c r="J517">
        <v>14.2</v>
      </c>
      <c r="K517">
        <v>18.88</v>
      </c>
      <c r="M517">
        <v>1.76</v>
      </c>
      <c r="N517">
        <v>4</v>
      </c>
      <c r="O517" t="str">
        <f>IF(N517="","",VLOOKUP(N517,TABLAS_NOBORRAR!$B$3:$C$12,2,))</f>
        <v>Vitelado</v>
      </c>
      <c r="P517">
        <v>999</v>
      </c>
    </row>
    <row r="518" spans="1:16" x14ac:dyDescent="0.3">
      <c r="A518" t="s">
        <v>20</v>
      </c>
      <c r="B518">
        <v>13</v>
      </c>
      <c r="C518" s="3">
        <v>42285</v>
      </c>
      <c r="D518" s="4">
        <v>0.29305555555555557</v>
      </c>
      <c r="E518">
        <v>36.43333333333333</v>
      </c>
      <c r="F518">
        <v>72.95</v>
      </c>
      <c r="H518">
        <v>13</v>
      </c>
      <c r="I518">
        <v>39</v>
      </c>
      <c r="J518">
        <v>14.5</v>
      </c>
      <c r="K518">
        <v>19.25</v>
      </c>
      <c r="M518">
        <v>1.29</v>
      </c>
      <c r="N518">
        <v>4</v>
      </c>
      <c r="O518" t="str">
        <f>IF(N518="","",VLOOKUP(N518,TABLAS_NOBORRAR!$B$3:$C$12,2,))</f>
        <v>Vitelado</v>
      </c>
      <c r="P518">
        <v>7</v>
      </c>
    </row>
    <row r="519" spans="1:16" x14ac:dyDescent="0.3">
      <c r="A519" t="s">
        <v>20</v>
      </c>
      <c r="B519">
        <v>13</v>
      </c>
      <c r="C519" s="3">
        <v>42285</v>
      </c>
      <c r="D519" s="4">
        <v>0.29305555555555557</v>
      </c>
      <c r="E519">
        <v>36.43333333333333</v>
      </c>
      <c r="F519">
        <v>72.95</v>
      </c>
      <c r="H519">
        <v>13</v>
      </c>
      <c r="I519">
        <v>40</v>
      </c>
      <c r="J519">
        <v>14</v>
      </c>
      <c r="K519">
        <v>17.809999999999999</v>
      </c>
      <c r="M519">
        <v>0.88</v>
      </c>
      <c r="N519">
        <v>4</v>
      </c>
      <c r="O519" t="str">
        <f>IF(N519="","",VLOOKUP(N519,TABLAS_NOBORRAR!$B$3:$C$12,2,))</f>
        <v>Vitelado</v>
      </c>
      <c r="P519">
        <v>4</v>
      </c>
    </row>
    <row r="520" spans="1:16" x14ac:dyDescent="0.3">
      <c r="A520" t="s">
        <v>20</v>
      </c>
      <c r="B520">
        <v>14</v>
      </c>
      <c r="C520" s="3">
        <v>42285</v>
      </c>
      <c r="D520" s="4">
        <v>0.38750000000000001</v>
      </c>
      <c r="E520">
        <v>36.466666666666669</v>
      </c>
      <c r="F520">
        <v>72.916666666666671</v>
      </c>
      <c r="H520">
        <v>14</v>
      </c>
      <c r="I520">
        <v>1</v>
      </c>
      <c r="J520">
        <v>14.3</v>
      </c>
      <c r="K520">
        <v>19.010000000000002</v>
      </c>
      <c r="M520">
        <v>2.17</v>
      </c>
      <c r="N520">
        <v>4</v>
      </c>
      <c r="O520" t="str">
        <f>IF(N520="","",VLOOKUP(N520,TABLAS_NOBORRAR!$B$3:$C$12,2,))</f>
        <v>Vitelado</v>
      </c>
      <c r="P520">
        <v>7</v>
      </c>
    </row>
    <row r="521" spans="1:16" x14ac:dyDescent="0.3">
      <c r="A521" t="s">
        <v>20</v>
      </c>
      <c r="B521">
        <v>14</v>
      </c>
      <c r="C521" s="3">
        <v>42285</v>
      </c>
      <c r="D521" s="4">
        <v>0.38750000000000001</v>
      </c>
      <c r="E521">
        <v>36.466666666666669</v>
      </c>
      <c r="F521">
        <v>72.916666666666671</v>
      </c>
      <c r="H521">
        <v>14</v>
      </c>
      <c r="I521">
        <v>2</v>
      </c>
      <c r="J521">
        <v>14.9</v>
      </c>
      <c r="K521">
        <v>20.22</v>
      </c>
      <c r="M521">
        <v>1.1100000000000001</v>
      </c>
      <c r="N521">
        <v>5</v>
      </c>
      <c r="O521" t="str">
        <f>IF(N521="","",VLOOKUP(N521,TABLAS_NOBORRAR!$B$3:$C$12,2,))</f>
        <v>En Maduracion</v>
      </c>
      <c r="P521">
        <v>999</v>
      </c>
    </row>
    <row r="522" spans="1:16" x14ac:dyDescent="0.3">
      <c r="A522" t="s">
        <v>20</v>
      </c>
      <c r="B522">
        <v>14</v>
      </c>
      <c r="C522" s="3">
        <v>42285</v>
      </c>
      <c r="D522" s="4">
        <v>0.38750000000000001</v>
      </c>
      <c r="E522">
        <v>36.466666666666669</v>
      </c>
      <c r="F522">
        <v>72.916666666666671</v>
      </c>
      <c r="H522">
        <v>14</v>
      </c>
      <c r="I522">
        <v>3</v>
      </c>
      <c r="J522">
        <v>14.2</v>
      </c>
      <c r="K522">
        <v>19.29</v>
      </c>
      <c r="M522">
        <v>1.42</v>
      </c>
      <c r="N522">
        <v>6</v>
      </c>
      <c r="O522" t="str">
        <f>IF(N522="","",VLOOKUP(N522,TABLAS_NOBORRAR!$B$3:$C$12,2,))</f>
        <v>Hidratado</v>
      </c>
      <c r="P522">
        <v>999</v>
      </c>
    </row>
    <row r="523" spans="1:16" x14ac:dyDescent="0.3">
      <c r="A523" t="s">
        <v>20</v>
      </c>
      <c r="B523">
        <v>14</v>
      </c>
      <c r="C523" s="3">
        <v>42285</v>
      </c>
      <c r="D523" s="4">
        <v>0.38750000000000001</v>
      </c>
      <c r="E523">
        <v>36.466666666666669</v>
      </c>
      <c r="F523">
        <v>72.916666666666671</v>
      </c>
      <c r="H523">
        <v>14</v>
      </c>
      <c r="I523">
        <v>4</v>
      </c>
      <c r="J523">
        <v>13.4</v>
      </c>
      <c r="K523">
        <v>15.44</v>
      </c>
      <c r="M523">
        <v>1.4</v>
      </c>
      <c r="N523">
        <v>4</v>
      </c>
      <c r="O523" t="str">
        <f>IF(N523="","",VLOOKUP(N523,TABLAS_NOBORRAR!$B$3:$C$12,2,))</f>
        <v>Vitelado</v>
      </c>
      <c r="P523">
        <v>6</v>
      </c>
    </row>
    <row r="524" spans="1:16" x14ac:dyDescent="0.3">
      <c r="A524" t="s">
        <v>20</v>
      </c>
      <c r="B524">
        <v>14</v>
      </c>
      <c r="C524" s="3">
        <v>42285</v>
      </c>
      <c r="D524" s="4">
        <v>0.38750000000000001</v>
      </c>
      <c r="E524">
        <v>36.466666666666669</v>
      </c>
      <c r="F524">
        <v>72.916666666666671</v>
      </c>
      <c r="H524">
        <v>14</v>
      </c>
      <c r="I524">
        <v>5</v>
      </c>
      <c r="J524">
        <v>16</v>
      </c>
      <c r="K524">
        <v>24.78</v>
      </c>
      <c r="M524">
        <v>1.65</v>
      </c>
      <c r="N524">
        <v>4</v>
      </c>
      <c r="O524" t="str">
        <f>IF(N524="","",VLOOKUP(N524,TABLAS_NOBORRAR!$B$3:$C$12,2,))</f>
        <v>Vitelado</v>
      </c>
      <c r="P524">
        <v>7</v>
      </c>
    </row>
    <row r="525" spans="1:16" x14ac:dyDescent="0.3">
      <c r="A525" t="s">
        <v>20</v>
      </c>
      <c r="B525">
        <v>14</v>
      </c>
      <c r="C525" s="3">
        <v>42285</v>
      </c>
      <c r="D525" s="4">
        <v>0.38750000000000001</v>
      </c>
      <c r="E525">
        <v>36.466666666666669</v>
      </c>
      <c r="F525">
        <v>72.916666666666671</v>
      </c>
      <c r="H525">
        <v>14</v>
      </c>
      <c r="I525">
        <v>6</v>
      </c>
      <c r="J525">
        <v>14.8</v>
      </c>
      <c r="K525">
        <v>20.51</v>
      </c>
      <c r="M525">
        <v>1.63</v>
      </c>
      <c r="N525">
        <v>4</v>
      </c>
      <c r="O525" t="str">
        <f>IF(N525="","",VLOOKUP(N525,TABLAS_NOBORRAR!$B$3:$C$12,2,))</f>
        <v>Vitelado</v>
      </c>
      <c r="P525">
        <v>999</v>
      </c>
    </row>
    <row r="526" spans="1:16" x14ac:dyDescent="0.3">
      <c r="A526" t="s">
        <v>20</v>
      </c>
      <c r="B526">
        <v>14</v>
      </c>
      <c r="C526" s="3">
        <v>42285</v>
      </c>
      <c r="D526" s="4">
        <v>0.38750000000000001</v>
      </c>
      <c r="E526">
        <v>36.466666666666669</v>
      </c>
      <c r="F526">
        <v>72.916666666666671</v>
      </c>
      <c r="H526">
        <v>14</v>
      </c>
      <c r="I526">
        <v>7</v>
      </c>
      <c r="J526">
        <v>15.2</v>
      </c>
      <c r="K526">
        <v>23.13</v>
      </c>
      <c r="M526">
        <v>1.26</v>
      </c>
      <c r="N526">
        <v>4</v>
      </c>
      <c r="O526" t="str">
        <f>IF(N526="","",VLOOKUP(N526,TABLAS_NOBORRAR!$B$3:$C$12,2,))</f>
        <v>Vitelado</v>
      </c>
      <c r="P526">
        <v>2</v>
      </c>
    </row>
    <row r="527" spans="1:16" x14ac:dyDescent="0.3">
      <c r="A527" t="s">
        <v>20</v>
      </c>
      <c r="B527">
        <v>14</v>
      </c>
      <c r="C527" s="3">
        <v>42285</v>
      </c>
      <c r="D527" s="4">
        <v>0.38750000000000001</v>
      </c>
      <c r="E527">
        <v>36.466666666666669</v>
      </c>
      <c r="F527">
        <v>72.916666666666671</v>
      </c>
      <c r="H527">
        <v>14</v>
      </c>
      <c r="I527">
        <v>8</v>
      </c>
      <c r="J527">
        <v>15</v>
      </c>
      <c r="K527">
        <v>20.22</v>
      </c>
      <c r="M527">
        <v>1.05</v>
      </c>
      <c r="N527">
        <v>4</v>
      </c>
      <c r="O527" t="str">
        <f>IF(N527="","",VLOOKUP(N527,TABLAS_NOBORRAR!$B$3:$C$12,2,))</f>
        <v>Vitelado</v>
      </c>
      <c r="P527">
        <v>999</v>
      </c>
    </row>
    <row r="528" spans="1:16" x14ac:dyDescent="0.3">
      <c r="A528" t="s">
        <v>20</v>
      </c>
      <c r="B528">
        <v>14</v>
      </c>
      <c r="C528" s="3">
        <v>42285</v>
      </c>
      <c r="D528" s="4">
        <v>0.38750000000000001</v>
      </c>
      <c r="E528">
        <v>36.466666666666669</v>
      </c>
      <c r="F528">
        <v>72.916666666666671</v>
      </c>
      <c r="H528">
        <v>14</v>
      </c>
      <c r="I528">
        <v>9</v>
      </c>
      <c r="J528">
        <v>15.5</v>
      </c>
      <c r="K528">
        <v>22.79</v>
      </c>
      <c r="M528">
        <v>1.1399999999999999</v>
      </c>
      <c r="N528">
        <v>4</v>
      </c>
      <c r="O528" t="str">
        <f>IF(N528="","",VLOOKUP(N528,TABLAS_NOBORRAR!$B$3:$C$12,2,))</f>
        <v>Vitelado</v>
      </c>
      <c r="P528">
        <v>3</v>
      </c>
    </row>
    <row r="529" spans="1:16" x14ac:dyDescent="0.3">
      <c r="A529" t="s">
        <v>20</v>
      </c>
      <c r="B529">
        <v>14</v>
      </c>
      <c r="C529" s="3">
        <v>42285</v>
      </c>
      <c r="D529" s="4">
        <v>0.38750000000000001</v>
      </c>
      <c r="E529">
        <v>36.466666666666669</v>
      </c>
      <c r="F529">
        <v>72.916666666666671</v>
      </c>
      <c r="H529">
        <v>14</v>
      </c>
      <c r="I529">
        <v>10</v>
      </c>
      <c r="J529">
        <v>13.7</v>
      </c>
      <c r="K529">
        <v>18.28</v>
      </c>
      <c r="M529">
        <v>2.06</v>
      </c>
      <c r="N529">
        <v>6</v>
      </c>
      <c r="O529" t="str">
        <f>IF(N529="","",VLOOKUP(N529,TABLAS_NOBORRAR!$B$3:$C$12,2,))</f>
        <v>Hidratado</v>
      </c>
      <c r="P529">
        <v>999</v>
      </c>
    </row>
    <row r="530" spans="1:16" x14ac:dyDescent="0.3">
      <c r="A530" t="s">
        <v>20</v>
      </c>
      <c r="B530">
        <v>14</v>
      </c>
      <c r="C530" s="3">
        <v>42285</v>
      </c>
      <c r="D530" s="4">
        <v>0.38750000000000001</v>
      </c>
      <c r="E530">
        <v>36.466666666666669</v>
      </c>
      <c r="F530">
        <v>72.916666666666671</v>
      </c>
      <c r="H530">
        <v>14</v>
      </c>
      <c r="I530">
        <v>11</v>
      </c>
      <c r="J530">
        <v>13.8</v>
      </c>
      <c r="K530">
        <v>15.69</v>
      </c>
      <c r="M530">
        <v>0.65</v>
      </c>
      <c r="N530">
        <v>4</v>
      </c>
      <c r="O530" t="str">
        <f>IF(N530="","",VLOOKUP(N530,TABLAS_NOBORRAR!$B$3:$C$12,2,))</f>
        <v>Vitelado</v>
      </c>
      <c r="P530">
        <v>3</v>
      </c>
    </row>
    <row r="531" spans="1:16" x14ac:dyDescent="0.3">
      <c r="A531" t="s">
        <v>20</v>
      </c>
      <c r="B531">
        <v>14</v>
      </c>
      <c r="C531" s="3">
        <v>42285</v>
      </c>
      <c r="D531" s="4">
        <v>0.38750000000000001</v>
      </c>
      <c r="E531">
        <v>36.466666666666669</v>
      </c>
      <c r="F531">
        <v>72.916666666666671</v>
      </c>
      <c r="H531">
        <v>14</v>
      </c>
      <c r="I531">
        <v>12</v>
      </c>
      <c r="J531">
        <v>14.9</v>
      </c>
      <c r="K531">
        <v>20.78</v>
      </c>
      <c r="M531">
        <v>1.52</v>
      </c>
      <c r="N531">
        <v>4</v>
      </c>
      <c r="O531" t="str">
        <f>IF(N531="","",VLOOKUP(N531,TABLAS_NOBORRAR!$B$3:$C$12,2,))</f>
        <v>Vitelado</v>
      </c>
      <c r="P531">
        <v>7</v>
      </c>
    </row>
    <row r="532" spans="1:16" x14ac:dyDescent="0.3">
      <c r="A532" t="s">
        <v>20</v>
      </c>
      <c r="B532">
        <v>14</v>
      </c>
      <c r="C532" s="3">
        <v>42285</v>
      </c>
      <c r="D532" s="4">
        <v>0.38750000000000001</v>
      </c>
      <c r="E532">
        <v>36.466666666666669</v>
      </c>
      <c r="F532">
        <v>72.916666666666671</v>
      </c>
      <c r="H532">
        <v>14</v>
      </c>
      <c r="I532">
        <v>13</v>
      </c>
      <c r="J532">
        <v>16</v>
      </c>
      <c r="K532">
        <v>26.71</v>
      </c>
      <c r="M532">
        <v>1.4</v>
      </c>
      <c r="N532">
        <v>4</v>
      </c>
      <c r="O532" t="str">
        <f>IF(N532="","",VLOOKUP(N532,TABLAS_NOBORRAR!$B$3:$C$12,2,))</f>
        <v>Vitelado</v>
      </c>
      <c r="P532">
        <v>4</v>
      </c>
    </row>
    <row r="533" spans="1:16" x14ac:dyDescent="0.3">
      <c r="A533" t="s">
        <v>20</v>
      </c>
      <c r="B533">
        <v>14</v>
      </c>
      <c r="C533" s="3">
        <v>42285</v>
      </c>
      <c r="D533" s="4">
        <v>0.38750000000000001</v>
      </c>
      <c r="E533">
        <v>36.466666666666669</v>
      </c>
      <c r="F533">
        <v>72.916666666666671</v>
      </c>
      <c r="H533">
        <v>14</v>
      </c>
      <c r="I533">
        <v>14</v>
      </c>
      <c r="J533">
        <v>15</v>
      </c>
      <c r="K533">
        <v>21.9</v>
      </c>
      <c r="M533">
        <v>1.1499999999999999</v>
      </c>
      <c r="N533">
        <v>4</v>
      </c>
      <c r="O533" t="str">
        <f>IF(N533="","",VLOOKUP(N533,TABLAS_NOBORRAR!$B$3:$C$12,2,))</f>
        <v>Vitelado</v>
      </c>
      <c r="P533">
        <v>999</v>
      </c>
    </row>
    <row r="534" spans="1:16" x14ac:dyDescent="0.3">
      <c r="A534" t="s">
        <v>20</v>
      </c>
      <c r="B534">
        <v>14</v>
      </c>
      <c r="C534" s="3">
        <v>42285</v>
      </c>
      <c r="D534" s="4">
        <v>0.38750000000000001</v>
      </c>
      <c r="E534">
        <v>36.466666666666669</v>
      </c>
      <c r="F534">
        <v>72.916666666666671</v>
      </c>
      <c r="H534">
        <v>14</v>
      </c>
      <c r="I534">
        <v>15</v>
      </c>
      <c r="J534">
        <v>13.4</v>
      </c>
      <c r="K534">
        <v>15.84</v>
      </c>
      <c r="M534">
        <v>1.02</v>
      </c>
      <c r="N534">
        <v>4</v>
      </c>
      <c r="O534" t="str">
        <f>IF(N534="","",VLOOKUP(N534,TABLAS_NOBORRAR!$B$3:$C$12,2,))</f>
        <v>Vitelado</v>
      </c>
      <c r="P534">
        <v>7</v>
      </c>
    </row>
    <row r="535" spans="1:16" x14ac:dyDescent="0.3">
      <c r="A535" t="s">
        <v>20</v>
      </c>
      <c r="B535">
        <v>14</v>
      </c>
      <c r="C535" s="3">
        <v>42285</v>
      </c>
      <c r="D535" s="4">
        <v>0.38750000000000001</v>
      </c>
      <c r="E535">
        <v>36.466666666666669</v>
      </c>
      <c r="F535">
        <v>72.916666666666671</v>
      </c>
      <c r="H535">
        <v>14</v>
      </c>
      <c r="I535">
        <v>16</v>
      </c>
      <c r="J535">
        <v>15</v>
      </c>
      <c r="K535">
        <v>19.86</v>
      </c>
      <c r="M535">
        <v>0.94</v>
      </c>
      <c r="N535">
        <v>4</v>
      </c>
      <c r="O535" t="str">
        <f>IF(N535="","",VLOOKUP(N535,TABLAS_NOBORRAR!$B$3:$C$12,2,))</f>
        <v>Vitelado</v>
      </c>
      <c r="P535">
        <v>999</v>
      </c>
    </row>
    <row r="536" spans="1:16" x14ac:dyDescent="0.3">
      <c r="A536" t="s">
        <v>20</v>
      </c>
      <c r="B536">
        <v>14</v>
      </c>
      <c r="C536" s="3">
        <v>42285</v>
      </c>
      <c r="D536" s="4">
        <v>0.38750000000000001</v>
      </c>
      <c r="E536">
        <v>36.466666666666669</v>
      </c>
      <c r="F536">
        <v>72.916666666666671</v>
      </c>
      <c r="H536">
        <v>14</v>
      </c>
      <c r="I536">
        <v>17</v>
      </c>
      <c r="J536">
        <v>14.2</v>
      </c>
      <c r="K536">
        <v>18.03</v>
      </c>
      <c r="M536">
        <v>1.18</v>
      </c>
      <c r="N536">
        <v>4</v>
      </c>
      <c r="O536" t="str">
        <f>IF(N536="","",VLOOKUP(N536,TABLAS_NOBORRAR!$B$3:$C$12,2,))</f>
        <v>Vitelado</v>
      </c>
      <c r="P536">
        <v>999</v>
      </c>
    </row>
    <row r="537" spans="1:16" x14ac:dyDescent="0.3">
      <c r="A537" t="s">
        <v>20</v>
      </c>
      <c r="B537">
        <v>14</v>
      </c>
      <c r="C537" s="3">
        <v>42285</v>
      </c>
      <c r="D537" s="4">
        <v>0.38750000000000001</v>
      </c>
      <c r="E537">
        <v>36.466666666666669</v>
      </c>
      <c r="F537">
        <v>72.916666666666671</v>
      </c>
      <c r="H537">
        <v>14</v>
      </c>
      <c r="I537">
        <v>18</v>
      </c>
      <c r="J537">
        <v>14.8</v>
      </c>
      <c r="K537">
        <v>20.8</v>
      </c>
      <c r="M537">
        <v>1.53</v>
      </c>
      <c r="N537">
        <v>4</v>
      </c>
      <c r="O537" t="str">
        <f>IF(N537="","",VLOOKUP(N537,TABLAS_NOBORRAR!$B$3:$C$12,2,))</f>
        <v>Vitelado</v>
      </c>
      <c r="P537">
        <v>999</v>
      </c>
    </row>
    <row r="538" spans="1:16" x14ac:dyDescent="0.3">
      <c r="A538" t="s">
        <v>20</v>
      </c>
      <c r="B538">
        <v>14</v>
      </c>
      <c r="C538" s="3">
        <v>42285</v>
      </c>
      <c r="D538" s="4">
        <v>0.38750000000000001</v>
      </c>
      <c r="E538">
        <v>36.466666666666669</v>
      </c>
      <c r="F538">
        <v>72.916666666666671</v>
      </c>
      <c r="H538">
        <v>14</v>
      </c>
      <c r="I538">
        <v>19</v>
      </c>
      <c r="J538">
        <v>12.9</v>
      </c>
      <c r="K538">
        <v>13.61</v>
      </c>
      <c r="M538">
        <v>0.65</v>
      </c>
      <c r="N538">
        <v>4</v>
      </c>
      <c r="O538" t="str">
        <f>IF(N538="","",VLOOKUP(N538,TABLAS_NOBORRAR!$B$3:$C$12,2,))</f>
        <v>Vitelado</v>
      </c>
      <c r="P538">
        <v>999</v>
      </c>
    </row>
    <row r="539" spans="1:16" x14ac:dyDescent="0.3">
      <c r="A539" t="s">
        <v>20</v>
      </c>
      <c r="B539">
        <v>14</v>
      </c>
      <c r="C539" s="3">
        <v>42285</v>
      </c>
      <c r="D539" s="4">
        <v>0.38750000000000001</v>
      </c>
      <c r="E539">
        <v>36.466666666666669</v>
      </c>
      <c r="F539">
        <v>72.916666666666671</v>
      </c>
      <c r="H539">
        <v>14</v>
      </c>
      <c r="I539">
        <v>20</v>
      </c>
      <c r="J539">
        <v>15.4</v>
      </c>
      <c r="K539">
        <v>23.69</v>
      </c>
      <c r="M539">
        <v>1.1000000000000001</v>
      </c>
      <c r="N539">
        <v>4</v>
      </c>
      <c r="O539" t="str">
        <f>IF(N539="","",VLOOKUP(N539,TABLAS_NOBORRAR!$B$3:$C$12,2,))</f>
        <v>Vitelado</v>
      </c>
      <c r="P539">
        <v>5</v>
      </c>
    </row>
    <row r="540" spans="1:16" x14ac:dyDescent="0.3">
      <c r="A540" t="s">
        <v>20</v>
      </c>
      <c r="B540">
        <v>14</v>
      </c>
      <c r="C540" s="3">
        <v>42285</v>
      </c>
      <c r="D540" s="4">
        <v>0.38750000000000001</v>
      </c>
      <c r="E540">
        <v>36.466666666666669</v>
      </c>
      <c r="F540">
        <v>72.916666666666671</v>
      </c>
      <c r="H540">
        <v>14</v>
      </c>
      <c r="I540">
        <v>21</v>
      </c>
      <c r="J540">
        <v>14</v>
      </c>
      <c r="K540">
        <v>17.649999999999999</v>
      </c>
      <c r="M540">
        <v>1.75</v>
      </c>
      <c r="N540">
        <v>6</v>
      </c>
      <c r="O540" t="str">
        <f>IF(N540="","",VLOOKUP(N540,TABLAS_NOBORRAR!$B$3:$C$12,2,))</f>
        <v>Hidratado</v>
      </c>
      <c r="P540">
        <v>999</v>
      </c>
    </row>
    <row r="541" spans="1:16" x14ac:dyDescent="0.3">
      <c r="A541" t="s">
        <v>20</v>
      </c>
      <c r="B541">
        <v>14</v>
      </c>
      <c r="C541" s="3">
        <v>42285</v>
      </c>
      <c r="D541" s="4">
        <v>0.38750000000000001</v>
      </c>
      <c r="E541">
        <v>36.466666666666669</v>
      </c>
      <c r="F541">
        <v>72.916666666666671</v>
      </c>
      <c r="H541">
        <v>14</v>
      </c>
      <c r="I541">
        <v>22</v>
      </c>
      <c r="J541">
        <v>14</v>
      </c>
      <c r="K541">
        <v>18.78</v>
      </c>
      <c r="M541">
        <v>2.06</v>
      </c>
      <c r="N541">
        <v>6</v>
      </c>
      <c r="O541" t="str">
        <f>IF(N541="","",VLOOKUP(N541,TABLAS_NOBORRAR!$B$3:$C$12,2,))</f>
        <v>Hidratado</v>
      </c>
      <c r="P541">
        <v>999</v>
      </c>
    </row>
    <row r="542" spans="1:16" x14ac:dyDescent="0.3">
      <c r="A542" t="s">
        <v>20</v>
      </c>
      <c r="B542">
        <v>14</v>
      </c>
      <c r="C542" s="3">
        <v>42285</v>
      </c>
      <c r="D542" s="4">
        <v>0.38750000000000001</v>
      </c>
      <c r="E542">
        <v>36.466666666666669</v>
      </c>
      <c r="F542">
        <v>72.916666666666671</v>
      </c>
      <c r="H542">
        <v>14</v>
      </c>
      <c r="I542">
        <v>23</v>
      </c>
      <c r="J542">
        <v>14.4</v>
      </c>
      <c r="K542">
        <v>19.68</v>
      </c>
      <c r="M542">
        <v>1.05</v>
      </c>
      <c r="N542">
        <v>4</v>
      </c>
      <c r="O542" t="str">
        <f>IF(N542="","",VLOOKUP(N542,TABLAS_NOBORRAR!$B$3:$C$12,2,))</f>
        <v>Vitelado</v>
      </c>
      <c r="P542">
        <v>4</v>
      </c>
    </row>
    <row r="543" spans="1:16" x14ac:dyDescent="0.3">
      <c r="A543" t="s">
        <v>20</v>
      </c>
      <c r="B543">
        <v>14</v>
      </c>
      <c r="C543" s="3">
        <v>42285</v>
      </c>
      <c r="D543" s="4">
        <v>0.38750000000000001</v>
      </c>
      <c r="E543">
        <v>36.466666666666669</v>
      </c>
      <c r="F543">
        <v>72.916666666666671</v>
      </c>
      <c r="H543">
        <v>14</v>
      </c>
      <c r="I543">
        <v>24</v>
      </c>
      <c r="J543">
        <v>15.5</v>
      </c>
      <c r="K543">
        <v>25.26</v>
      </c>
      <c r="M543">
        <v>1.59</v>
      </c>
      <c r="N543">
        <v>4</v>
      </c>
      <c r="O543" t="str">
        <f>IF(N543="","",VLOOKUP(N543,TABLAS_NOBORRAR!$B$3:$C$12,2,))</f>
        <v>Vitelado</v>
      </c>
      <c r="P543">
        <v>999</v>
      </c>
    </row>
    <row r="544" spans="1:16" x14ac:dyDescent="0.3">
      <c r="A544" t="s">
        <v>20</v>
      </c>
      <c r="B544">
        <v>14</v>
      </c>
      <c r="C544" s="3">
        <v>42285</v>
      </c>
      <c r="D544" s="4">
        <v>0.38750000000000001</v>
      </c>
      <c r="E544">
        <v>36.466666666666669</v>
      </c>
      <c r="F544">
        <v>72.916666666666671</v>
      </c>
      <c r="H544">
        <v>14</v>
      </c>
      <c r="I544">
        <v>25</v>
      </c>
      <c r="J544">
        <v>13.9</v>
      </c>
      <c r="K544">
        <v>17.420000000000002</v>
      </c>
      <c r="M544">
        <v>0.69</v>
      </c>
      <c r="N544">
        <v>4</v>
      </c>
      <c r="O544" t="str">
        <f>IF(N544="","",VLOOKUP(N544,TABLAS_NOBORRAR!$B$3:$C$12,2,))</f>
        <v>Vitelado</v>
      </c>
      <c r="P544">
        <v>999</v>
      </c>
    </row>
    <row r="545" spans="1:16" x14ac:dyDescent="0.3">
      <c r="A545" t="s">
        <v>20</v>
      </c>
      <c r="B545">
        <v>14</v>
      </c>
      <c r="C545" s="3">
        <v>42285</v>
      </c>
      <c r="D545" s="4">
        <v>0.38750000000000001</v>
      </c>
      <c r="E545">
        <v>36.466666666666669</v>
      </c>
      <c r="F545">
        <v>72.916666666666671</v>
      </c>
      <c r="H545">
        <v>14</v>
      </c>
      <c r="I545">
        <v>26</v>
      </c>
      <c r="J545">
        <v>14.5</v>
      </c>
      <c r="K545">
        <v>19.45</v>
      </c>
      <c r="M545">
        <v>1.06</v>
      </c>
      <c r="N545">
        <v>4</v>
      </c>
      <c r="O545" t="str">
        <f>IF(N545="","",VLOOKUP(N545,TABLAS_NOBORRAR!$B$3:$C$12,2,))</f>
        <v>Vitelado</v>
      </c>
      <c r="P545">
        <v>7</v>
      </c>
    </row>
    <row r="546" spans="1:16" x14ac:dyDescent="0.3">
      <c r="A546" t="s">
        <v>20</v>
      </c>
      <c r="B546">
        <v>14</v>
      </c>
      <c r="C546" s="3">
        <v>42285</v>
      </c>
      <c r="D546" s="4">
        <v>0.38750000000000001</v>
      </c>
      <c r="E546">
        <v>36.466666666666669</v>
      </c>
      <c r="F546">
        <v>72.916666666666671</v>
      </c>
      <c r="H546">
        <v>14</v>
      </c>
      <c r="I546">
        <v>27</v>
      </c>
      <c r="J546">
        <v>14.6</v>
      </c>
      <c r="K546">
        <v>21.26</v>
      </c>
      <c r="M546">
        <v>1.5</v>
      </c>
      <c r="N546">
        <v>4</v>
      </c>
      <c r="O546" t="str">
        <f>IF(N546="","",VLOOKUP(N546,TABLAS_NOBORRAR!$B$3:$C$12,2,))</f>
        <v>Vitelado</v>
      </c>
      <c r="P546">
        <v>999</v>
      </c>
    </row>
    <row r="547" spans="1:16" x14ac:dyDescent="0.3">
      <c r="A547" t="s">
        <v>20</v>
      </c>
      <c r="B547">
        <v>14</v>
      </c>
      <c r="C547" s="3">
        <v>42285</v>
      </c>
      <c r="D547" s="4">
        <v>0.38750000000000001</v>
      </c>
      <c r="E547">
        <v>36.466666666666669</v>
      </c>
      <c r="F547">
        <v>72.916666666666671</v>
      </c>
      <c r="H547">
        <v>14</v>
      </c>
      <c r="I547">
        <v>28</v>
      </c>
      <c r="J547">
        <v>14.3</v>
      </c>
      <c r="K547">
        <v>17.850000000000001</v>
      </c>
      <c r="M547">
        <v>1.18</v>
      </c>
      <c r="N547">
        <v>4</v>
      </c>
      <c r="O547" t="str">
        <f>IF(N547="","",VLOOKUP(N547,TABLAS_NOBORRAR!$B$3:$C$12,2,))</f>
        <v>Vitelado</v>
      </c>
      <c r="P547">
        <v>7</v>
      </c>
    </row>
    <row r="548" spans="1:16" x14ac:dyDescent="0.3">
      <c r="A548" t="s">
        <v>20</v>
      </c>
      <c r="B548">
        <v>14</v>
      </c>
      <c r="C548" s="3">
        <v>42285</v>
      </c>
      <c r="D548" s="4">
        <v>0.38750000000000001</v>
      </c>
      <c r="E548">
        <v>36.466666666666669</v>
      </c>
      <c r="F548">
        <v>72.916666666666671</v>
      </c>
      <c r="H548">
        <v>14</v>
      </c>
      <c r="I548">
        <v>29</v>
      </c>
      <c r="J548">
        <v>14.5</v>
      </c>
      <c r="K548">
        <v>20.18</v>
      </c>
      <c r="M548">
        <v>1.36</v>
      </c>
      <c r="N548">
        <v>4</v>
      </c>
      <c r="O548" t="str">
        <f>IF(N548="","",VLOOKUP(N548,TABLAS_NOBORRAR!$B$3:$C$12,2,))</f>
        <v>Vitelado</v>
      </c>
      <c r="P548">
        <v>7</v>
      </c>
    </row>
    <row r="549" spans="1:16" x14ac:dyDescent="0.3">
      <c r="A549" t="s">
        <v>20</v>
      </c>
      <c r="B549">
        <v>14</v>
      </c>
      <c r="C549" s="3">
        <v>42285</v>
      </c>
      <c r="D549" s="4">
        <v>0.38750000000000001</v>
      </c>
      <c r="E549">
        <v>36.466666666666669</v>
      </c>
      <c r="F549">
        <v>72.916666666666671</v>
      </c>
      <c r="H549">
        <v>14</v>
      </c>
      <c r="I549">
        <v>30</v>
      </c>
      <c r="J549">
        <v>14</v>
      </c>
      <c r="K549">
        <v>17.7</v>
      </c>
      <c r="M549">
        <v>1.02</v>
      </c>
      <c r="N549">
        <v>4</v>
      </c>
      <c r="O549" t="str">
        <f>IF(N549="","",VLOOKUP(N549,TABLAS_NOBORRAR!$B$3:$C$12,2,))</f>
        <v>Vitelado</v>
      </c>
      <c r="P549">
        <v>5</v>
      </c>
    </row>
    <row r="550" spans="1:16" x14ac:dyDescent="0.3">
      <c r="A550" t="s">
        <v>20</v>
      </c>
      <c r="B550">
        <v>14</v>
      </c>
      <c r="C550" s="3">
        <v>42285</v>
      </c>
      <c r="D550" s="4">
        <v>0.38750000000000001</v>
      </c>
      <c r="E550">
        <v>36.466666666666669</v>
      </c>
      <c r="F550">
        <v>72.916666666666671</v>
      </c>
      <c r="H550">
        <v>14</v>
      </c>
      <c r="I550">
        <v>31</v>
      </c>
      <c r="J550">
        <v>13.5</v>
      </c>
      <c r="K550">
        <v>15.16</v>
      </c>
      <c r="M550">
        <v>0.84</v>
      </c>
      <c r="N550">
        <v>4</v>
      </c>
      <c r="O550" t="str">
        <f>IF(N550="","",VLOOKUP(N550,TABLAS_NOBORRAR!$B$3:$C$12,2,))</f>
        <v>Vitelado</v>
      </c>
      <c r="P550">
        <v>7</v>
      </c>
    </row>
    <row r="551" spans="1:16" x14ac:dyDescent="0.3">
      <c r="A551" t="s">
        <v>20</v>
      </c>
      <c r="B551">
        <v>14</v>
      </c>
      <c r="C551" s="3">
        <v>42285</v>
      </c>
      <c r="D551" s="4">
        <v>0.38750000000000001</v>
      </c>
      <c r="E551">
        <v>36.466666666666669</v>
      </c>
      <c r="F551">
        <v>72.916666666666671</v>
      </c>
      <c r="H551">
        <v>14</v>
      </c>
      <c r="I551">
        <v>32</v>
      </c>
      <c r="J551">
        <v>14.3</v>
      </c>
      <c r="K551">
        <v>18.78</v>
      </c>
      <c r="M551">
        <v>0.9</v>
      </c>
      <c r="N551">
        <v>4</v>
      </c>
      <c r="O551" t="str">
        <f>IF(N551="","",VLOOKUP(N551,TABLAS_NOBORRAR!$B$3:$C$12,2,))</f>
        <v>Vitelado</v>
      </c>
      <c r="P551">
        <v>7</v>
      </c>
    </row>
    <row r="552" spans="1:16" x14ac:dyDescent="0.3">
      <c r="A552" t="s">
        <v>20</v>
      </c>
      <c r="B552">
        <v>14</v>
      </c>
      <c r="C552" s="3">
        <v>42285</v>
      </c>
      <c r="D552" s="4">
        <v>0.38750000000000001</v>
      </c>
      <c r="E552">
        <v>36.466666666666669</v>
      </c>
      <c r="F552">
        <v>72.916666666666671</v>
      </c>
      <c r="H552">
        <v>14</v>
      </c>
      <c r="I552">
        <v>33</v>
      </c>
      <c r="J552">
        <v>14.5</v>
      </c>
      <c r="K552">
        <v>20.149999999999999</v>
      </c>
      <c r="M552">
        <v>1.83</v>
      </c>
      <c r="N552">
        <v>6</v>
      </c>
      <c r="O552" t="str">
        <f>IF(N552="","",VLOOKUP(N552,TABLAS_NOBORRAR!$B$3:$C$12,2,))</f>
        <v>Hidratado</v>
      </c>
      <c r="P552">
        <v>999</v>
      </c>
    </row>
    <row r="553" spans="1:16" x14ac:dyDescent="0.3">
      <c r="A553" t="s">
        <v>20</v>
      </c>
      <c r="B553">
        <v>14</v>
      </c>
      <c r="C553" s="3">
        <v>42285</v>
      </c>
      <c r="D553" s="4">
        <v>0.38750000000000001</v>
      </c>
      <c r="E553">
        <v>36.466666666666669</v>
      </c>
      <c r="F553">
        <v>72.916666666666671</v>
      </c>
      <c r="H553">
        <v>14</v>
      </c>
      <c r="I553">
        <v>34</v>
      </c>
      <c r="J553">
        <v>13.1</v>
      </c>
      <c r="K553">
        <v>14.55</v>
      </c>
      <c r="M553">
        <v>1.04</v>
      </c>
      <c r="N553">
        <v>4</v>
      </c>
      <c r="O553" t="str">
        <f>IF(N553="","",VLOOKUP(N553,TABLAS_NOBORRAR!$B$3:$C$12,2,))</f>
        <v>Vitelado</v>
      </c>
      <c r="P553">
        <v>3</v>
      </c>
    </row>
    <row r="554" spans="1:16" x14ac:dyDescent="0.3">
      <c r="A554" t="s">
        <v>20</v>
      </c>
      <c r="B554">
        <v>14</v>
      </c>
      <c r="C554" s="3">
        <v>42285</v>
      </c>
      <c r="D554" s="4">
        <v>0.38750000000000001</v>
      </c>
      <c r="E554">
        <v>36.466666666666669</v>
      </c>
      <c r="F554">
        <v>72.916666666666671</v>
      </c>
      <c r="H554">
        <v>14</v>
      </c>
      <c r="I554">
        <v>35</v>
      </c>
      <c r="J554">
        <v>14.6</v>
      </c>
      <c r="K554">
        <v>20.61</v>
      </c>
      <c r="M554">
        <v>1.27</v>
      </c>
      <c r="N554">
        <v>6</v>
      </c>
      <c r="O554" t="str">
        <f>IF(N554="","",VLOOKUP(N554,TABLAS_NOBORRAR!$B$3:$C$12,2,))</f>
        <v>Hidratado</v>
      </c>
      <c r="P554">
        <v>999</v>
      </c>
    </row>
    <row r="555" spans="1:16" x14ac:dyDescent="0.3">
      <c r="A555" t="s">
        <v>20</v>
      </c>
      <c r="B555">
        <v>14</v>
      </c>
      <c r="C555" s="3">
        <v>42285</v>
      </c>
      <c r="D555" s="4">
        <v>0.38750000000000001</v>
      </c>
      <c r="E555">
        <v>36.466666666666669</v>
      </c>
      <c r="F555">
        <v>72.916666666666671</v>
      </c>
      <c r="H555">
        <v>14</v>
      </c>
      <c r="I555">
        <v>36</v>
      </c>
      <c r="J555">
        <v>13</v>
      </c>
      <c r="K555">
        <v>14.84</v>
      </c>
      <c r="M555">
        <v>0.91</v>
      </c>
      <c r="N555">
        <v>6</v>
      </c>
      <c r="O555" t="str">
        <f>IF(N555="","",VLOOKUP(N555,TABLAS_NOBORRAR!$B$3:$C$12,2,))</f>
        <v>Hidratado</v>
      </c>
      <c r="P555">
        <v>999</v>
      </c>
    </row>
    <row r="556" spans="1:16" x14ac:dyDescent="0.3">
      <c r="A556" t="s">
        <v>20</v>
      </c>
      <c r="B556">
        <v>14</v>
      </c>
      <c r="C556" s="3">
        <v>42285</v>
      </c>
      <c r="D556" s="4">
        <v>0.38750000000000001</v>
      </c>
      <c r="E556">
        <v>36.466666666666669</v>
      </c>
      <c r="F556">
        <v>72.916666666666671</v>
      </c>
      <c r="H556">
        <v>14</v>
      </c>
      <c r="I556">
        <v>37</v>
      </c>
      <c r="J556">
        <v>13.2</v>
      </c>
      <c r="K556">
        <v>14.71</v>
      </c>
      <c r="M556">
        <v>0.6</v>
      </c>
      <c r="N556">
        <v>4</v>
      </c>
      <c r="O556" t="str">
        <f>IF(N556="","",VLOOKUP(N556,TABLAS_NOBORRAR!$B$3:$C$12,2,))</f>
        <v>Vitelado</v>
      </c>
      <c r="P556">
        <v>7</v>
      </c>
    </row>
    <row r="557" spans="1:16" x14ac:dyDescent="0.3">
      <c r="A557" t="s">
        <v>20</v>
      </c>
      <c r="B557">
        <v>14</v>
      </c>
      <c r="C557" s="3">
        <v>42285</v>
      </c>
      <c r="D557" s="4">
        <v>0.38750000000000001</v>
      </c>
      <c r="E557">
        <v>36.466666666666669</v>
      </c>
      <c r="F557">
        <v>72.916666666666671</v>
      </c>
      <c r="H557">
        <v>14</v>
      </c>
      <c r="I557">
        <v>38</v>
      </c>
      <c r="J557">
        <v>14</v>
      </c>
      <c r="K557">
        <v>17.95</v>
      </c>
      <c r="M557">
        <v>1.66</v>
      </c>
      <c r="N557">
        <v>6</v>
      </c>
      <c r="O557" t="str">
        <f>IF(N557="","",VLOOKUP(N557,TABLAS_NOBORRAR!$B$3:$C$12,2,))</f>
        <v>Hidratado</v>
      </c>
      <c r="P557">
        <v>999</v>
      </c>
    </row>
    <row r="558" spans="1:16" x14ac:dyDescent="0.3">
      <c r="A558" t="s">
        <v>20</v>
      </c>
      <c r="B558">
        <v>14</v>
      </c>
      <c r="C558" s="3">
        <v>42285</v>
      </c>
      <c r="D558" s="4">
        <v>0.38750000000000001</v>
      </c>
      <c r="E558">
        <v>36.466666666666669</v>
      </c>
      <c r="F558">
        <v>72.916666666666671</v>
      </c>
      <c r="H558">
        <v>14</v>
      </c>
      <c r="I558">
        <v>39</v>
      </c>
      <c r="J558">
        <v>13.9</v>
      </c>
      <c r="K558">
        <v>14.91</v>
      </c>
      <c r="M558">
        <v>0.64</v>
      </c>
      <c r="N558">
        <v>4</v>
      </c>
      <c r="O558" t="str">
        <f>IF(N558="","",VLOOKUP(N558,TABLAS_NOBORRAR!$B$3:$C$12,2,))</f>
        <v>Vitelado</v>
      </c>
      <c r="P558">
        <v>2</v>
      </c>
    </row>
    <row r="559" spans="1:16" x14ac:dyDescent="0.3">
      <c r="A559" t="s">
        <v>20</v>
      </c>
      <c r="B559">
        <v>14</v>
      </c>
      <c r="C559" s="3">
        <v>42285</v>
      </c>
      <c r="D559" s="4">
        <v>0.38750000000000001</v>
      </c>
      <c r="E559">
        <v>36.466666666666669</v>
      </c>
      <c r="F559">
        <v>72.916666666666671</v>
      </c>
      <c r="H559">
        <v>14</v>
      </c>
      <c r="I559">
        <v>40</v>
      </c>
      <c r="J559">
        <v>14.2</v>
      </c>
      <c r="K559">
        <v>16.600000000000001</v>
      </c>
      <c r="M559">
        <v>0.98</v>
      </c>
      <c r="N559">
        <v>4</v>
      </c>
      <c r="O559" t="str">
        <f>IF(N559="","",VLOOKUP(N559,TABLAS_NOBORRAR!$B$3:$C$12,2,))</f>
        <v>Vitelado</v>
      </c>
      <c r="P559">
        <v>7</v>
      </c>
    </row>
    <row r="560" spans="1:16" x14ac:dyDescent="0.3">
      <c r="A560" t="s">
        <v>20</v>
      </c>
      <c r="B560">
        <v>15</v>
      </c>
      <c r="C560" s="3">
        <v>42285</v>
      </c>
      <c r="D560" s="4">
        <v>0.4458333333333333</v>
      </c>
      <c r="E560">
        <v>36.483333333333334</v>
      </c>
      <c r="F560">
        <v>72.95</v>
      </c>
      <c r="H560">
        <v>15</v>
      </c>
      <c r="I560">
        <v>1</v>
      </c>
      <c r="J560">
        <v>14.6</v>
      </c>
      <c r="K560">
        <v>21.07</v>
      </c>
      <c r="M560">
        <v>1.08</v>
      </c>
      <c r="N560">
        <v>4</v>
      </c>
      <c r="O560" t="str">
        <f>IF(N560="","",VLOOKUP(N560,TABLAS_NOBORRAR!$B$3:$C$12,2,))</f>
        <v>Vitelado</v>
      </c>
      <c r="P560">
        <v>4</v>
      </c>
    </row>
    <row r="561" spans="1:16" x14ac:dyDescent="0.3">
      <c r="A561" t="s">
        <v>20</v>
      </c>
      <c r="B561">
        <v>15</v>
      </c>
      <c r="C561" s="3">
        <v>42285</v>
      </c>
      <c r="D561" s="4">
        <v>0.4458333333333333</v>
      </c>
      <c r="E561">
        <v>36.483333333333334</v>
      </c>
      <c r="F561">
        <v>72.95</v>
      </c>
      <c r="H561">
        <v>15</v>
      </c>
      <c r="I561">
        <v>2</v>
      </c>
      <c r="J561">
        <v>13.7</v>
      </c>
      <c r="K561">
        <v>16.21</v>
      </c>
      <c r="M561">
        <v>0.49</v>
      </c>
      <c r="N561">
        <v>4</v>
      </c>
      <c r="O561" t="str">
        <f>IF(N561="","",VLOOKUP(N561,TABLAS_NOBORRAR!$B$3:$C$12,2,))</f>
        <v>Vitelado</v>
      </c>
      <c r="P561">
        <v>4</v>
      </c>
    </row>
    <row r="562" spans="1:16" x14ac:dyDescent="0.3">
      <c r="A562" t="s">
        <v>20</v>
      </c>
      <c r="B562">
        <v>15</v>
      </c>
      <c r="C562" s="3">
        <v>42285</v>
      </c>
      <c r="D562" s="4">
        <v>0.4458333333333333</v>
      </c>
      <c r="E562">
        <v>36.483333333333334</v>
      </c>
      <c r="F562">
        <v>72.95</v>
      </c>
      <c r="H562">
        <v>15</v>
      </c>
      <c r="I562">
        <v>3</v>
      </c>
      <c r="J562">
        <v>14.1</v>
      </c>
      <c r="K562">
        <v>19.59</v>
      </c>
      <c r="M562">
        <v>1</v>
      </c>
      <c r="N562">
        <v>4</v>
      </c>
      <c r="O562" t="str">
        <f>IF(N562="","",VLOOKUP(N562,TABLAS_NOBORRAR!$B$3:$C$12,2,))</f>
        <v>Vitelado</v>
      </c>
      <c r="P562">
        <v>999</v>
      </c>
    </row>
    <row r="563" spans="1:16" x14ac:dyDescent="0.3">
      <c r="A563" t="s">
        <v>20</v>
      </c>
      <c r="B563">
        <v>15</v>
      </c>
      <c r="C563" s="3">
        <v>42285</v>
      </c>
      <c r="D563" s="4">
        <v>0.4458333333333333</v>
      </c>
      <c r="E563">
        <v>36.483333333333334</v>
      </c>
      <c r="F563">
        <v>72.95</v>
      </c>
      <c r="H563">
        <v>15</v>
      </c>
      <c r="I563">
        <v>4</v>
      </c>
      <c r="J563">
        <v>15.2</v>
      </c>
      <c r="K563">
        <v>23.91</v>
      </c>
      <c r="M563">
        <v>1.25</v>
      </c>
      <c r="N563">
        <v>4</v>
      </c>
      <c r="O563" t="str">
        <f>IF(N563="","",VLOOKUP(N563,TABLAS_NOBORRAR!$B$3:$C$12,2,))</f>
        <v>Vitelado</v>
      </c>
      <c r="P563">
        <v>3</v>
      </c>
    </row>
    <row r="564" spans="1:16" x14ac:dyDescent="0.3">
      <c r="A564" t="s">
        <v>20</v>
      </c>
      <c r="B564">
        <v>15</v>
      </c>
      <c r="C564" s="3">
        <v>42285</v>
      </c>
      <c r="D564" s="4">
        <v>0.4458333333333333</v>
      </c>
      <c r="E564">
        <v>36.483333333333334</v>
      </c>
      <c r="F564">
        <v>72.95</v>
      </c>
      <c r="H564">
        <v>15</v>
      </c>
      <c r="I564">
        <v>5</v>
      </c>
      <c r="J564">
        <v>14.5</v>
      </c>
      <c r="K564">
        <v>20.84</v>
      </c>
      <c r="M564">
        <v>1.74</v>
      </c>
      <c r="N564">
        <v>6</v>
      </c>
      <c r="O564" t="str">
        <f>IF(N564="","",VLOOKUP(N564,TABLAS_NOBORRAR!$B$3:$C$12,2,))</f>
        <v>Hidratado</v>
      </c>
      <c r="P564">
        <v>999</v>
      </c>
    </row>
    <row r="565" spans="1:16" x14ac:dyDescent="0.3">
      <c r="A565" t="s">
        <v>20</v>
      </c>
      <c r="B565">
        <v>15</v>
      </c>
      <c r="C565" s="3">
        <v>42285</v>
      </c>
      <c r="D565" s="4">
        <v>0.4458333333333333</v>
      </c>
      <c r="E565">
        <v>36.483333333333334</v>
      </c>
      <c r="F565">
        <v>72.95</v>
      </c>
      <c r="H565">
        <v>15</v>
      </c>
      <c r="I565">
        <v>6</v>
      </c>
      <c r="J565">
        <v>14</v>
      </c>
      <c r="K565">
        <v>17.21</v>
      </c>
      <c r="M565">
        <v>0.84</v>
      </c>
      <c r="N565">
        <v>4</v>
      </c>
      <c r="O565" t="str">
        <f>IF(N565="","",VLOOKUP(N565,TABLAS_NOBORRAR!$B$3:$C$12,2,))</f>
        <v>Vitelado</v>
      </c>
      <c r="P565">
        <v>999</v>
      </c>
    </row>
    <row r="566" spans="1:16" x14ac:dyDescent="0.3">
      <c r="A566" t="s">
        <v>20</v>
      </c>
      <c r="B566">
        <v>15</v>
      </c>
      <c r="C566" s="3">
        <v>42285</v>
      </c>
      <c r="D566" s="4">
        <v>0.4458333333333333</v>
      </c>
      <c r="E566">
        <v>36.483333333333334</v>
      </c>
      <c r="F566">
        <v>72.95</v>
      </c>
      <c r="H566">
        <v>15</v>
      </c>
      <c r="I566">
        <v>7</v>
      </c>
      <c r="J566">
        <v>15.2</v>
      </c>
      <c r="K566">
        <v>21.57</v>
      </c>
      <c r="M566">
        <v>1.28</v>
      </c>
      <c r="N566">
        <v>4</v>
      </c>
      <c r="O566" t="str">
        <f>IF(N566="","",VLOOKUP(N566,TABLAS_NOBORRAR!$B$3:$C$12,2,))</f>
        <v>Vitelado</v>
      </c>
      <c r="P566">
        <v>3</v>
      </c>
    </row>
    <row r="567" spans="1:16" x14ac:dyDescent="0.3">
      <c r="A567" t="s">
        <v>20</v>
      </c>
      <c r="B567">
        <v>15</v>
      </c>
      <c r="C567" s="3">
        <v>42285</v>
      </c>
      <c r="D567" s="4">
        <v>0.4458333333333333</v>
      </c>
      <c r="E567">
        <v>36.483333333333334</v>
      </c>
      <c r="F567">
        <v>72.95</v>
      </c>
      <c r="H567">
        <v>15</v>
      </c>
      <c r="I567">
        <v>8</v>
      </c>
      <c r="J567">
        <v>15</v>
      </c>
      <c r="K567">
        <v>20.73</v>
      </c>
      <c r="M567">
        <v>1.05</v>
      </c>
      <c r="N567">
        <v>4</v>
      </c>
      <c r="O567" t="str">
        <f>IF(N567="","",VLOOKUP(N567,TABLAS_NOBORRAR!$B$3:$C$12,2,))</f>
        <v>Vitelado</v>
      </c>
      <c r="P567">
        <v>5</v>
      </c>
    </row>
    <row r="568" spans="1:16" x14ac:dyDescent="0.3">
      <c r="A568" t="s">
        <v>20</v>
      </c>
      <c r="B568">
        <v>15</v>
      </c>
      <c r="C568" s="3">
        <v>42285</v>
      </c>
      <c r="D568" s="4">
        <v>0.4458333333333333</v>
      </c>
      <c r="E568">
        <v>36.483333333333334</v>
      </c>
      <c r="F568">
        <v>72.95</v>
      </c>
      <c r="H568">
        <v>15</v>
      </c>
      <c r="I568">
        <v>9</v>
      </c>
      <c r="J568">
        <v>15</v>
      </c>
      <c r="K568">
        <v>22.2</v>
      </c>
      <c r="M568">
        <v>0.7</v>
      </c>
      <c r="N568">
        <v>4</v>
      </c>
      <c r="O568" t="str">
        <f>IF(N568="","",VLOOKUP(N568,TABLAS_NOBORRAR!$B$3:$C$12,2,))</f>
        <v>Vitelado</v>
      </c>
      <c r="P568">
        <v>999</v>
      </c>
    </row>
    <row r="569" spans="1:16" x14ac:dyDescent="0.3">
      <c r="A569" t="s">
        <v>20</v>
      </c>
      <c r="B569">
        <v>15</v>
      </c>
      <c r="C569" s="3">
        <v>42285</v>
      </c>
      <c r="D569" s="4">
        <v>0.4458333333333333</v>
      </c>
      <c r="E569">
        <v>36.483333333333334</v>
      </c>
      <c r="F569">
        <v>72.95</v>
      </c>
      <c r="H569">
        <v>15</v>
      </c>
      <c r="I569">
        <v>10</v>
      </c>
      <c r="J569">
        <v>14.4</v>
      </c>
      <c r="K569">
        <v>19.16</v>
      </c>
      <c r="M569">
        <v>1.19</v>
      </c>
      <c r="N569">
        <v>4</v>
      </c>
      <c r="O569" t="str">
        <f>IF(N569="","",VLOOKUP(N569,TABLAS_NOBORRAR!$B$3:$C$12,2,))</f>
        <v>Vitelado</v>
      </c>
      <c r="P569">
        <v>3</v>
      </c>
    </row>
    <row r="570" spans="1:16" x14ac:dyDescent="0.3">
      <c r="A570" t="s">
        <v>20</v>
      </c>
      <c r="B570">
        <v>15</v>
      </c>
      <c r="C570" s="3">
        <v>42285</v>
      </c>
      <c r="D570" s="4">
        <v>0.4458333333333333</v>
      </c>
      <c r="E570">
        <v>36.483333333333334</v>
      </c>
      <c r="F570">
        <v>72.95</v>
      </c>
      <c r="H570">
        <v>15</v>
      </c>
      <c r="I570">
        <v>11</v>
      </c>
      <c r="J570">
        <v>15</v>
      </c>
      <c r="K570">
        <v>19.05</v>
      </c>
      <c r="M570">
        <v>1.03</v>
      </c>
      <c r="N570">
        <v>4</v>
      </c>
      <c r="O570" t="str">
        <f>IF(N570="","",VLOOKUP(N570,TABLAS_NOBORRAR!$B$3:$C$12,2,))</f>
        <v>Vitelado</v>
      </c>
      <c r="P570">
        <v>999</v>
      </c>
    </row>
    <row r="571" spans="1:16" x14ac:dyDescent="0.3">
      <c r="A571" t="s">
        <v>20</v>
      </c>
      <c r="B571">
        <v>15</v>
      </c>
      <c r="C571" s="3">
        <v>42285</v>
      </c>
      <c r="D571" s="4">
        <v>0.4458333333333333</v>
      </c>
      <c r="E571">
        <v>36.483333333333334</v>
      </c>
      <c r="F571">
        <v>72.95</v>
      </c>
      <c r="H571">
        <v>15</v>
      </c>
      <c r="I571">
        <v>12</v>
      </c>
      <c r="J571">
        <v>14.5</v>
      </c>
      <c r="K571">
        <v>20.98</v>
      </c>
      <c r="M571">
        <v>0.88</v>
      </c>
      <c r="N571">
        <v>4</v>
      </c>
      <c r="O571" t="str">
        <f>IF(N571="","",VLOOKUP(N571,TABLAS_NOBORRAR!$B$3:$C$12,2,))</f>
        <v>Vitelado</v>
      </c>
      <c r="P571">
        <v>5</v>
      </c>
    </row>
    <row r="572" spans="1:16" x14ac:dyDescent="0.3">
      <c r="A572" t="s">
        <v>20</v>
      </c>
      <c r="B572">
        <v>15</v>
      </c>
      <c r="C572" s="3">
        <v>42285</v>
      </c>
      <c r="D572" s="4">
        <v>0.4458333333333333</v>
      </c>
      <c r="E572">
        <v>36.483333333333334</v>
      </c>
      <c r="F572">
        <v>72.95</v>
      </c>
      <c r="H572">
        <v>15</v>
      </c>
      <c r="I572">
        <v>13</v>
      </c>
      <c r="J572">
        <v>15</v>
      </c>
      <c r="K572">
        <v>20.85</v>
      </c>
      <c r="M572">
        <v>1.03</v>
      </c>
      <c r="N572">
        <v>4</v>
      </c>
      <c r="O572" t="str">
        <f>IF(N572="","",VLOOKUP(N572,TABLAS_NOBORRAR!$B$3:$C$12,2,))</f>
        <v>Vitelado</v>
      </c>
      <c r="P572">
        <v>999</v>
      </c>
    </row>
    <row r="573" spans="1:16" x14ac:dyDescent="0.3">
      <c r="A573" t="s">
        <v>20</v>
      </c>
      <c r="B573">
        <v>15</v>
      </c>
      <c r="C573" s="3">
        <v>42285</v>
      </c>
      <c r="D573" s="4">
        <v>0.4458333333333333</v>
      </c>
      <c r="E573">
        <v>36.483333333333334</v>
      </c>
      <c r="F573">
        <v>72.95</v>
      </c>
      <c r="H573">
        <v>15</v>
      </c>
      <c r="I573">
        <v>14</v>
      </c>
      <c r="J573">
        <v>15.2</v>
      </c>
      <c r="K573">
        <v>22.29</v>
      </c>
      <c r="M573">
        <v>1.27</v>
      </c>
      <c r="N573">
        <v>4</v>
      </c>
      <c r="O573" t="str">
        <f>IF(N573="","",VLOOKUP(N573,TABLAS_NOBORRAR!$B$3:$C$12,2,))</f>
        <v>Vitelado</v>
      </c>
      <c r="P573">
        <v>4</v>
      </c>
    </row>
    <row r="574" spans="1:16" x14ac:dyDescent="0.3">
      <c r="A574" t="s">
        <v>20</v>
      </c>
      <c r="B574">
        <v>15</v>
      </c>
      <c r="C574" s="3">
        <v>42285</v>
      </c>
      <c r="D574" s="4">
        <v>0.4458333333333333</v>
      </c>
      <c r="E574">
        <v>36.483333333333334</v>
      </c>
      <c r="F574">
        <v>72.95</v>
      </c>
      <c r="H574">
        <v>15</v>
      </c>
      <c r="I574">
        <v>15</v>
      </c>
      <c r="J574">
        <v>14.7</v>
      </c>
      <c r="K574">
        <v>16.850000000000001</v>
      </c>
      <c r="M574">
        <v>1.43</v>
      </c>
      <c r="N574">
        <v>6</v>
      </c>
      <c r="O574" t="str">
        <f>IF(N574="","",VLOOKUP(N574,TABLAS_NOBORRAR!$B$3:$C$12,2,))</f>
        <v>Hidratado</v>
      </c>
      <c r="P574">
        <v>999</v>
      </c>
    </row>
    <row r="575" spans="1:16" x14ac:dyDescent="0.3">
      <c r="A575" t="s">
        <v>20</v>
      </c>
      <c r="B575">
        <v>15</v>
      </c>
      <c r="C575" s="3">
        <v>42285</v>
      </c>
      <c r="D575" s="4">
        <v>0.4458333333333333</v>
      </c>
      <c r="E575">
        <v>36.483333333333334</v>
      </c>
      <c r="F575">
        <v>72.95</v>
      </c>
      <c r="H575">
        <v>15</v>
      </c>
      <c r="I575">
        <v>16</v>
      </c>
      <c r="J575">
        <v>14.5</v>
      </c>
      <c r="K575">
        <v>19.73</v>
      </c>
      <c r="M575">
        <v>0.92</v>
      </c>
      <c r="N575">
        <v>4</v>
      </c>
      <c r="O575" t="str">
        <f>IF(N575="","",VLOOKUP(N575,TABLAS_NOBORRAR!$B$3:$C$12,2,))</f>
        <v>Vitelado</v>
      </c>
      <c r="P575">
        <v>3</v>
      </c>
    </row>
    <row r="576" spans="1:16" x14ac:dyDescent="0.3">
      <c r="A576" t="s">
        <v>20</v>
      </c>
      <c r="B576">
        <v>15</v>
      </c>
      <c r="C576" s="3">
        <v>42285</v>
      </c>
      <c r="D576" s="4">
        <v>0.4458333333333333</v>
      </c>
      <c r="E576">
        <v>36.483333333333334</v>
      </c>
      <c r="F576">
        <v>72.95</v>
      </c>
      <c r="H576">
        <v>15</v>
      </c>
      <c r="I576">
        <v>17</v>
      </c>
      <c r="J576">
        <v>14.9</v>
      </c>
      <c r="K576">
        <v>20.69</v>
      </c>
      <c r="M576">
        <v>0.72</v>
      </c>
      <c r="N576">
        <v>6</v>
      </c>
      <c r="O576" t="str">
        <f>IF(N576="","",VLOOKUP(N576,TABLAS_NOBORRAR!$B$3:$C$12,2,))</f>
        <v>Hidratado</v>
      </c>
      <c r="P576">
        <v>999</v>
      </c>
    </row>
    <row r="577" spans="1:16" x14ac:dyDescent="0.3">
      <c r="A577" t="s">
        <v>20</v>
      </c>
      <c r="B577">
        <v>15</v>
      </c>
      <c r="C577" s="3">
        <v>42285</v>
      </c>
      <c r="D577" s="4">
        <v>0.4458333333333333</v>
      </c>
      <c r="E577">
        <v>36.483333333333334</v>
      </c>
      <c r="F577">
        <v>72.95</v>
      </c>
      <c r="H577">
        <v>15</v>
      </c>
      <c r="I577">
        <v>18</v>
      </c>
      <c r="J577">
        <v>14.5</v>
      </c>
      <c r="K577">
        <v>17.72</v>
      </c>
      <c r="M577">
        <v>1.22</v>
      </c>
      <c r="N577">
        <v>4</v>
      </c>
      <c r="O577" t="str">
        <f>IF(N577="","",VLOOKUP(N577,TABLAS_NOBORRAR!$B$3:$C$12,2,))</f>
        <v>Vitelado</v>
      </c>
      <c r="P577">
        <v>999</v>
      </c>
    </row>
    <row r="578" spans="1:16" x14ac:dyDescent="0.3">
      <c r="A578" t="s">
        <v>20</v>
      </c>
      <c r="B578">
        <v>15</v>
      </c>
      <c r="C578" s="3">
        <v>42285</v>
      </c>
      <c r="D578" s="4">
        <v>0.4458333333333333</v>
      </c>
      <c r="E578">
        <v>36.483333333333334</v>
      </c>
      <c r="F578">
        <v>72.95</v>
      </c>
      <c r="H578">
        <v>15</v>
      </c>
      <c r="I578">
        <v>19</v>
      </c>
      <c r="J578">
        <v>15.2</v>
      </c>
      <c r="K578">
        <v>22.79</v>
      </c>
      <c r="M578">
        <v>1.64</v>
      </c>
      <c r="N578">
        <v>4</v>
      </c>
      <c r="O578" t="str">
        <f>IF(N578="","",VLOOKUP(N578,TABLAS_NOBORRAR!$B$3:$C$12,2,))</f>
        <v>Vitelado</v>
      </c>
      <c r="P578">
        <v>999</v>
      </c>
    </row>
    <row r="579" spans="1:16" x14ac:dyDescent="0.3">
      <c r="A579" t="s">
        <v>20</v>
      </c>
      <c r="B579">
        <v>15</v>
      </c>
      <c r="C579" s="3">
        <v>42285</v>
      </c>
      <c r="D579" s="4">
        <v>0.4458333333333333</v>
      </c>
      <c r="E579">
        <v>36.483333333333334</v>
      </c>
      <c r="F579">
        <v>72.95</v>
      </c>
      <c r="H579">
        <v>15</v>
      </c>
      <c r="I579">
        <v>20</v>
      </c>
      <c r="J579">
        <v>15.5</v>
      </c>
      <c r="K579">
        <v>23.04</v>
      </c>
      <c r="M579">
        <v>1.25</v>
      </c>
      <c r="N579">
        <v>4</v>
      </c>
      <c r="O579" t="str">
        <f>IF(N579="","",VLOOKUP(N579,TABLAS_NOBORRAR!$B$3:$C$12,2,))</f>
        <v>Vitelado</v>
      </c>
      <c r="P579">
        <v>3</v>
      </c>
    </row>
    <row r="580" spans="1:16" x14ac:dyDescent="0.3">
      <c r="A580" t="s">
        <v>20</v>
      </c>
      <c r="B580">
        <v>15</v>
      </c>
      <c r="C580" s="3">
        <v>42285</v>
      </c>
      <c r="D580" s="4">
        <v>0.4458333333333333</v>
      </c>
      <c r="E580">
        <v>36.483333333333334</v>
      </c>
      <c r="F580">
        <v>72.95</v>
      </c>
      <c r="H580">
        <v>15</v>
      </c>
      <c r="I580">
        <v>21</v>
      </c>
      <c r="J580">
        <v>14.5</v>
      </c>
      <c r="K580">
        <v>19.71</v>
      </c>
      <c r="M580">
        <v>1.18</v>
      </c>
      <c r="N580">
        <v>5</v>
      </c>
      <c r="O580" t="str">
        <f>IF(N580="","",VLOOKUP(N580,TABLAS_NOBORRAR!$B$3:$C$12,2,))</f>
        <v>En Maduracion</v>
      </c>
      <c r="P580">
        <v>999</v>
      </c>
    </row>
    <row r="581" spans="1:16" x14ac:dyDescent="0.3">
      <c r="A581" t="s">
        <v>20</v>
      </c>
      <c r="B581">
        <v>15</v>
      </c>
      <c r="C581" s="3">
        <v>42285</v>
      </c>
      <c r="D581" s="4">
        <v>0.4458333333333333</v>
      </c>
      <c r="E581">
        <v>36.483333333333334</v>
      </c>
      <c r="F581">
        <v>72.95</v>
      </c>
      <c r="H581">
        <v>15</v>
      </c>
      <c r="I581">
        <v>22</v>
      </c>
      <c r="J581">
        <v>16</v>
      </c>
      <c r="K581">
        <v>28.61</v>
      </c>
      <c r="M581">
        <v>3.65</v>
      </c>
      <c r="N581">
        <v>6</v>
      </c>
      <c r="O581" t="str">
        <f>IF(N581="","",VLOOKUP(N581,TABLAS_NOBORRAR!$B$3:$C$12,2,))</f>
        <v>Hidratado</v>
      </c>
      <c r="P581">
        <v>999</v>
      </c>
    </row>
    <row r="582" spans="1:16" x14ac:dyDescent="0.3">
      <c r="A582" t="s">
        <v>20</v>
      </c>
      <c r="B582">
        <v>15</v>
      </c>
      <c r="C582" s="3">
        <v>42285</v>
      </c>
      <c r="D582" s="4">
        <v>0.4458333333333333</v>
      </c>
      <c r="E582">
        <v>36.483333333333334</v>
      </c>
      <c r="F582">
        <v>72.95</v>
      </c>
      <c r="H582">
        <v>15</v>
      </c>
      <c r="I582">
        <v>23</v>
      </c>
      <c r="J582">
        <v>14.4</v>
      </c>
      <c r="K582">
        <v>18.43</v>
      </c>
      <c r="M582">
        <v>0.92</v>
      </c>
      <c r="N582">
        <v>4</v>
      </c>
      <c r="O582" t="str">
        <f>IF(N582="","",VLOOKUP(N582,TABLAS_NOBORRAR!$B$3:$C$12,2,))</f>
        <v>Vitelado</v>
      </c>
      <c r="P582">
        <v>999</v>
      </c>
    </row>
    <row r="583" spans="1:16" x14ac:dyDescent="0.3">
      <c r="A583" t="s">
        <v>20</v>
      </c>
      <c r="B583">
        <v>15</v>
      </c>
      <c r="C583" s="3">
        <v>42285</v>
      </c>
      <c r="D583" s="4">
        <v>0.4458333333333333</v>
      </c>
      <c r="E583">
        <v>36.483333333333334</v>
      </c>
      <c r="F583">
        <v>72.95</v>
      </c>
      <c r="H583">
        <v>15</v>
      </c>
      <c r="I583">
        <v>24</v>
      </c>
      <c r="J583">
        <v>15.9</v>
      </c>
      <c r="K583">
        <v>27.94</v>
      </c>
      <c r="M583">
        <v>1.41</v>
      </c>
      <c r="N583">
        <v>4</v>
      </c>
      <c r="O583" t="str">
        <f>IF(N583="","",VLOOKUP(N583,TABLAS_NOBORRAR!$B$3:$C$12,2,))</f>
        <v>Vitelado</v>
      </c>
      <c r="P583">
        <v>4</v>
      </c>
    </row>
    <row r="584" spans="1:16" x14ac:dyDescent="0.3">
      <c r="A584" t="s">
        <v>20</v>
      </c>
      <c r="B584">
        <v>15</v>
      </c>
      <c r="C584" s="3">
        <v>42285</v>
      </c>
      <c r="D584" s="4">
        <v>0.4458333333333333</v>
      </c>
      <c r="E584">
        <v>36.483333333333334</v>
      </c>
      <c r="F584">
        <v>72.95</v>
      </c>
      <c r="H584">
        <v>15</v>
      </c>
      <c r="I584">
        <v>25</v>
      </c>
      <c r="J584">
        <v>12.9</v>
      </c>
      <c r="K584">
        <v>14.07</v>
      </c>
      <c r="M584">
        <v>0.63</v>
      </c>
      <c r="N584">
        <v>4</v>
      </c>
      <c r="O584" t="str">
        <f>IF(N584="","",VLOOKUP(N584,TABLAS_NOBORRAR!$B$3:$C$12,2,))</f>
        <v>Vitelado</v>
      </c>
      <c r="P584">
        <v>3</v>
      </c>
    </row>
    <row r="585" spans="1:16" x14ac:dyDescent="0.3">
      <c r="A585" t="s">
        <v>20</v>
      </c>
      <c r="B585">
        <v>15</v>
      </c>
      <c r="C585" s="3">
        <v>42285</v>
      </c>
      <c r="D585" s="4">
        <v>0.4458333333333333</v>
      </c>
      <c r="E585">
        <v>36.483333333333334</v>
      </c>
      <c r="F585">
        <v>72.95</v>
      </c>
      <c r="H585">
        <v>15</v>
      </c>
      <c r="I585">
        <v>26</v>
      </c>
      <c r="J585">
        <v>13.6</v>
      </c>
      <c r="K585">
        <v>15.1</v>
      </c>
      <c r="M585">
        <v>0.81</v>
      </c>
      <c r="N585">
        <v>4</v>
      </c>
      <c r="O585" t="str">
        <f>IF(N585="","",VLOOKUP(N585,TABLAS_NOBORRAR!$B$3:$C$12,2,))</f>
        <v>Vitelado</v>
      </c>
      <c r="P585">
        <v>4</v>
      </c>
    </row>
    <row r="586" spans="1:16" x14ac:dyDescent="0.3">
      <c r="A586" t="s">
        <v>20</v>
      </c>
      <c r="B586">
        <v>15</v>
      </c>
      <c r="C586" s="3">
        <v>42285</v>
      </c>
      <c r="D586" s="4">
        <v>0.4458333333333333</v>
      </c>
      <c r="E586">
        <v>36.483333333333334</v>
      </c>
      <c r="F586">
        <v>72.95</v>
      </c>
      <c r="H586">
        <v>15</v>
      </c>
      <c r="I586">
        <v>27</v>
      </c>
      <c r="J586">
        <v>14.5</v>
      </c>
      <c r="K586">
        <v>20.47</v>
      </c>
      <c r="M586">
        <v>1.02</v>
      </c>
      <c r="N586">
        <v>4</v>
      </c>
      <c r="O586" t="str">
        <f>IF(N586="","",VLOOKUP(N586,TABLAS_NOBORRAR!$B$3:$C$12,2,))</f>
        <v>Vitelado</v>
      </c>
      <c r="P586">
        <v>4</v>
      </c>
    </row>
    <row r="587" spans="1:16" x14ac:dyDescent="0.3">
      <c r="A587" t="s">
        <v>20</v>
      </c>
      <c r="B587">
        <v>15</v>
      </c>
      <c r="C587" s="3">
        <v>42285</v>
      </c>
      <c r="D587" s="4">
        <v>0.4458333333333333</v>
      </c>
      <c r="E587">
        <v>36.483333333333334</v>
      </c>
      <c r="F587">
        <v>72.95</v>
      </c>
      <c r="H587">
        <v>15</v>
      </c>
      <c r="I587">
        <v>28</v>
      </c>
      <c r="J587">
        <v>14.5</v>
      </c>
      <c r="K587">
        <v>19.3</v>
      </c>
      <c r="M587">
        <v>0.82</v>
      </c>
      <c r="N587">
        <v>4</v>
      </c>
      <c r="O587" t="str">
        <f>IF(N587="","",VLOOKUP(N587,TABLAS_NOBORRAR!$B$3:$C$12,2,))</f>
        <v>Vitelado</v>
      </c>
      <c r="P587">
        <v>4</v>
      </c>
    </row>
    <row r="588" spans="1:16" x14ac:dyDescent="0.3">
      <c r="A588" t="s">
        <v>20</v>
      </c>
      <c r="B588">
        <v>15</v>
      </c>
      <c r="C588" s="3">
        <v>42285</v>
      </c>
      <c r="D588" s="4">
        <v>0.4458333333333333</v>
      </c>
      <c r="E588">
        <v>36.483333333333334</v>
      </c>
      <c r="F588">
        <v>72.95</v>
      </c>
      <c r="H588">
        <v>15</v>
      </c>
      <c r="I588">
        <v>29</v>
      </c>
      <c r="J588">
        <v>13.2</v>
      </c>
      <c r="K588">
        <v>15.31</v>
      </c>
      <c r="M588">
        <v>1</v>
      </c>
      <c r="N588">
        <v>4</v>
      </c>
      <c r="O588" t="str">
        <f>IF(N588="","",VLOOKUP(N588,TABLAS_NOBORRAR!$B$3:$C$12,2,))</f>
        <v>Vitelado</v>
      </c>
      <c r="P588">
        <v>999</v>
      </c>
    </row>
    <row r="589" spans="1:16" x14ac:dyDescent="0.3">
      <c r="A589" t="s">
        <v>20</v>
      </c>
      <c r="B589">
        <v>15</v>
      </c>
      <c r="C589" s="3">
        <v>42285</v>
      </c>
      <c r="D589" s="4">
        <v>0.4458333333333333</v>
      </c>
      <c r="E589">
        <v>36.483333333333334</v>
      </c>
      <c r="F589">
        <v>72.95</v>
      </c>
      <c r="H589">
        <v>15</v>
      </c>
      <c r="I589">
        <v>30</v>
      </c>
      <c r="J589">
        <v>14.4</v>
      </c>
      <c r="K589">
        <v>19.39</v>
      </c>
      <c r="M589">
        <v>0.84</v>
      </c>
      <c r="N589">
        <v>4</v>
      </c>
      <c r="O589" t="str">
        <f>IF(N589="","",VLOOKUP(N589,TABLAS_NOBORRAR!$B$3:$C$12,2,))</f>
        <v>Vitelado</v>
      </c>
      <c r="P589">
        <v>7</v>
      </c>
    </row>
    <row r="590" spans="1:16" x14ac:dyDescent="0.3">
      <c r="A590" t="s">
        <v>20</v>
      </c>
      <c r="B590">
        <v>15</v>
      </c>
      <c r="C590" s="3">
        <v>42285</v>
      </c>
      <c r="D590" s="4">
        <v>0.4458333333333333</v>
      </c>
      <c r="E590">
        <v>36.483333333333334</v>
      </c>
      <c r="F590">
        <v>72.95</v>
      </c>
      <c r="H590">
        <v>15</v>
      </c>
      <c r="I590">
        <v>31</v>
      </c>
      <c r="J590">
        <v>16</v>
      </c>
      <c r="K590">
        <v>25.36</v>
      </c>
      <c r="M590">
        <v>1.1000000000000001</v>
      </c>
      <c r="N590">
        <v>4</v>
      </c>
      <c r="O590" t="str">
        <f>IF(N590="","",VLOOKUP(N590,TABLAS_NOBORRAR!$B$3:$C$12,2,))</f>
        <v>Vitelado</v>
      </c>
      <c r="P590">
        <v>999</v>
      </c>
    </row>
    <row r="591" spans="1:16" x14ac:dyDescent="0.3">
      <c r="A591" t="s">
        <v>20</v>
      </c>
      <c r="B591">
        <v>15</v>
      </c>
      <c r="C591" s="3">
        <v>42285</v>
      </c>
      <c r="D591" s="4">
        <v>0.4458333333333333</v>
      </c>
      <c r="E591">
        <v>36.483333333333334</v>
      </c>
      <c r="F591">
        <v>72.95</v>
      </c>
      <c r="H591">
        <v>15</v>
      </c>
      <c r="I591">
        <v>32</v>
      </c>
      <c r="J591">
        <v>13</v>
      </c>
      <c r="K591">
        <v>13.79</v>
      </c>
      <c r="M591">
        <v>0.55000000000000004</v>
      </c>
      <c r="N591">
        <v>4</v>
      </c>
      <c r="O591" t="str">
        <f>IF(N591="","",VLOOKUP(N591,TABLAS_NOBORRAR!$B$3:$C$12,2,))</f>
        <v>Vitelado</v>
      </c>
      <c r="P591">
        <v>4</v>
      </c>
    </row>
    <row r="592" spans="1:16" x14ac:dyDescent="0.3">
      <c r="A592" t="s">
        <v>20</v>
      </c>
      <c r="B592">
        <v>15</v>
      </c>
      <c r="C592" s="3">
        <v>42285</v>
      </c>
      <c r="D592" s="4">
        <v>0.4458333333333333</v>
      </c>
      <c r="E592">
        <v>36.483333333333334</v>
      </c>
      <c r="F592">
        <v>72.95</v>
      </c>
      <c r="H592">
        <v>15</v>
      </c>
      <c r="I592">
        <v>33</v>
      </c>
      <c r="J592">
        <v>14</v>
      </c>
      <c r="K592">
        <v>17.079999999999998</v>
      </c>
      <c r="M592">
        <v>0.7</v>
      </c>
      <c r="N592">
        <v>4</v>
      </c>
      <c r="O592" t="str">
        <f>IF(N592="","",VLOOKUP(N592,TABLAS_NOBORRAR!$B$3:$C$12,2,))</f>
        <v>Vitelado</v>
      </c>
      <c r="P592">
        <v>3</v>
      </c>
    </row>
    <row r="593" spans="1:16" x14ac:dyDescent="0.3">
      <c r="A593" t="s">
        <v>20</v>
      </c>
      <c r="B593">
        <v>15</v>
      </c>
      <c r="C593" s="3">
        <v>42285</v>
      </c>
      <c r="D593" s="4">
        <v>0.4458333333333333</v>
      </c>
      <c r="E593">
        <v>36.483333333333334</v>
      </c>
      <c r="F593">
        <v>72.95</v>
      </c>
      <c r="H593">
        <v>15</v>
      </c>
      <c r="I593">
        <v>34</v>
      </c>
      <c r="J593">
        <v>16</v>
      </c>
      <c r="K593">
        <v>26.67</v>
      </c>
      <c r="M593">
        <v>1.4</v>
      </c>
      <c r="N593">
        <v>4</v>
      </c>
      <c r="O593" t="str">
        <f>IF(N593="","",VLOOKUP(N593,TABLAS_NOBORRAR!$B$3:$C$12,2,))</f>
        <v>Vitelado</v>
      </c>
      <c r="P593">
        <v>4</v>
      </c>
    </row>
    <row r="594" spans="1:16" x14ac:dyDescent="0.3">
      <c r="A594" t="s">
        <v>20</v>
      </c>
      <c r="B594">
        <v>15</v>
      </c>
      <c r="C594" s="3">
        <v>42285</v>
      </c>
      <c r="D594" s="4">
        <v>0.4458333333333333</v>
      </c>
      <c r="E594">
        <v>36.483333333333334</v>
      </c>
      <c r="F594">
        <v>72.95</v>
      </c>
      <c r="H594">
        <v>15</v>
      </c>
      <c r="I594">
        <v>35</v>
      </c>
      <c r="J594">
        <v>14.5</v>
      </c>
      <c r="K594">
        <v>17.57</v>
      </c>
      <c r="M594">
        <v>1.55</v>
      </c>
      <c r="N594">
        <v>6</v>
      </c>
      <c r="O594" t="str">
        <f>IF(N594="","",VLOOKUP(N594,TABLAS_NOBORRAR!$B$3:$C$12,2,))</f>
        <v>Hidratado</v>
      </c>
      <c r="P594">
        <v>999</v>
      </c>
    </row>
    <row r="595" spans="1:16" x14ac:dyDescent="0.3">
      <c r="A595" t="s">
        <v>20</v>
      </c>
      <c r="B595">
        <v>15</v>
      </c>
      <c r="C595" s="3">
        <v>42285</v>
      </c>
      <c r="D595" s="4">
        <v>0.4458333333333333</v>
      </c>
      <c r="E595">
        <v>36.483333333333334</v>
      </c>
      <c r="F595">
        <v>72.95</v>
      </c>
      <c r="H595">
        <v>15</v>
      </c>
      <c r="I595">
        <v>36</v>
      </c>
      <c r="J595">
        <v>14.8</v>
      </c>
      <c r="K595">
        <v>22.65</v>
      </c>
      <c r="M595">
        <v>1.08</v>
      </c>
      <c r="N595">
        <v>4</v>
      </c>
      <c r="O595" t="str">
        <f>IF(N595="","",VLOOKUP(N595,TABLAS_NOBORRAR!$B$3:$C$12,2,))</f>
        <v>Vitelado</v>
      </c>
      <c r="P595">
        <v>4</v>
      </c>
    </row>
    <row r="596" spans="1:16" x14ac:dyDescent="0.3">
      <c r="A596" t="s">
        <v>20</v>
      </c>
      <c r="B596">
        <v>15</v>
      </c>
      <c r="C596" s="3">
        <v>42285</v>
      </c>
      <c r="D596" s="4">
        <v>0.4458333333333333</v>
      </c>
      <c r="E596">
        <v>36.483333333333334</v>
      </c>
      <c r="F596">
        <v>72.95</v>
      </c>
      <c r="H596">
        <v>15</v>
      </c>
      <c r="I596">
        <v>37</v>
      </c>
      <c r="J596">
        <v>15.3</v>
      </c>
      <c r="K596">
        <v>21.32</v>
      </c>
      <c r="M596">
        <v>0.99</v>
      </c>
      <c r="N596">
        <v>4</v>
      </c>
      <c r="O596" t="str">
        <f>IF(N596="","",VLOOKUP(N596,TABLAS_NOBORRAR!$B$3:$C$12,2,))</f>
        <v>Vitelado</v>
      </c>
      <c r="P596">
        <v>7</v>
      </c>
    </row>
    <row r="597" spans="1:16" x14ac:dyDescent="0.3">
      <c r="A597" t="s">
        <v>20</v>
      </c>
      <c r="B597">
        <v>15</v>
      </c>
      <c r="C597" s="3">
        <v>42285</v>
      </c>
      <c r="D597" s="4">
        <v>0.4458333333333333</v>
      </c>
      <c r="E597">
        <v>36.483333333333334</v>
      </c>
      <c r="F597">
        <v>72.95</v>
      </c>
      <c r="H597">
        <v>15</v>
      </c>
      <c r="I597">
        <v>38</v>
      </c>
      <c r="J597">
        <v>14</v>
      </c>
      <c r="K597">
        <v>18.25</v>
      </c>
      <c r="M597">
        <v>2.2400000000000002</v>
      </c>
      <c r="N597">
        <v>6</v>
      </c>
      <c r="O597" t="str">
        <f>IF(N597="","",VLOOKUP(N597,TABLAS_NOBORRAR!$B$3:$C$12,2,))</f>
        <v>Hidratado</v>
      </c>
      <c r="P597">
        <v>999</v>
      </c>
    </row>
    <row r="598" spans="1:16" x14ac:dyDescent="0.3">
      <c r="A598" t="s">
        <v>20</v>
      </c>
      <c r="B598">
        <v>15</v>
      </c>
      <c r="C598" s="3">
        <v>42285</v>
      </c>
      <c r="D598" s="4">
        <v>0.4458333333333333</v>
      </c>
      <c r="E598">
        <v>36.483333333333334</v>
      </c>
      <c r="F598">
        <v>72.95</v>
      </c>
      <c r="H598">
        <v>15</v>
      </c>
      <c r="I598">
        <v>39</v>
      </c>
      <c r="J598">
        <v>14.5</v>
      </c>
      <c r="K598">
        <v>18.55</v>
      </c>
      <c r="M598">
        <v>1.21</v>
      </c>
      <c r="N598">
        <v>4</v>
      </c>
      <c r="O598" t="str">
        <f>IF(N598="","",VLOOKUP(N598,TABLAS_NOBORRAR!$B$3:$C$12,2,))</f>
        <v>Vitelado</v>
      </c>
      <c r="P598">
        <v>999</v>
      </c>
    </row>
    <row r="599" spans="1:16" x14ac:dyDescent="0.3">
      <c r="A599" t="s">
        <v>20</v>
      </c>
      <c r="B599">
        <v>15</v>
      </c>
      <c r="C599" s="3">
        <v>42285</v>
      </c>
      <c r="D599" s="4">
        <v>0.4458333333333333</v>
      </c>
      <c r="E599">
        <v>36.483333333333334</v>
      </c>
      <c r="F599">
        <v>72.95</v>
      </c>
      <c r="H599">
        <v>15</v>
      </c>
      <c r="I599">
        <v>40</v>
      </c>
      <c r="J599">
        <v>15</v>
      </c>
      <c r="K599">
        <v>21.62</v>
      </c>
      <c r="M599">
        <v>1.0900000000000001</v>
      </c>
      <c r="N599">
        <v>4</v>
      </c>
      <c r="O599" t="str">
        <f>IF(N599="","",VLOOKUP(N599,TABLAS_NOBORRAR!$B$3:$C$12,2,))</f>
        <v>Vitelado</v>
      </c>
      <c r="P59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4"/>
  <sheetViews>
    <sheetView zoomScale="85" zoomScaleNormal="85" workbookViewId="0">
      <pane ySplit="1" topLeftCell="A562" activePane="bottomLeft" state="frozen"/>
      <selection pane="bottomLeft"/>
    </sheetView>
  </sheetViews>
  <sheetFormatPr baseColWidth="10" defaultRowHeight="14.4" x14ac:dyDescent="0.3"/>
  <cols>
    <col min="3" max="3" width="12.44140625" bestFit="1" customWidth="1"/>
    <col min="16" max="16" width="22.109375" bestFit="1" customWidth="1"/>
    <col min="19" max="19" width="15.44140625" bestFit="1" customWidth="1"/>
  </cols>
  <sheetData>
    <row r="1" spans="1:2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3">
      <c r="A2" t="s">
        <v>20</v>
      </c>
      <c r="B2">
        <v>1</v>
      </c>
      <c r="C2" s="3">
        <v>42283</v>
      </c>
      <c r="D2" s="4">
        <v>0.3520833333333333</v>
      </c>
      <c r="E2" s="19">
        <f>HOUR(D2)+ MINUTE(D2)/60</f>
        <v>8.4499999999999993</v>
      </c>
      <c r="F2" s="5">
        <v>36.530383333333333</v>
      </c>
      <c r="G2" s="5">
        <v>73.013850000000005</v>
      </c>
      <c r="I2">
        <v>1</v>
      </c>
      <c r="J2">
        <v>1</v>
      </c>
      <c r="K2">
        <v>13.3</v>
      </c>
      <c r="L2">
        <v>15.51</v>
      </c>
      <c r="N2">
        <v>1.01</v>
      </c>
      <c r="O2">
        <v>6</v>
      </c>
      <c r="P2" t="str">
        <f>IF(O2="","",VLOOKUP(O2,TABLAS_NOBORRAR!$B$3:$C$12,2,))</f>
        <v>Hidratado</v>
      </c>
      <c r="Q2">
        <v>999</v>
      </c>
    </row>
    <row r="3" spans="1:21" x14ac:dyDescent="0.3">
      <c r="A3" t="s">
        <v>20</v>
      </c>
      <c r="B3">
        <v>1</v>
      </c>
      <c r="C3" s="3">
        <v>42283</v>
      </c>
      <c r="D3" s="4">
        <v>0.3520833333333333</v>
      </c>
      <c r="E3" s="19">
        <f t="shared" ref="E3:E66" si="0">HOUR(D3)+ MINUTE(D3)/60</f>
        <v>8.4499999999999993</v>
      </c>
      <c r="F3" s="5">
        <v>36.530383333333333</v>
      </c>
      <c r="G3" s="5">
        <v>73.013850000000005</v>
      </c>
      <c r="I3">
        <v>1</v>
      </c>
      <c r="J3">
        <v>2</v>
      </c>
      <c r="K3">
        <v>13</v>
      </c>
      <c r="L3">
        <v>14.06</v>
      </c>
      <c r="N3">
        <v>0.54</v>
      </c>
      <c r="O3">
        <v>4</v>
      </c>
      <c r="P3" t="str">
        <f>IF(O3="","",VLOOKUP(O3,TABLAS_NOBORRAR!$B$3:$C$12,2,))</f>
        <v>Vitelado</v>
      </c>
      <c r="Q3">
        <v>5</v>
      </c>
    </row>
    <row r="4" spans="1:21" x14ac:dyDescent="0.3">
      <c r="A4" t="s">
        <v>20</v>
      </c>
      <c r="B4">
        <v>1</v>
      </c>
      <c r="C4" s="3">
        <v>42283</v>
      </c>
      <c r="D4" s="4">
        <v>0.3520833333333333</v>
      </c>
      <c r="E4" s="19">
        <f t="shared" si="0"/>
        <v>8.4499999999999993</v>
      </c>
      <c r="F4" s="5">
        <v>36.530383333333333</v>
      </c>
      <c r="G4" s="5">
        <v>73.013850000000005</v>
      </c>
      <c r="I4">
        <v>1</v>
      </c>
      <c r="J4">
        <v>3</v>
      </c>
      <c r="K4">
        <v>13.3</v>
      </c>
      <c r="L4">
        <v>15.92</v>
      </c>
      <c r="N4">
        <v>0.7</v>
      </c>
      <c r="O4">
        <v>4</v>
      </c>
      <c r="P4" t="str">
        <f>IF(O4="","",VLOOKUP(O4,TABLAS_NOBORRAR!$B$3:$C$12,2,))</f>
        <v>Vitelado</v>
      </c>
      <c r="Q4">
        <v>5</v>
      </c>
    </row>
    <row r="5" spans="1:21" x14ac:dyDescent="0.3">
      <c r="A5" t="s">
        <v>20</v>
      </c>
      <c r="B5">
        <v>1</v>
      </c>
      <c r="C5" s="3">
        <v>42283</v>
      </c>
      <c r="D5" s="4">
        <v>0.3520833333333333</v>
      </c>
      <c r="E5" s="19">
        <f t="shared" si="0"/>
        <v>8.4499999999999993</v>
      </c>
      <c r="F5" s="5">
        <v>36.530383333333333</v>
      </c>
      <c r="G5" s="5">
        <v>73.013850000000005</v>
      </c>
      <c r="I5">
        <v>1</v>
      </c>
      <c r="J5">
        <v>4</v>
      </c>
      <c r="K5">
        <v>13</v>
      </c>
      <c r="L5">
        <v>14.3</v>
      </c>
      <c r="N5">
        <v>0.82</v>
      </c>
      <c r="O5">
        <v>5</v>
      </c>
      <c r="P5" t="str">
        <f>IF(O5="","",VLOOKUP(O5,TABLAS_NOBORRAR!$B$3:$C$12,2,))</f>
        <v>En Maduracion</v>
      </c>
      <c r="Q5">
        <v>999</v>
      </c>
    </row>
    <row r="6" spans="1:21" x14ac:dyDescent="0.3">
      <c r="A6" t="s">
        <v>20</v>
      </c>
      <c r="B6">
        <v>1</v>
      </c>
      <c r="C6" s="3">
        <v>42283</v>
      </c>
      <c r="D6" s="4">
        <v>0.3520833333333333</v>
      </c>
      <c r="E6" s="19">
        <f t="shared" si="0"/>
        <v>8.4499999999999993</v>
      </c>
      <c r="F6" s="5">
        <v>36.530383333333333</v>
      </c>
      <c r="G6" s="5">
        <v>73.013850000000005</v>
      </c>
      <c r="I6">
        <v>1</v>
      </c>
      <c r="J6">
        <v>5</v>
      </c>
      <c r="K6">
        <v>13.5</v>
      </c>
      <c r="L6">
        <v>15.77</v>
      </c>
      <c r="N6">
        <v>0.66</v>
      </c>
      <c r="O6">
        <v>4</v>
      </c>
      <c r="P6" t="str">
        <f>IF(O6="","",VLOOKUP(O6,TABLAS_NOBORRAR!$B$3:$C$12,2,))</f>
        <v>Vitelado</v>
      </c>
      <c r="Q6">
        <v>7</v>
      </c>
    </row>
    <row r="7" spans="1:21" x14ac:dyDescent="0.3">
      <c r="A7" t="s">
        <v>20</v>
      </c>
      <c r="B7">
        <v>1</v>
      </c>
      <c r="C7" s="3">
        <v>42283</v>
      </c>
      <c r="D7" s="4">
        <v>0.3520833333333333</v>
      </c>
      <c r="E7" s="19">
        <f t="shared" si="0"/>
        <v>8.4499999999999993</v>
      </c>
      <c r="F7" s="5">
        <v>36.530383333333333</v>
      </c>
      <c r="G7" s="5">
        <v>73.013850000000005</v>
      </c>
      <c r="I7">
        <v>1</v>
      </c>
      <c r="J7">
        <v>6</v>
      </c>
      <c r="K7">
        <v>13</v>
      </c>
      <c r="L7">
        <v>13.63</v>
      </c>
      <c r="N7">
        <v>0.4</v>
      </c>
      <c r="O7">
        <v>4</v>
      </c>
      <c r="P7" t="str">
        <f>IF(O7="","",VLOOKUP(O7,TABLAS_NOBORRAR!$B$3:$C$12,2,))</f>
        <v>Vitelado</v>
      </c>
      <c r="Q7">
        <v>999</v>
      </c>
    </row>
    <row r="8" spans="1:21" x14ac:dyDescent="0.3">
      <c r="A8" t="s">
        <v>20</v>
      </c>
      <c r="B8">
        <v>1</v>
      </c>
      <c r="C8" s="3">
        <v>42283</v>
      </c>
      <c r="D8" s="4">
        <v>0.3520833333333333</v>
      </c>
      <c r="E8" s="19">
        <f t="shared" si="0"/>
        <v>8.4499999999999993</v>
      </c>
      <c r="F8" s="5">
        <v>36.530383333333333</v>
      </c>
      <c r="G8" s="5">
        <v>73.013850000000005</v>
      </c>
      <c r="I8">
        <v>1</v>
      </c>
      <c r="J8">
        <v>7</v>
      </c>
      <c r="K8">
        <v>13</v>
      </c>
      <c r="L8">
        <v>13.95</v>
      </c>
      <c r="N8">
        <v>0.47</v>
      </c>
      <c r="O8">
        <v>4</v>
      </c>
      <c r="P8" t="str">
        <f>IF(O8="","",VLOOKUP(O8,TABLAS_NOBORRAR!$B$3:$C$12,2,))</f>
        <v>Vitelado</v>
      </c>
      <c r="Q8">
        <v>4</v>
      </c>
    </row>
    <row r="9" spans="1:21" x14ac:dyDescent="0.3">
      <c r="A9" t="s">
        <v>20</v>
      </c>
      <c r="B9">
        <v>1</v>
      </c>
      <c r="C9" s="3">
        <v>42283</v>
      </c>
      <c r="D9" s="4">
        <v>0.3520833333333333</v>
      </c>
      <c r="E9" s="19">
        <f t="shared" si="0"/>
        <v>8.4499999999999993</v>
      </c>
      <c r="F9" s="5">
        <v>36.530383333333333</v>
      </c>
      <c r="G9" s="5">
        <v>73.013850000000005</v>
      </c>
      <c r="I9">
        <v>1</v>
      </c>
      <c r="J9">
        <v>8</v>
      </c>
      <c r="K9">
        <v>13.4</v>
      </c>
      <c r="L9">
        <v>15.44</v>
      </c>
      <c r="N9">
        <v>0.64</v>
      </c>
      <c r="O9">
        <v>4</v>
      </c>
      <c r="P9" t="str">
        <f>IF(O9="","",VLOOKUP(O9,TABLAS_NOBORRAR!$B$3:$C$12,2,))</f>
        <v>Vitelado</v>
      </c>
      <c r="Q9">
        <v>2</v>
      </c>
    </row>
    <row r="10" spans="1:21" x14ac:dyDescent="0.3">
      <c r="A10" t="s">
        <v>20</v>
      </c>
      <c r="B10">
        <v>1</v>
      </c>
      <c r="C10" s="3">
        <v>42283</v>
      </c>
      <c r="D10" s="4">
        <v>0.3520833333333333</v>
      </c>
      <c r="E10" s="19">
        <f t="shared" si="0"/>
        <v>8.4499999999999993</v>
      </c>
      <c r="F10" s="5">
        <v>36.530383333333333</v>
      </c>
      <c r="G10" s="5">
        <v>73.013850000000005</v>
      </c>
      <c r="I10">
        <v>1</v>
      </c>
      <c r="J10">
        <v>9</v>
      </c>
      <c r="K10">
        <v>13.7</v>
      </c>
      <c r="L10">
        <v>17.670000000000002</v>
      </c>
      <c r="N10">
        <v>0.57999999999999996</v>
      </c>
      <c r="O10">
        <v>4</v>
      </c>
      <c r="P10" t="str">
        <f>IF(O10="","",VLOOKUP(O10,TABLAS_NOBORRAR!$B$3:$C$12,2,))</f>
        <v>Vitelado</v>
      </c>
      <c r="Q10">
        <v>7</v>
      </c>
    </row>
    <row r="11" spans="1:21" x14ac:dyDescent="0.3">
      <c r="A11" t="s">
        <v>20</v>
      </c>
      <c r="B11">
        <v>1</v>
      </c>
      <c r="C11" s="3">
        <v>42283</v>
      </c>
      <c r="D11" s="4">
        <v>0.3520833333333333</v>
      </c>
      <c r="E11" s="19">
        <f t="shared" si="0"/>
        <v>8.4499999999999993</v>
      </c>
      <c r="F11" s="5">
        <v>36.530383333333333</v>
      </c>
      <c r="G11" s="5">
        <v>73.013850000000005</v>
      </c>
      <c r="I11">
        <v>1</v>
      </c>
      <c r="J11">
        <v>10</v>
      </c>
      <c r="K11">
        <v>13</v>
      </c>
      <c r="L11">
        <v>13.65</v>
      </c>
      <c r="N11">
        <v>0.75</v>
      </c>
      <c r="O11">
        <v>4</v>
      </c>
      <c r="P11" t="str">
        <f>IF(O11="","",VLOOKUP(O11,TABLAS_NOBORRAR!$B$3:$C$12,2,))</f>
        <v>Vitelado</v>
      </c>
      <c r="Q11">
        <v>999</v>
      </c>
    </row>
    <row r="12" spans="1:21" x14ac:dyDescent="0.3">
      <c r="A12" t="s">
        <v>20</v>
      </c>
      <c r="B12">
        <v>1</v>
      </c>
      <c r="C12" s="3">
        <v>42283</v>
      </c>
      <c r="D12" s="4">
        <v>0.3520833333333333</v>
      </c>
      <c r="E12" s="19">
        <f t="shared" si="0"/>
        <v>8.4499999999999993</v>
      </c>
      <c r="F12" s="5">
        <v>36.530383333333333</v>
      </c>
      <c r="G12" s="5">
        <v>73.013850000000005</v>
      </c>
      <c r="I12">
        <v>1</v>
      </c>
      <c r="J12">
        <v>11</v>
      </c>
      <c r="K12">
        <v>13</v>
      </c>
      <c r="L12">
        <v>14.26</v>
      </c>
      <c r="N12">
        <v>0.55000000000000004</v>
      </c>
      <c r="O12">
        <v>4</v>
      </c>
      <c r="P12" t="str">
        <f>IF(O12="","",VLOOKUP(O12,TABLAS_NOBORRAR!$B$3:$C$12,2,))</f>
        <v>Vitelado</v>
      </c>
      <c r="Q12">
        <v>999</v>
      </c>
    </row>
    <row r="13" spans="1:21" x14ac:dyDescent="0.3">
      <c r="A13" t="s">
        <v>20</v>
      </c>
      <c r="B13">
        <v>1</v>
      </c>
      <c r="C13" s="3">
        <v>42283</v>
      </c>
      <c r="D13" s="4">
        <v>0.3520833333333333</v>
      </c>
      <c r="E13" s="19">
        <f t="shared" si="0"/>
        <v>8.4499999999999993</v>
      </c>
      <c r="F13" s="5">
        <v>36.530383333333333</v>
      </c>
      <c r="G13" s="5">
        <v>73.013850000000005</v>
      </c>
      <c r="I13">
        <v>1</v>
      </c>
      <c r="J13">
        <v>12</v>
      </c>
      <c r="K13">
        <v>11.8</v>
      </c>
      <c r="L13">
        <v>10.72</v>
      </c>
      <c r="N13">
        <v>0.63</v>
      </c>
      <c r="O13">
        <v>6</v>
      </c>
      <c r="P13" t="str">
        <f>IF(O13="","",VLOOKUP(O13,TABLAS_NOBORRAR!$B$3:$C$12,2,))</f>
        <v>Hidratado</v>
      </c>
      <c r="Q13">
        <v>999</v>
      </c>
    </row>
    <row r="14" spans="1:21" x14ac:dyDescent="0.3">
      <c r="A14" t="s">
        <v>20</v>
      </c>
      <c r="B14">
        <v>1</v>
      </c>
      <c r="C14" s="3">
        <v>42283</v>
      </c>
      <c r="D14" s="4">
        <v>0.3520833333333333</v>
      </c>
      <c r="E14" s="19">
        <f t="shared" si="0"/>
        <v>8.4499999999999993</v>
      </c>
      <c r="F14" s="5">
        <v>36.530383333333333</v>
      </c>
      <c r="G14" s="5">
        <v>73.013850000000005</v>
      </c>
      <c r="I14">
        <v>1</v>
      </c>
      <c r="J14">
        <v>13</v>
      </c>
      <c r="K14">
        <v>12.4</v>
      </c>
      <c r="L14">
        <v>12.32</v>
      </c>
      <c r="N14">
        <v>0.62</v>
      </c>
      <c r="O14">
        <v>6</v>
      </c>
      <c r="P14" t="str">
        <f>IF(O14="","",VLOOKUP(O14,TABLAS_NOBORRAR!$B$3:$C$12,2,))</f>
        <v>Hidratado</v>
      </c>
      <c r="Q14">
        <v>999</v>
      </c>
    </row>
    <row r="15" spans="1:21" x14ac:dyDescent="0.3">
      <c r="A15" t="s">
        <v>20</v>
      </c>
      <c r="B15">
        <v>1</v>
      </c>
      <c r="C15" s="3">
        <v>42283</v>
      </c>
      <c r="D15" s="4">
        <v>0.3520833333333333</v>
      </c>
      <c r="E15" s="19">
        <f t="shared" si="0"/>
        <v>8.4499999999999993</v>
      </c>
      <c r="F15" s="5">
        <v>36.530383333333333</v>
      </c>
      <c r="G15" s="5">
        <v>73.013850000000005</v>
      </c>
      <c r="I15">
        <v>1</v>
      </c>
      <c r="J15">
        <v>14</v>
      </c>
      <c r="K15">
        <v>13.4</v>
      </c>
      <c r="L15">
        <v>13.98</v>
      </c>
      <c r="N15">
        <v>0.81</v>
      </c>
      <c r="O15">
        <v>5</v>
      </c>
      <c r="P15" t="str">
        <f>IF(O15="","",VLOOKUP(O15,TABLAS_NOBORRAR!$B$3:$C$12,2,))</f>
        <v>En Maduracion</v>
      </c>
      <c r="Q15">
        <v>999</v>
      </c>
    </row>
    <row r="16" spans="1:21" x14ac:dyDescent="0.3">
      <c r="A16" t="s">
        <v>20</v>
      </c>
      <c r="B16">
        <v>1</v>
      </c>
      <c r="C16" s="3">
        <v>42283</v>
      </c>
      <c r="D16" s="4">
        <v>0.3520833333333333</v>
      </c>
      <c r="E16" s="19">
        <f t="shared" si="0"/>
        <v>8.4499999999999993</v>
      </c>
      <c r="F16" s="5">
        <v>36.530383333333333</v>
      </c>
      <c r="G16" s="5">
        <v>73.013850000000005</v>
      </c>
      <c r="I16">
        <v>1</v>
      </c>
      <c r="J16">
        <v>15</v>
      </c>
      <c r="K16">
        <v>12.9</v>
      </c>
      <c r="L16">
        <v>13.11</v>
      </c>
      <c r="N16">
        <v>0.47</v>
      </c>
      <c r="O16">
        <v>4</v>
      </c>
      <c r="P16" t="str">
        <f>IF(O16="","",VLOOKUP(O16,TABLAS_NOBORRAR!$B$3:$C$12,2,))</f>
        <v>Vitelado</v>
      </c>
      <c r="Q16">
        <v>4</v>
      </c>
    </row>
    <row r="17" spans="1:18" x14ac:dyDescent="0.3">
      <c r="A17" t="s">
        <v>20</v>
      </c>
      <c r="B17">
        <v>1</v>
      </c>
      <c r="C17" s="3">
        <v>42283</v>
      </c>
      <c r="D17" s="4">
        <v>0.3520833333333333</v>
      </c>
      <c r="E17" s="19">
        <f t="shared" si="0"/>
        <v>8.4499999999999993</v>
      </c>
      <c r="F17" s="5">
        <v>36.530383333333333</v>
      </c>
      <c r="G17" s="5">
        <v>73.013850000000005</v>
      </c>
      <c r="I17">
        <v>1</v>
      </c>
      <c r="J17">
        <v>16</v>
      </c>
      <c r="K17">
        <v>13.1</v>
      </c>
      <c r="L17">
        <v>15.15</v>
      </c>
      <c r="N17">
        <v>0.8</v>
      </c>
      <c r="O17">
        <v>5</v>
      </c>
      <c r="P17" t="str">
        <f>IF(O17="","",VLOOKUP(O17,TABLAS_NOBORRAR!$B$3:$C$12,2,))</f>
        <v>En Maduracion</v>
      </c>
      <c r="Q17">
        <v>999</v>
      </c>
    </row>
    <row r="18" spans="1:18" x14ac:dyDescent="0.3">
      <c r="A18" t="s">
        <v>20</v>
      </c>
      <c r="B18">
        <v>1</v>
      </c>
      <c r="C18" s="3">
        <v>42283</v>
      </c>
      <c r="D18" s="4">
        <v>0.3520833333333333</v>
      </c>
      <c r="E18" s="19">
        <f t="shared" si="0"/>
        <v>8.4499999999999993</v>
      </c>
      <c r="F18" s="5">
        <v>36.530383333333333</v>
      </c>
      <c r="G18" s="5">
        <v>73.013850000000005</v>
      </c>
      <c r="I18">
        <v>1</v>
      </c>
      <c r="J18">
        <v>17</v>
      </c>
      <c r="K18">
        <v>13.1</v>
      </c>
      <c r="L18">
        <v>14.58</v>
      </c>
      <c r="N18">
        <v>0.74</v>
      </c>
      <c r="O18">
        <v>4</v>
      </c>
      <c r="P18" t="str">
        <f>IF(O18="","",VLOOKUP(O18,TABLAS_NOBORRAR!$B$3:$C$12,2,))</f>
        <v>Vitelado</v>
      </c>
      <c r="Q18">
        <v>5</v>
      </c>
    </row>
    <row r="19" spans="1:18" x14ac:dyDescent="0.3">
      <c r="A19" t="s">
        <v>20</v>
      </c>
      <c r="B19">
        <v>1</v>
      </c>
      <c r="C19" s="3">
        <v>42283</v>
      </c>
      <c r="D19" s="4">
        <v>0.3520833333333333</v>
      </c>
      <c r="E19" s="19">
        <f t="shared" si="0"/>
        <v>8.4499999999999993</v>
      </c>
      <c r="F19" s="5">
        <v>36.530383333333333</v>
      </c>
      <c r="G19" s="5">
        <v>73.013850000000005</v>
      </c>
      <c r="I19">
        <v>1</v>
      </c>
      <c r="J19">
        <v>18</v>
      </c>
      <c r="K19">
        <v>13.3</v>
      </c>
      <c r="L19">
        <v>14.78</v>
      </c>
      <c r="N19">
        <v>0.45</v>
      </c>
      <c r="O19">
        <v>8</v>
      </c>
      <c r="P19" t="str">
        <f>IF(O19="","",VLOOKUP(O19,TABLAS_NOBORRAR!$B$3:$C$12,2,))</f>
        <v>Desovado</v>
      </c>
      <c r="Q19">
        <v>7</v>
      </c>
      <c r="R19" t="s">
        <v>32</v>
      </c>
    </row>
    <row r="20" spans="1:18" x14ac:dyDescent="0.3">
      <c r="A20" t="s">
        <v>20</v>
      </c>
      <c r="B20">
        <v>1</v>
      </c>
      <c r="C20" s="3">
        <v>42283</v>
      </c>
      <c r="D20" s="4">
        <v>0.3520833333333333</v>
      </c>
      <c r="E20" s="19">
        <f t="shared" si="0"/>
        <v>8.4499999999999993</v>
      </c>
      <c r="F20" s="5">
        <v>36.530383333333333</v>
      </c>
      <c r="G20" s="5">
        <v>73.013850000000005</v>
      </c>
      <c r="I20">
        <v>1</v>
      </c>
      <c r="J20">
        <v>19</v>
      </c>
      <c r="K20">
        <v>13.1</v>
      </c>
      <c r="L20">
        <v>13.4</v>
      </c>
      <c r="N20">
        <v>0.62</v>
      </c>
      <c r="O20">
        <v>4</v>
      </c>
      <c r="P20" t="str">
        <f>IF(O20="","",VLOOKUP(O20,TABLAS_NOBORRAR!$B$3:$C$12,2,))</f>
        <v>Vitelado</v>
      </c>
      <c r="Q20">
        <v>7</v>
      </c>
    </row>
    <row r="21" spans="1:18" x14ac:dyDescent="0.3">
      <c r="A21" t="s">
        <v>20</v>
      </c>
      <c r="B21">
        <v>1</v>
      </c>
      <c r="C21" s="3">
        <v>42283</v>
      </c>
      <c r="D21" s="4">
        <v>0.3520833333333333</v>
      </c>
      <c r="E21" s="19">
        <f t="shared" si="0"/>
        <v>8.4499999999999993</v>
      </c>
      <c r="F21" s="5">
        <v>36.530383333333333</v>
      </c>
      <c r="G21" s="5">
        <v>73.013850000000005</v>
      </c>
      <c r="I21">
        <v>1</v>
      </c>
      <c r="J21">
        <v>20</v>
      </c>
      <c r="K21">
        <v>12.8</v>
      </c>
      <c r="L21">
        <v>13.15</v>
      </c>
      <c r="N21">
        <v>0.31</v>
      </c>
      <c r="O21">
        <v>4</v>
      </c>
      <c r="P21" t="str">
        <f>IF(O21="","",VLOOKUP(O21,TABLAS_NOBORRAR!$B$3:$C$12,2,))</f>
        <v>Vitelado</v>
      </c>
      <c r="Q21">
        <v>999</v>
      </c>
    </row>
    <row r="22" spans="1:18" x14ac:dyDescent="0.3">
      <c r="A22" t="s">
        <v>20</v>
      </c>
      <c r="B22">
        <v>1</v>
      </c>
      <c r="C22" s="3">
        <v>42283</v>
      </c>
      <c r="D22" s="4">
        <v>0.3520833333333333</v>
      </c>
      <c r="E22" s="19">
        <f t="shared" si="0"/>
        <v>8.4499999999999993</v>
      </c>
      <c r="F22" s="5">
        <v>36.530383333333333</v>
      </c>
      <c r="G22" s="5">
        <v>73.013850000000005</v>
      </c>
      <c r="I22">
        <v>1</v>
      </c>
      <c r="J22">
        <v>21</v>
      </c>
      <c r="K22">
        <v>13</v>
      </c>
      <c r="L22">
        <v>13.75</v>
      </c>
      <c r="N22">
        <v>0.87</v>
      </c>
      <c r="O22">
        <v>6</v>
      </c>
      <c r="P22" t="str">
        <f>IF(O22="","",VLOOKUP(O22,TABLAS_NOBORRAR!$B$3:$C$12,2,))</f>
        <v>Hidratado</v>
      </c>
      <c r="Q22">
        <v>999</v>
      </c>
    </row>
    <row r="23" spans="1:18" x14ac:dyDescent="0.3">
      <c r="A23" t="s">
        <v>20</v>
      </c>
      <c r="B23">
        <v>1</v>
      </c>
      <c r="C23" s="3">
        <v>42283</v>
      </c>
      <c r="D23" s="4">
        <v>0.3520833333333333</v>
      </c>
      <c r="E23" s="19">
        <f t="shared" si="0"/>
        <v>8.4499999999999993</v>
      </c>
      <c r="F23" s="5">
        <v>36.530383333333333</v>
      </c>
      <c r="G23" s="5">
        <v>73.013850000000005</v>
      </c>
      <c r="I23">
        <v>1</v>
      </c>
      <c r="J23">
        <v>22</v>
      </c>
      <c r="K23">
        <v>13.7</v>
      </c>
      <c r="L23">
        <v>18.2</v>
      </c>
      <c r="N23">
        <v>1.28</v>
      </c>
      <c r="O23">
        <v>6</v>
      </c>
      <c r="P23" t="str">
        <f>IF(O23="","",VLOOKUP(O23,TABLAS_NOBORRAR!$B$3:$C$12,2,))</f>
        <v>Hidratado</v>
      </c>
      <c r="Q23">
        <v>999</v>
      </c>
    </row>
    <row r="24" spans="1:18" x14ac:dyDescent="0.3">
      <c r="A24" t="s">
        <v>20</v>
      </c>
      <c r="B24">
        <v>1</v>
      </c>
      <c r="C24" s="3">
        <v>42283</v>
      </c>
      <c r="D24" s="4">
        <v>0.3520833333333333</v>
      </c>
      <c r="E24" s="19">
        <f t="shared" si="0"/>
        <v>8.4499999999999993</v>
      </c>
      <c r="F24" s="5">
        <v>36.530383333333333</v>
      </c>
      <c r="G24" s="5">
        <v>73.013850000000005</v>
      </c>
      <c r="I24">
        <v>1</v>
      </c>
      <c r="J24">
        <v>23</v>
      </c>
      <c r="K24">
        <v>13.2</v>
      </c>
      <c r="L24">
        <v>16.59</v>
      </c>
      <c r="N24">
        <v>0.38</v>
      </c>
      <c r="O24">
        <v>3</v>
      </c>
      <c r="P24" t="str">
        <f>IF(O24="","",VLOOKUP(O24,TABLAS_NOBORRAR!$B$3:$C$12,2,))</f>
        <v>Parcialmente Vitelado</v>
      </c>
      <c r="Q24">
        <v>7</v>
      </c>
    </row>
    <row r="25" spans="1:18" x14ac:dyDescent="0.3">
      <c r="A25" t="s">
        <v>20</v>
      </c>
      <c r="B25">
        <v>1</v>
      </c>
      <c r="C25" s="3">
        <v>42283</v>
      </c>
      <c r="D25" s="4">
        <v>0.3520833333333333</v>
      </c>
      <c r="E25" s="19">
        <f t="shared" si="0"/>
        <v>8.4499999999999993</v>
      </c>
      <c r="F25" s="5">
        <v>36.530383333333333</v>
      </c>
      <c r="G25" s="5">
        <v>73.013850000000005</v>
      </c>
      <c r="I25">
        <v>1</v>
      </c>
      <c r="J25">
        <v>24</v>
      </c>
      <c r="K25">
        <v>13.9</v>
      </c>
      <c r="L25">
        <v>13.66</v>
      </c>
      <c r="N25">
        <v>0.39</v>
      </c>
      <c r="O25">
        <v>4</v>
      </c>
      <c r="P25" t="str">
        <f>IF(O25="","",VLOOKUP(O25,TABLAS_NOBORRAR!$B$3:$C$12,2,))</f>
        <v>Vitelado</v>
      </c>
      <c r="Q25">
        <v>999</v>
      </c>
    </row>
    <row r="26" spans="1:18" x14ac:dyDescent="0.3">
      <c r="A26" t="s">
        <v>20</v>
      </c>
      <c r="B26">
        <v>1</v>
      </c>
      <c r="C26" s="3">
        <v>42283</v>
      </c>
      <c r="D26" s="4">
        <v>0.3520833333333333</v>
      </c>
      <c r="E26" s="19">
        <f t="shared" si="0"/>
        <v>8.4499999999999993</v>
      </c>
      <c r="F26" s="5">
        <v>36.530383333333333</v>
      </c>
      <c r="G26" s="5">
        <v>73.013850000000005</v>
      </c>
      <c r="I26">
        <v>1</v>
      </c>
      <c r="J26">
        <v>25</v>
      </c>
      <c r="K26">
        <v>13.5</v>
      </c>
      <c r="L26">
        <v>15.48</v>
      </c>
      <c r="N26">
        <v>0.68</v>
      </c>
      <c r="O26">
        <v>4</v>
      </c>
      <c r="P26" t="str">
        <f>IF(O26="","",VLOOKUP(O26,TABLAS_NOBORRAR!$B$3:$C$12,2,))</f>
        <v>Vitelado</v>
      </c>
      <c r="Q26">
        <v>999</v>
      </c>
    </row>
    <row r="27" spans="1:18" x14ac:dyDescent="0.3">
      <c r="A27" t="s">
        <v>20</v>
      </c>
      <c r="B27">
        <v>1</v>
      </c>
      <c r="C27" s="3">
        <v>42283</v>
      </c>
      <c r="D27" s="4">
        <v>0.3520833333333333</v>
      </c>
      <c r="E27" s="19">
        <f t="shared" si="0"/>
        <v>8.4499999999999993</v>
      </c>
      <c r="F27" s="5">
        <v>36.530383333333333</v>
      </c>
      <c r="G27" s="5">
        <v>73.013850000000005</v>
      </c>
      <c r="I27">
        <v>1</v>
      </c>
      <c r="J27">
        <v>26</v>
      </c>
      <c r="K27">
        <v>12.8</v>
      </c>
      <c r="L27">
        <v>13.96</v>
      </c>
      <c r="N27">
        <v>0.81</v>
      </c>
      <c r="O27">
        <v>6</v>
      </c>
      <c r="P27" t="str">
        <f>IF(O27="","",VLOOKUP(O27,TABLAS_NOBORRAR!$B$3:$C$12,2,))</f>
        <v>Hidratado</v>
      </c>
      <c r="Q27">
        <v>999</v>
      </c>
    </row>
    <row r="28" spans="1:18" x14ac:dyDescent="0.3">
      <c r="A28" t="s">
        <v>20</v>
      </c>
      <c r="B28">
        <v>1</v>
      </c>
      <c r="C28" s="3">
        <v>42283</v>
      </c>
      <c r="D28" s="4">
        <v>0.3520833333333333</v>
      </c>
      <c r="E28" s="19">
        <f t="shared" si="0"/>
        <v>8.4499999999999993</v>
      </c>
      <c r="F28" s="5">
        <v>36.530383333333333</v>
      </c>
      <c r="G28" s="5">
        <v>73.013850000000005</v>
      </c>
      <c r="I28">
        <v>1</v>
      </c>
      <c r="J28">
        <v>27</v>
      </c>
      <c r="K28">
        <v>12.7</v>
      </c>
      <c r="L28">
        <v>13.26</v>
      </c>
      <c r="N28">
        <v>0.47</v>
      </c>
      <c r="O28">
        <v>4</v>
      </c>
      <c r="P28" t="str">
        <f>IF(O28="","",VLOOKUP(O28,TABLAS_NOBORRAR!$B$3:$C$12,2,))</f>
        <v>Vitelado</v>
      </c>
      <c r="Q28">
        <v>999</v>
      </c>
    </row>
    <row r="29" spans="1:18" x14ac:dyDescent="0.3">
      <c r="A29" t="s">
        <v>20</v>
      </c>
      <c r="B29">
        <v>1</v>
      </c>
      <c r="C29" s="3">
        <v>42283</v>
      </c>
      <c r="D29" s="4">
        <v>0.3520833333333333</v>
      </c>
      <c r="E29" s="19">
        <f t="shared" si="0"/>
        <v>8.4499999999999993</v>
      </c>
      <c r="F29" s="5">
        <v>36.530383333333333</v>
      </c>
      <c r="G29" s="5">
        <v>73.013850000000005</v>
      </c>
      <c r="I29">
        <v>1</v>
      </c>
      <c r="J29">
        <v>28</v>
      </c>
      <c r="K29">
        <v>12.6</v>
      </c>
      <c r="L29">
        <v>12.35</v>
      </c>
      <c r="N29">
        <v>0.56000000000000005</v>
      </c>
      <c r="O29">
        <v>6</v>
      </c>
      <c r="P29" t="str">
        <f>IF(O29="","",VLOOKUP(O29,TABLAS_NOBORRAR!$B$3:$C$12,2,))</f>
        <v>Hidratado</v>
      </c>
      <c r="Q29">
        <v>999</v>
      </c>
    </row>
    <row r="30" spans="1:18" x14ac:dyDescent="0.3">
      <c r="A30" t="s">
        <v>20</v>
      </c>
      <c r="B30">
        <v>1</v>
      </c>
      <c r="C30" s="3">
        <v>42283</v>
      </c>
      <c r="D30" s="4">
        <v>0.3520833333333333</v>
      </c>
      <c r="E30" s="19">
        <f t="shared" si="0"/>
        <v>8.4499999999999993</v>
      </c>
      <c r="F30" s="5">
        <v>36.530383333333333</v>
      </c>
      <c r="G30" s="5">
        <v>73.013850000000005</v>
      </c>
      <c r="I30">
        <v>1</v>
      </c>
      <c r="J30">
        <v>29</v>
      </c>
      <c r="K30">
        <v>12.7</v>
      </c>
      <c r="L30">
        <v>13.17</v>
      </c>
      <c r="N30">
        <v>0.66</v>
      </c>
      <c r="O30">
        <v>4</v>
      </c>
      <c r="P30" t="str">
        <f>IF(O30="","",VLOOKUP(O30,TABLAS_NOBORRAR!$B$3:$C$12,2,))</f>
        <v>Vitelado</v>
      </c>
      <c r="Q30">
        <v>999</v>
      </c>
    </row>
    <row r="31" spans="1:18" x14ac:dyDescent="0.3">
      <c r="A31" t="s">
        <v>20</v>
      </c>
      <c r="B31">
        <v>1</v>
      </c>
      <c r="C31" s="3">
        <v>42283</v>
      </c>
      <c r="D31" s="4">
        <v>0.3520833333333333</v>
      </c>
      <c r="E31" s="19">
        <f t="shared" si="0"/>
        <v>8.4499999999999993</v>
      </c>
      <c r="F31" s="5">
        <v>36.530383333333333</v>
      </c>
      <c r="G31" s="5">
        <v>73.013850000000005</v>
      </c>
      <c r="I31">
        <v>1</v>
      </c>
      <c r="J31">
        <v>30</v>
      </c>
      <c r="K31">
        <v>13.2</v>
      </c>
      <c r="L31">
        <v>14.83</v>
      </c>
      <c r="N31">
        <v>0.84</v>
      </c>
      <c r="O31">
        <v>4</v>
      </c>
      <c r="P31" t="str">
        <f>IF(O31="","",VLOOKUP(O31,TABLAS_NOBORRAR!$B$3:$C$12,2,))</f>
        <v>Vitelado</v>
      </c>
      <c r="Q31">
        <v>999</v>
      </c>
    </row>
    <row r="32" spans="1:18" x14ac:dyDescent="0.3">
      <c r="A32" t="s">
        <v>20</v>
      </c>
      <c r="B32">
        <v>1</v>
      </c>
      <c r="C32" s="3">
        <v>42283</v>
      </c>
      <c r="D32" s="4">
        <v>0.3520833333333333</v>
      </c>
      <c r="E32" s="19">
        <f t="shared" si="0"/>
        <v>8.4499999999999993</v>
      </c>
      <c r="F32" s="5">
        <v>36.530383333333333</v>
      </c>
      <c r="G32" s="5">
        <v>73.013850000000005</v>
      </c>
      <c r="I32">
        <v>1</v>
      </c>
      <c r="J32">
        <v>31</v>
      </c>
      <c r="K32">
        <v>13.2</v>
      </c>
      <c r="L32">
        <v>14.96</v>
      </c>
      <c r="N32">
        <v>0.65</v>
      </c>
      <c r="O32">
        <v>4</v>
      </c>
      <c r="P32" t="str">
        <f>IF(O32="","",VLOOKUP(O32,TABLAS_NOBORRAR!$B$3:$C$12,2,))</f>
        <v>Vitelado</v>
      </c>
      <c r="Q32">
        <v>7</v>
      </c>
    </row>
    <row r="33" spans="1:17" x14ac:dyDescent="0.3">
      <c r="A33" t="s">
        <v>20</v>
      </c>
      <c r="B33">
        <v>1</v>
      </c>
      <c r="C33" s="3">
        <v>42283</v>
      </c>
      <c r="D33" s="4">
        <v>0.3520833333333333</v>
      </c>
      <c r="E33" s="19">
        <f t="shared" si="0"/>
        <v>8.4499999999999993</v>
      </c>
      <c r="F33" s="5">
        <v>36.530383333333333</v>
      </c>
      <c r="G33" s="5">
        <v>73.013850000000005</v>
      </c>
      <c r="I33">
        <v>1</v>
      </c>
      <c r="J33">
        <v>32</v>
      </c>
      <c r="K33">
        <v>13.2</v>
      </c>
      <c r="L33">
        <v>14.48</v>
      </c>
      <c r="N33">
        <v>0.52</v>
      </c>
      <c r="O33">
        <v>4</v>
      </c>
      <c r="P33" t="str">
        <f>IF(O33="","",VLOOKUP(O33,TABLAS_NOBORRAR!$B$3:$C$12,2,))</f>
        <v>Vitelado</v>
      </c>
      <c r="Q33">
        <v>6</v>
      </c>
    </row>
    <row r="34" spans="1:17" x14ac:dyDescent="0.3">
      <c r="A34" t="s">
        <v>20</v>
      </c>
      <c r="B34">
        <v>1</v>
      </c>
      <c r="C34" s="3">
        <v>42283</v>
      </c>
      <c r="D34" s="4">
        <v>0.3520833333333333</v>
      </c>
      <c r="E34" s="19">
        <f t="shared" si="0"/>
        <v>8.4499999999999993</v>
      </c>
      <c r="F34" s="5">
        <v>36.530383333333333</v>
      </c>
      <c r="G34" s="5">
        <v>73.013850000000005</v>
      </c>
      <c r="I34">
        <v>1</v>
      </c>
      <c r="J34">
        <v>33</v>
      </c>
      <c r="K34">
        <v>12.6</v>
      </c>
      <c r="L34">
        <v>12.94</v>
      </c>
      <c r="N34">
        <v>0.56000000000000005</v>
      </c>
      <c r="O34">
        <v>6</v>
      </c>
      <c r="P34" t="str">
        <f>IF(O34="","",VLOOKUP(O34,TABLAS_NOBORRAR!$B$3:$C$12,2,))</f>
        <v>Hidratado</v>
      </c>
      <c r="Q34">
        <v>999</v>
      </c>
    </row>
    <row r="35" spans="1:17" x14ac:dyDescent="0.3">
      <c r="A35" t="s">
        <v>20</v>
      </c>
      <c r="B35">
        <v>1</v>
      </c>
      <c r="C35" s="3">
        <v>42283</v>
      </c>
      <c r="D35" s="4">
        <v>0.3520833333333333</v>
      </c>
      <c r="E35" s="19">
        <f t="shared" si="0"/>
        <v>8.4499999999999993</v>
      </c>
      <c r="F35" s="5">
        <v>36.530383333333333</v>
      </c>
      <c r="G35" s="5">
        <v>73.013850000000005</v>
      </c>
      <c r="I35">
        <v>1</v>
      </c>
      <c r="J35">
        <v>34</v>
      </c>
      <c r="K35">
        <v>12.8</v>
      </c>
      <c r="L35">
        <v>13.47</v>
      </c>
      <c r="N35">
        <v>0.36</v>
      </c>
      <c r="O35">
        <v>4</v>
      </c>
      <c r="P35" t="str">
        <f>IF(O35="","",VLOOKUP(O35,TABLAS_NOBORRAR!$B$3:$C$12,2,))</f>
        <v>Vitelado</v>
      </c>
      <c r="Q35">
        <v>1</v>
      </c>
    </row>
    <row r="36" spans="1:17" x14ac:dyDescent="0.3">
      <c r="A36" t="s">
        <v>20</v>
      </c>
      <c r="B36">
        <v>1</v>
      </c>
      <c r="C36" s="3">
        <v>42283</v>
      </c>
      <c r="D36" s="4">
        <v>0.3520833333333333</v>
      </c>
      <c r="E36" s="19">
        <f t="shared" si="0"/>
        <v>8.4499999999999993</v>
      </c>
      <c r="F36" s="5">
        <v>36.530383333333333</v>
      </c>
      <c r="G36" s="5">
        <v>73.013850000000005</v>
      </c>
      <c r="I36">
        <v>1</v>
      </c>
      <c r="J36">
        <v>35</v>
      </c>
      <c r="K36">
        <v>12.7</v>
      </c>
      <c r="L36">
        <v>13.7</v>
      </c>
      <c r="N36">
        <v>0.68</v>
      </c>
      <c r="O36">
        <v>4</v>
      </c>
      <c r="P36" t="str">
        <f>IF(O36="","",VLOOKUP(O36,TABLAS_NOBORRAR!$B$3:$C$12,2,))</f>
        <v>Vitelado</v>
      </c>
      <c r="Q36">
        <v>7</v>
      </c>
    </row>
    <row r="37" spans="1:17" x14ac:dyDescent="0.3">
      <c r="A37" t="s">
        <v>20</v>
      </c>
      <c r="B37">
        <v>1</v>
      </c>
      <c r="C37" s="3">
        <v>42283</v>
      </c>
      <c r="D37" s="4">
        <v>0.3520833333333333</v>
      </c>
      <c r="E37" s="19">
        <f t="shared" si="0"/>
        <v>8.4499999999999993</v>
      </c>
      <c r="F37" s="5">
        <v>36.530383333333333</v>
      </c>
      <c r="G37" s="5">
        <v>73.013850000000005</v>
      </c>
      <c r="I37">
        <v>1</v>
      </c>
      <c r="J37">
        <v>36</v>
      </c>
      <c r="K37">
        <v>13.1</v>
      </c>
      <c r="L37">
        <v>13.89</v>
      </c>
      <c r="N37">
        <v>0.59</v>
      </c>
      <c r="O37">
        <v>4</v>
      </c>
      <c r="P37" t="str">
        <f>IF(O37="","",VLOOKUP(O37,TABLAS_NOBORRAR!$B$3:$C$12,2,))</f>
        <v>Vitelado</v>
      </c>
      <c r="Q37">
        <v>5</v>
      </c>
    </row>
    <row r="38" spans="1:17" x14ac:dyDescent="0.3">
      <c r="A38" t="s">
        <v>20</v>
      </c>
      <c r="B38">
        <v>1</v>
      </c>
      <c r="C38" s="3">
        <v>42283</v>
      </c>
      <c r="D38" s="4">
        <v>0.3520833333333333</v>
      </c>
      <c r="E38" s="19">
        <f t="shared" si="0"/>
        <v>8.4499999999999993</v>
      </c>
      <c r="F38" s="5">
        <v>36.530383333333333</v>
      </c>
      <c r="G38" s="5">
        <v>73.013850000000005</v>
      </c>
      <c r="I38">
        <v>1</v>
      </c>
      <c r="J38">
        <v>37</v>
      </c>
      <c r="K38">
        <v>12.5</v>
      </c>
      <c r="L38">
        <v>12.48</v>
      </c>
      <c r="N38">
        <v>0.6</v>
      </c>
      <c r="O38">
        <v>4</v>
      </c>
      <c r="P38" t="str">
        <f>IF(O38="","",VLOOKUP(O38,TABLAS_NOBORRAR!$B$3:$C$12,2,))</f>
        <v>Vitelado</v>
      </c>
      <c r="Q38">
        <v>999</v>
      </c>
    </row>
    <row r="39" spans="1:17" x14ac:dyDescent="0.3">
      <c r="A39" t="s">
        <v>20</v>
      </c>
      <c r="B39">
        <v>1</v>
      </c>
      <c r="C39" s="3">
        <v>42283</v>
      </c>
      <c r="D39" s="4">
        <v>0.3520833333333333</v>
      </c>
      <c r="E39" s="19">
        <f t="shared" si="0"/>
        <v>8.4499999999999993</v>
      </c>
      <c r="F39" s="5">
        <v>36.530383333333333</v>
      </c>
      <c r="G39" s="5">
        <v>73.013850000000005</v>
      </c>
      <c r="I39">
        <v>1</v>
      </c>
      <c r="J39">
        <v>38</v>
      </c>
      <c r="K39">
        <v>12.3</v>
      </c>
      <c r="L39">
        <v>11.18</v>
      </c>
      <c r="N39">
        <v>0.38</v>
      </c>
      <c r="O39">
        <v>4</v>
      </c>
      <c r="P39" t="str">
        <f>IF(O39="","",VLOOKUP(O39,TABLAS_NOBORRAR!$B$3:$C$12,2,))</f>
        <v>Vitelado</v>
      </c>
      <c r="Q39">
        <v>1</v>
      </c>
    </row>
    <row r="40" spans="1:17" x14ac:dyDescent="0.3">
      <c r="A40" t="s">
        <v>20</v>
      </c>
      <c r="B40">
        <v>1</v>
      </c>
      <c r="C40" s="3">
        <v>42283</v>
      </c>
      <c r="D40" s="4">
        <v>0.3520833333333333</v>
      </c>
      <c r="E40" s="19">
        <f t="shared" si="0"/>
        <v>8.4499999999999993</v>
      </c>
      <c r="F40" s="5">
        <v>36.530383333333333</v>
      </c>
      <c r="G40" s="5">
        <v>73.013850000000005</v>
      </c>
      <c r="I40">
        <v>1</v>
      </c>
      <c r="J40">
        <v>39</v>
      </c>
      <c r="K40">
        <v>12.5</v>
      </c>
      <c r="L40">
        <v>12.26</v>
      </c>
      <c r="N40">
        <v>0.52</v>
      </c>
      <c r="O40">
        <v>4</v>
      </c>
      <c r="P40" t="str">
        <f>IF(O40="","",VLOOKUP(O40,TABLAS_NOBORRAR!$B$3:$C$12,2,))</f>
        <v>Vitelado</v>
      </c>
      <c r="Q40">
        <v>999</v>
      </c>
    </row>
    <row r="41" spans="1:17" x14ac:dyDescent="0.3">
      <c r="A41" t="s">
        <v>20</v>
      </c>
      <c r="B41">
        <v>1</v>
      </c>
      <c r="C41" s="3">
        <v>42283</v>
      </c>
      <c r="D41" s="4">
        <v>0.3520833333333333</v>
      </c>
      <c r="E41" s="19">
        <f t="shared" si="0"/>
        <v>8.4499999999999993</v>
      </c>
      <c r="F41" s="5">
        <v>36.530383333333333</v>
      </c>
      <c r="G41" s="5">
        <v>73.013850000000005</v>
      </c>
      <c r="I41">
        <v>1</v>
      </c>
      <c r="J41">
        <v>40</v>
      </c>
      <c r="K41">
        <v>13.1</v>
      </c>
      <c r="L41">
        <v>14.46</v>
      </c>
      <c r="N41">
        <v>0.71</v>
      </c>
      <c r="O41">
        <v>6</v>
      </c>
      <c r="P41" t="str">
        <f>IF(O41="","",VLOOKUP(O41,TABLAS_NOBORRAR!$B$3:$C$12,2,))</f>
        <v>Hidratado</v>
      </c>
      <c r="Q41">
        <v>999</v>
      </c>
    </row>
    <row r="42" spans="1:17" x14ac:dyDescent="0.3">
      <c r="A42" t="s">
        <v>20</v>
      </c>
      <c r="B42">
        <v>2</v>
      </c>
      <c r="C42" s="3">
        <v>42283</v>
      </c>
      <c r="D42" s="4">
        <v>0.43194444444444446</v>
      </c>
      <c r="E42" s="19">
        <f t="shared" si="0"/>
        <v>10.366666666666667</v>
      </c>
      <c r="F42" s="5">
        <v>36.515700000000002</v>
      </c>
      <c r="G42" s="5">
        <v>73.004949999999994</v>
      </c>
      <c r="I42">
        <v>2</v>
      </c>
      <c r="J42">
        <v>1</v>
      </c>
      <c r="K42">
        <v>13.5</v>
      </c>
      <c r="L42">
        <v>16.22</v>
      </c>
      <c r="N42">
        <v>1.41</v>
      </c>
      <c r="O42">
        <v>4</v>
      </c>
      <c r="P42" t="str">
        <f>IF(O42="","",VLOOKUP(O42,TABLAS_NOBORRAR!$B$3:$C$12,2,))</f>
        <v>Vitelado</v>
      </c>
      <c r="Q42">
        <v>7</v>
      </c>
    </row>
    <row r="43" spans="1:17" x14ac:dyDescent="0.3">
      <c r="A43" t="s">
        <v>20</v>
      </c>
      <c r="B43">
        <v>2</v>
      </c>
      <c r="C43" s="3">
        <v>42283</v>
      </c>
      <c r="D43" s="4">
        <v>0.43194444444444446</v>
      </c>
      <c r="E43" s="19">
        <f t="shared" si="0"/>
        <v>10.366666666666667</v>
      </c>
      <c r="F43" s="5">
        <v>36.515700000000002</v>
      </c>
      <c r="G43" s="5">
        <v>73.004949999999994</v>
      </c>
      <c r="I43">
        <v>2</v>
      </c>
      <c r="J43">
        <v>2</v>
      </c>
      <c r="K43">
        <v>13.5</v>
      </c>
      <c r="L43">
        <v>15.29</v>
      </c>
      <c r="N43">
        <v>1.06</v>
      </c>
      <c r="O43">
        <v>6</v>
      </c>
      <c r="P43" t="str">
        <f>IF(O43="","",VLOOKUP(O43,TABLAS_NOBORRAR!$B$3:$C$12,2,))</f>
        <v>Hidratado</v>
      </c>
      <c r="Q43">
        <v>999</v>
      </c>
    </row>
    <row r="44" spans="1:17" x14ac:dyDescent="0.3">
      <c r="A44" t="s">
        <v>20</v>
      </c>
      <c r="B44">
        <v>2</v>
      </c>
      <c r="C44" s="3">
        <v>42283</v>
      </c>
      <c r="D44" s="4">
        <v>0.43194444444444446</v>
      </c>
      <c r="E44" s="19">
        <f t="shared" si="0"/>
        <v>10.366666666666667</v>
      </c>
      <c r="F44" s="5">
        <v>36.515700000000002</v>
      </c>
      <c r="G44" s="5">
        <v>73.004949999999994</v>
      </c>
      <c r="I44">
        <v>2</v>
      </c>
      <c r="J44">
        <v>3</v>
      </c>
      <c r="K44">
        <v>13.5</v>
      </c>
      <c r="L44">
        <v>15.41</v>
      </c>
      <c r="N44">
        <v>0.9</v>
      </c>
      <c r="O44">
        <v>4</v>
      </c>
      <c r="P44" t="str">
        <f>IF(O44="","",VLOOKUP(O44,TABLAS_NOBORRAR!$B$3:$C$12,2,))</f>
        <v>Vitelado</v>
      </c>
      <c r="Q44">
        <v>999</v>
      </c>
    </row>
    <row r="45" spans="1:17" x14ac:dyDescent="0.3">
      <c r="A45" t="s">
        <v>20</v>
      </c>
      <c r="B45">
        <v>2</v>
      </c>
      <c r="C45" s="3">
        <v>42283</v>
      </c>
      <c r="D45" s="4">
        <v>0.43194444444444446</v>
      </c>
      <c r="E45" s="19">
        <f t="shared" si="0"/>
        <v>10.366666666666667</v>
      </c>
      <c r="F45" s="5">
        <v>36.515700000000002</v>
      </c>
      <c r="G45" s="5">
        <v>73.004949999999994</v>
      </c>
      <c r="I45">
        <v>2</v>
      </c>
      <c r="J45">
        <v>4</v>
      </c>
      <c r="K45">
        <v>13</v>
      </c>
      <c r="L45">
        <v>13.82</v>
      </c>
      <c r="N45">
        <v>0.8</v>
      </c>
      <c r="O45">
        <v>4</v>
      </c>
      <c r="P45" t="str">
        <f>IF(O45="","",VLOOKUP(O45,TABLAS_NOBORRAR!$B$3:$C$12,2,))</f>
        <v>Vitelado</v>
      </c>
      <c r="Q45">
        <v>1</v>
      </c>
    </row>
    <row r="46" spans="1:17" x14ac:dyDescent="0.3">
      <c r="A46" t="s">
        <v>20</v>
      </c>
      <c r="B46">
        <v>2</v>
      </c>
      <c r="C46" s="3">
        <v>42283</v>
      </c>
      <c r="D46" s="4">
        <v>0.43194444444444446</v>
      </c>
      <c r="E46" s="19">
        <f t="shared" si="0"/>
        <v>10.366666666666667</v>
      </c>
      <c r="F46" s="5">
        <v>36.515700000000002</v>
      </c>
      <c r="G46" s="5">
        <v>73.004949999999994</v>
      </c>
      <c r="I46">
        <v>2</v>
      </c>
      <c r="J46">
        <v>5</v>
      </c>
      <c r="K46">
        <v>13.5</v>
      </c>
      <c r="L46">
        <v>15.89</v>
      </c>
      <c r="N46">
        <v>0.74</v>
      </c>
      <c r="O46">
        <v>4</v>
      </c>
      <c r="P46" t="str">
        <f>IF(O46="","",VLOOKUP(O46,TABLAS_NOBORRAR!$B$3:$C$12,2,))</f>
        <v>Vitelado</v>
      </c>
      <c r="Q46">
        <v>999</v>
      </c>
    </row>
    <row r="47" spans="1:17" x14ac:dyDescent="0.3">
      <c r="A47" t="s">
        <v>20</v>
      </c>
      <c r="B47">
        <v>2</v>
      </c>
      <c r="C47" s="3">
        <v>42283</v>
      </c>
      <c r="D47" s="4">
        <v>0.43194444444444446</v>
      </c>
      <c r="E47" s="19">
        <f t="shared" si="0"/>
        <v>10.366666666666667</v>
      </c>
      <c r="F47" s="5">
        <v>36.515700000000002</v>
      </c>
      <c r="G47" s="5">
        <v>73.004949999999994</v>
      </c>
      <c r="I47">
        <v>2</v>
      </c>
      <c r="J47">
        <v>6</v>
      </c>
      <c r="K47">
        <v>12.6</v>
      </c>
      <c r="L47">
        <v>14.84</v>
      </c>
      <c r="N47">
        <v>0.59</v>
      </c>
      <c r="O47">
        <v>4</v>
      </c>
      <c r="P47" t="str">
        <f>IF(O47="","",VLOOKUP(O47,TABLAS_NOBORRAR!$B$3:$C$12,2,))</f>
        <v>Vitelado</v>
      </c>
      <c r="Q47">
        <v>1</v>
      </c>
    </row>
    <row r="48" spans="1:17" x14ac:dyDescent="0.3">
      <c r="A48" t="s">
        <v>20</v>
      </c>
      <c r="B48">
        <v>2</v>
      </c>
      <c r="C48" s="3">
        <v>42283</v>
      </c>
      <c r="D48" s="4">
        <v>0.43194444444444446</v>
      </c>
      <c r="E48" s="19">
        <f t="shared" si="0"/>
        <v>10.366666666666667</v>
      </c>
      <c r="F48" s="5">
        <v>36.515700000000002</v>
      </c>
      <c r="G48" s="5">
        <v>73.004949999999994</v>
      </c>
      <c r="I48">
        <v>2</v>
      </c>
      <c r="J48">
        <v>7</v>
      </c>
      <c r="K48">
        <v>13.4</v>
      </c>
      <c r="L48">
        <v>15.08</v>
      </c>
      <c r="N48">
        <v>0.95</v>
      </c>
      <c r="O48">
        <v>4</v>
      </c>
      <c r="P48" t="str">
        <f>IF(O48="","",VLOOKUP(O48,TABLAS_NOBORRAR!$B$3:$C$12,2,))</f>
        <v>Vitelado</v>
      </c>
      <c r="Q48">
        <v>999</v>
      </c>
    </row>
    <row r="49" spans="1:17" x14ac:dyDescent="0.3">
      <c r="A49" t="s">
        <v>20</v>
      </c>
      <c r="B49">
        <v>2</v>
      </c>
      <c r="C49" s="3">
        <v>42283</v>
      </c>
      <c r="D49" s="4">
        <v>0.43194444444444446</v>
      </c>
      <c r="E49" s="19">
        <f t="shared" si="0"/>
        <v>10.366666666666667</v>
      </c>
      <c r="F49" s="5">
        <v>36.515700000000002</v>
      </c>
      <c r="G49" s="5">
        <v>73.004949999999994</v>
      </c>
      <c r="I49">
        <v>2</v>
      </c>
      <c r="J49">
        <v>8</v>
      </c>
      <c r="K49">
        <v>13.4</v>
      </c>
      <c r="L49">
        <v>13.89</v>
      </c>
      <c r="N49">
        <v>0.78</v>
      </c>
      <c r="O49">
        <v>6</v>
      </c>
      <c r="P49" t="str">
        <f>IF(O49="","",VLOOKUP(O49,TABLAS_NOBORRAR!$B$3:$C$12,2,))</f>
        <v>Hidratado</v>
      </c>
      <c r="Q49">
        <v>999</v>
      </c>
    </row>
    <row r="50" spans="1:17" x14ac:dyDescent="0.3">
      <c r="A50" t="s">
        <v>20</v>
      </c>
      <c r="B50">
        <v>2</v>
      </c>
      <c r="C50" s="3">
        <v>42283</v>
      </c>
      <c r="D50" s="4">
        <v>0.43194444444444446</v>
      </c>
      <c r="E50" s="19">
        <f t="shared" si="0"/>
        <v>10.366666666666667</v>
      </c>
      <c r="F50" s="5">
        <v>36.515700000000002</v>
      </c>
      <c r="G50" s="5">
        <v>73.004949999999994</v>
      </c>
      <c r="I50">
        <v>2</v>
      </c>
      <c r="J50">
        <v>9</v>
      </c>
      <c r="K50">
        <v>13.3</v>
      </c>
      <c r="L50">
        <v>14.31</v>
      </c>
      <c r="N50">
        <v>0.64</v>
      </c>
      <c r="O50">
        <v>4</v>
      </c>
      <c r="P50" t="str">
        <f>IF(O50="","",VLOOKUP(O50,TABLAS_NOBORRAR!$B$3:$C$12,2,))</f>
        <v>Vitelado</v>
      </c>
      <c r="Q50">
        <v>5</v>
      </c>
    </row>
    <row r="51" spans="1:17" x14ac:dyDescent="0.3">
      <c r="A51" t="s">
        <v>20</v>
      </c>
      <c r="B51">
        <v>2</v>
      </c>
      <c r="C51" s="3">
        <v>42283</v>
      </c>
      <c r="D51" s="4">
        <v>0.43194444444444446</v>
      </c>
      <c r="E51" s="19">
        <f t="shared" si="0"/>
        <v>10.366666666666667</v>
      </c>
      <c r="F51" s="5">
        <v>36.515700000000002</v>
      </c>
      <c r="G51" s="5">
        <v>73.004949999999994</v>
      </c>
      <c r="I51">
        <v>2</v>
      </c>
      <c r="J51">
        <v>10</v>
      </c>
      <c r="K51">
        <v>13.5</v>
      </c>
      <c r="L51">
        <v>15.89</v>
      </c>
      <c r="N51">
        <v>0.86</v>
      </c>
      <c r="O51">
        <v>6</v>
      </c>
      <c r="P51" t="str">
        <f>IF(O51="","",VLOOKUP(O51,TABLAS_NOBORRAR!$B$3:$C$12,2,))</f>
        <v>Hidratado</v>
      </c>
      <c r="Q51">
        <v>999</v>
      </c>
    </row>
    <row r="52" spans="1:17" x14ac:dyDescent="0.3">
      <c r="A52" t="s">
        <v>20</v>
      </c>
      <c r="B52">
        <v>2</v>
      </c>
      <c r="C52" s="3">
        <v>42283</v>
      </c>
      <c r="D52" s="4">
        <v>0.43194444444444446</v>
      </c>
      <c r="E52" s="19">
        <f t="shared" si="0"/>
        <v>10.366666666666667</v>
      </c>
      <c r="F52" s="5">
        <v>36.515700000000002</v>
      </c>
      <c r="G52" s="5">
        <v>73.004949999999994</v>
      </c>
      <c r="I52">
        <v>2</v>
      </c>
      <c r="J52">
        <v>11</v>
      </c>
      <c r="K52">
        <v>13</v>
      </c>
      <c r="L52">
        <v>12.93</v>
      </c>
      <c r="N52">
        <v>0.78</v>
      </c>
      <c r="O52">
        <v>6</v>
      </c>
      <c r="P52" t="str">
        <f>IF(O52="","",VLOOKUP(O52,TABLAS_NOBORRAR!$B$3:$C$12,2,))</f>
        <v>Hidratado</v>
      </c>
      <c r="Q52">
        <v>999</v>
      </c>
    </row>
    <row r="53" spans="1:17" x14ac:dyDescent="0.3">
      <c r="A53" t="s">
        <v>20</v>
      </c>
      <c r="B53">
        <v>2</v>
      </c>
      <c r="C53" s="3">
        <v>42283</v>
      </c>
      <c r="D53" s="4">
        <v>0.43194444444444446</v>
      </c>
      <c r="E53" s="19">
        <f t="shared" si="0"/>
        <v>10.366666666666667</v>
      </c>
      <c r="F53" s="5">
        <v>36.515700000000002</v>
      </c>
      <c r="G53" s="5">
        <v>73.004949999999994</v>
      </c>
      <c r="I53">
        <v>2</v>
      </c>
      <c r="J53">
        <v>12</v>
      </c>
      <c r="K53">
        <v>13.2</v>
      </c>
      <c r="L53">
        <v>14.86</v>
      </c>
      <c r="N53">
        <v>0.53</v>
      </c>
      <c r="O53">
        <v>4</v>
      </c>
      <c r="P53" t="str">
        <f>IF(O53="","",VLOOKUP(O53,TABLAS_NOBORRAR!$B$3:$C$12,2,))</f>
        <v>Vitelado</v>
      </c>
      <c r="Q53">
        <v>1</v>
      </c>
    </row>
    <row r="54" spans="1:17" x14ac:dyDescent="0.3">
      <c r="A54" t="s">
        <v>20</v>
      </c>
      <c r="B54">
        <v>2</v>
      </c>
      <c r="C54" s="3">
        <v>42283</v>
      </c>
      <c r="D54" s="4">
        <v>0.43194444444444446</v>
      </c>
      <c r="E54" s="19">
        <f t="shared" si="0"/>
        <v>10.366666666666667</v>
      </c>
      <c r="F54" s="5">
        <v>36.515700000000002</v>
      </c>
      <c r="G54" s="5">
        <v>73.004949999999994</v>
      </c>
      <c r="I54">
        <v>2</v>
      </c>
      <c r="J54">
        <v>13</v>
      </c>
      <c r="K54">
        <v>13.4</v>
      </c>
      <c r="L54">
        <v>15.49</v>
      </c>
      <c r="N54">
        <v>0.77</v>
      </c>
      <c r="O54">
        <v>5</v>
      </c>
      <c r="P54" t="str">
        <f>IF(O54="","",VLOOKUP(O54,TABLAS_NOBORRAR!$B$3:$C$12,2,))</f>
        <v>En Maduracion</v>
      </c>
      <c r="Q54">
        <v>999</v>
      </c>
    </row>
    <row r="55" spans="1:17" x14ac:dyDescent="0.3">
      <c r="A55" t="s">
        <v>20</v>
      </c>
      <c r="B55">
        <v>2</v>
      </c>
      <c r="C55" s="3">
        <v>42283</v>
      </c>
      <c r="D55" s="4">
        <v>0.43194444444444446</v>
      </c>
      <c r="E55" s="19">
        <f t="shared" si="0"/>
        <v>10.366666666666667</v>
      </c>
      <c r="F55" s="5">
        <v>36.515700000000002</v>
      </c>
      <c r="G55" s="5">
        <v>73.004949999999994</v>
      </c>
      <c r="I55">
        <v>2</v>
      </c>
      <c r="J55">
        <v>14</v>
      </c>
      <c r="K55">
        <v>14.3</v>
      </c>
      <c r="L55">
        <v>18.27</v>
      </c>
      <c r="N55">
        <v>1.06</v>
      </c>
      <c r="O55">
        <v>6</v>
      </c>
      <c r="P55" t="str">
        <f>IF(O55="","",VLOOKUP(O55,TABLAS_NOBORRAR!$B$3:$C$12,2,))</f>
        <v>Hidratado</v>
      </c>
      <c r="Q55">
        <v>999</v>
      </c>
    </row>
    <row r="56" spans="1:17" x14ac:dyDescent="0.3">
      <c r="A56" t="s">
        <v>20</v>
      </c>
      <c r="B56">
        <v>2</v>
      </c>
      <c r="C56" s="3">
        <v>42283</v>
      </c>
      <c r="D56" s="4">
        <v>0.43194444444444446</v>
      </c>
      <c r="E56" s="19">
        <f t="shared" si="0"/>
        <v>10.366666666666667</v>
      </c>
      <c r="F56" s="5">
        <v>36.515700000000002</v>
      </c>
      <c r="G56" s="5">
        <v>73.004949999999994</v>
      </c>
      <c r="I56">
        <v>2</v>
      </c>
      <c r="J56">
        <v>15</v>
      </c>
      <c r="K56">
        <v>13.5</v>
      </c>
      <c r="L56">
        <v>15.8</v>
      </c>
      <c r="N56">
        <v>1.41</v>
      </c>
      <c r="O56">
        <v>6</v>
      </c>
      <c r="P56" t="str">
        <f>IF(O56="","",VLOOKUP(O56,TABLAS_NOBORRAR!$B$3:$C$12,2,))</f>
        <v>Hidratado</v>
      </c>
      <c r="Q56">
        <v>999</v>
      </c>
    </row>
    <row r="57" spans="1:17" x14ac:dyDescent="0.3">
      <c r="A57" t="s">
        <v>20</v>
      </c>
      <c r="B57">
        <v>2</v>
      </c>
      <c r="C57" s="3">
        <v>42283</v>
      </c>
      <c r="D57" s="4">
        <v>0.43194444444444446</v>
      </c>
      <c r="E57" s="19">
        <f t="shared" si="0"/>
        <v>10.366666666666667</v>
      </c>
      <c r="F57" s="5">
        <v>36.515700000000002</v>
      </c>
      <c r="G57" s="5">
        <v>73.004949999999994</v>
      </c>
      <c r="I57">
        <v>2</v>
      </c>
      <c r="J57">
        <v>16</v>
      </c>
      <c r="K57">
        <v>13.5</v>
      </c>
      <c r="L57">
        <v>14.03</v>
      </c>
      <c r="N57">
        <v>0.86</v>
      </c>
      <c r="O57">
        <v>6</v>
      </c>
      <c r="P57" t="str">
        <f>IF(O57="","",VLOOKUP(O57,TABLAS_NOBORRAR!$B$3:$C$12,2,))</f>
        <v>Hidratado</v>
      </c>
      <c r="Q57">
        <v>999</v>
      </c>
    </row>
    <row r="58" spans="1:17" x14ac:dyDescent="0.3">
      <c r="A58" t="s">
        <v>20</v>
      </c>
      <c r="B58">
        <v>2</v>
      </c>
      <c r="C58" s="3">
        <v>42283</v>
      </c>
      <c r="D58" s="4">
        <v>0.43194444444444446</v>
      </c>
      <c r="E58" s="19">
        <f t="shared" si="0"/>
        <v>10.366666666666667</v>
      </c>
      <c r="F58" s="5">
        <v>36.515700000000002</v>
      </c>
      <c r="G58" s="5">
        <v>73.004949999999994</v>
      </c>
      <c r="I58">
        <v>2</v>
      </c>
      <c r="J58">
        <v>17</v>
      </c>
      <c r="K58">
        <v>13.4</v>
      </c>
      <c r="L58">
        <v>15.59</v>
      </c>
      <c r="N58">
        <v>0.85</v>
      </c>
      <c r="O58">
        <v>4</v>
      </c>
      <c r="P58" t="str">
        <f>IF(O58="","",VLOOKUP(O58,TABLAS_NOBORRAR!$B$3:$C$12,2,))</f>
        <v>Vitelado</v>
      </c>
      <c r="Q58">
        <v>999</v>
      </c>
    </row>
    <row r="59" spans="1:17" x14ac:dyDescent="0.3">
      <c r="A59" t="s">
        <v>20</v>
      </c>
      <c r="B59">
        <v>2</v>
      </c>
      <c r="C59" s="3">
        <v>42283</v>
      </c>
      <c r="D59" s="4">
        <v>0.43194444444444446</v>
      </c>
      <c r="E59" s="19">
        <f t="shared" si="0"/>
        <v>10.366666666666667</v>
      </c>
      <c r="F59" s="5">
        <v>36.515700000000002</v>
      </c>
      <c r="G59" s="5">
        <v>73.004949999999994</v>
      </c>
      <c r="I59">
        <v>2</v>
      </c>
      <c r="J59">
        <v>18</v>
      </c>
      <c r="K59">
        <v>13.7</v>
      </c>
      <c r="L59">
        <v>17.75</v>
      </c>
      <c r="N59">
        <v>1.1000000000000001</v>
      </c>
      <c r="O59">
        <v>4</v>
      </c>
      <c r="P59" t="str">
        <f>IF(O59="","",VLOOKUP(O59,TABLAS_NOBORRAR!$B$3:$C$12,2,))</f>
        <v>Vitelado</v>
      </c>
      <c r="Q59">
        <v>999</v>
      </c>
    </row>
    <row r="60" spans="1:17" x14ac:dyDescent="0.3">
      <c r="A60" t="s">
        <v>20</v>
      </c>
      <c r="B60">
        <v>2</v>
      </c>
      <c r="C60" s="3">
        <v>42283</v>
      </c>
      <c r="D60" s="4">
        <v>0.43194444444444446</v>
      </c>
      <c r="E60" s="19">
        <f t="shared" si="0"/>
        <v>10.366666666666667</v>
      </c>
      <c r="F60" s="5">
        <v>36.515700000000002</v>
      </c>
      <c r="G60" s="5">
        <v>73.004949999999994</v>
      </c>
      <c r="I60">
        <v>2</v>
      </c>
      <c r="J60">
        <v>19</v>
      </c>
      <c r="K60">
        <v>13.5</v>
      </c>
      <c r="L60">
        <v>14.74</v>
      </c>
      <c r="N60">
        <v>0.52</v>
      </c>
      <c r="O60">
        <v>4</v>
      </c>
      <c r="P60" t="str">
        <f>IF(O60="","",VLOOKUP(O60,TABLAS_NOBORRAR!$B$3:$C$12,2,))</f>
        <v>Vitelado</v>
      </c>
      <c r="Q60">
        <v>2</v>
      </c>
    </row>
    <row r="61" spans="1:17" x14ac:dyDescent="0.3">
      <c r="A61" t="s">
        <v>20</v>
      </c>
      <c r="B61">
        <v>2</v>
      </c>
      <c r="C61" s="3">
        <v>42283</v>
      </c>
      <c r="D61" s="4">
        <v>0.43194444444444446</v>
      </c>
      <c r="E61" s="19">
        <f t="shared" si="0"/>
        <v>10.366666666666667</v>
      </c>
      <c r="F61" s="5">
        <v>36.515700000000002</v>
      </c>
      <c r="G61" s="5">
        <v>73.004949999999994</v>
      </c>
      <c r="I61">
        <v>2</v>
      </c>
      <c r="J61">
        <v>20</v>
      </c>
      <c r="K61">
        <v>14.4</v>
      </c>
      <c r="L61">
        <v>17.82</v>
      </c>
      <c r="N61">
        <v>0.83</v>
      </c>
      <c r="O61">
        <v>6</v>
      </c>
      <c r="P61" t="str">
        <f>IF(O61="","",VLOOKUP(O61,TABLAS_NOBORRAR!$B$3:$C$12,2,))</f>
        <v>Hidratado</v>
      </c>
      <c r="Q61">
        <v>999</v>
      </c>
    </row>
    <row r="62" spans="1:17" x14ac:dyDescent="0.3">
      <c r="A62" t="s">
        <v>20</v>
      </c>
      <c r="B62">
        <v>2</v>
      </c>
      <c r="C62" s="3">
        <v>42283</v>
      </c>
      <c r="D62" s="4">
        <v>0.43194444444444446</v>
      </c>
      <c r="E62" s="19">
        <f t="shared" si="0"/>
        <v>10.366666666666667</v>
      </c>
      <c r="F62" s="5">
        <v>36.515700000000002</v>
      </c>
      <c r="G62" s="5">
        <v>73.004949999999994</v>
      </c>
      <c r="I62">
        <v>2</v>
      </c>
      <c r="J62">
        <v>21</v>
      </c>
      <c r="K62">
        <v>12.3</v>
      </c>
      <c r="L62">
        <v>11.69</v>
      </c>
      <c r="N62">
        <v>0.32</v>
      </c>
      <c r="O62">
        <v>4</v>
      </c>
      <c r="P62" t="str">
        <f>IF(O62="","",VLOOKUP(O62,TABLAS_NOBORRAR!$B$3:$C$12,2,))</f>
        <v>Vitelado</v>
      </c>
      <c r="Q62">
        <v>4</v>
      </c>
    </row>
    <row r="63" spans="1:17" x14ac:dyDescent="0.3">
      <c r="A63" t="s">
        <v>20</v>
      </c>
      <c r="B63">
        <v>2</v>
      </c>
      <c r="C63" s="3">
        <v>42283</v>
      </c>
      <c r="D63" s="4">
        <v>0.43194444444444446</v>
      </c>
      <c r="E63" s="19">
        <f t="shared" si="0"/>
        <v>10.366666666666667</v>
      </c>
      <c r="F63" s="5">
        <v>36.515700000000002</v>
      </c>
      <c r="G63" s="5">
        <v>73.004949999999994</v>
      </c>
      <c r="I63">
        <v>2</v>
      </c>
      <c r="J63">
        <v>22</v>
      </c>
      <c r="K63">
        <v>14</v>
      </c>
      <c r="L63">
        <v>17.18</v>
      </c>
      <c r="N63">
        <v>0.95</v>
      </c>
      <c r="O63">
        <v>6</v>
      </c>
      <c r="P63" t="str">
        <f>IF(O63="","",VLOOKUP(O63,TABLAS_NOBORRAR!$B$3:$C$12,2,))</f>
        <v>Hidratado</v>
      </c>
      <c r="Q63">
        <v>999</v>
      </c>
    </row>
    <row r="64" spans="1:17" x14ac:dyDescent="0.3">
      <c r="A64" t="s">
        <v>20</v>
      </c>
      <c r="B64">
        <v>2</v>
      </c>
      <c r="C64" s="3">
        <v>42283</v>
      </c>
      <c r="D64" s="4">
        <v>0.43194444444444446</v>
      </c>
      <c r="E64" s="19">
        <f t="shared" si="0"/>
        <v>10.366666666666667</v>
      </c>
      <c r="F64" s="5">
        <v>36.515700000000002</v>
      </c>
      <c r="G64" s="5">
        <v>73.004949999999994</v>
      </c>
      <c r="I64">
        <v>2</v>
      </c>
      <c r="J64">
        <v>23</v>
      </c>
      <c r="K64">
        <v>13</v>
      </c>
      <c r="L64">
        <v>14.63</v>
      </c>
      <c r="N64">
        <v>0.77</v>
      </c>
      <c r="O64">
        <v>4</v>
      </c>
      <c r="P64" t="str">
        <f>IF(O64="","",VLOOKUP(O64,TABLAS_NOBORRAR!$B$3:$C$12,2,))</f>
        <v>Vitelado</v>
      </c>
      <c r="Q64">
        <v>7</v>
      </c>
    </row>
    <row r="65" spans="1:17" x14ac:dyDescent="0.3">
      <c r="A65" t="s">
        <v>20</v>
      </c>
      <c r="B65">
        <v>2</v>
      </c>
      <c r="C65" s="3">
        <v>42283</v>
      </c>
      <c r="D65" s="4">
        <v>0.43194444444444446</v>
      </c>
      <c r="E65" s="19">
        <f t="shared" si="0"/>
        <v>10.366666666666667</v>
      </c>
      <c r="F65" s="5">
        <v>36.515700000000002</v>
      </c>
      <c r="G65" s="5">
        <v>73.004949999999994</v>
      </c>
      <c r="I65">
        <v>2</v>
      </c>
      <c r="J65">
        <v>24</v>
      </c>
      <c r="K65">
        <v>13</v>
      </c>
      <c r="L65">
        <v>13.42</v>
      </c>
      <c r="N65">
        <v>0.23</v>
      </c>
      <c r="O65">
        <v>4</v>
      </c>
      <c r="P65" t="str">
        <f>IF(O65="","",VLOOKUP(O65,TABLAS_NOBORRAR!$B$3:$C$12,2,))</f>
        <v>Vitelado</v>
      </c>
      <c r="Q65">
        <v>999</v>
      </c>
    </row>
    <row r="66" spans="1:17" x14ac:dyDescent="0.3">
      <c r="A66" t="s">
        <v>20</v>
      </c>
      <c r="B66">
        <v>2</v>
      </c>
      <c r="C66" s="3">
        <v>42283</v>
      </c>
      <c r="D66" s="4">
        <v>0.43194444444444446</v>
      </c>
      <c r="E66" s="19">
        <f t="shared" si="0"/>
        <v>10.366666666666667</v>
      </c>
      <c r="F66" s="5">
        <v>36.515700000000002</v>
      </c>
      <c r="G66" s="5">
        <v>73.004949999999994</v>
      </c>
      <c r="I66">
        <v>2</v>
      </c>
      <c r="J66">
        <v>25</v>
      </c>
      <c r="K66">
        <v>13</v>
      </c>
      <c r="L66">
        <v>13.9</v>
      </c>
      <c r="N66">
        <v>0.95</v>
      </c>
      <c r="O66">
        <v>6</v>
      </c>
      <c r="P66" t="str">
        <f>IF(O66="","",VLOOKUP(O66,TABLAS_NOBORRAR!$B$3:$C$12,2,))</f>
        <v>Hidratado</v>
      </c>
      <c r="Q66">
        <v>999</v>
      </c>
    </row>
    <row r="67" spans="1:17" x14ac:dyDescent="0.3">
      <c r="A67" t="s">
        <v>20</v>
      </c>
      <c r="B67">
        <v>2</v>
      </c>
      <c r="C67" s="3">
        <v>42283</v>
      </c>
      <c r="D67" s="4">
        <v>0.43194444444444446</v>
      </c>
      <c r="E67" s="19">
        <f t="shared" ref="E67:E130" si="1">HOUR(D67)+ MINUTE(D67)/60</f>
        <v>10.366666666666667</v>
      </c>
      <c r="F67" s="5">
        <v>36.515700000000002</v>
      </c>
      <c r="G67" s="5">
        <v>73.004949999999994</v>
      </c>
      <c r="I67">
        <v>2</v>
      </c>
      <c r="J67">
        <v>26</v>
      </c>
      <c r="K67">
        <v>13.4</v>
      </c>
      <c r="L67">
        <v>14.08</v>
      </c>
      <c r="N67">
        <v>0.53</v>
      </c>
      <c r="O67">
        <v>4</v>
      </c>
      <c r="P67" t="str">
        <f>IF(O67="","",VLOOKUP(O67,TABLAS_NOBORRAR!$B$3:$C$12,2,))</f>
        <v>Vitelado</v>
      </c>
      <c r="Q67">
        <v>2</v>
      </c>
    </row>
    <row r="68" spans="1:17" x14ac:dyDescent="0.3">
      <c r="A68" t="s">
        <v>20</v>
      </c>
      <c r="B68">
        <v>2</v>
      </c>
      <c r="C68" s="3">
        <v>42283</v>
      </c>
      <c r="D68" s="4">
        <v>0.43194444444444446</v>
      </c>
      <c r="E68" s="19">
        <f t="shared" si="1"/>
        <v>10.366666666666667</v>
      </c>
      <c r="F68" s="5">
        <v>36.515700000000002</v>
      </c>
      <c r="G68" s="5">
        <v>73.004949999999994</v>
      </c>
      <c r="I68">
        <v>2</v>
      </c>
      <c r="J68">
        <v>27</v>
      </c>
      <c r="K68">
        <v>13.6</v>
      </c>
      <c r="L68">
        <v>17.170000000000002</v>
      </c>
      <c r="N68">
        <v>0.88</v>
      </c>
      <c r="O68">
        <v>4</v>
      </c>
      <c r="P68" t="str">
        <f>IF(O68="","",VLOOKUP(O68,TABLAS_NOBORRAR!$B$3:$C$12,2,))</f>
        <v>Vitelado</v>
      </c>
      <c r="Q68">
        <v>999</v>
      </c>
    </row>
    <row r="69" spans="1:17" x14ac:dyDescent="0.3">
      <c r="A69" t="s">
        <v>20</v>
      </c>
      <c r="B69">
        <v>2</v>
      </c>
      <c r="C69" s="3">
        <v>42283</v>
      </c>
      <c r="D69" s="4">
        <v>0.43194444444444446</v>
      </c>
      <c r="E69" s="19">
        <f t="shared" si="1"/>
        <v>10.366666666666667</v>
      </c>
      <c r="F69" s="5">
        <v>36.515700000000002</v>
      </c>
      <c r="G69" s="5">
        <v>73.004949999999994</v>
      </c>
      <c r="I69">
        <v>2</v>
      </c>
      <c r="J69">
        <v>28</v>
      </c>
      <c r="K69">
        <v>12.8</v>
      </c>
      <c r="L69">
        <v>13.28</v>
      </c>
      <c r="N69">
        <v>0.41</v>
      </c>
      <c r="O69">
        <v>4</v>
      </c>
      <c r="P69" t="str">
        <f>IF(O69="","",VLOOKUP(O69,TABLAS_NOBORRAR!$B$3:$C$12,2,))</f>
        <v>Vitelado</v>
      </c>
      <c r="Q69">
        <v>4</v>
      </c>
    </row>
    <row r="70" spans="1:17" x14ac:dyDescent="0.3">
      <c r="A70" t="s">
        <v>20</v>
      </c>
      <c r="B70">
        <v>2</v>
      </c>
      <c r="C70" s="3">
        <v>42283</v>
      </c>
      <c r="D70" s="4">
        <v>0.43194444444444446</v>
      </c>
      <c r="E70" s="19">
        <f t="shared" si="1"/>
        <v>10.366666666666667</v>
      </c>
      <c r="F70" s="5">
        <v>36.515700000000002</v>
      </c>
      <c r="G70" s="5">
        <v>73.004949999999994</v>
      </c>
      <c r="I70">
        <v>2</v>
      </c>
      <c r="J70">
        <v>29</v>
      </c>
      <c r="K70">
        <v>13</v>
      </c>
      <c r="L70">
        <v>13.5</v>
      </c>
      <c r="N70">
        <v>0.52</v>
      </c>
      <c r="O70">
        <v>4</v>
      </c>
      <c r="P70" t="str">
        <f>IF(O70="","",VLOOKUP(O70,TABLAS_NOBORRAR!$B$3:$C$12,2,))</f>
        <v>Vitelado</v>
      </c>
      <c r="Q70">
        <v>7</v>
      </c>
    </row>
    <row r="71" spans="1:17" x14ac:dyDescent="0.3">
      <c r="A71" t="s">
        <v>20</v>
      </c>
      <c r="B71">
        <v>2</v>
      </c>
      <c r="C71" s="3">
        <v>42283</v>
      </c>
      <c r="D71" s="4">
        <v>0.43194444444444446</v>
      </c>
      <c r="E71" s="19">
        <f t="shared" si="1"/>
        <v>10.366666666666667</v>
      </c>
      <c r="F71" s="5">
        <v>36.515700000000002</v>
      </c>
      <c r="G71" s="5">
        <v>73.004949999999994</v>
      </c>
      <c r="I71">
        <v>2</v>
      </c>
      <c r="J71">
        <v>30</v>
      </c>
      <c r="K71">
        <v>13.5</v>
      </c>
      <c r="L71">
        <v>13.45</v>
      </c>
      <c r="N71">
        <v>0.57999999999999996</v>
      </c>
      <c r="O71">
        <v>4</v>
      </c>
      <c r="P71" t="str">
        <f>IF(O71="","",VLOOKUP(O71,TABLAS_NOBORRAR!$B$3:$C$12,2,))</f>
        <v>Vitelado</v>
      </c>
      <c r="Q71">
        <v>3</v>
      </c>
    </row>
    <row r="72" spans="1:17" x14ac:dyDescent="0.3">
      <c r="A72" t="s">
        <v>20</v>
      </c>
      <c r="B72">
        <v>2</v>
      </c>
      <c r="C72" s="3">
        <v>42283</v>
      </c>
      <c r="D72" s="4">
        <v>0.43194444444444446</v>
      </c>
      <c r="E72" s="19">
        <f t="shared" si="1"/>
        <v>10.366666666666667</v>
      </c>
      <c r="F72" s="5">
        <v>36.515700000000002</v>
      </c>
      <c r="G72" s="5">
        <v>73.004949999999994</v>
      </c>
      <c r="I72">
        <v>2</v>
      </c>
      <c r="J72">
        <v>31</v>
      </c>
      <c r="K72">
        <v>13</v>
      </c>
      <c r="L72">
        <v>12.92</v>
      </c>
      <c r="N72">
        <v>0.66</v>
      </c>
      <c r="O72">
        <v>6</v>
      </c>
      <c r="P72" t="str">
        <f>IF(O72="","",VLOOKUP(O72,TABLAS_NOBORRAR!$B$3:$C$12,2,))</f>
        <v>Hidratado</v>
      </c>
      <c r="Q72">
        <v>999</v>
      </c>
    </row>
    <row r="73" spans="1:17" x14ac:dyDescent="0.3">
      <c r="A73" t="s">
        <v>20</v>
      </c>
      <c r="B73">
        <v>2</v>
      </c>
      <c r="C73" s="3">
        <v>42283</v>
      </c>
      <c r="D73" s="4">
        <v>0.43194444444444446</v>
      </c>
      <c r="E73" s="19">
        <f t="shared" si="1"/>
        <v>10.366666666666667</v>
      </c>
      <c r="F73" s="5">
        <v>36.515700000000002</v>
      </c>
      <c r="G73" s="5">
        <v>73.004949999999994</v>
      </c>
      <c r="I73">
        <v>2</v>
      </c>
      <c r="J73">
        <v>32</v>
      </c>
      <c r="K73">
        <v>13.5</v>
      </c>
      <c r="L73">
        <v>15.01</v>
      </c>
      <c r="N73">
        <v>1.02</v>
      </c>
      <c r="O73">
        <v>6</v>
      </c>
      <c r="P73" t="str">
        <f>IF(O73="","",VLOOKUP(O73,TABLAS_NOBORRAR!$B$3:$C$12,2,))</f>
        <v>Hidratado</v>
      </c>
      <c r="Q73">
        <v>999</v>
      </c>
    </row>
    <row r="74" spans="1:17" x14ac:dyDescent="0.3">
      <c r="A74" t="s">
        <v>20</v>
      </c>
      <c r="B74">
        <v>2</v>
      </c>
      <c r="C74" s="3">
        <v>42283</v>
      </c>
      <c r="D74" s="4">
        <v>0.43194444444444446</v>
      </c>
      <c r="E74" s="19">
        <f t="shared" si="1"/>
        <v>10.366666666666667</v>
      </c>
      <c r="F74" s="5">
        <v>36.515700000000002</v>
      </c>
      <c r="G74" s="5">
        <v>73.004949999999994</v>
      </c>
      <c r="I74">
        <v>2</v>
      </c>
      <c r="J74">
        <v>33</v>
      </c>
      <c r="K74">
        <v>13.3</v>
      </c>
      <c r="L74">
        <v>14.76</v>
      </c>
      <c r="N74">
        <v>0.73</v>
      </c>
      <c r="O74">
        <v>4</v>
      </c>
      <c r="P74" t="str">
        <f>IF(O74="","",VLOOKUP(O74,TABLAS_NOBORRAR!$B$3:$C$12,2,))</f>
        <v>Vitelado</v>
      </c>
      <c r="Q74">
        <v>999</v>
      </c>
    </row>
    <row r="75" spans="1:17" x14ac:dyDescent="0.3">
      <c r="A75" t="s">
        <v>20</v>
      </c>
      <c r="B75">
        <v>2</v>
      </c>
      <c r="C75" s="3">
        <v>42283</v>
      </c>
      <c r="D75" s="4">
        <v>0.43194444444444446</v>
      </c>
      <c r="E75" s="19">
        <f t="shared" si="1"/>
        <v>10.366666666666667</v>
      </c>
      <c r="F75" s="5">
        <v>36.515700000000002</v>
      </c>
      <c r="G75" s="5">
        <v>73.004949999999994</v>
      </c>
      <c r="I75">
        <v>2</v>
      </c>
      <c r="J75">
        <v>34</v>
      </c>
      <c r="K75">
        <v>13.5</v>
      </c>
      <c r="L75">
        <v>14.78</v>
      </c>
      <c r="N75">
        <v>1</v>
      </c>
      <c r="O75">
        <v>6</v>
      </c>
      <c r="P75" t="str">
        <f>IF(O75="","",VLOOKUP(O75,TABLAS_NOBORRAR!$B$3:$C$12,2,))</f>
        <v>Hidratado</v>
      </c>
      <c r="Q75">
        <v>999</v>
      </c>
    </row>
    <row r="76" spans="1:17" x14ac:dyDescent="0.3">
      <c r="A76" t="s">
        <v>20</v>
      </c>
      <c r="B76">
        <v>2</v>
      </c>
      <c r="C76" s="3">
        <v>42283</v>
      </c>
      <c r="D76" s="4">
        <v>0.43194444444444446</v>
      </c>
      <c r="E76" s="19">
        <f t="shared" si="1"/>
        <v>10.366666666666667</v>
      </c>
      <c r="F76" s="5">
        <v>36.515700000000002</v>
      </c>
      <c r="G76" s="5">
        <v>73.004949999999994</v>
      </c>
      <c r="I76">
        <v>2</v>
      </c>
      <c r="J76">
        <v>35</v>
      </c>
      <c r="K76">
        <v>13.6</v>
      </c>
      <c r="L76">
        <v>17.79</v>
      </c>
      <c r="N76">
        <v>0.62</v>
      </c>
      <c r="O76">
        <v>4</v>
      </c>
      <c r="P76" t="str">
        <f>IF(O76="","",VLOOKUP(O76,TABLAS_NOBORRAR!$B$3:$C$12,2,))</f>
        <v>Vitelado</v>
      </c>
      <c r="Q76">
        <v>7</v>
      </c>
    </row>
    <row r="77" spans="1:17" x14ac:dyDescent="0.3">
      <c r="A77" t="s">
        <v>20</v>
      </c>
      <c r="B77">
        <v>2</v>
      </c>
      <c r="C77" s="3">
        <v>42283</v>
      </c>
      <c r="D77" s="4">
        <v>0.43194444444444446</v>
      </c>
      <c r="E77" s="19">
        <f t="shared" si="1"/>
        <v>10.366666666666667</v>
      </c>
      <c r="F77" s="5">
        <v>36.515700000000002</v>
      </c>
      <c r="G77" s="5">
        <v>73.004949999999994</v>
      </c>
      <c r="I77">
        <v>2</v>
      </c>
      <c r="J77">
        <v>36</v>
      </c>
      <c r="K77">
        <v>13</v>
      </c>
      <c r="L77">
        <v>14.78</v>
      </c>
      <c r="N77">
        <v>0.94</v>
      </c>
      <c r="O77">
        <v>6</v>
      </c>
      <c r="P77" t="str">
        <f>IF(O77="","",VLOOKUP(O77,TABLAS_NOBORRAR!$B$3:$C$12,2,))</f>
        <v>Hidratado</v>
      </c>
      <c r="Q77">
        <v>999</v>
      </c>
    </row>
    <row r="78" spans="1:17" x14ac:dyDescent="0.3">
      <c r="A78" t="s">
        <v>20</v>
      </c>
      <c r="B78">
        <v>2</v>
      </c>
      <c r="C78" s="3">
        <v>42283</v>
      </c>
      <c r="D78" s="4">
        <v>0.43194444444444446</v>
      </c>
      <c r="E78" s="19">
        <f t="shared" si="1"/>
        <v>10.366666666666667</v>
      </c>
      <c r="F78" s="5">
        <v>36.515700000000002</v>
      </c>
      <c r="G78" s="5">
        <v>73.004949999999994</v>
      </c>
      <c r="I78">
        <v>2</v>
      </c>
      <c r="J78">
        <v>37</v>
      </c>
      <c r="K78">
        <v>13.3</v>
      </c>
      <c r="L78">
        <v>14.95</v>
      </c>
      <c r="N78">
        <v>0.66</v>
      </c>
      <c r="O78">
        <v>4</v>
      </c>
      <c r="P78" t="str">
        <f>IF(O78="","",VLOOKUP(O78,TABLAS_NOBORRAR!$B$3:$C$12,2,))</f>
        <v>Vitelado</v>
      </c>
      <c r="Q78">
        <v>999</v>
      </c>
    </row>
    <row r="79" spans="1:17" x14ac:dyDescent="0.3">
      <c r="A79" t="s">
        <v>20</v>
      </c>
      <c r="B79">
        <v>2</v>
      </c>
      <c r="C79" s="3">
        <v>42283</v>
      </c>
      <c r="D79" s="4">
        <v>0.43194444444444446</v>
      </c>
      <c r="E79" s="19">
        <f t="shared" si="1"/>
        <v>10.366666666666667</v>
      </c>
      <c r="F79" s="5">
        <v>36.515700000000002</v>
      </c>
      <c r="G79" s="5">
        <v>73.004949999999994</v>
      </c>
      <c r="I79">
        <v>2</v>
      </c>
      <c r="J79">
        <v>38</v>
      </c>
      <c r="K79">
        <v>13.2</v>
      </c>
      <c r="L79">
        <v>15.41</v>
      </c>
      <c r="N79">
        <v>1.1100000000000001</v>
      </c>
      <c r="O79">
        <v>6</v>
      </c>
      <c r="P79" t="str">
        <f>IF(O79="","",VLOOKUP(O79,TABLAS_NOBORRAR!$B$3:$C$12,2,))</f>
        <v>Hidratado</v>
      </c>
      <c r="Q79">
        <v>999</v>
      </c>
    </row>
    <row r="80" spans="1:17" x14ac:dyDescent="0.3">
      <c r="A80" t="s">
        <v>20</v>
      </c>
      <c r="B80">
        <v>2</v>
      </c>
      <c r="C80" s="3">
        <v>42283</v>
      </c>
      <c r="D80" s="4">
        <v>0.43194444444444446</v>
      </c>
      <c r="E80" s="19">
        <f t="shared" si="1"/>
        <v>10.366666666666667</v>
      </c>
      <c r="F80" s="5">
        <v>36.515700000000002</v>
      </c>
      <c r="G80" s="5">
        <v>73.004949999999994</v>
      </c>
      <c r="I80">
        <v>2</v>
      </c>
      <c r="J80">
        <v>39</v>
      </c>
      <c r="K80">
        <v>13.1</v>
      </c>
      <c r="L80">
        <v>14.44</v>
      </c>
      <c r="N80">
        <v>0.59</v>
      </c>
      <c r="O80">
        <v>5</v>
      </c>
      <c r="P80" t="str">
        <f>IF(O80="","",VLOOKUP(O80,TABLAS_NOBORRAR!$B$3:$C$12,2,))</f>
        <v>En Maduracion</v>
      </c>
      <c r="Q80">
        <v>999</v>
      </c>
    </row>
    <row r="81" spans="1:17" x14ac:dyDescent="0.3">
      <c r="A81" t="s">
        <v>20</v>
      </c>
      <c r="B81">
        <v>2</v>
      </c>
      <c r="C81" s="3">
        <v>42283</v>
      </c>
      <c r="D81" s="4">
        <v>0.43194444444444446</v>
      </c>
      <c r="E81" s="19">
        <f t="shared" si="1"/>
        <v>10.366666666666667</v>
      </c>
      <c r="F81" s="5">
        <v>36.515700000000002</v>
      </c>
      <c r="G81" s="5">
        <v>73.004949999999994</v>
      </c>
      <c r="I81">
        <v>2</v>
      </c>
      <c r="J81">
        <v>40</v>
      </c>
      <c r="K81">
        <v>12.6</v>
      </c>
      <c r="L81">
        <v>11.43</v>
      </c>
      <c r="N81">
        <v>0.51</v>
      </c>
      <c r="O81">
        <v>4</v>
      </c>
      <c r="P81" t="str">
        <f>IF(O81="","",VLOOKUP(O81,TABLAS_NOBORRAR!$B$3:$C$12,2,))</f>
        <v>Vitelado</v>
      </c>
      <c r="Q81">
        <v>999</v>
      </c>
    </row>
    <row r="82" spans="1:17" x14ac:dyDescent="0.3">
      <c r="A82" t="s">
        <v>20</v>
      </c>
      <c r="B82">
        <v>3</v>
      </c>
      <c r="C82" s="3">
        <v>42283</v>
      </c>
      <c r="D82" s="4">
        <v>0.5541666666666667</v>
      </c>
      <c r="E82" s="19">
        <f t="shared" si="1"/>
        <v>13.3</v>
      </c>
      <c r="F82" s="5">
        <v>36.474783333333335</v>
      </c>
      <c r="G82" s="5">
        <v>72.929016666666669</v>
      </c>
      <c r="I82">
        <v>3</v>
      </c>
      <c r="J82">
        <v>1</v>
      </c>
      <c r="K82">
        <v>13.7</v>
      </c>
      <c r="L82">
        <v>17.53</v>
      </c>
      <c r="N82">
        <v>1.04</v>
      </c>
      <c r="O82">
        <v>6</v>
      </c>
      <c r="P82" t="str">
        <f>IF(O82="","",VLOOKUP(O82,TABLAS_NOBORRAR!$B$3:$C$12,2,))</f>
        <v>Hidratado</v>
      </c>
      <c r="Q82">
        <v>999</v>
      </c>
    </row>
    <row r="83" spans="1:17" x14ac:dyDescent="0.3">
      <c r="A83" t="s">
        <v>20</v>
      </c>
      <c r="B83">
        <v>3</v>
      </c>
      <c r="C83" s="3">
        <v>42283</v>
      </c>
      <c r="D83" s="4">
        <v>0.5541666666666667</v>
      </c>
      <c r="E83" s="19">
        <f t="shared" si="1"/>
        <v>13.3</v>
      </c>
      <c r="F83" s="5">
        <v>36.474783333333335</v>
      </c>
      <c r="G83" s="5">
        <v>72.929016666666669</v>
      </c>
      <c r="I83">
        <v>3</v>
      </c>
      <c r="J83">
        <v>2</v>
      </c>
      <c r="K83">
        <v>14</v>
      </c>
      <c r="L83">
        <v>17.829999999999998</v>
      </c>
      <c r="N83">
        <v>1.43</v>
      </c>
      <c r="O83">
        <v>6</v>
      </c>
      <c r="P83" t="str">
        <f>IF(O83="","",VLOOKUP(O83,TABLAS_NOBORRAR!$B$3:$C$12,2,))</f>
        <v>Hidratado</v>
      </c>
      <c r="Q83">
        <v>999</v>
      </c>
    </row>
    <row r="84" spans="1:17" x14ac:dyDescent="0.3">
      <c r="A84" t="s">
        <v>20</v>
      </c>
      <c r="B84">
        <v>3</v>
      </c>
      <c r="C84" s="3">
        <v>42283</v>
      </c>
      <c r="D84" s="4">
        <v>0.5541666666666667</v>
      </c>
      <c r="E84" s="19">
        <f t="shared" si="1"/>
        <v>13.3</v>
      </c>
      <c r="F84" s="5">
        <v>36.474783333333335</v>
      </c>
      <c r="G84" s="5">
        <v>72.929016666666669</v>
      </c>
      <c r="I84">
        <v>3</v>
      </c>
      <c r="J84">
        <v>3</v>
      </c>
      <c r="K84">
        <v>14.1</v>
      </c>
      <c r="L84">
        <v>18.78</v>
      </c>
      <c r="N84">
        <v>1.06</v>
      </c>
      <c r="O84">
        <v>4</v>
      </c>
      <c r="P84" t="str">
        <f>IF(O84="","",VLOOKUP(O84,TABLAS_NOBORRAR!$B$3:$C$12,2,))</f>
        <v>Vitelado</v>
      </c>
      <c r="Q84">
        <v>2</v>
      </c>
    </row>
    <row r="85" spans="1:17" x14ac:dyDescent="0.3">
      <c r="A85" t="s">
        <v>20</v>
      </c>
      <c r="B85">
        <v>3</v>
      </c>
      <c r="C85" s="3">
        <v>42283</v>
      </c>
      <c r="D85" s="4">
        <v>0.5541666666666667</v>
      </c>
      <c r="E85" s="19">
        <f t="shared" si="1"/>
        <v>13.3</v>
      </c>
      <c r="F85" s="5">
        <v>36.474783333333335</v>
      </c>
      <c r="G85" s="5">
        <v>72.929016666666669</v>
      </c>
      <c r="I85">
        <v>3</v>
      </c>
      <c r="J85">
        <v>4</v>
      </c>
      <c r="K85">
        <v>13.4</v>
      </c>
      <c r="L85">
        <v>16.2</v>
      </c>
      <c r="N85">
        <v>1.36</v>
      </c>
      <c r="O85">
        <v>6</v>
      </c>
      <c r="P85" t="str">
        <f>IF(O85="","",VLOOKUP(O85,TABLAS_NOBORRAR!$B$3:$C$12,2,))</f>
        <v>Hidratado</v>
      </c>
      <c r="Q85">
        <v>999</v>
      </c>
    </row>
    <row r="86" spans="1:17" x14ac:dyDescent="0.3">
      <c r="A86" t="s">
        <v>20</v>
      </c>
      <c r="B86">
        <v>3</v>
      </c>
      <c r="C86" s="3">
        <v>42283</v>
      </c>
      <c r="D86" s="4">
        <v>0.5541666666666667</v>
      </c>
      <c r="E86" s="19">
        <f t="shared" si="1"/>
        <v>13.3</v>
      </c>
      <c r="F86" s="5">
        <v>36.474783333333335</v>
      </c>
      <c r="G86" s="5">
        <v>72.929016666666669</v>
      </c>
      <c r="I86">
        <v>3</v>
      </c>
      <c r="J86">
        <v>5</v>
      </c>
      <c r="K86">
        <v>13</v>
      </c>
      <c r="L86">
        <v>13.93</v>
      </c>
      <c r="N86">
        <v>0.42</v>
      </c>
      <c r="O86">
        <v>4</v>
      </c>
      <c r="P86" t="str">
        <f>IF(O86="","",VLOOKUP(O86,TABLAS_NOBORRAR!$B$3:$C$12,2,))</f>
        <v>Vitelado</v>
      </c>
      <c r="Q86">
        <v>6</v>
      </c>
    </row>
    <row r="87" spans="1:17" x14ac:dyDescent="0.3">
      <c r="A87" t="s">
        <v>20</v>
      </c>
      <c r="B87">
        <v>3</v>
      </c>
      <c r="C87" s="3">
        <v>42283</v>
      </c>
      <c r="D87" s="4">
        <v>0.5541666666666667</v>
      </c>
      <c r="E87" s="19">
        <f t="shared" si="1"/>
        <v>13.3</v>
      </c>
      <c r="F87" s="5">
        <v>36.474783333333335</v>
      </c>
      <c r="G87" s="5">
        <v>72.929016666666669</v>
      </c>
      <c r="I87">
        <v>3</v>
      </c>
      <c r="J87">
        <v>6</v>
      </c>
      <c r="K87">
        <v>13</v>
      </c>
      <c r="L87">
        <v>13.08</v>
      </c>
      <c r="N87">
        <v>0.65</v>
      </c>
      <c r="O87">
        <v>4</v>
      </c>
      <c r="P87" t="str">
        <f>IF(O87="","",VLOOKUP(O87,TABLAS_NOBORRAR!$B$3:$C$12,2,))</f>
        <v>Vitelado</v>
      </c>
      <c r="Q87">
        <v>2</v>
      </c>
    </row>
    <row r="88" spans="1:17" x14ac:dyDescent="0.3">
      <c r="A88" t="s">
        <v>20</v>
      </c>
      <c r="B88">
        <v>3</v>
      </c>
      <c r="C88" s="3">
        <v>42283</v>
      </c>
      <c r="D88" s="4">
        <v>0.5541666666666667</v>
      </c>
      <c r="E88" s="19">
        <f t="shared" si="1"/>
        <v>13.3</v>
      </c>
      <c r="F88" s="5">
        <v>36.474783333333335</v>
      </c>
      <c r="G88" s="5">
        <v>72.929016666666669</v>
      </c>
      <c r="I88">
        <v>3</v>
      </c>
      <c r="J88">
        <v>7</v>
      </c>
      <c r="K88">
        <v>12.7</v>
      </c>
      <c r="L88">
        <v>13.62</v>
      </c>
      <c r="N88">
        <v>0.54</v>
      </c>
      <c r="O88">
        <v>4</v>
      </c>
      <c r="P88" t="str">
        <f>IF(O88="","",VLOOKUP(O88,TABLAS_NOBORRAR!$B$3:$C$12,2,))</f>
        <v>Vitelado</v>
      </c>
      <c r="Q88">
        <v>7</v>
      </c>
    </row>
    <row r="89" spans="1:17" x14ac:dyDescent="0.3">
      <c r="A89" t="s">
        <v>20</v>
      </c>
      <c r="B89">
        <v>3</v>
      </c>
      <c r="C89" s="3">
        <v>42283</v>
      </c>
      <c r="D89" s="4">
        <v>0.5541666666666667</v>
      </c>
      <c r="E89" s="19">
        <f t="shared" si="1"/>
        <v>13.3</v>
      </c>
      <c r="F89" s="5">
        <v>36.474783333333335</v>
      </c>
      <c r="G89" s="5">
        <v>72.929016666666669</v>
      </c>
      <c r="I89">
        <v>3</v>
      </c>
      <c r="J89">
        <v>8</v>
      </c>
      <c r="K89">
        <v>14</v>
      </c>
      <c r="L89">
        <v>17.84</v>
      </c>
      <c r="N89">
        <v>0.9</v>
      </c>
      <c r="O89">
        <v>4</v>
      </c>
      <c r="P89" t="str">
        <f>IF(O89="","",VLOOKUP(O89,TABLAS_NOBORRAR!$B$3:$C$12,2,))</f>
        <v>Vitelado</v>
      </c>
      <c r="Q89">
        <v>999</v>
      </c>
    </row>
    <row r="90" spans="1:17" x14ac:dyDescent="0.3">
      <c r="A90" t="s">
        <v>20</v>
      </c>
      <c r="B90">
        <v>3</v>
      </c>
      <c r="C90" s="3">
        <v>42283</v>
      </c>
      <c r="D90" s="4">
        <v>0.5541666666666667</v>
      </c>
      <c r="E90" s="19">
        <f t="shared" si="1"/>
        <v>13.3</v>
      </c>
      <c r="F90" s="5">
        <v>36.474783333333335</v>
      </c>
      <c r="G90" s="5">
        <v>72.929016666666669</v>
      </c>
      <c r="I90">
        <v>3</v>
      </c>
      <c r="J90">
        <v>9</v>
      </c>
      <c r="K90">
        <v>12.3</v>
      </c>
      <c r="L90">
        <v>11.7</v>
      </c>
      <c r="N90">
        <v>0.32</v>
      </c>
      <c r="O90">
        <v>4</v>
      </c>
      <c r="P90" t="str">
        <f>IF(O90="","",VLOOKUP(O90,TABLAS_NOBORRAR!$B$3:$C$12,2,))</f>
        <v>Vitelado</v>
      </c>
      <c r="Q90">
        <v>4</v>
      </c>
    </row>
    <row r="91" spans="1:17" x14ac:dyDescent="0.3">
      <c r="A91" t="s">
        <v>20</v>
      </c>
      <c r="B91">
        <v>3</v>
      </c>
      <c r="C91" s="3">
        <v>42283</v>
      </c>
      <c r="D91" s="4">
        <v>0.5541666666666667</v>
      </c>
      <c r="E91" s="19">
        <f t="shared" si="1"/>
        <v>13.3</v>
      </c>
      <c r="F91" s="5">
        <v>36.474783333333335</v>
      </c>
      <c r="G91" s="5">
        <v>72.929016666666669</v>
      </c>
      <c r="I91">
        <v>3</v>
      </c>
      <c r="J91">
        <v>10</v>
      </c>
      <c r="K91">
        <v>12.5</v>
      </c>
      <c r="L91">
        <v>13.13</v>
      </c>
      <c r="N91">
        <v>0.77</v>
      </c>
      <c r="O91">
        <v>6</v>
      </c>
      <c r="P91" t="str">
        <f>IF(O91="","",VLOOKUP(O91,TABLAS_NOBORRAR!$B$3:$C$12,2,))</f>
        <v>Hidratado</v>
      </c>
      <c r="Q91">
        <v>999</v>
      </c>
    </row>
    <row r="92" spans="1:17" x14ac:dyDescent="0.3">
      <c r="A92" t="s">
        <v>20</v>
      </c>
      <c r="B92">
        <v>3</v>
      </c>
      <c r="C92" s="3">
        <v>42283</v>
      </c>
      <c r="D92" s="4">
        <v>0.5541666666666667</v>
      </c>
      <c r="E92" s="19">
        <f t="shared" si="1"/>
        <v>13.3</v>
      </c>
      <c r="F92" s="5">
        <v>36.474783333333335</v>
      </c>
      <c r="G92" s="5">
        <v>72.929016666666669</v>
      </c>
      <c r="I92">
        <v>3</v>
      </c>
      <c r="J92">
        <v>11</v>
      </c>
      <c r="K92">
        <v>13.4</v>
      </c>
      <c r="L92">
        <v>16.03</v>
      </c>
      <c r="N92">
        <v>0.81</v>
      </c>
      <c r="O92">
        <v>4</v>
      </c>
      <c r="P92" t="str">
        <f>IF(O92="","",VLOOKUP(O92,TABLAS_NOBORRAR!$B$3:$C$12,2,))</f>
        <v>Vitelado</v>
      </c>
      <c r="Q92">
        <v>999</v>
      </c>
    </row>
    <row r="93" spans="1:17" x14ac:dyDescent="0.3">
      <c r="A93" t="s">
        <v>20</v>
      </c>
      <c r="B93">
        <v>3</v>
      </c>
      <c r="C93" s="3">
        <v>42283</v>
      </c>
      <c r="D93" s="4">
        <v>0.5541666666666667</v>
      </c>
      <c r="E93" s="19">
        <f t="shared" si="1"/>
        <v>13.3</v>
      </c>
      <c r="F93" s="5">
        <v>36.474783333333335</v>
      </c>
      <c r="G93" s="5">
        <v>72.929016666666669</v>
      </c>
      <c r="I93">
        <v>3</v>
      </c>
      <c r="J93">
        <v>12</v>
      </c>
      <c r="K93">
        <v>12.8</v>
      </c>
      <c r="L93">
        <v>13.13</v>
      </c>
      <c r="N93">
        <v>0.78</v>
      </c>
      <c r="O93">
        <v>6</v>
      </c>
      <c r="P93" t="str">
        <f>IF(O93="","",VLOOKUP(O93,TABLAS_NOBORRAR!$B$3:$C$12,2,))</f>
        <v>Hidratado</v>
      </c>
      <c r="Q93">
        <v>999</v>
      </c>
    </row>
    <row r="94" spans="1:17" x14ac:dyDescent="0.3">
      <c r="A94" t="s">
        <v>20</v>
      </c>
      <c r="B94">
        <v>3</v>
      </c>
      <c r="C94" s="3">
        <v>42283</v>
      </c>
      <c r="D94" s="4">
        <v>0.5541666666666667</v>
      </c>
      <c r="E94" s="19">
        <f t="shared" si="1"/>
        <v>13.3</v>
      </c>
      <c r="F94" s="5">
        <v>36.474783333333335</v>
      </c>
      <c r="G94" s="5">
        <v>72.929016666666669</v>
      </c>
      <c r="I94">
        <v>3</v>
      </c>
      <c r="J94">
        <v>13</v>
      </c>
      <c r="K94">
        <v>13.7</v>
      </c>
      <c r="L94">
        <v>16.54</v>
      </c>
      <c r="N94">
        <v>0.75</v>
      </c>
      <c r="O94">
        <v>4</v>
      </c>
      <c r="P94" t="str">
        <f>IF(O94="","",VLOOKUP(O94,TABLAS_NOBORRAR!$B$3:$C$12,2,))</f>
        <v>Vitelado</v>
      </c>
      <c r="Q94">
        <v>7</v>
      </c>
    </row>
    <row r="95" spans="1:17" x14ac:dyDescent="0.3">
      <c r="A95" t="s">
        <v>20</v>
      </c>
      <c r="B95">
        <v>3</v>
      </c>
      <c r="C95" s="3">
        <v>42283</v>
      </c>
      <c r="D95" s="4">
        <v>0.5541666666666667</v>
      </c>
      <c r="E95" s="19">
        <f t="shared" si="1"/>
        <v>13.3</v>
      </c>
      <c r="F95" s="5">
        <v>36.474783333333335</v>
      </c>
      <c r="G95" s="5">
        <v>72.929016666666669</v>
      </c>
      <c r="I95">
        <v>3</v>
      </c>
      <c r="J95">
        <v>14</v>
      </c>
      <c r="K95">
        <v>12.8</v>
      </c>
      <c r="L95">
        <v>13.35</v>
      </c>
      <c r="N95">
        <v>0.98</v>
      </c>
      <c r="O95">
        <v>6</v>
      </c>
      <c r="P95" t="str">
        <f>IF(O95="","",VLOOKUP(O95,TABLAS_NOBORRAR!$B$3:$C$12,2,))</f>
        <v>Hidratado</v>
      </c>
      <c r="Q95">
        <v>999</v>
      </c>
    </row>
    <row r="96" spans="1:17" x14ac:dyDescent="0.3">
      <c r="A96" t="s">
        <v>20</v>
      </c>
      <c r="B96">
        <v>3</v>
      </c>
      <c r="C96" s="3">
        <v>42283</v>
      </c>
      <c r="D96" s="4">
        <v>0.5541666666666667</v>
      </c>
      <c r="E96" s="19">
        <f t="shared" si="1"/>
        <v>13.3</v>
      </c>
      <c r="F96" s="5">
        <v>36.474783333333335</v>
      </c>
      <c r="G96" s="5">
        <v>72.929016666666669</v>
      </c>
      <c r="I96">
        <v>3</v>
      </c>
      <c r="J96">
        <v>15</v>
      </c>
      <c r="K96">
        <v>13.7</v>
      </c>
      <c r="L96">
        <v>17.22</v>
      </c>
      <c r="N96">
        <v>0.99</v>
      </c>
      <c r="O96">
        <v>4</v>
      </c>
      <c r="P96" t="str">
        <f>IF(O96="","",VLOOKUP(O96,TABLAS_NOBORRAR!$B$3:$C$12,2,))</f>
        <v>Vitelado</v>
      </c>
      <c r="Q96">
        <v>999</v>
      </c>
    </row>
    <row r="97" spans="1:17" x14ac:dyDescent="0.3">
      <c r="A97" t="s">
        <v>20</v>
      </c>
      <c r="B97">
        <v>3</v>
      </c>
      <c r="C97" s="3">
        <v>42283</v>
      </c>
      <c r="D97" s="4">
        <v>0.5541666666666667</v>
      </c>
      <c r="E97" s="19">
        <f t="shared" si="1"/>
        <v>13.3</v>
      </c>
      <c r="F97" s="5">
        <v>36.474783333333335</v>
      </c>
      <c r="G97" s="5">
        <v>72.929016666666669</v>
      </c>
      <c r="I97">
        <v>3</v>
      </c>
      <c r="J97">
        <v>16</v>
      </c>
      <c r="K97">
        <v>13.6</v>
      </c>
      <c r="L97">
        <v>15.6</v>
      </c>
      <c r="N97">
        <v>0.99</v>
      </c>
      <c r="O97">
        <v>6</v>
      </c>
      <c r="P97" t="str">
        <f>IF(O97="","",VLOOKUP(O97,TABLAS_NOBORRAR!$B$3:$C$12,2,))</f>
        <v>Hidratado</v>
      </c>
      <c r="Q97">
        <v>999</v>
      </c>
    </row>
    <row r="98" spans="1:17" x14ac:dyDescent="0.3">
      <c r="A98" t="s">
        <v>20</v>
      </c>
      <c r="B98">
        <v>3</v>
      </c>
      <c r="C98" s="3">
        <v>42283</v>
      </c>
      <c r="D98" s="4">
        <v>0.5541666666666667</v>
      </c>
      <c r="E98" s="19">
        <f t="shared" si="1"/>
        <v>13.3</v>
      </c>
      <c r="F98" s="5">
        <v>36.474783333333335</v>
      </c>
      <c r="G98" s="5">
        <v>72.929016666666669</v>
      </c>
      <c r="I98">
        <v>3</v>
      </c>
      <c r="J98">
        <v>17</v>
      </c>
      <c r="K98">
        <v>13.8</v>
      </c>
      <c r="L98">
        <v>16.55</v>
      </c>
      <c r="N98">
        <v>0.74</v>
      </c>
      <c r="O98">
        <v>4</v>
      </c>
      <c r="P98" t="str">
        <f>IF(O98="","",VLOOKUP(O98,TABLAS_NOBORRAR!$B$3:$C$12,2,))</f>
        <v>Vitelado</v>
      </c>
      <c r="Q98">
        <v>7</v>
      </c>
    </row>
    <row r="99" spans="1:17" x14ac:dyDescent="0.3">
      <c r="A99" t="s">
        <v>20</v>
      </c>
      <c r="B99">
        <v>3</v>
      </c>
      <c r="C99" s="3">
        <v>42283</v>
      </c>
      <c r="D99" s="4">
        <v>0.5541666666666667</v>
      </c>
      <c r="E99" s="19">
        <f t="shared" si="1"/>
        <v>13.3</v>
      </c>
      <c r="F99" s="5">
        <v>36.474783333333335</v>
      </c>
      <c r="G99" s="5">
        <v>72.929016666666669</v>
      </c>
      <c r="I99">
        <v>3</v>
      </c>
      <c r="J99">
        <v>18</v>
      </c>
      <c r="K99">
        <v>14.1</v>
      </c>
      <c r="L99">
        <v>18.04</v>
      </c>
      <c r="N99">
        <v>1.1100000000000001</v>
      </c>
      <c r="O99">
        <v>6</v>
      </c>
      <c r="P99" t="str">
        <f>IF(O99="","",VLOOKUP(O99,TABLAS_NOBORRAR!$B$3:$C$12,2,))</f>
        <v>Hidratado</v>
      </c>
      <c r="Q99">
        <v>999</v>
      </c>
    </row>
    <row r="100" spans="1:17" x14ac:dyDescent="0.3">
      <c r="A100" t="s">
        <v>20</v>
      </c>
      <c r="B100">
        <v>3</v>
      </c>
      <c r="C100" s="3">
        <v>42283</v>
      </c>
      <c r="D100" s="4">
        <v>0.5541666666666667</v>
      </c>
      <c r="E100" s="19">
        <f t="shared" si="1"/>
        <v>13.3</v>
      </c>
      <c r="F100" s="5">
        <v>36.474783333333335</v>
      </c>
      <c r="G100" s="5">
        <v>72.929016666666669</v>
      </c>
      <c r="I100">
        <v>3</v>
      </c>
      <c r="J100">
        <v>19</v>
      </c>
      <c r="K100">
        <v>12.1</v>
      </c>
      <c r="L100">
        <v>13.93</v>
      </c>
      <c r="N100">
        <v>0.77</v>
      </c>
      <c r="O100">
        <v>4</v>
      </c>
      <c r="P100" t="str">
        <f>IF(O100="","",VLOOKUP(O100,TABLAS_NOBORRAR!$B$3:$C$12,2,))</f>
        <v>Vitelado</v>
      </c>
      <c r="Q100">
        <v>999</v>
      </c>
    </row>
    <row r="101" spans="1:17" x14ac:dyDescent="0.3">
      <c r="A101" t="s">
        <v>20</v>
      </c>
      <c r="B101">
        <v>3</v>
      </c>
      <c r="C101" s="3">
        <v>42283</v>
      </c>
      <c r="D101" s="4">
        <v>0.5541666666666667</v>
      </c>
      <c r="E101" s="19">
        <f t="shared" si="1"/>
        <v>13.3</v>
      </c>
      <c r="F101" s="5">
        <v>36.474783333333335</v>
      </c>
      <c r="G101" s="5">
        <v>72.929016666666669</v>
      </c>
      <c r="I101">
        <v>3</v>
      </c>
      <c r="J101">
        <v>20</v>
      </c>
      <c r="K101">
        <v>14.7</v>
      </c>
      <c r="L101">
        <v>21.67</v>
      </c>
      <c r="N101">
        <v>0.37</v>
      </c>
      <c r="O101">
        <v>4</v>
      </c>
      <c r="P101" t="str">
        <f>IF(O101="","",VLOOKUP(O101,TABLAS_NOBORRAR!$B$3:$C$12,2,))</f>
        <v>Vitelado</v>
      </c>
      <c r="Q101">
        <v>5</v>
      </c>
    </row>
    <row r="102" spans="1:17" x14ac:dyDescent="0.3">
      <c r="A102" t="s">
        <v>20</v>
      </c>
      <c r="B102">
        <v>3</v>
      </c>
      <c r="C102" s="3">
        <v>42283</v>
      </c>
      <c r="D102" s="4">
        <v>0.5541666666666667</v>
      </c>
      <c r="E102" s="19">
        <f t="shared" si="1"/>
        <v>13.3</v>
      </c>
      <c r="F102" s="5">
        <v>36.474783333333335</v>
      </c>
      <c r="G102" s="5">
        <v>72.929016666666669</v>
      </c>
      <c r="I102">
        <v>3</v>
      </c>
      <c r="J102">
        <v>21</v>
      </c>
      <c r="K102">
        <v>13.6</v>
      </c>
      <c r="L102">
        <v>16.670000000000002</v>
      </c>
      <c r="N102">
        <v>1.04</v>
      </c>
      <c r="O102">
        <v>4</v>
      </c>
      <c r="P102" t="str">
        <f>IF(O102="","",VLOOKUP(O102,TABLAS_NOBORRAR!$B$3:$C$12,2,))</f>
        <v>Vitelado</v>
      </c>
      <c r="Q102">
        <v>999</v>
      </c>
    </row>
    <row r="103" spans="1:17" x14ac:dyDescent="0.3">
      <c r="A103" t="s">
        <v>20</v>
      </c>
      <c r="B103">
        <v>3</v>
      </c>
      <c r="C103" s="3">
        <v>42283</v>
      </c>
      <c r="D103" s="4">
        <v>0.5541666666666667</v>
      </c>
      <c r="E103" s="19">
        <f t="shared" si="1"/>
        <v>13.3</v>
      </c>
      <c r="F103" s="5">
        <v>36.474783333333335</v>
      </c>
      <c r="G103" s="5">
        <v>72.929016666666669</v>
      </c>
      <c r="I103">
        <v>3</v>
      </c>
      <c r="J103">
        <v>22</v>
      </c>
      <c r="K103">
        <v>13.7</v>
      </c>
      <c r="L103">
        <v>16.61</v>
      </c>
      <c r="N103">
        <v>0.87</v>
      </c>
      <c r="O103">
        <v>6</v>
      </c>
      <c r="P103" t="str">
        <f>IF(O103="","",VLOOKUP(O103,TABLAS_NOBORRAR!$B$3:$C$12,2,))</f>
        <v>Hidratado</v>
      </c>
      <c r="Q103">
        <v>999</v>
      </c>
    </row>
    <row r="104" spans="1:17" x14ac:dyDescent="0.3">
      <c r="A104" t="s">
        <v>20</v>
      </c>
      <c r="B104">
        <v>3</v>
      </c>
      <c r="C104" s="3">
        <v>42283</v>
      </c>
      <c r="D104" s="4">
        <v>0.5541666666666667</v>
      </c>
      <c r="E104" s="19">
        <f t="shared" si="1"/>
        <v>13.3</v>
      </c>
      <c r="F104" s="5">
        <v>36.474783333333335</v>
      </c>
      <c r="G104" s="5">
        <v>72.929016666666669</v>
      </c>
      <c r="I104">
        <v>3</v>
      </c>
      <c r="J104">
        <v>23</v>
      </c>
      <c r="K104">
        <v>14.4</v>
      </c>
      <c r="L104">
        <v>18.54</v>
      </c>
      <c r="N104">
        <v>0.59</v>
      </c>
      <c r="O104">
        <v>4</v>
      </c>
      <c r="P104" t="str">
        <f>IF(O104="","",VLOOKUP(O104,TABLAS_NOBORRAR!$B$3:$C$12,2,))</f>
        <v>Vitelado</v>
      </c>
      <c r="Q104">
        <v>999</v>
      </c>
    </row>
    <row r="105" spans="1:17" x14ac:dyDescent="0.3">
      <c r="A105" t="s">
        <v>20</v>
      </c>
      <c r="B105">
        <v>3</v>
      </c>
      <c r="C105" s="3">
        <v>42283</v>
      </c>
      <c r="D105" s="4">
        <v>0.5541666666666667</v>
      </c>
      <c r="E105" s="19">
        <f t="shared" si="1"/>
        <v>13.3</v>
      </c>
      <c r="F105" s="5">
        <v>36.474783333333335</v>
      </c>
      <c r="G105" s="5">
        <v>72.929016666666669</v>
      </c>
      <c r="I105">
        <v>3</v>
      </c>
      <c r="J105">
        <v>24</v>
      </c>
      <c r="K105">
        <v>13.6</v>
      </c>
      <c r="L105">
        <v>17.34</v>
      </c>
      <c r="N105">
        <v>0.9</v>
      </c>
      <c r="O105">
        <v>4</v>
      </c>
      <c r="P105" t="str">
        <f>IF(O105="","",VLOOKUP(O105,TABLAS_NOBORRAR!$B$3:$C$12,2,))</f>
        <v>Vitelado</v>
      </c>
      <c r="Q105">
        <v>7</v>
      </c>
    </row>
    <row r="106" spans="1:17" x14ac:dyDescent="0.3">
      <c r="A106" t="s">
        <v>20</v>
      </c>
      <c r="B106">
        <v>3</v>
      </c>
      <c r="C106" s="3">
        <v>42283</v>
      </c>
      <c r="D106" s="4">
        <v>0.5541666666666667</v>
      </c>
      <c r="E106" s="19">
        <f t="shared" si="1"/>
        <v>13.3</v>
      </c>
      <c r="F106" s="5">
        <v>36.474783333333335</v>
      </c>
      <c r="G106" s="5">
        <v>72.929016666666669</v>
      </c>
      <c r="I106">
        <v>3</v>
      </c>
      <c r="J106">
        <v>25</v>
      </c>
      <c r="K106">
        <v>13.2</v>
      </c>
      <c r="L106">
        <v>14.63</v>
      </c>
      <c r="N106">
        <v>0.9</v>
      </c>
      <c r="O106">
        <v>6</v>
      </c>
      <c r="P106" t="str">
        <f>IF(O106="","",VLOOKUP(O106,TABLAS_NOBORRAR!$B$3:$C$12,2,))</f>
        <v>Hidratado</v>
      </c>
      <c r="Q106">
        <v>999</v>
      </c>
    </row>
    <row r="107" spans="1:17" x14ac:dyDescent="0.3">
      <c r="A107" t="s">
        <v>20</v>
      </c>
      <c r="B107">
        <v>3</v>
      </c>
      <c r="C107" s="3">
        <v>42283</v>
      </c>
      <c r="D107" s="4">
        <v>0.5541666666666667</v>
      </c>
      <c r="E107" s="19">
        <f t="shared" si="1"/>
        <v>13.3</v>
      </c>
      <c r="F107" s="5">
        <v>36.474783333333335</v>
      </c>
      <c r="G107" s="5">
        <v>72.929016666666669</v>
      </c>
      <c r="I107">
        <v>3</v>
      </c>
      <c r="J107">
        <v>26</v>
      </c>
      <c r="K107">
        <v>14</v>
      </c>
      <c r="L107">
        <v>20</v>
      </c>
      <c r="N107">
        <v>1.46</v>
      </c>
      <c r="O107">
        <v>6</v>
      </c>
      <c r="P107" t="str">
        <f>IF(O107="","",VLOOKUP(O107,TABLAS_NOBORRAR!$B$3:$C$12,2,))</f>
        <v>Hidratado</v>
      </c>
      <c r="Q107">
        <v>999</v>
      </c>
    </row>
    <row r="108" spans="1:17" x14ac:dyDescent="0.3">
      <c r="A108" t="s">
        <v>20</v>
      </c>
      <c r="B108">
        <v>3</v>
      </c>
      <c r="C108" s="3">
        <v>42283</v>
      </c>
      <c r="D108" s="4">
        <v>0.5541666666666667</v>
      </c>
      <c r="E108" s="19">
        <f t="shared" si="1"/>
        <v>13.3</v>
      </c>
      <c r="F108" s="5">
        <v>36.474783333333335</v>
      </c>
      <c r="G108" s="5">
        <v>72.929016666666669</v>
      </c>
      <c r="I108">
        <v>3</v>
      </c>
      <c r="J108">
        <v>27</v>
      </c>
      <c r="K108">
        <v>13.7</v>
      </c>
      <c r="L108">
        <v>15.35</v>
      </c>
      <c r="N108">
        <v>0.89</v>
      </c>
      <c r="O108">
        <v>6</v>
      </c>
      <c r="P108" t="str">
        <f>IF(O108="","",VLOOKUP(O108,TABLAS_NOBORRAR!$B$3:$C$12,2,))</f>
        <v>Hidratado</v>
      </c>
      <c r="Q108">
        <v>999</v>
      </c>
    </row>
    <row r="109" spans="1:17" x14ac:dyDescent="0.3">
      <c r="A109" t="s">
        <v>20</v>
      </c>
      <c r="B109">
        <v>3</v>
      </c>
      <c r="C109" s="3">
        <v>42283</v>
      </c>
      <c r="D109" s="4">
        <v>0.5541666666666667</v>
      </c>
      <c r="E109" s="19">
        <f t="shared" si="1"/>
        <v>13.3</v>
      </c>
      <c r="F109" s="5">
        <v>36.474783333333335</v>
      </c>
      <c r="G109" s="5">
        <v>72.929016666666669</v>
      </c>
      <c r="I109">
        <v>3</v>
      </c>
      <c r="J109">
        <v>28</v>
      </c>
      <c r="K109">
        <v>13.4</v>
      </c>
      <c r="L109">
        <v>15.89</v>
      </c>
      <c r="N109">
        <v>1.52</v>
      </c>
      <c r="O109">
        <v>4</v>
      </c>
      <c r="P109" t="str">
        <f>IF(O109="","",VLOOKUP(O109,TABLAS_NOBORRAR!$B$3:$C$12,2,))</f>
        <v>Vitelado</v>
      </c>
      <c r="Q109">
        <v>7</v>
      </c>
    </row>
    <row r="110" spans="1:17" x14ac:dyDescent="0.3">
      <c r="A110" t="s">
        <v>20</v>
      </c>
      <c r="B110">
        <v>3</v>
      </c>
      <c r="C110" s="3">
        <v>42283</v>
      </c>
      <c r="D110" s="4">
        <v>0.5541666666666667</v>
      </c>
      <c r="E110" s="19">
        <f t="shared" si="1"/>
        <v>13.3</v>
      </c>
      <c r="F110" s="5">
        <v>36.474783333333335</v>
      </c>
      <c r="G110" s="5">
        <v>72.929016666666669</v>
      </c>
      <c r="I110">
        <v>3</v>
      </c>
      <c r="J110">
        <v>29</v>
      </c>
      <c r="K110">
        <v>13.6</v>
      </c>
      <c r="L110">
        <v>15.71</v>
      </c>
      <c r="N110">
        <v>0.72</v>
      </c>
      <c r="O110">
        <v>6</v>
      </c>
      <c r="P110" t="str">
        <f>IF(O110="","",VLOOKUP(O110,TABLAS_NOBORRAR!$B$3:$C$12,2,))</f>
        <v>Hidratado</v>
      </c>
      <c r="Q110">
        <v>999</v>
      </c>
    </row>
    <row r="111" spans="1:17" x14ac:dyDescent="0.3">
      <c r="A111" t="s">
        <v>20</v>
      </c>
      <c r="B111">
        <v>3</v>
      </c>
      <c r="C111" s="3">
        <v>42283</v>
      </c>
      <c r="D111" s="4">
        <v>0.5541666666666667</v>
      </c>
      <c r="E111" s="19">
        <f t="shared" si="1"/>
        <v>13.3</v>
      </c>
      <c r="F111" s="5">
        <v>36.474783333333335</v>
      </c>
      <c r="G111" s="5">
        <v>72.929016666666669</v>
      </c>
      <c r="I111">
        <v>3</v>
      </c>
      <c r="J111">
        <v>30</v>
      </c>
      <c r="K111">
        <v>13</v>
      </c>
      <c r="L111">
        <v>14.28</v>
      </c>
      <c r="N111">
        <v>0.85</v>
      </c>
      <c r="O111">
        <v>4</v>
      </c>
      <c r="P111" t="str">
        <f>IF(O111="","",VLOOKUP(O111,TABLAS_NOBORRAR!$B$3:$C$12,2,))</f>
        <v>Vitelado</v>
      </c>
      <c r="Q111">
        <v>4</v>
      </c>
    </row>
    <row r="112" spans="1:17" x14ac:dyDescent="0.3">
      <c r="A112" t="s">
        <v>20</v>
      </c>
      <c r="B112">
        <v>3</v>
      </c>
      <c r="C112" s="3">
        <v>42283</v>
      </c>
      <c r="D112" s="4">
        <v>0.5541666666666667</v>
      </c>
      <c r="E112" s="19">
        <f t="shared" si="1"/>
        <v>13.3</v>
      </c>
      <c r="F112" s="5">
        <v>36.474783333333335</v>
      </c>
      <c r="G112" s="5">
        <v>72.929016666666669</v>
      </c>
      <c r="I112">
        <v>3</v>
      </c>
      <c r="J112">
        <v>31</v>
      </c>
      <c r="K112">
        <v>12.2</v>
      </c>
      <c r="L112">
        <v>10.86</v>
      </c>
      <c r="N112">
        <v>0.35</v>
      </c>
      <c r="O112">
        <v>4</v>
      </c>
      <c r="P112" t="str">
        <f>IF(O112="","",VLOOKUP(O112,TABLAS_NOBORRAR!$B$3:$C$12,2,))</f>
        <v>Vitelado</v>
      </c>
      <c r="Q112">
        <v>2</v>
      </c>
    </row>
    <row r="113" spans="1:17" x14ac:dyDescent="0.3">
      <c r="A113" t="s">
        <v>20</v>
      </c>
      <c r="B113">
        <v>3</v>
      </c>
      <c r="C113" s="3">
        <v>42283</v>
      </c>
      <c r="D113" s="4">
        <v>0.5541666666666667</v>
      </c>
      <c r="E113" s="19">
        <f t="shared" si="1"/>
        <v>13.3</v>
      </c>
      <c r="F113" s="5">
        <v>36.474783333333335</v>
      </c>
      <c r="G113" s="5">
        <v>72.929016666666669</v>
      </c>
      <c r="I113">
        <v>3</v>
      </c>
      <c r="J113">
        <v>32</v>
      </c>
      <c r="K113">
        <v>13.3</v>
      </c>
      <c r="L113">
        <v>16.45</v>
      </c>
      <c r="N113">
        <v>0.64</v>
      </c>
      <c r="O113">
        <v>4</v>
      </c>
      <c r="P113" t="str">
        <f>IF(O113="","",VLOOKUP(O113,TABLAS_NOBORRAR!$B$3:$C$12,2,))</f>
        <v>Vitelado</v>
      </c>
      <c r="Q113">
        <v>7</v>
      </c>
    </row>
    <row r="114" spans="1:17" x14ac:dyDescent="0.3">
      <c r="A114" t="s">
        <v>20</v>
      </c>
      <c r="B114">
        <v>3</v>
      </c>
      <c r="C114" s="3">
        <v>42283</v>
      </c>
      <c r="D114" s="4">
        <v>0.5541666666666667</v>
      </c>
      <c r="E114" s="19">
        <f t="shared" si="1"/>
        <v>13.3</v>
      </c>
      <c r="F114" s="5">
        <v>36.474783333333335</v>
      </c>
      <c r="G114" s="5">
        <v>72.929016666666669</v>
      </c>
      <c r="I114">
        <v>3</v>
      </c>
      <c r="J114">
        <v>33</v>
      </c>
      <c r="K114">
        <v>13.9</v>
      </c>
      <c r="L114">
        <v>16.239999999999998</v>
      </c>
      <c r="N114">
        <v>0.85</v>
      </c>
      <c r="O114">
        <v>4</v>
      </c>
      <c r="P114" t="str">
        <f>IF(O114="","",VLOOKUP(O114,TABLAS_NOBORRAR!$B$3:$C$12,2,))</f>
        <v>Vitelado</v>
      </c>
      <c r="Q114">
        <v>999</v>
      </c>
    </row>
    <row r="115" spans="1:17" x14ac:dyDescent="0.3">
      <c r="A115" t="s">
        <v>20</v>
      </c>
      <c r="B115">
        <v>3</v>
      </c>
      <c r="C115" s="3">
        <v>42283</v>
      </c>
      <c r="D115" s="4">
        <v>0.5541666666666667</v>
      </c>
      <c r="E115" s="19">
        <f t="shared" si="1"/>
        <v>13.3</v>
      </c>
      <c r="F115" s="5">
        <v>36.474783333333335</v>
      </c>
      <c r="G115" s="5">
        <v>72.929016666666669</v>
      </c>
      <c r="I115">
        <v>3</v>
      </c>
      <c r="J115">
        <v>34</v>
      </c>
      <c r="K115">
        <v>13.2</v>
      </c>
      <c r="L115">
        <v>14.03</v>
      </c>
      <c r="N115">
        <v>0.56999999999999995</v>
      </c>
      <c r="O115">
        <v>4</v>
      </c>
      <c r="P115" t="str">
        <f>IF(O115="","",VLOOKUP(O115,TABLAS_NOBORRAR!$B$3:$C$12,2,))</f>
        <v>Vitelado</v>
      </c>
      <c r="Q115">
        <v>7</v>
      </c>
    </row>
    <row r="116" spans="1:17" x14ac:dyDescent="0.3">
      <c r="A116" t="s">
        <v>20</v>
      </c>
      <c r="B116">
        <v>3</v>
      </c>
      <c r="C116" s="3">
        <v>42283</v>
      </c>
      <c r="D116" s="4">
        <v>0.5541666666666667</v>
      </c>
      <c r="E116" s="19">
        <f t="shared" si="1"/>
        <v>13.3</v>
      </c>
      <c r="F116" s="5">
        <v>36.474783333333335</v>
      </c>
      <c r="G116" s="5">
        <v>72.929016666666669</v>
      </c>
      <c r="I116">
        <v>3</v>
      </c>
      <c r="J116">
        <v>35</v>
      </c>
      <c r="K116">
        <v>12.7</v>
      </c>
      <c r="L116">
        <v>13.93</v>
      </c>
      <c r="N116">
        <v>0.74</v>
      </c>
      <c r="O116">
        <v>6</v>
      </c>
      <c r="P116" t="str">
        <f>IF(O116="","",VLOOKUP(O116,TABLAS_NOBORRAR!$B$3:$C$12,2,))</f>
        <v>Hidratado</v>
      </c>
      <c r="Q116">
        <v>999</v>
      </c>
    </row>
    <row r="117" spans="1:17" x14ac:dyDescent="0.3">
      <c r="A117" t="s">
        <v>20</v>
      </c>
      <c r="B117">
        <v>3</v>
      </c>
      <c r="C117" s="3">
        <v>42283</v>
      </c>
      <c r="D117" s="4">
        <v>0.5541666666666667</v>
      </c>
      <c r="E117" s="19">
        <f t="shared" si="1"/>
        <v>13.3</v>
      </c>
      <c r="F117" s="5">
        <v>36.474783333333335</v>
      </c>
      <c r="G117" s="5">
        <v>72.929016666666669</v>
      </c>
      <c r="I117">
        <v>3</v>
      </c>
      <c r="J117">
        <v>36</v>
      </c>
      <c r="K117">
        <v>13.5</v>
      </c>
      <c r="L117">
        <v>15.76</v>
      </c>
      <c r="N117">
        <v>0.7</v>
      </c>
      <c r="O117">
        <v>4</v>
      </c>
      <c r="P117" t="str">
        <f>IF(O117="","",VLOOKUP(O117,TABLAS_NOBORRAR!$B$3:$C$12,2,))</f>
        <v>Vitelado</v>
      </c>
      <c r="Q117">
        <v>999</v>
      </c>
    </row>
    <row r="118" spans="1:17" x14ac:dyDescent="0.3">
      <c r="A118" t="s">
        <v>20</v>
      </c>
      <c r="B118">
        <v>3</v>
      </c>
      <c r="C118" s="3">
        <v>42283</v>
      </c>
      <c r="D118" s="4">
        <v>0.5541666666666667</v>
      </c>
      <c r="E118" s="19">
        <f t="shared" si="1"/>
        <v>13.3</v>
      </c>
      <c r="F118" s="5">
        <v>36.474783333333335</v>
      </c>
      <c r="G118" s="5">
        <v>72.929016666666669</v>
      </c>
      <c r="I118">
        <v>3</v>
      </c>
      <c r="J118">
        <v>37</v>
      </c>
      <c r="K118">
        <v>13.1</v>
      </c>
      <c r="L118">
        <v>14.2</v>
      </c>
      <c r="N118">
        <v>0.6</v>
      </c>
      <c r="O118">
        <v>5</v>
      </c>
      <c r="P118" t="str">
        <f>IF(O118="","",VLOOKUP(O118,TABLAS_NOBORRAR!$B$3:$C$12,2,))</f>
        <v>En Maduracion</v>
      </c>
      <c r="Q118">
        <v>999</v>
      </c>
    </row>
    <row r="119" spans="1:17" x14ac:dyDescent="0.3">
      <c r="A119" t="s">
        <v>20</v>
      </c>
      <c r="B119">
        <v>3</v>
      </c>
      <c r="C119" s="3">
        <v>42283</v>
      </c>
      <c r="D119" s="4">
        <v>0.5541666666666667</v>
      </c>
      <c r="E119" s="19">
        <f t="shared" si="1"/>
        <v>13.3</v>
      </c>
      <c r="F119" s="5">
        <v>36.474783333333335</v>
      </c>
      <c r="G119" s="5">
        <v>72.929016666666669</v>
      </c>
      <c r="I119">
        <v>3</v>
      </c>
      <c r="J119">
        <v>38</v>
      </c>
      <c r="K119">
        <v>13</v>
      </c>
      <c r="L119">
        <v>13.66</v>
      </c>
      <c r="N119">
        <v>0.89</v>
      </c>
      <c r="O119">
        <v>6</v>
      </c>
      <c r="P119" t="str">
        <f>IF(O119="","",VLOOKUP(O119,TABLAS_NOBORRAR!$B$3:$C$12,2,))</f>
        <v>Hidratado</v>
      </c>
      <c r="Q119">
        <v>999</v>
      </c>
    </row>
    <row r="120" spans="1:17" x14ac:dyDescent="0.3">
      <c r="A120" t="s">
        <v>20</v>
      </c>
      <c r="B120">
        <v>3</v>
      </c>
      <c r="C120" s="3">
        <v>42283</v>
      </c>
      <c r="D120" s="4">
        <v>0.5541666666666667</v>
      </c>
      <c r="E120" s="19">
        <f t="shared" si="1"/>
        <v>13.3</v>
      </c>
      <c r="F120" s="5">
        <v>36.474783333333335</v>
      </c>
      <c r="G120" s="5">
        <v>72.929016666666669</v>
      </c>
      <c r="I120">
        <v>3</v>
      </c>
      <c r="J120">
        <v>39</v>
      </c>
      <c r="K120">
        <v>12.7</v>
      </c>
      <c r="L120">
        <v>12.64</v>
      </c>
      <c r="N120">
        <v>0.6</v>
      </c>
      <c r="O120">
        <v>4</v>
      </c>
      <c r="P120" t="str">
        <f>IF(O120="","",VLOOKUP(O120,TABLAS_NOBORRAR!$B$3:$C$12,2,))</f>
        <v>Vitelado</v>
      </c>
      <c r="Q120">
        <v>2</v>
      </c>
    </row>
    <row r="121" spans="1:17" x14ac:dyDescent="0.3">
      <c r="A121" t="s">
        <v>20</v>
      </c>
      <c r="B121">
        <v>3</v>
      </c>
      <c r="C121" s="3">
        <v>42283</v>
      </c>
      <c r="D121" s="4">
        <v>0.5541666666666667</v>
      </c>
      <c r="E121" s="19">
        <f t="shared" si="1"/>
        <v>13.3</v>
      </c>
      <c r="F121" s="5">
        <v>36.474783333333335</v>
      </c>
      <c r="G121" s="5">
        <v>72.929016666666669</v>
      </c>
      <c r="I121">
        <v>3</v>
      </c>
      <c r="J121">
        <v>40</v>
      </c>
      <c r="K121">
        <v>12.4</v>
      </c>
      <c r="L121">
        <v>11.68</v>
      </c>
      <c r="N121">
        <v>0.41</v>
      </c>
      <c r="O121">
        <v>4</v>
      </c>
      <c r="P121" t="str">
        <f>IF(O121="","",VLOOKUP(O121,TABLAS_NOBORRAR!$B$3:$C$12,2,))</f>
        <v>Vitelado</v>
      </c>
      <c r="Q121">
        <v>2</v>
      </c>
    </row>
    <row r="122" spans="1:17" x14ac:dyDescent="0.3">
      <c r="A122" t="s">
        <v>20</v>
      </c>
      <c r="B122">
        <v>4</v>
      </c>
      <c r="C122" s="3">
        <v>42283</v>
      </c>
      <c r="D122" s="4">
        <v>0.66666666666666663</v>
      </c>
      <c r="E122" s="19">
        <f t="shared" si="1"/>
        <v>16</v>
      </c>
      <c r="F122" s="5">
        <v>36.328333333333333</v>
      </c>
      <c r="G122" s="5">
        <v>72.866816666666665</v>
      </c>
      <c r="I122">
        <v>4</v>
      </c>
      <c r="J122">
        <v>1</v>
      </c>
      <c r="K122">
        <v>12.9</v>
      </c>
      <c r="L122">
        <v>13.43</v>
      </c>
      <c r="N122">
        <v>0.59</v>
      </c>
      <c r="O122">
        <v>4</v>
      </c>
      <c r="P122" t="str">
        <f>IF(O122="","",VLOOKUP(O122,TABLAS_NOBORRAR!$B$3:$C$12,2,))</f>
        <v>Vitelado</v>
      </c>
      <c r="Q122">
        <v>5</v>
      </c>
    </row>
    <row r="123" spans="1:17" x14ac:dyDescent="0.3">
      <c r="A123" t="s">
        <v>20</v>
      </c>
      <c r="B123">
        <v>4</v>
      </c>
      <c r="C123" s="3">
        <v>42283</v>
      </c>
      <c r="D123" s="4">
        <v>0.66666666666666663</v>
      </c>
      <c r="E123" s="19">
        <f t="shared" si="1"/>
        <v>16</v>
      </c>
      <c r="F123" s="5">
        <v>36.328333333333333</v>
      </c>
      <c r="G123" s="5">
        <v>72.866816666666665</v>
      </c>
      <c r="I123">
        <v>4</v>
      </c>
      <c r="J123">
        <v>2</v>
      </c>
      <c r="K123">
        <v>14.1</v>
      </c>
      <c r="L123">
        <v>17.579999999999998</v>
      </c>
      <c r="N123">
        <v>1.05</v>
      </c>
      <c r="O123">
        <v>4</v>
      </c>
      <c r="P123" t="str">
        <f>IF(O123="","",VLOOKUP(O123,TABLAS_NOBORRAR!$B$3:$C$12,2,))</f>
        <v>Vitelado</v>
      </c>
      <c r="Q123">
        <v>999</v>
      </c>
    </row>
    <row r="124" spans="1:17" x14ac:dyDescent="0.3">
      <c r="A124" t="s">
        <v>20</v>
      </c>
      <c r="B124">
        <v>4</v>
      </c>
      <c r="C124" s="3">
        <v>42283</v>
      </c>
      <c r="D124" s="4">
        <v>0.66666666666666663</v>
      </c>
      <c r="E124" s="19">
        <f t="shared" si="1"/>
        <v>16</v>
      </c>
      <c r="F124" s="5">
        <v>36.328333333333333</v>
      </c>
      <c r="G124" s="5">
        <v>72.866816666666665</v>
      </c>
      <c r="I124">
        <v>4</v>
      </c>
      <c r="J124">
        <v>3</v>
      </c>
      <c r="K124">
        <v>15.1</v>
      </c>
      <c r="L124">
        <v>20.21</v>
      </c>
      <c r="N124">
        <v>0.86</v>
      </c>
      <c r="O124">
        <v>4</v>
      </c>
      <c r="P124" t="str">
        <f>IF(O124="","",VLOOKUP(O124,TABLAS_NOBORRAR!$B$3:$C$12,2,))</f>
        <v>Vitelado</v>
      </c>
      <c r="Q124">
        <v>5</v>
      </c>
    </row>
    <row r="125" spans="1:17" x14ac:dyDescent="0.3">
      <c r="A125" t="s">
        <v>20</v>
      </c>
      <c r="B125">
        <v>4</v>
      </c>
      <c r="C125" s="3">
        <v>42283</v>
      </c>
      <c r="D125" s="4">
        <v>0.66666666666666663</v>
      </c>
      <c r="E125" s="19">
        <f t="shared" si="1"/>
        <v>16</v>
      </c>
      <c r="F125" s="5">
        <v>36.328333333333333</v>
      </c>
      <c r="G125" s="5">
        <v>72.866816666666665</v>
      </c>
      <c r="I125">
        <v>4</v>
      </c>
      <c r="J125">
        <v>4</v>
      </c>
      <c r="K125">
        <v>13.6</v>
      </c>
      <c r="L125">
        <v>15.46</v>
      </c>
      <c r="N125">
        <v>0.67</v>
      </c>
      <c r="O125">
        <v>4</v>
      </c>
      <c r="P125" t="str">
        <f>IF(O125="","",VLOOKUP(O125,TABLAS_NOBORRAR!$B$3:$C$12,2,))</f>
        <v>Vitelado</v>
      </c>
      <c r="Q125">
        <v>3</v>
      </c>
    </row>
    <row r="126" spans="1:17" x14ac:dyDescent="0.3">
      <c r="A126" t="s">
        <v>20</v>
      </c>
      <c r="B126">
        <v>4</v>
      </c>
      <c r="C126" s="3">
        <v>42283</v>
      </c>
      <c r="D126" s="4">
        <v>0.66666666666666663</v>
      </c>
      <c r="E126" s="19">
        <f t="shared" si="1"/>
        <v>16</v>
      </c>
      <c r="F126" s="5">
        <v>36.328333333333333</v>
      </c>
      <c r="G126" s="5">
        <v>72.866816666666665</v>
      </c>
      <c r="I126">
        <v>4</v>
      </c>
      <c r="J126">
        <v>5</v>
      </c>
      <c r="K126">
        <v>13.6</v>
      </c>
      <c r="L126">
        <v>15.23</v>
      </c>
      <c r="N126">
        <v>0.52</v>
      </c>
      <c r="O126">
        <v>4</v>
      </c>
      <c r="P126" t="str">
        <f>IF(O126="","",VLOOKUP(O126,TABLAS_NOBORRAR!$B$3:$C$12,2,))</f>
        <v>Vitelado</v>
      </c>
      <c r="Q126">
        <v>3</v>
      </c>
    </row>
    <row r="127" spans="1:17" x14ac:dyDescent="0.3">
      <c r="A127" t="s">
        <v>20</v>
      </c>
      <c r="B127">
        <v>4</v>
      </c>
      <c r="C127" s="3">
        <v>42283</v>
      </c>
      <c r="D127" s="4">
        <v>0.66666666666666663</v>
      </c>
      <c r="E127" s="19">
        <f t="shared" si="1"/>
        <v>16</v>
      </c>
      <c r="F127" s="5">
        <v>36.328333333333333</v>
      </c>
      <c r="G127" s="5">
        <v>72.866816666666665</v>
      </c>
      <c r="I127">
        <v>4</v>
      </c>
      <c r="J127">
        <v>6</v>
      </c>
      <c r="K127">
        <v>14</v>
      </c>
      <c r="L127">
        <v>17.600000000000001</v>
      </c>
      <c r="N127">
        <v>0.76</v>
      </c>
      <c r="O127">
        <v>4</v>
      </c>
      <c r="P127" t="str">
        <f>IF(O127="","",VLOOKUP(O127,TABLAS_NOBORRAR!$B$3:$C$12,2,))</f>
        <v>Vitelado</v>
      </c>
      <c r="Q127">
        <v>999</v>
      </c>
    </row>
    <row r="128" spans="1:17" x14ac:dyDescent="0.3">
      <c r="A128" t="s">
        <v>20</v>
      </c>
      <c r="B128">
        <v>4</v>
      </c>
      <c r="C128" s="3">
        <v>42283</v>
      </c>
      <c r="D128" s="4">
        <v>0.66666666666666663</v>
      </c>
      <c r="E128" s="19">
        <f t="shared" si="1"/>
        <v>16</v>
      </c>
      <c r="F128" s="5">
        <v>36.328333333333333</v>
      </c>
      <c r="G128" s="5">
        <v>72.866816666666665</v>
      </c>
      <c r="I128">
        <v>4</v>
      </c>
      <c r="J128">
        <v>7</v>
      </c>
      <c r="K128">
        <v>13.5</v>
      </c>
      <c r="L128">
        <v>15.36</v>
      </c>
      <c r="N128">
        <v>1.01</v>
      </c>
      <c r="O128">
        <v>6</v>
      </c>
      <c r="P128" t="str">
        <f>IF(O128="","",VLOOKUP(O128,TABLAS_NOBORRAR!$B$3:$C$12,2,))</f>
        <v>Hidratado</v>
      </c>
      <c r="Q128">
        <v>999</v>
      </c>
    </row>
    <row r="129" spans="1:17" x14ac:dyDescent="0.3">
      <c r="A129" t="s">
        <v>20</v>
      </c>
      <c r="B129">
        <v>4</v>
      </c>
      <c r="C129" s="3">
        <v>42283</v>
      </c>
      <c r="D129" s="4">
        <v>0.66666666666666663</v>
      </c>
      <c r="E129" s="19">
        <f t="shared" si="1"/>
        <v>16</v>
      </c>
      <c r="F129" s="5">
        <v>36.328333333333333</v>
      </c>
      <c r="G129" s="5">
        <v>72.866816666666665</v>
      </c>
      <c r="I129">
        <v>4</v>
      </c>
      <c r="J129">
        <v>8</v>
      </c>
      <c r="K129">
        <v>13.7</v>
      </c>
      <c r="L129">
        <v>16.010000000000002</v>
      </c>
      <c r="N129">
        <v>1.0900000000000001</v>
      </c>
      <c r="O129">
        <v>6</v>
      </c>
      <c r="P129" t="str">
        <f>IF(O129="","",VLOOKUP(O129,TABLAS_NOBORRAR!$B$3:$C$12,2,))</f>
        <v>Hidratado</v>
      </c>
      <c r="Q129">
        <v>999</v>
      </c>
    </row>
    <row r="130" spans="1:17" x14ac:dyDescent="0.3">
      <c r="A130" t="s">
        <v>20</v>
      </c>
      <c r="B130">
        <v>4</v>
      </c>
      <c r="C130" s="3">
        <v>42283</v>
      </c>
      <c r="D130" s="4">
        <v>0.66666666666666663</v>
      </c>
      <c r="E130" s="19">
        <f t="shared" si="1"/>
        <v>16</v>
      </c>
      <c r="F130" s="5">
        <v>36.328333333333333</v>
      </c>
      <c r="G130" s="5">
        <v>72.866816666666665</v>
      </c>
      <c r="I130">
        <v>4</v>
      </c>
      <c r="J130">
        <v>9</v>
      </c>
      <c r="K130">
        <v>13.5</v>
      </c>
      <c r="L130">
        <v>15.84</v>
      </c>
      <c r="N130">
        <v>0.78</v>
      </c>
      <c r="O130">
        <v>4</v>
      </c>
      <c r="P130" t="str">
        <f>IF(O130="","",VLOOKUP(O130,TABLAS_NOBORRAR!$B$3:$C$12,2,))</f>
        <v>Vitelado</v>
      </c>
      <c r="Q130">
        <v>999</v>
      </c>
    </row>
    <row r="131" spans="1:17" x14ac:dyDescent="0.3">
      <c r="A131" t="s">
        <v>20</v>
      </c>
      <c r="B131">
        <v>4</v>
      </c>
      <c r="C131" s="3">
        <v>42283</v>
      </c>
      <c r="D131" s="4">
        <v>0.66666666666666663</v>
      </c>
      <c r="E131" s="19">
        <f t="shared" ref="E131:E194" si="2">HOUR(D131)+ MINUTE(D131)/60</f>
        <v>16</v>
      </c>
      <c r="F131" s="5">
        <v>36.328333333333333</v>
      </c>
      <c r="G131" s="5">
        <v>72.866816666666665</v>
      </c>
      <c r="I131">
        <v>4</v>
      </c>
      <c r="J131">
        <v>10</v>
      </c>
      <c r="K131">
        <v>14.2</v>
      </c>
      <c r="L131">
        <v>19.149999999999999</v>
      </c>
      <c r="N131">
        <v>1.36</v>
      </c>
      <c r="O131">
        <v>6</v>
      </c>
      <c r="P131" t="str">
        <f>IF(O131="","",VLOOKUP(O131,TABLAS_NOBORRAR!$B$3:$C$12,2,))</f>
        <v>Hidratado</v>
      </c>
      <c r="Q131">
        <v>999</v>
      </c>
    </row>
    <row r="132" spans="1:17" x14ac:dyDescent="0.3">
      <c r="A132" t="s">
        <v>20</v>
      </c>
      <c r="B132">
        <v>4</v>
      </c>
      <c r="C132" s="3">
        <v>42283</v>
      </c>
      <c r="D132" s="4">
        <v>0.66666666666666663</v>
      </c>
      <c r="E132" s="19">
        <f t="shared" si="2"/>
        <v>16</v>
      </c>
      <c r="F132" s="5">
        <v>36.328333333333333</v>
      </c>
      <c r="G132" s="5">
        <v>72.866816666666665</v>
      </c>
      <c r="I132">
        <v>4</v>
      </c>
      <c r="J132">
        <v>11</v>
      </c>
      <c r="K132">
        <v>12.3</v>
      </c>
      <c r="L132">
        <v>10.32</v>
      </c>
      <c r="N132">
        <v>0.25</v>
      </c>
      <c r="O132">
        <v>4</v>
      </c>
      <c r="P132" t="str">
        <f>IF(O132="","",VLOOKUP(O132,TABLAS_NOBORRAR!$B$3:$C$12,2,))</f>
        <v>Vitelado</v>
      </c>
      <c r="Q132">
        <v>2</v>
      </c>
    </row>
    <row r="133" spans="1:17" x14ac:dyDescent="0.3">
      <c r="A133" t="s">
        <v>20</v>
      </c>
      <c r="B133">
        <v>4</v>
      </c>
      <c r="C133" s="3">
        <v>42283</v>
      </c>
      <c r="D133" s="4">
        <v>0.66666666666666663</v>
      </c>
      <c r="E133" s="19">
        <f t="shared" si="2"/>
        <v>16</v>
      </c>
      <c r="F133" s="5">
        <v>36.328333333333333</v>
      </c>
      <c r="G133" s="5">
        <v>72.866816666666665</v>
      </c>
      <c r="I133">
        <v>4</v>
      </c>
      <c r="J133">
        <v>12</v>
      </c>
      <c r="K133">
        <v>13</v>
      </c>
      <c r="L133">
        <v>13.06</v>
      </c>
      <c r="N133">
        <v>0.53</v>
      </c>
      <c r="O133">
        <v>4</v>
      </c>
      <c r="P133" t="str">
        <f>IF(O133="","",VLOOKUP(O133,TABLAS_NOBORRAR!$B$3:$C$12,2,))</f>
        <v>Vitelado</v>
      </c>
      <c r="Q133">
        <v>999</v>
      </c>
    </row>
    <row r="134" spans="1:17" x14ac:dyDescent="0.3">
      <c r="A134" t="s">
        <v>20</v>
      </c>
      <c r="B134">
        <v>4</v>
      </c>
      <c r="C134" s="3">
        <v>42283</v>
      </c>
      <c r="D134" s="4">
        <v>0.66666666666666663</v>
      </c>
      <c r="E134" s="19">
        <f t="shared" si="2"/>
        <v>16</v>
      </c>
      <c r="F134" s="5">
        <v>36.328333333333333</v>
      </c>
      <c r="G134" s="5">
        <v>72.866816666666665</v>
      </c>
      <c r="I134">
        <v>4</v>
      </c>
      <c r="J134">
        <v>13</v>
      </c>
      <c r="K134">
        <v>12.8</v>
      </c>
      <c r="L134">
        <v>12.23</v>
      </c>
      <c r="N134">
        <v>0.41</v>
      </c>
      <c r="O134">
        <v>4</v>
      </c>
      <c r="P134" t="str">
        <f>IF(O134="","",VLOOKUP(O134,TABLAS_NOBORRAR!$B$3:$C$12,2,))</f>
        <v>Vitelado</v>
      </c>
      <c r="Q134">
        <v>999</v>
      </c>
    </row>
    <row r="135" spans="1:17" x14ac:dyDescent="0.3">
      <c r="A135" t="s">
        <v>20</v>
      </c>
      <c r="B135">
        <v>4</v>
      </c>
      <c r="C135" s="3">
        <v>42283</v>
      </c>
      <c r="D135" s="4">
        <v>0.66666666666666663</v>
      </c>
      <c r="E135" s="19">
        <f t="shared" si="2"/>
        <v>16</v>
      </c>
      <c r="F135" s="5">
        <v>36.328333333333333</v>
      </c>
      <c r="G135" s="5">
        <v>72.866816666666665</v>
      </c>
      <c r="I135">
        <v>4</v>
      </c>
      <c r="J135">
        <v>14</v>
      </c>
      <c r="K135">
        <v>14.2</v>
      </c>
      <c r="L135">
        <v>16.89</v>
      </c>
      <c r="N135">
        <v>0.73</v>
      </c>
      <c r="O135">
        <v>4</v>
      </c>
      <c r="P135" t="str">
        <f>IF(O135="","",VLOOKUP(O135,TABLAS_NOBORRAR!$B$3:$C$12,2,))</f>
        <v>Vitelado</v>
      </c>
      <c r="Q135">
        <v>7</v>
      </c>
    </row>
    <row r="136" spans="1:17" x14ac:dyDescent="0.3">
      <c r="A136" t="s">
        <v>20</v>
      </c>
      <c r="B136">
        <v>4</v>
      </c>
      <c r="C136" s="3">
        <v>42283</v>
      </c>
      <c r="D136" s="4">
        <v>0.66666666666666663</v>
      </c>
      <c r="E136" s="19">
        <f t="shared" si="2"/>
        <v>16</v>
      </c>
      <c r="F136" s="5">
        <v>36.328333333333333</v>
      </c>
      <c r="G136" s="5">
        <v>72.866816666666665</v>
      </c>
      <c r="I136">
        <v>4</v>
      </c>
      <c r="J136">
        <v>15</v>
      </c>
      <c r="K136">
        <v>14</v>
      </c>
      <c r="L136">
        <v>18.8</v>
      </c>
      <c r="N136">
        <v>0.96</v>
      </c>
      <c r="O136">
        <v>4</v>
      </c>
      <c r="P136" t="str">
        <f>IF(O136="","",VLOOKUP(O136,TABLAS_NOBORRAR!$B$3:$C$12,2,))</f>
        <v>Vitelado</v>
      </c>
      <c r="Q136">
        <v>7</v>
      </c>
    </row>
    <row r="137" spans="1:17" x14ac:dyDescent="0.3">
      <c r="A137" t="s">
        <v>20</v>
      </c>
      <c r="B137">
        <v>4</v>
      </c>
      <c r="C137" s="3">
        <v>42283</v>
      </c>
      <c r="D137" s="4">
        <v>0.66666666666666663</v>
      </c>
      <c r="E137" s="19">
        <f t="shared" si="2"/>
        <v>16</v>
      </c>
      <c r="F137" s="5">
        <v>36.328333333333333</v>
      </c>
      <c r="G137" s="5">
        <v>72.866816666666665</v>
      </c>
      <c r="I137">
        <v>4</v>
      </c>
      <c r="J137">
        <v>16</v>
      </c>
      <c r="K137">
        <v>14.3</v>
      </c>
      <c r="L137">
        <v>19.03</v>
      </c>
      <c r="N137">
        <v>1.26</v>
      </c>
      <c r="O137">
        <v>6</v>
      </c>
      <c r="P137" t="str">
        <f>IF(O137="","",VLOOKUP(O137,TABLAS_NOBORRAR!$B$3:$C$12,2,))</f>
        <v>Hidratado</v>
      </c>
      <c r="Q137">
        <v>999</v>
      </c>
    </row>
    <row r="138" spans="1:17" x14ac:dyDescent="0.3">
      <c r="A138" t="s">
        <v>20</v>
      </c>
      <c r="B138">
        <v>4</v>
      </c>
      <c r="C138" s="3">
        <v>42283</v>
      </c>
      <c r="D138" s="4">
        <v>0.66666666666666663</v>
      </c>
      <c r="E138" s="19">
        <f t="shared" si="2"/>
        <v>16</v>
      </c>
      <c r="F138" s="5">
        <v>36.328333333333333</v>
      </c>
      <c r="G138" s="5">
        <v>72.866816666666665</v>
      </c>
      <c r="I138">
        <v>4</v>
      </c>
      <c r="J138">
        <v>17</v>
      </c>
      <c r="K138">
        <v>14.6</v>
      </c>
      <c r="L138">
        <v>20.68</v>
      </c>
      <c r="N138">
        <v>1.21</v>
      </c>
      <c r="O138">
        <v>4</v>
      </c>
      <c r="P138" t="str">
        <f>IF(O138="","",VLOOKUP(O138,TABLAS_NOBORRAR!$B$3:$C$12,2,))</f>
        <v>Vitelado</v>
      </c>
      <c r="Q138">
        <v>999</v>
      </c>
    </row>
    <row r="139" spans="1:17" x14ac:dyDescent="0.3">
      <c r="A139" t="s">
        <v>20</v>
      </c>
      <c r="B139">
        <v>4</v>
      </c>
      <c r="C139" s="3">
        <v>42283</v>
      </c>
      <c r="D139" s="4">
        <v>0.66666666666666663</v>
      </c>
      <c r="E139" s="19">
        <f t="shared" si="2"/>
        <v>16</v>
      </c>
      <c r="F139" s="5">
        <v>36.328333333333333</v>
      </c>
      <c r="G139" s="5">
        <v>72.866816666666665</v>
      </c>
      <c r="I139">
        <v>4</v>
      </c>
      <c r="J139">
        <v>18</v>
      </c>
      <c r="K139">
        <v>14</v>
      </c>
      <c r="L139">
        <v>16.829999999999998</v>
      </c>
      <c r="N139">
        <v>0.56000000000000005</v>
      </c>
      <c r="O139">
        <v>4</v>
      </c>
      <c r="P139" t="str">
        <f>IF(O139="","",VLOOKUP(O139,TABLAS_NOBORRAR!$B$3:$C$12,2,))</f>
        <v>Vitelado</v>
      </c>
      <c r="Q139">
        <v>999</v>
      </c>
    </row>
    <row r="140" spans="1:17" x14ac:dyDescent="0.3">
      <c r="A140" t="s">
        <v>20</v>
      </c>
      <c r="B140">
        <v>4</v>
      </c>
      <c r="C140" s="3">
        <v>42283</v>
      </c>
      <c r="D140" s="4">
        <v>0.66666666666666663</v>
      </c>
      <c r="E140" s="19">
        <f t="shared" si="2"/>
        <v>16</v>
      </c>
      <c r="F140" s="5">
        <v>36.328333333333333</v>
      </c>
      <c r="G140" s="5">
        <v>72.866816666666665</v>
      </c>
      <c r="I140">
        <v>4</v>
      </c>
      <c r="J140">
        <v>19</v>
      </c>
      <c r="K140">
        <v>13.6</v>
      </c>
      <c r="L140">
        <v>14.73</v>
      </c>
      <c r="N140">
        <v>1.02</v>
      </c>
      <c r="O140">
        <v>6</v>
      </c>
      <c r="P140" t="str">
        <f>IF(O140="","",VLOOKUP(O140,TABLAS_NOBORRAR!$B$3:$C$12,2,))</f>
        <v>Hidratado</v>
      </c>
      <c r="Q140">
        <v>999</v>
      </c>
    </row>
    <row r="141" spans="1:17" x14ac:dyDescent="0.3">
      <c r="A141" t="s">
        <v>20</v>
      </c>
      <c r="B141">
        <v>4</v>
      </c>
      <c r="C141" s="3">
        <v>42283</v>
      </c>
      <c r="D141" s="4">
        <v>0.66666666666666663</v>
      </c>
      <c r="E141" s="19">
        <f t="shared" si="2"/>
        <v>16</v>
      </c>
      <c r="F141" s="5">
        <v>36.328333333333333</v>
      </c>
      <c r="G141" s="5">
        <v>72.866816666666665</v>
      </c>
      <c r="I141">
        <v>4</v>
      </c>
      <c r="J141">
        <v>20</v>
      </c>
      <c r="K141">
        <v>12.7</v>
      </c>
      <c r="L141">
        <v>12.78</v>
      </c>
      <c r="N141">
        <v>0.75</v>
      </c>
      <c r="O141">
        <v>6</v>
      </c>
      <c r="P141" t="str">
        <f>IF(O141="","",VLOOKUP(O141,TABLAS_NOBORRAR!$B$3:$C$12,2,))</f>
        <v>Hidratado</v>
      </c>
      <c r="Q141">
        <v>999</v>
      </c>
    </row>
    <row r="142" spans="1:17" x14ac:dyDescent="0.3">
      <c r="A142" t="s">
        <v>20</v>
      </c>
      <c r="B142">
        <v>4</v>
      </c>
      <c r="C142" s="3">
        <v>42283</v>
      </c>
      <c r="D142" s="4">
        <v>0.66666666666666663</v>
      </c>
      <c r="E142" s="19">
        <f t="shared" si="2"/>
        <v>16</v>
      </c>
      <c r="F142" s="5">
        <v>36.328333333333333</v>
      </c>
      <c r="G142" s="5">
        <v>72.866816666666665</v>
      </c>
      <c r="I142">
        <v>4</v>
      </c>
      <c r="J142">
        <v>21</v>
      </c>
      <c r="K142">
        <v>13.5</v>
      </c>
      <c r="L142">
        <v>16.420000000000002</v>
      </c>
      <c r="N142">
        <v>0.79</v>
      </c>
      <c r="O142">
        <v>4</v>
      </c>
      <c r="P142" t="str">
        <f>IF(O142="","",VLOOKUP(O142,TABLAS_NOBORRAR!$B$3:$C$12,2,))</f>
        <v>Vitelado</v>
      </c>
      <c r="Q142">
        <v>7</v>
      </c>
    </row>
    <row r="143" spans="1:17" x14ac:dyDescent="0.3">
      <c r="A143" t="s">
        <v>20</v>
      </c>
      <c r="B143">
        <v>4</v>
      </c>
      <c r="C143" s="3">
        <v>42283</v>
      </c>
      <c r="D143" s="4">
        <v>0.66666666666666663</v>
      </c>
      <c r="E143" s="19">
        <f t="shared" si="2"/>
        <v>16</v>
      </c>
      <c r="F143" s="5">
        <v>36.328333333333333</v>
      </c>
      <c r="G143" s="5">
        <v>72.866816666666665</v>
      </c>
      <c r="I143">
        <v>4</v>
      </c>
      <c r="J143">
        <v>22</v>
      </c>
      <c r="K143">
        <v>15.4</v>
      </c>
      <c r="L143">
        <v>24.29</v>
      </c>
      <c r="N143">
        <v>0.42</v>
      </c>
      <c r="O143">
        <v>6</v>
      </c>
      <c r="P143" t="str">
        <f>IF(O143="","",VLOOKUP(O143,TABLAS_NOBORRAR!$B$3:$C$12,2,))</f>
        <v>Hidratado</v>
      </c>
      <c r="Q143">
        <v>999</v>
      </c>
    </row>
    <row r="144" spans="1:17" x14ac:dyDescent="0.3">
      <c r="A144" t="s">
        <v>20</v>
      </c>
      <c r="B144">
        <v>4</v>
      </c>
      <c r="C144" s="3">
        <v>42283</v>
      </c>
      <c r="D144" s="4">
        <v>0.66666666666666663</v>
      </c>
      <c r="E144" s="19">
        <f t="shared" si="2"/>
        <v>16</v>
      </c>
      <c r="F144" s="5">
        <v>36.328333333333333</v>
      </c>
      <c r="G144" s="5">
        <v>72.866816666666665</v>
      </c>
      <c r="I144">
        <v>4</v>
      </c>
      <c r="J144">
        <v>23</v>
      </c>
      <c r="K144">
        <v>12.7</v>
      </c>
      <c r="L144">
        <v>12.8</v>
      </c>
      <c r="N144">
        <v>0.48</v>
      </c>
      <c r="O144">
        <v>4</v>
      </c>
      <c r="P144" t="str">
        <f>IF(O144="","",VLOOKUP(O144,TABLAS_NOBORRAR!$B$3:$C$12,2,))</f>
        <v>Vitelado</v>
      </c>
      <c r="Q144">
        <v>7</v>
      </c>
    </row>
    <row r="145" spans="1:17" x14ac:dyDescent="0.3">
      <c r="A145" t="s">
        <v>20</v>
      </c>
      <c r="B145">
        <v>4</v>
      </c>
      <c r="C145" s="3">
        <v>42283</v>
      </c>
      <c r="D145" s="4">
        <v>0.66666666666666663</v>
      </c>
      <c r="E145" s="19">
        <f t="shared" si="2"/>
        <v>16</v>
      </c>
      <c r="F145" s="5">
        <v>36.328333333333333</v>
      </c>
      <c r="G145" s="5">
        <v>72.866816666666665</v>
      </c>
      <c r="I145">
        <v>4</v>
      </c>
      <c r="J145">
        <v>24</v>
      </c>
      <c r="K145">
        <v>13.5</v>
      </c>
      <c r="L145">
        <v>15.8</v>
      </c>
      <c r="N145">
        <v>1.1499999999999999</v>
      </c>
      <c r="O145">
        <v>6</v>
      </c>
      <c r="P145" t="str">
        <f>IF(O145="","",VLOOKUP(O145,TABLAS_NOBORRAR!$B$3:$C$12,2,))</f>
        <v>Hidratado</v>
      </c>
      <c r="Q145">
        <v>999</v>
      </c>
    </row>
    <row r="146" spans="1:17" x14ac:dyDescent="0.3">
      <c r="A146" t="s">
        <v>20</v>
      </c>
      <c r="B146">
        <v>4</v>
      </c>
      <c r="C146" s="3">
        <v>42283</v>
      </c>
      <c r="D146" s="4">
        <v>0.66666666666666663</v>
      </c>
      <c r="E146" s="19">
        <f t="shared" si="2"/>
        <v>16</v>
      </c>
      <c r="F146" s="5">
        <v>36.328333333333333</v>
      </c>
      <c r="G146" s="5">
        <v>72.866816666666665</v>
      </c>
      <c r="I146">
        <v>4</v>
      </c>
      <c r="J146">
        <v>25</v>
      </c>
      <c r="K146">
        <v>13.6</v>
      </c>
      <c r="L146">
        <v>17.7</v>
      </c>
      <c r="N146">
        <v>0.72</v>
      </c>
      <c r="O146">
        <v>4</v>
      </c>
      <c r="P146" t="str">
        <f>IF(O146="","",VLOOKUP(O146,TABLAS_NOBORRAR!$B$3:$C$12,2,))</f>
        <v>Vitelado</v>
      </c>
      <c r="Q146">
        <v>5</v>
      </c>
    </row>
    <row r="147" spans="1:17" x14ac:dyDescent="0.3">
      <c r="A147" t="s">
        <v>20</v>
      </c>
      <c r="B147">
        <v>4</v>
      </c>
      <c r="C147" s="3">
        <v>42283</v>
      </c>
      <c r="D147" s="4">
        <v>0.66666666666666663</v>
      </c>
      <c r="E147" s="19">
        <f t="shared" si="2"/>
        <v>16</v>
      </c>
      <c r="F147" s="5">
        <v>36.328333333333333</v>
      </c>
      <c r="G147" s="5">
        <v>72.866816666666665</v>
      </c>
      <c r="I147">
        <v>4</v>
      </c>
      <c r="J147">
        <v>26</v>
      </c>
      <c r="K147">
        <v>15.7</v>
      </c>
      <c r="L147">
        <v>25.05</v>
      </c>
      <c r="N147">
        <v>2.2999999999999998</v>
      </c>
      <c r="O147">
        <v>6</v>
      </c>
      <c r="P147" t="str">
        <f>IF(O147="","",VLOOKUP(O147,TABLAS_NOBORRAR!$B$3:$C$12,2,))</f>
        <v>Hidratado</v>
      </c>
      <c r="Q147">
        <v>999</v>
      </c>
    </row>
    <row r="148" spans="1:17" x14ac:dyDescent="0.3">
      <c r="A148" t="s">
        <v>20</v>
      </c>
      <c r="B148">
        <v>4</v>
      </c>
      <c r="C148" s="3">
        <v>42283</v>
      </c>
      <c r="D148" s="4">
        <v>0.66666666666666663</v>
      </c>
      <c r="E148" s="19">
        <f t="shared" si="2"/>
        <v>16</v>
      </c>
      <c r="F148" s="5">
        <v>36.328333333333333</v>
      </c>
      <c r="G148" s="5">
        <v>72.866816666666665</v>
      </c>
      <c r="I148">
        <v>4</v>
      </c>
      <c r="J148">
        <v>27</v>
      </c>
      <c r="K148">
        <v>12.9</v>
      </c>
      <c r="L148">
        <v>13.68</v>
      </c>
      <c r="N148">
        <v>0.46</v>
      </c>
      <c r="O148">
        <v>4</v>
      </c>
      <c r="P148" t="str">
        <f>IF(O148="","",VLOOKUP(O148,TABLAS_NOBORRAR!$B$3:$C$12,2,))</f>
        <v>Vitelado</v>
      </c>
      <c r="Q148">
        <v>2</v>
      </c>
    </row>
    <row r="149" spans="1:17" x14ac:dyDescent="0.3">
      <c r="A149" t="s">
        <v>20</v>
      </c>
      <c r="B149">
        <v>4</v>
      </c>
      <c r="C149" s="3">
        <v>42283</v>
      </c>
      <c r="D149" s="4">
        <v>0.66666666666666663</v>
      </c>
      <c r="E149" s="19">
        <f t="shared" si="2"/>
        <v>16</v>
      </c>
      <c r="F149" s="5">
        <v>36.328333333333333</v>
      </c>
      <c r="G149" s="5">
        <v>72.866816666666665</v>
      </c>
      <c r="I149">
        <v>4</v>
      </c>
      <c r="J149">
        <v>28</v>
      </c>
      <c r="K149">
        <v>14.2</v>
      </c>
      <c r="L149">
        <v>16.98</v>
      </c>
      <c r="N149">
        <v>0.8</v>
      </c>
      <c r="O149">
        <v>4</v>
      </c>
      <c r="P149" t="str">
        <f>IF(O149="","",VLOOKUP(O149,TABLAS_NOBORRAR!$B$3:$C$12,2,))</f>
        <v>Vitelado</v>
      </c>
      <c r="Q149">
        <v>2</v>
      </c>
    </row>
    <row r="150" spans="1:17" x14ac:dyDescent="0.3">
      <c r="A150" t="s">
        <v>20</v>
      </c>
      <c r="B150">
        <v>4</v>
      </c>
      <c r="C150" s="3">
        <v>42283</v>
      </c>
      <c r="D150" s="4">
        <v>0.66666666666666663</v>
      </c>
      <c r="E150" s="19">
        <f t="shared" si="2"/>
        <v>16</v>
      </c>
      <c r="F150" s="5">
        <v>36.328333333333333</v>
      </c>
      <c r="G150" s="5">
        <v>72.866816666666665</v>
      </c>
      <c r="I150">
        <v>4</v>
      </c>
      <c r="J150">
        <v>29</v>
      </c>
      <c r="K150">
        <v>13.6</v>
      </c>
      <c r="L150">
        <v>15.51</v>
      </c>
      <c r="N150">
        <v>1.3</v>
      </c>
      <c r="O150">
        <v>6</v>
      </c>
      <c r="P150" t="str">
        <f>IF(O150="","",VLOOKUP(O150,TABLAS_NOBORRAR!$B$3:$C$12,2,))</f>
        <v>Hidratado</v>
      </c>
      <c r="Q150">
        <v>999</v>
      </c>
    </row>
    <row r="151" spans="1:17" x14ac:dyDescent="0.3">
      <c r="A151" t="s">
        <v>20</v>
      </c>
      <c r="B151">
        <v>4</v>
      </c>
      <c r="C151" s="3">
        <v>42283</v>
      </c>
      <c r="D151" s="4">
        <v>0.66666666666666663</v>
      </c>
      <c r="E151" s="19">
        <f t="shared" si="2"/>
        <v>16</v>
      </c>
      <c r="F151" s="5">
        <v>36.328333333333333</v>
      </c>
      <c r="G151" s="5">
        <v>72.866816666666665</v>
      </c>
      <c r="I151">
        <v>4</v>
      </c>
      <c r="J151">
        <v>31</v>
      </c>
      <c r="K151">
        <v>13.1</v>
      </c>
      <c r="L151">
        <v>14.11</v>
      </c>
      <c r="N151">
        <v>1.04</v>
      </c>
      <c r="O151">
        <v>6</v>
      </c>
      <c r="P151" t="str">
        <f>IF(O151="","",VLOOKUP(O151,TABLAS_NOBORRAR!$B$3:$C$12,2,))</f>
        <v>Hidratado</v>
      </c>
      <c r="Q151">
        <v>999</v>
      </c>
    </row>
    <row r="152" spans="1:17" x14ac:dyDescent="0.3">
      <c r="A152" t="s">
        <v>20</v>
      </c>
      <c r="B152">
        <v>4</v>
      </c>
      <c r="C152" s="3">
        <v>42283</v>
      </c>
      <c r="D152" s="4">
        <v>0.66666666666666663</v>
      </c>
      <c r="E152" s="19">
        <f t="shared" si="2"/>
        <v>16</v>
      </c>
      <c r="F152" s="5">
        <v>36.328333333333333</v>
      </c>
      <c r="G152" s="5">
        <v>72.866816666666665</v>
      </c>
      <c r="I152">
        <v>4</v>
      </c>
      <c r="J152">
        <v>32</v>
      </c>
      <c r="K152">
        <v>12.9</v>
      </c>
      <c r="L152">
        <v>12.89</v>
      </c>
      <c r="N152">
        <v>0.52</v>
      </c>
      <c r="O152">
        <v>4</v>
      </c>
      <c r="P152" t="str">
        <f>IF(O152="","",VLOOKUP(O152,TABLAS_NOBORRAR!$B$3:$C$12,2,))</f>
        <v>Vitelado</v>
      </c>
      <c r="Q152">
        <v>4</v>
      </c>
    </row>
    <row r="153" spans="1:17" x14ac:dyDescent="0.3">
      <c r="A153" t="s">
        <v>20</v>
      </c>
      <c r="B153">
        <v>4</v>
      </c>
      <c r="C153" s="3">
        <v>42283</v>
      </c>
      <c r="D153" s="4">
        <v>0.66666666666666663</v>
      </c>
      <c r="E153" s="19">
        <f t="shared" si="2"/>
        <v>16</v>
      </c>
      <c r="F153" s="5">
        <v>36.328333333333333</v>
      </c>
      <c r="G153" s="5">
        <v>72.866816666666665</v>
      </c>
      <c r="I153">
        <v>4</v>
      </c>
      <c r="J153">
        <v>33</v>
      </c>
      <c r="K153">
        <v>14</v>
      </c>
      <c r="L153">
        <v>17.350000000000001</v>
      </c>
      <c r="N153">
        <v>0.77</v>
      </c>
      <c r="O153">
        <v>4</v>
      </c>
      <c r="P153" t="str">
        <f>IF(O153="","",VLOOKUP(O153,TABLAS_NOBORRAR!$B$3:$C$12,2,))</f>
        <v>Vitelado</v>
      </c>
      <c r="Q153">
        <v>999</v>
      </c>
    </row>
    <row r="154" spans="1:17" x14ac:dyDescent="0.3">
      <c r="A154" t="s">
        <v>20</v>
      </c>
      <c r="B154">
        <v>4</v>
      </c>
      <c r="C154" s="3">
        <v>42283</v>
      </c>
      <c r="D154" s="4">
        <v>0.66666666666666663</v>
      </c>
      <c r="E154" s="19">
        <f t="shared" si="2"/>
        <v>16</v>
      </c>
      <c r="F154" s="5">
        <v>36.328333333333333</v>
      </c>
      <c r="G154" s="5">
        <v>72.866816666666665</v>
      </c>
      <c r="I154">
        <v>4</v>
      </c>
      <c r="J154">
        <v>34</v>
      </c>
      <c r="K154">
        <v>13.5</v>
      </c>
      <c r="L154">
        <v>15.04</v>
      </c>
      <c r="N154">
        <v>1.1100000000000001</v>
      </c>
      <c r="O154">
        <v>6</v>
      </c>
      <c r="P154" t="str">
        <f>IF(O154="","",VLOOKUP(O154,TABLAS_NOBORRAR!$B$3:$C$12,2,))</f>
        <v>Hidratado</v>
      </c>
      <c r="Q154">
        <v>999</v>
      </c>
    </row>
    <row r="155" spans="1:17" x14ac:dyDescent="0.3">
      <c r="A155" t="s">
        <v>20</v>
      </c>
      <c r="B155">
        <v>4</v>
      </c>
      <c r="C155" s="3">
        <v>42283</v>
      </c>
      <c r="D155" s="4">
        <v>0.66666666666666663</v>
      </c>
      <c r="E155" s="19">
        <f t="shared" si="2"/>
        <v>16</v>
      </c>
      <c r="F155" s="5">
        <v>36.328333333333333</v>
      </c>
      <c r="G155" s="5">
        <v>72.866816666666665</v>
      </c>
      <c r="I155">
        <v>4</v>
      </c>
      <c r="J155">
        <v>35</v>
      </c>
      <c r="K155">
        <v>13.5</v>
      </c>
      <c r="L155">
        <v>14.29</v>
      </c>
      <c r="N155">
        <v>0.74</v>
      </c>
      <c r="O155">
        <v>6</v>
      </c>
      <c r="P155" t="str">
        <f>IF(O155="","",VLOOKUP(O155,TABLAS_NOBORRAR!$B$3:$C$12,2,))</f>
        <v>Hidratado</v>
      </c>
      <c r="Q155">
        <v>999</v>
      </c>
    </row>
    <row r="156" spans="1:17" x14ac:dyDescent="0.3">
      <c r="A156" t="s">
        <v>20</v>
      </c>
      <c r="B156">
        <v>4</v>
      </c>
      <c r="C156" s="3">
        <v>42283</v>
      </c>
      <c r="D156" s="4">
        <v>0.66666666666666663</v>
      </c>
      <c r="E156" s="19">
        <f t="shared" si="2"/>
        <v>16</v>
      </c>
      <c r="F156" s="5">
        <v>36.328333333333333</v>
      </c>
      <c r="G156" s="5">
        <v>72.866816666666665</v>
      </c>
      <c r="I156">
        <v>4</v>
      </c>
      <c r="J156">
        <v>36</v>
      </c>
      <c r="K156">
        <v>13.7</v>
      </c>
      <c r="L156">
        <v>20.75</v>
      </c>
      <c r="N156">
        <v>0.66</v>
      </c>
      <c r="O156">
        <v>4</v>
      </c>
      <c r="P156" t="str">
        <f>IF(O156="","",VLOOKUP(O156,TABLAS_NOBORRAR!$B$3:$C$12,2,))</f>
        <v>Vitelado</v>
      </c>
      <c r="Q156">
        <v>7</v>
      </c>
    </row>
    <row r="157" spans="1:17" x14ac:dyDescent="0.3">
      <c r="A157" t="s">
        <v>20</v>
      </c>
      <c r="B157">
        <v>4</v>
      </c>
      <c r="C157" s="3">
        <v>42283</v>
      </c>
      <c r="D157" s="4">
        <v>0.66666666666666663</v>
      </c>
      <c r="E157" s="19">
        <f t="shared" si="2"/>
        <v>16</v>
      </c>
      <c r="F157" s="5">
        <v>36.328333333333333</v>
      </c>
      <c r="G157" s="5">
        <v>72.866816666666665</v>
      </c>
      <c r="I157">
        <v>4</v>
      </c>
      <c r="J157">
        <v>37</v>
      </c>
      <c r="K157">
        <v>12.7</v>
      </c>
      <c r="L157">
        <v>13.11</v>
      </c>
      <c r="N157">
        <v>0.73</v>
      </c>
      <c r="O157">
        <v>6</v>
      </c>
      <c r="P157" t="str">
        <f>IF(O157="","",VLOOKUP(O157,TABLAS_NOBORRAR!$B$3:$C$12,2,))</f>
        <v>Hidratado</v>
      </c>
      <c r="Q157">
        <v>999</v>
      </c>
    </row>
    <row r="158" spans="1:17" x14ac:dyDescent="0.3">
      <c r="A158" t="s">
        <v>20</v>
      </c>
      <c r="B158">
        <v>4</v>
      </c>
      <c r="C158" s="3">
        <v>42283</v>
      </c>
      <c r="D158" s="4">
        <v>0.66666666666666663</v>
      </c>
      <c r="E158" s="19">
        <f t="shared" si="2"/>
        <v>16</v>
      </c>
      <c r="F158" s="5">
        <v>36.328333333333333</v>
      </c>
      <c r="G158" s="5">
        <v>72.866816666666665</v>
      </c>
      <c r="I158">
        <v>4</v>
      </c>
      <c r="J158">
        <v>38</v>
      </c>
      <c r="K158">
        <v>13.7</v>
      </c>
      <c r="L158">
        <v>15.52</v>
      </c>
      <c r="N158">
        <v>1.06</v>
      </c>
      <c r="O158">
        <v>6</v>
      </c>
      <c r="P158" t="str">
        <f>IF(O158="","",VLOOKUP(O158,TABLAS_NOBORRAR!$B$3:$C$12,2,))</f>
        <v>Hidratado</v>
      </c>
      <c r="Q158">
        <v>999</v>
      </c>
    </row>
    <row r="159" spans="1:17" x14ac:dyDescent="0.3">
      <c r="A159" t="s">
        <v>20</v>
      </c>
      <c r="B159">
        <v>4</v>
      </c>
      <c r="C159" s="3">
        <v>42283</v>
      </c>
      <c r="D159" s="4">
        <v>0.66666666666666663</v>
      </c>
      <c r="E159" s="19">
        <f t="shared" si="2"/>
        <v>16</v>
      </c>
      <c r="F159" s="5">
        <v>36.328333333333333</v>
      </c>
      <c r="G159" s="5">
        <v>72.866816666666665</v>
      </c>
      <c r="I159">
        <v>4</v>
      </c>
      <c r="J159">
        <v>39</v>
      </c>
      <c r="K159">
        <v>14.3</v>
      </c>
      <c r="L159">
        <v>17.440000000000001</v>
      </c>
      <c r="N159">
        <v>1.03</v>
      </c>
      <c r="O159">
        <v>4</v>
      </c>
      <c r="P159" t="str">
        <f>IF(O159="","",VLOOKUP(O159,TABLAS_NOBORRAR!$B$3:$C$12,2,))</f>
        <v>Vitelado</v>
      </c>
      <c r="Q159">
        <v>999</v>
      </c>
    </row>
    <row r="160" spans="1:17" x14ac:dyDescent="0.3">
      <c r="A160" t="s">
        <v>20</v>
      </c>
      <c r="B160">
        <v>4</v>
      </c>
      <c r="C160" s="3">
        <v>42283</v>
      </c>
      <c r="D160" s="4">
        <v>0.66666666666666663</v>
      </c>
      <c r="E160" s="19">
        <f t="shared" si="2"/>
        <v>16</v>
      </c>
      <c r="F160" s="5">
        <v>36.328333333333333</v>
      </c>
      <c r="G160" s="5">
        <v>72.866816666666665</v>
      </c>
      <c r="I160">
        <v>4</v>
      </c>
      <c r="J160">
        <v>40</v>
      </c>
      <c r="K160">
        <v>13.5</v>
      </c>
      <c r="L160">
        <v>15.17</v>
      </c>
      <c r="N160">
        <v>0.75</v>
      </c>
      <c r="O160">
        <v>4</v>
      </c>
      <c r="P160" t="str">
        <f>IF(O160="","",VLOOKUP(O160,TABLAS_NOBORRAR!$B$3:$C$12,2,))</f>
        <v>Vitelado</v>
      </c>
      <c r="Q160">
        <v>999</v>
      </c>
    </row>
    <row r="161" spans="1:18" x14ac:dyDescent="0.3">
      <c r="A161" t="s">
        <v>20</v>
      </c>
      <c r="B161">
        <v>5</v>
      </c>
      <c r="C161" s="3">
        <v>42283</v>
      </c>
      <c r="D161" s="4">
        <v>0.82291666666666663</v>
      </c>
      <c r="E161" s="19">
        <f t="shared" si="2"/>
        <v>19.75</v>
      </c>
      <c r="F161" s="5">
        <v>36.426533333333332</v>
      </c>
      <c r="G161" s="5">
        <v>72.96093333333333</v>
      </c>
      <c r="I161">
        <v>5</v>
      </c>
      <c r="J161">
        <v>1</v>
      </c>
      <c r="K161">
        <v>13.5</v>
      </c>
      <c r="L161">
        <v>15.81</v>
      </c>
      <c r="N161">
        <v>0.74</v>
      </c>
      <c r="O161">
        <v>4</v>
      </c>
      <c r="P161" t="str">
        <f>IF(O161="","",VLOOKUP(O161,TABLAS_NOBORRAR!$B$3:$C$12,2,))</f>
        <v>Vitelado</v>
      </c>
      <c r="Q161">
        <v>999</v>
      </c>
    </row>
    <row r="162" spans="1:18" x14ac:dyDescent="0.3">
      <c r="A162" t="s">
        <v>20</v>
      </c>
      <c r="B162">
        <v>5</v>
      </c>
      <c r="C162" s="3">
        <v>42283</v>
      </c>
      <c r="D162" s="4">
        <v>0.82291666666666663</v>
      </c>
      <c r="E162" s="19">
        <f t="shared" si="2"/>
        <v>19.75</v>
      </c>
      <c r="F162" s="5">
        <v>36.426533333333332</v>
      </c>
      <c r="G162" s="5">
        <v>72.96093333333333</v>
      </c>
      <c r="I162">
        <v>5</v>
      </c>
      <c r="J162">
        <v>2</v>
      </c>
      <c r="K162">
        <v>13.5</v>
      </c>
      <c r="L162">
        <v>14.98</v>
      </c>
      <c r="N162">
        <v>0.87</v>
      </c>
      <c r="O162">
        <v>6</v>
      </c>
      <c r="P162" t="str">
        <f>IF(O162="","",VLOOKUP(O162,TABLAS_NOBORRAR!$B$3:$C$12,2,))</f>
        <v>Hidratado</v>
      </c>
      <c r="Q162">
        <v>999</v>
      </c>
    </row>
    <row r="163" spans="1:18" x14ac:dyDescent="0.3">
      <c r="A163" t="s">
        <v>20</v>
      </c>
      <c r="B163">
        <v>5</v>
      </c>
      <c r="C163" s="3">
        <v>42283</v>
      </c>
      <c r="D163" s="4">
        <v>0.82291666666666663</v>
      </c>
      <c r="E163" s="19">
        <f t="shared" si="2"/>
        <v>19.75</v>
      </c>
      <c r="F163" s="5">
        <v>36.426533333333332</v>
      </c>
      <c r="G163" s="5">
        <v>72.96093333333333</v>
      </c>
      <c r="I163">
        <v>5</v>
      </c>
      <c r="J163">
        <v>3</v>
      </c>
      <c r="K163">
        <v>13.7</v>
      </c>
      <c r="L163">
        <v>16.579999999999998</v>
      </c>
      <c r="N163">
        <v>1.47</v>
      </c>
      <c r="O163">
        <v>6</v>
      </c>
      <c r="P163" t="str">
        <f>IF(O163="","",VLOOKUP(O163,TABLAS_NOBORRAR!$B$3:$C$12,2,))</f>
        <v>Hidratado</v>
      </c>
      <c r="Q163">
        <v>999</v>
      </c>
    </row>
    <row r="164" spans="1:18" x14ac:dyDescent="0.3">
      <c r="A164" t="s">
        <v>20</v>
      </c>
      <c r="B164">
        <v>5</v>
      </c>
      <c r="C164" s="3">
        <v>42283</v>
      </c>
      <c r="D164" s="4">
        <v>0.82291666666666663</v>
      </c>
      <c r="E164" s="19">
        <f t="shared" si="2"/>
        <v>19.75</v>
      </c>
      <c r="F164" s="5">
        <v>36.426533333333332</v>
      </c>
      <c r="G164" s="5">
        <v>72.96093333333333</v>
      </c>
      <c r="I164">
        <v>5</v>
      </c>
      <c r="J164">
        <v>4</v>
      </c>
      <c r="K164">
        <v>13.7</v>
      </c>
      <c r="L164">
        <v>17.239999999999998</v>
      </c>
      <c r="N164">
        <v>1.03</v>
      </c>
      <c r="O164">
        <v>4</v>
      </c>
      <c r="P164" t="str">
        <f>IF(O164="","",VLOOKUP(O164,TABLAS_NOBORRAR!$B$3:$C$12,2,))</f>
        <v>Vitelado</v>
      </c>
      <c r="Q164">
        <v>999</v>
      </c>
    </row>
    <row r="165" spans="1:18" x14ac:dyDescent="0.3">
      <c r="A165" t="s">
        <v>20</v>
      </c>
      <c r="B165">
        <v>5</v>
      </c>
      <c r="C165" s="3">
        <v>42283</v>
      </c>
      <c r="D165" s="4">
        <v>0.82291666666666663</v>
      </c>
      <c r="E165" s="19">
        <f t="shared" si="2"/>
        <v>19.75</v>
      </c>
      <c r="F165" s="5">
        <v>36.426533333333332</v>
      </c>
      <c r="G165" s="5">
        <v>72.96093333333333</v>
      </c>
      <c r="I165">
        <v>5</v>
      </c>
      <c r="J165">
        <v>5</v>
      </c>
      <c r="K165">
        <v>13.4</v>
      </c>
      <c r="L165">
        <v>15.39</v>
      </c>
      <c r="N165">
        <v>1.01</v>
      </c>
      <c r="O165">
        <v>6</v>
      </c>
      <c r="P165" t="str">
        <f>IF(O165="","",VLOOKUP(O165,TABLAS_NOBORRAR!$B$3:$C$12,2,))</f>
        <v>Hidratado</v>
      </c>
      <c r="Q165">
        <v>999</v>
      </c>
    </row>
    <row r="166" spans="1:18" x14ac:dyDescent="0.3">
      <c r="A166" t="s">
        <v>20</v>
      </c>
      <c r="B166">
        <v>5</v>
      </c>
      <c r="C166" s="3">
        <v>42283</v>
      </c>
      <c r="D166" s="4">
        <v>0.82291666666666663</v>
      </c>
      <c r="E166" s="19">
        <f t="shared" si="2"/>
        <v>19.75</v>
      </c>
      <c r="F166" s="5">
        <v>36.426533333333332</v>
      </c>
      <c r="G166" s="5">
        <v>72.96093333333333</v>
      </c>
      <c r="I166">
        <v>5</v>
      </c>
      <c r="J166">
        <v>6</v>
      </c>
      <c r="K166">
        <v>12.2</v>
      </c>
      <c r="L166">
        <v>11.13</v>
      </c>
      <c r="N166">
        <v>0.67</v>
      </c>
      <c r="O166">
        <v>4</v>
      </c>
      <c r="P166" t="str">
        <f>IF(O166="","",VLOOKUP(O166,TABLAS_NOBORRAR!$B$3:$C$12,2,))</f>
        <v>Vitelado</v>
      </c>
      <c r="Q166">
        <v>999</v>
      </c>
    </row>
    <row r="167" spans="1:18" x14ac:dyDescent="0.3">
      <c r="A167" t="s">
        <v>20</v>
      </c>
      <c r="B167">
        <v>5</v>
      </c>
      <c r="C167" s="3">
        <v>42283</v>
      </c>
      <c r="D167" s="4">
        <v>0.82291666666666663</v>
      </c>
      <c r="E167" s="19">
        <f t="shared" si="2"/>
        <v>19.75</v>
      </c>
      <c r="F167" s="5">
        <v>36.426533333333332</v>
      </c>
      <c r="G167" s="5">
        <v>72.96093333333333</v>
      </c>
      <c r="I167">
        <v>5</v>
      </c>
      <c r="J167">
        <v>8</v>
      </c>
      <c r="K167">
        <v>14.5</v>
      </c>
      <c r="L167">
        <v>20.96</v>
      </c>
      <c r="N167">
        <v>1.66</v>
      </c>
      <c r="O167">
        <v>6</v>
      </c>
      <c r="P167" t="str">
        <f>IF(O167="","",VLOOKUP(O167,TABLAS_NOBORRAR!$B$3:$C$12,2,))</f>
        <v>Hidratado</v>
      </c>
      <c r="Q167">
        <v>999</v>
      </c>
    </row>
    <row r="168" spans="1:18" x14ac:dyDescent="0.3">
      <c r="A168" t="s">
        <v>20</v>
      </c>
      <c r="B168">
        <v>5</v>
      </c>
      <c r="C168" s="3">
        <v>42283</v>
      </c>
      <c r="D168" s="4">
        <v>0.82291666666666663</v>
      </c>
      <c r="E168" s="19">
        <f t="shared" si="2"/>
        <v>19.75</v>
      </c>
      <c r="F168" s="5">
        <v>36.426533333333332</v>
      </c>
      <c r="G168" s="5">
        <v>72.96093333333333</v>
      </c>
      <c r="I168">
        <v>5</v>
      </c>
      <c r="J168">
        <v>9</v>
      </c>
      <c r="K168">
        <v>13.6</v>
      </c>
      <c r="L168">
        <v>16.32</v>
      </c>
      <c r="N168">
        <v>1.05</v>
      </c>
      <c r="O168">
        <v>6</v>
      </c>
      <c r="P168" t="str">
        <f>IF(O168="","",VLOOKUP(O168,TABLAS_NOBORRAR!$B$3:$C$12,2,))</f>
        <v>Hidratado</v>
      </c>
      <c r="Q168">
        <v>999</v>
      </c>
    </row>
    <row r="169" spans="1:18" x14ac:dyDescent="0.3">
      <c r="A169" t="s">
        <v>20</v>
      </c>
      <c r="B169">
        <v>5</v>
      </c>
      <c r="C169" s="3">
        <v>42283</v>
      </c>
      <c r="D169" s="4">
        <v>0.82291666666666663</v>
      </c>
      <c r="E169" s="19">
        <f t="shared" si="2"/>
        <v>19.75</v>
      </c>
      <c r="F169" s="5">
        <v>36.426533333333332</v>
      </c>
      <c r="G169" s="5">
        <v>72.96093333333333</v>
      </c>
      <c r="I169">
        <v>5</v>
      </c>
      <c r="J169">
        <v>10</v>
      </c>
      <c r="K169">
        <v>13.9</v>
      </c>
      <c r="L169">
        <v>15.57</v>
      </c>
      <c r="N169">
        <v>0.87</v>
      </c>
      <c r="O169">
        <v>4</v>
      </c>
      <c r="P169" t="str">
        <f>IF(O169="","",VLOOKUP(O169,TABLAS_NOBORRAR!$B$3:$C$12,2,))</f>
        <v>Vitelado</v>
      </c>
      <c r="Q169">
        <v>999</v>
      </c>
    </row>
    <row r="170" spans="1:18" x14ac:dyDescent="0.3">
      <c r="A170" t="s">
        <v>20</v>
      </c>
      <c r="B170">
        <v>5</v>
      </c>
      <c r="C170" s="3">
        <v>42283</v>
      </c>
      <c r="D170" s="4">
        <v>0.82291666666666663</v>
      </c>
      <c r="E170" s="19">
        <f t="shared" si="2"/>
        <v>19.75</v>
      </c>
      <c r="F170" s="5">
        <v>36.426533333333332</v>
      </c>
      <c r="G170" s="5">
        <v>72.96093333333333</v>
      </c>
      <c r="I170">
        <v>5</v>
      </c>
      <c r="J170">
        <v>11</v>
      </c>
      <c r="K170">
        <v>14.9</v>
      </c>
      <c r="L170">
        <v>21.8</v>
      </c>
      <c r="N170">
        <v>1.32</v>
      </c>
      <c r="O170">
        <v>4</v>
      </c>
      <c r="P170" t="str">
        <f>IF(O170="","",VLOOKUP(O170,TABLAS_NOBORRAR!$B$3:$C$12,2,))</f>
        <v>Vitelado</v>
      </c>
      <c r="Q170">
        <v>999</v>
      </c>
      <c r="R170" t="s">
        <v>32</v>
      </c>
    </row>
    <row r="171" spans="1:18" x14ac:dyDescent="0.3">
      <c r="A171" t="s">
        <v>20</v>
      </c>
      <c r="B171">
        <v>5</v>
      </c>
      <c r="C171" s="3">
        <v>42283</v>
      </c>
      <c r="D171" s="4">
        <v>0.82291666666666663</v>
      </c>
      <c r="E171" s="19">
        <f t="shared" si="2"/>
        <v>19.75</v>
      </c>
      <c r="F171" s="5">
        <v>36.426533333333332</v>
      </c>
      <c r="G171" s="5">
        <v>72.96093333333333</v>
      </c>
      <c r="I171">
        <v>5</v>
      </c>
      <c r="J171">
        <v>12</v>
      </c>
      <c r="K171">
        <v>14.4</v>
      </c>
      <c r="L171">
        <v>18.71</v>
      </c>
      <c r="N171">
        <v>1.36</v>
      </c>
      <c r="O171">
        <v>6</v>
      </c>
      <c r="P171" t="str">
        <f>IF(O171="","",VLOOKUP(O171,TABLAS_NOBORRAR!$B$3:$C$12,2,))</f>
        <v>Hidratado</v>
      </c>
      <c r="Q171">
        <v>999</v>
      </c>
    </row>
    <row r="172" spans="1:18" x14ac:dyDescent="0.3">
      <c r="A172" t="s">
        <v>20</v>
      </c>
      <c r="B172">
        <v>5</v>
      </c>
      <c r="C172" s="3">
        <v>42283</v>
      </c>
      <c r="D172" s="4">
        <v>0.82291666666666663</v>
      </c>
      <c r="E172" s="19">
        <f t="shared" si="2"/>
        <v>19.75</v>
      </c>
      <c r="F172" s="5">
        <v>36.426533333333332</v>
      </c>
      <c r="G172" s="5">
        <v>72.96093333333333</v>
      </c>
      <c r="I172">
        <v>5</v>
      </c>
      <c r="J172">
        <v>13</v>
      </c>
      <c r="K172">
        <v>13.7</v>
      </c>
      <c r="L172">
        <v>17.2</v>
      </c>
      <c r="N172">
        <v>0.9</v>
      </c>
      <c r="O172">
        <v>4</v>
      </c>
      <c r="P172" t="str">
        <f>IF(O172="","",VLOOKUP(O172,TABLAS_NOBORRAR!$B$3:$C$12,2,))</f>
        <v>Vitelado</v>
      </c>
      <c r="Q172">
        <v>999</v>
      </c>
    </row>
    <row r="173" spans="1:18" x14ac:dyDescent="0.3">
      <c r="A173" t="s">
        <v>20</v>
      </c>
      <c r="B173">
        <v>5</v>
      </c>
      <c r="C173" s="3">
        <v>42283</v>
      </c>
      <c r="D173" s="4">
        <v>0.82291666666666663</v>
      </c>
      <c r="E173" s="19">
        <f t="shared" si="2"/>
        <v>19.75</v>
      </c>
      <c r="F173" s="5">
        <v>36.426533333333332</v>
      </c>
      <c r="G173" s="5">
        <v>72.96093333333333</v>
      </c>
      <c r="I173">
        <v>5</v>
      </c>
      <c r="J173">
        <v>14</v>
      </c>
      <c r="K173">
        <v>13.5</v>
      </c>
      <c r="L173">
        <v>18.13</v>
      </c>
      <c r="N173">
        <v>1.1200000000000001</v>
      </c>
      <c r="O173">
        <v>4</v>
      </c>
      <c r="P173" t="str">
        <f>IF(O173="","",VLOOKUP(O173,TABLAS_NOBORRAR!$B$3:$C$12,2,))</f>
        <v>Vitelado</v>
      </c>
      <c r="Q173">
        <v>999</v>
      </c>
    </row>
    <row r="174" spans="1:18" x14ac:dyDescent="0.3">
      <c r="A174" t="s">
        <v>20</v>
      </c>
      <c r="B174">
        <v>5</v>
      </c>
      <c r="C174" s="3">
        <v>42283</v>
      </c>
      <c r="D174" s="4">
        <v>0.82291666666666663</v>
      </c>
      <c r="E174" s="19">
        <f t="shared" si="2"/>
        <v>19.75</v>
      </c>
      <c r="F174" s="5">
        <v>36.426533333333332</v>
      </c>
      <c r="G174" s="5">
        <v>72.96093333333333</v>
      </c>
      <c r="I174">
        <v>5</v>
      </c>
      <c r="J174">
        <v>15</v>
      </c>
      <c r="K174">
        <v>13.4</v>
      </c>
      <c r="L174">
        <v>14.77</v>
      </c>
      <c r="N174">
        <v>1.02</v>
      </c>
      <c r="O174">
        <v>6</v>
      </c>
      <c r="P174" t="str">
        <f>IF(O174="","",VLOOKUP(O174,TABLAS_NOBORRAR!$B$3:$C$12,2,))</f>
        <v>Hidratado</v>
      </c>
      <c r="Q174">
        <v>999</v>
      </c>
    </row>
    <row r="175" spans="1:18" x14ac:dyDescent="0.3">
      <c r="A175" t="s">
        <v>20</v>
      </c>
      <c r="B175">
        <v>5</v>
      </c>
      <c r="C175" s="3">
        <v>42283</v>
      </c>
      <c r="D175" s="4">
        <v>0.82291666666666663</v>
      </c>
      <c r="E175" s="19">
        <f t="shared" si="2"/>
        <v>19.75</v>
      </c>
      <c r="F175" s="5">
        <v>36.426533333333332</v>
      </c>
      <c r="G175" s="5">
        <v>72.96093333333333</v>
      </c>
      <c r="I175">
        <v>5</v>
      </c>
      <c r="J175">
        <v>16</v>
      </c>
      <c r="K175">
        <v>13.2</v>
      </c>
      <c r="L175">
        <v>14.06</v>
      </c>
      <c r="N175">
        <v>0.59</v>
      </c>
      <c r="O175">
        <v>4</v>
      </c>
      <c r="P175" t="str">
        <f>IF(O175="","",VLOOKUP(O175,TABLAS_NOBORRAR!$B$3:$C$12,2,))</f>
        <v>Vitelado</v>
      </c>
      <c r="Q175">
        <v>999</v>
      </c>
    </row>
    <row r="176" spans="1:18" x14ac:dyDescent="0.3">
      <c r="A176" t="s">
        <v>20</v>
      </c>
      <c r="B176">
        <v>5</v>
      </c>
      <c r="C176" s="3">
        <v>42283</v>
      </c>
      <c r="D176" s="4">
        <v>0.82291666666666663</v>
      </c>
      <c r="E176" s="19">
        <f t="shared" si="2"/>
        <v>19.75</v>
      </c>
      <c r="F176" s="5">
        <v>36.426533333333332</v>
      </c>
      <c r="G176" s="5">
        <v>72.96093333333333</v>
      </c>
      <c r="I176">
        <v>5</v>
      </c>
      <c r="J176">
        <v>17</v>
      </c>
      <c r="K176">
        <v>13.7</v>
      </c>
      <c r="L176">
        <v>16.670000000000002</v>
      </c>
      <c r="N176">
        <v>0.71</v>
      </c>
      <c r="O176">
        <v>4</v>
      </c>
      <c r="P176" t="str">
        <f>IF(O176="","",VLOOKUP(O176,TABLAS_NOBORRAR!$B$3:$C$12,2,))</f>
        <v>Vitelado</v>
      </c>
      <c r="Q176">
        <v>999</v>
      </c>
    </row>
    <row r="177" spans="1:17" x14ac:dyDescent="0.3">
      <c r="A177" t="s">
        <v>20</v>
      </c>
      <c r="B177">
        <v>5</v>
      </c>
      <c r="C177" s="3">
        <v>42283</v>
      </c>
      <c r="D177" s="4">
        <v>0.82291666666666663</v>
      </c>
      <c r="E177" s="19">
        <f t="shared" si="2"/>
        <v>19.75</v>
      </c>
      <c r="F177" s="5">
        <v>36.426533333333332</v>
      </c>
      <c r="G177" s="5">
        <v>72.96093333333333</v>
      </c>
      <c r="I177">
        <v>5</v>
      </c>
      <c r="J177">
        <v>18</v>
      </c>
      <c r="K177">
        <v>12.6</v>
      </c>
      <c r="L177">
        <v>12.4</v>
      </c>
      <c r="N177">
        <v>0.54</v>
      </c>
      <c r="O177">
        <v>4</v>
      </c>
      <c r="P177" t="str">
        <f>IF(O177="","",VLOOKUP(O177,TABLAS_NOBORRAR!$B$3:$C$12,2,))</f>
        <v>Vitelado</v>
      </c>
      <c r="Q177">
        <v>999</v>
      </c>
    </row>
    <row r="178" spans="1:17" x14ac:dyDescent="0.3">
      <c r="A178" t="s">
        <v>20</v>
      </c>
      <c r="B178">
        <v>5</v>
      </c>
      <c r="C178" s="3">
        <v>42283</v>
      </c>
      <c r="D178" s="4">
        <v>0.82291666666666663</v>
      </c>
      <c r="E178" s="19">
        <f t="shared" si="2"/>
        <v>19.75</v>
      </c>
      <c r="F178" s="5">
        <v>36.426533333333332</v>
      </c>
      <c r="G178" s="5">
        <v>72.96093333333333</v>
      </c>
      <c r="I178">
        <v>5</v>
      </c>
      <c r="J178">
        <v>19</v>
      </c>
      <c r="K178">
        <v>12.4</v>
      </c>
      <c r="L178">
        <v>12.61</v>
      </c>
      <c r="N178">
        <v>0.61</v>
      </c>
      <c r="O178">
        <v>4</v>
      </c>
      <c r="P178" t="str">
        <f>IF(O178="","",VLOOKUP(O178,TABLAS_NOBORRAR!$B$3:$C$12,2,))</f>
        <v>Vitelado</v>
      </c>
      <c r="Q178">
        <v>999</v>
      </c>
    </row>
    <row r="179" spans="1:17" x14ac:dyDescent="0.3">
      <c r="A179" t="s">
        <v>20</v>
      </c>
      <c r="B179">
        <v>5</v>
      </c>
      <c r="C179" s="3">
        <v>42283</v>
      </c>
      <c r="D179" s="4">
        <v>0.82291666666666663</v>
      </c>
      <c r="E179" s="19">
        <f t="shared" si="2"/>
        <v>19.75</v>
      </c>
      <c r="F179" s="5">
        <v>36.426533333333332</v>
      </c>
      <c r="G179" s="5">
        <v>72.96093333333333</v>
      </c>
      <c r="I179">
        <v>5</v>
      </c>
      <c r="J179">
        <v>20</v>
      </c>
      <c r="K179">
        <v>13.2</v>
      </c>
      <c r="L179">
        <v>14.84</v>
      </c>
      <c r="N179">
        <v>0.78</v>
      </c>
      <c r="O179">
        <v>4</v>
      </c>
      <c r="P179" t="str">
        <f>IF(O179="","",VLOOKUP(O179,TABLAS_NOBORRAR!$B$3:$C$12,2,))</f>
        <v>Vitelado</v>
      </c>
      <c r="Q179">
        <v>999</v>
      </c>
    </row>
    <row r="180" spans="1:17" x14ac:dyDescent="0.3">
      <c r="A180" t="s">
        <v>20</v>
      </c>
      <c r="B180">
        <v>5</v>
      </c>
      <c r="C180" s="3">
        <v>42283</v>
      </c>
      <c r="D180" s="4">
        <v>0.82291666666666663</v>
      </c>
      <c r="E180" s="19">
        <f t="shared" si="2"/>
        <v>19.75</v>
      </c>
      <c r="F180" s="5">
        <v>36.426533333333332</v>
      </c>
      <c r="G180" s="5">
        <v>72.96093333333333</v>
      </c>
      <c r="I180">
        <v>5</v>
      </c>
      <c r="J180">
        <v>21</v>
      </c>
      <c r="K180">
        <v>11.9</v>
      </c>
      <c r="L180">
        <v>10.039999999999999</v>
      </c>
      <c r="N180">
        <v>0.28999999999999998</v>
      </c>
      <c r="O180">
        <v>4</v>
      </c>
      <c r="P180" t="str">
        <f>IF(O180="","",VLOOKUP(O180,TABLAS_NOBORRAR!$B$3:$C$12,2,))</f>
        <v>Vitelado</v>
      </c>
      <c r="Q180">
        <v>999</v>
      </c>
    </row>
    <row r="181" spans="1:17" x14ac:dyDescent="0.3">
      <c r="A181" t="s">
        <v>20</v>
      </c>
      <c r="B181">
        <v>5</v>
      </c>
      <c r="C181" s="3">
        <v>42283</v>
      </c>
      <c r="D181" s="4">
        <v>0.82291666666666663</v>
      </c>
      <c r="E181" s="19">
        <f t="shared" si="2"/>
        <v>19.75</v>
      </c>
      <c r="F181" s="5">
        <v>36.426533333333332</v>
      </c>
      <c r="G181" s="5">
        <v>72.96093333333333</v>
      </c>
      <c r="I181">
        <v>5</v>
      </c>
      <c r="J181">
        <v>22</v>
      </c>
      <c r="K181">
        <v>14.2</v>
      </c>
      <c r="L181">
        <v>17.61</v>
      </c>
      <c r="N181">
        <v>0.87</v>
      </c>
      <c r="O181">
        <v>4</v>
      </c>
      <c r="P181" t="str">
        <f>IF(O181="","",VLOOKUP(O181,TABLAS_NOBORRAR!$B$3:$C$12,2,))</f>
        <v>Vitelado</v>
      </c>
      <c r="Q181">
        <v>999</v>
      </c>
    </row>
    <row r="182" spans="1:17" x14ac:dyDescent="0.3">
      <c r="A182" t="s">
        <v>20</v>
      </c>
      <c r="B182">
        <v>5</v>
      </c>
      <c r="C182" s="3">
        <v>42283</v>
      </c>
      <c r="D182" s="4">
        <v>0.82291666666666663</v>
      </c>
      <c r="E182" s="19">
        <f t="shared" si="2"/>
        <v>19.75</v>
      </c>
      <c r="F182" s="5">
        <v>36.426533333333332</v>
      </c>
      <c r="G182" s="5">
        <v>72.96093333333333</v>
      </c>
      <c r="I182">
        <v>5</v>
      </c>
      <c r="J182">
        <v>24</v>
      </c>
      <c r="K182">
        <v>13.7</v>
      </c>
      <c r="L182">
        <v>17.13</v>
      </c>
      <c r="N182">
        <v>0.85</v>
      </c>
      <c r="O182">
        <v>4</v>
      </c>
      <c r="P182" t="str">
        <f>IF(O182="","",VLOOKUP(O182,TABLAS_NOBORRAR!$B$3:$C$12,2,))</f>
        <v>Vitelado</v>
      </c>
      <c r="Q182">
        <v>999</v>
      </c>
    </row>
    <row r="183" spans="1:17" x14ac:dyDescent="0.3">
      <c r="A183" t="s">
        <v>20</v>
      </c>
      <c r="B183">
        <v>5</v>
      </c>
      <c r="C183" s="3">
        <v>42283</v>
      </c>
      <c r="D183" s="4">
        <v>0.82291666666666663</v>
      </c>
      <c r="E183" s="19">
        <f t="shared" si="2"/>
        <v>19.75</v>
      </c>
      <c r="F183" s="5">
        <v>36.426533333333332</v>
      </c>
      <c r="G183" s="5">
        <v>72.96093333333333</v>
      </c>
      <c r="I183">
        <v>5</v>
      </c>
      <c r="J183">
        <v>25</v>
      </c>
      <c r="K183">
        <v>12.7</v>
      </c>
      <c r="L183">
        <v>13.2</v>
      </c>
      <c r="N183">
        <v>0.32</v>
      </c>
      <c r="O183">
        <v>4</v>
      </c>
      <c r="P183" t="str">
        <f>IF(O183="","",VLOOKUP(O183,TABLAS_NOBORRAR!$B$3:$C$12,2,))</f>
        <v>Vitelado</v>
      </c>
      <c r="Q183">
        <v>999</v>
      </c>
    </row>
    <row r="184" spans="1:17" x14ac:dyDescent="0.3">
      <c r="A184" t="s">
        <v>20</v>
      </c>
      <c r="B184">
        <v>5</v>
      </c>
      <c r="C184" s="3">
        <v>42283</v>
      </c>
      <c r="D184" s="4">
        <v>0.82291666666666663</v>
      </c>
      <c r="E184" s="19">
        <f t="shared" si="2"/>
        <v>19.75</v>
      </c>
      <c r="F184" s="5">
        <v>36.426533333333332</v>
      </c>
      <c r="G184" s="5">
        <v>72.96093333333333</v>
      </c>
      <c r="I184">
        <v>5</v>
      </c>
      <c r="J184">
        <v>26</v>
      </c>
      <c r="K184">
        <v>11.6</v>
      </c>
      <c r="L184">
        <v>8.69</v>
      </c>
      <c r="N184">
        <v>0.31</v>
      </c>
      <c r="O184">
        <v>4</v>
      </c>
      <c r="P184" t="str">
        <f>IF(O184="","",VLOOKUP(O184,TABLAS_NOBORRAR!$B$3:$C$12,2,))</f>
        <v>Vitelado</v>
      </c>
      <c r="Q184">
        <v>999</v>
      </c>
    </row>
    <row r="185" spans="1:17" x14ac:dyDescent="0.3">
      <c r="A185" t="s">
        <v>20</v>
      </c>
      <c r="B185">
        <v>5</v>
      </c>
      <c r="C185" s="3">
        <v>42283</v>
      </c>
      <c r="D185" s="4">
        <v>0.82291666666666663</v>
      </c>
      <c r="E185" s="19">
        <f t="shared" si="2"/>
        <v>19.75</v>
      </c>
      <c r="F185" s="5">
        <v>36.426533333333332</v>
      </c>
      <c r="G185" s="5">
        <v>72.96093333333333</v>
      </c>
      <c r="I185">
        <v>5</v>
      </c>
      <c r="J185">
        <v>27</v>
      </c>
      <c r="K185">
        <v>13.2</v>
      </c>
      <c r="L185">
        <v>12.93</v>
      </c>
      <c r="N185">
        <v>0.56999999999999995</v>
      </c>
      <c r="O185">
        <v>6</v>
      </c>
      <c r="P185" t="str">
        <f>IF(O185="","",VLOOKUP(O185,TABLAS_NOBORRAR!$B$3:$C$12,2,))</f>
        <v>Hidratado</v>
      </c>
      <c r="Q185">
        <v>999</v>
      </c>
    </row>
    <row r="186" spans="1:17" x14ac:dyDescent="0.3">
      <c r="A186" t="s">
        <v>20</v>
      </c>
      <c r="B186">
        <v>5</v>
      </c>
      <c r="C186" s="3">
        <v>42283</v>
      </c>
      <c r="D186" s="4">
        <v>0.82291666666666663</v>
      </c>
      <c r="E186" s="19">
        <f t="shared" si="2"/>
        <v>19.75</v>
      </c>
      <c r="F186" s="5">
        <v>36.426533333333332</v>
      </c>
      <c r="G186" s="5">
        <v>72.96093333333333</v>
      </c>
      <c r="I186">
        <v>5</v>
      </c>
      <c r="J186">
        <v>28</v>
      </c>
      <c r="K186">
        <v>11.7</v>
      </c>
      <c r="L186">
        <v>10.99</v>
      </c>
      <c r="N186">
        <v>0.89</v>
      </c>
      <c r="O186">
        <v>6</v>
      </c>
      <c r="P186" t="str">
        <f>IF(O186="","",VLOOKUP(O186,TABLAS_NOBORRAR!$B$3:$C$12,2,))</f>
        <v>Hidratado</v>
      </c>
      <c r="Q186">
        <v>999</v>
      </c>
    </row>
    <row r="187" spans="1:17" x14ac:dyDescent="0.3">
      <c r="A187" t="s">
        <v>20</v>
      </c>
      <c r="B187">
        <v>5</v>
      </c>
      <c r="C187" s="3">
        <v>42283</v>
      </c>
      <c r="D187" s="4">
        <v>0.82291666666666663</v>
      </c>
      <c r="E187" s="19">
        <f t="shared" si="2"/>
        <v>19.75</v>
      </c>
      <c r="F187" s="5">
        <v>36.426533333333332</v>
      </c>
      <c r="G187" s="5">
        <v>72.96093333333333</v>
      </c>
      <c r="I187">
        <v>5</v>
      </c>
      <c r="J187">
        <v>29</v>
      </c>
      <c r="K187">
        <v>14.1</v>
      </c>
      <c r="L187">
        <v>18.690000000000001</v>
      </c>
      <c r="N187">
        <v>1.41</v>
      </c>
      <c r="O187">
        <v>6</v>
      </c>
      <c r="P187" t="str">
        <f>IF(O187="","",VLOOKUP(O187,TABLAS_NOBORRAR!$B$3:$C$12,2,))</f>
        <v>Hidratado</v>
      </c>
      <c r="Q187">
        <v>999</v>
      </c>
    </row>
    <row r="188" spans="1:17" x14ac:dyDescent="0.3">
      <c r="A188" t="s">
        <v>20</v>
      </c>
      <c r="B188">
        <v>5</v>
      </c>
      <c r="C188" s="3">
        <v>42283</v>
      </c>
      <c r="D188" s="4">
        <v>0.82291666666666663</v>
      </c>
      <c r="E188" s="19">
        <f t="shared" si="2"/>
        <v>19.75</v>
      </c>
      <c r="F188" s="5">
        <v>36.426533333333332</v>
      </c>
      <c r="G188" s="5">
        <v>72.96093333333333</v>
      </c>
      <c r="I188">
        <v>5</v>
      </c>
      <c r="J188">
        <v>30</v>
      </c>
      <c r="K188">
        <v>12.2</v>
      </c>
      <c r="L188">
        <v>12.1</v>
      </c>
      <c r="N188">
        <v>0.6</v>
      </c>
      <c r="O188">
        <v>6</v>
      </c>
      <c r="P188" t="str">
        <f>IF(O188="","",VLOOKUP(O188,TABLAS_NOBORRAR!$B$3:$C$12,2,))</f>
        <v>Hidratado</v>
      </c>
      <c r="Q188">
        <v>999</v>
      </c>
    </row>
    <row r="189" spans="1:17" x14ac:dyDescent="0.3">
      <c r="A189" t="s">
        <v>20</v>
      </c>
      <c r="B189">
        <v>5</v>
      </c>
      <c r="C189" s="3">
        <v>42283</v>
      </c>
      <c r="D189" s="4">
        <v>0.82291666666666663</v>
      </c>
      <c r="E189" s="19">
        <f t="shared" si="2"/>
        <v>19.75</v>
      </c>
      <c r="F189" s="5">
        <v>36.426533333333332</v>
      </c>
      <c r="G189" s="5">
        <v>72.96093333333333</v>
      </c>
      <c r="I189">
        <v>5</v>
      </c>
      <c r="J189">
        <v>31</v>
      </c>
      <c r="K189">
        <v>13.7</v>
      </c>
      <c r="L189">
        <v>16.09</v>
      </c>
      <c r="N189">
        <v>1</v>
      </c>
      <c r="O189">
        <v>6</v>
      </c>
      <c r="P189" t="str">
        <f>IF(O189="","",VLOOKUP(O189,TABLAS_NOBORRAR!$B$3:$C$12,2,))</f>
        <v>Hidratado</v>
      </c>
      <c r="Q189">
        <v>999</v>
      </c>
    </row>
    <row r="190" spans="1:17" x14ac:dyDescent="0.3">
      <c r="A190" t="s">
        <v>20</v>
      </c>
      <c r="B190">
        <v>5</v>
      </c>
      <c r="C190" s="3">
        <v>42283</v>
      </c>
      <c r="D190" s="4">
        <v>0.82291666666666663</v>
      </c>
      <c r="E190" s="19">
        <f t="shared" si="2"/>
        <v>19.75</v>
      </c>
      <c r="F190" s="5">
        <v>36.426533333333332</v>
      </c>
      <c r="G190" s="5">
        <v>72.96093333333333</v>
      </c>
      <c r="I190">
        <v>5</v>
      </c>
      <c r="J190">
        <v>32</v>
      </c>
      <c r="K190">
        <v>12.1</v>
      </c>
      <c r="L190">
        <v>11.08</v>
      </c>
      <c r="N190">
        <v>0.49</v>
      </c>
      <c r="O190">
        <v>4</v>
      </c>
      <c r="P190" t="str">
        <f>IF(O190="","",VLOOKUP(O190,TABLAS_NOBORRAR!$B$3:$C$12,2,))</f>
        <v>Vitelado</v>
      </c>
      <c r="Q190">
        <v>999</v>
      </c>
    </row>
    <row r="191" spans="1:17" x14ac:dyDescent="0.3">
      <c r="A191" t="s">
        <v>20</v>
      </c>
      <c r="B191">
        <v>5</v>
      </c>
      <c r="C191" s="3">
        <v>42283</v>
      </c>
      <c r="D191" s="4">
        <v>0.82291666666666663</v>
      </c>
      <c r="E191" s="19">
        <f t="shared" si="2"/>
        <v>19.75</v>
      </c>
      <c r="F191" s="5">
        <v>36.426533333333332</v>
      </c>
      <c r="G191" s="5">
        <v>72.96093333333333</v>
      </c>
      <c r="I191">
        <v>5</v>
      </c>
      <c r="J191">
        <v>33</v>
      </c>
      <c r="K191">
        <v>14</v>
      </c>
      <c r="L191">
        <v>17.54</v>
      </c>
      <c r="N191">
        <v>0.42</v>
      </c>
      <c r="O191">
        <v>4</v>
      </c>
      <c r="P191" t="str">
        <f>IF(O191="","",VLOOKUP(O191,TABLAS_NOBORRAR!$B$3:$C$12,2,))</f>
        <v>Vitelado</v>
      </c>
      <c r="Q191">
        <v>999</v>
      </c>
    </row>
    <row r="192" spans="1:17" x14ac:dyDescent="0.3">
      <c r="A192" t="s">
        <v>20</v>
      </c>
      <c r="B192">
        <v>5</v>
      </c>
      <c r="C192" s="3">
        <v>42283</v>
      </c>
      <c r="D192" s="4">
        <v>0.82291666666666663</v>
      </c>
      <c r="E192" s="19">
        <f t="shared" si="2"/>
        <v>19.75</v>
      </c>
      <c r="F192" s="5">
        <v>36.426533333333332</v>
      </c>
      <c r="G192" s="5">
        <v>72.96093333333333</v>
      </c>
      <c r="I192">
        <v>5</v>
      </c>
      <c r="J192">
        <v>34</v>
      </c>
      <c r="K192">
        <v>13.4</v>
      </c>
      <c r="L192">
        <v>13.68</v>
      </c>
      <c r="N192">
        <v>0.66</v>
      </c>
      <c r="O192">
        <v>4</v>
      </c>
      <c r="P192" t="str">
        <f>IF(O192="","",VLOOKUP(O192,TABLAS_NOBORRAR!$B$3:$C$12,2,))</f>
        <v>Vitelado</v>
      </c>
      <c r="Q192">
        <v>999</v>
      </c>
    </row>
    <row r="193" spans="1:17" x14ac:dyDescent="0.3">
      <c r="A193" t="s">
        <v>20</v>
      </c>
      <c r="B193">
        <v>5</v>
      </c>
      <c r="C193" s="3">
        <v>42283</v>
      </c>
      <c r="D193" s="4">
        <v>0.82291666666666663</v>
      </c>
      <c r="E193" s="19">
        <f t="shared" si="2"/>
        <v>19.75</v>
      </c>
      <c r="F193" s="5">
        <v>36.426533333333332</v>
      </c>
      <c r="G193" s="5">
        <v>72.96093333333333</v>
      </c>
      <c r="I193">
        <v>5</v>
      </c>
      <c r="J193">
        <v>35</v>
      </c>
      <c r="K193">
        <v>13.4</v>
      </c>
      <c r="L193">
        <v>15.43</v>
      </c>
      <c r="N193">
        <v>0.94</v>
      </c>
      <c r="O193">
        <v>6</v>
      </c>
      <c r="P193" t="str">
        <f>IF(O193="","",VLOOKUP(O193,TABLAS_NOBORRAR!$B$3:$C$12,2,))</f>
        <v>Hidratado</v>
      </c>
      <c r="Q193">
        <v>999</v>
      </c>
    </row>
    <row r="194" spans="1:17" x14ac:dyDescent="0.3">
      <c r="A194" t="s">
        <v>20</v>
      </c>
      <c r="B194">
        <v>5</v>
      </c>
      <c r="C194" s="3">
        <v>42283</v>
      </c>
      <c r="D194" s="4">
        <v>0.82291666666666663</v>
      </c>
      <c r="E194" s="19">
        <f t="shared" si="2"/>
        <v>19.75</v>
      </c>
      <c r="F194" s="5">
        <v>36.426533333333332</v>
      </c>
      <c r="G194" s="5">
        <v>72.96093333333333</v>
      </c>
      <c r="I194">
        <v>5</v>
      </c>
      <c r="J194">
        <v>36</v>
      </c>
      <c r="K194">
        <v>12.5</v>
      </c>
      <c r="L194">
        <v>12.4</v>
      </c>
      <c r="N194">
        <v>0.77</v>
      </c>
      <c r="O194">
        <v>6</v>
      </c>
      <c r="P194" t="str">
        <f>IF(O194="","",VLOOKUP(O194,TABLAS_NOBORRAR!$B$3:$C$12,2,))</f>
        <v>Hidratado</v>
      </c>
      <c r="Q194">
        <v>999</v>
      </c>
    </row>
    <row r="195" spans="1:17" x14ac:dyDescent="0.3">
      <c r="A195" t="s">
        <v>20</v>
      </c>
      <c r="B195">
        <v>5</v>
      </c>
      <c r="C195" s="3">
        <v>42283</v>
      </c>
      <c r="D195" s="4">
        <v>0.82291666666666663</v>
      </c>
      <c r="E195" s="19">
        <f t="shared" ref="E195:E258" si="3">HOUR(D195)+ MINUTE(D195)/60</f>
        <v>19.75</v>
      </c>
      <c r="F195" s="5">
        <v>36.426533333333332</v>
      </c>
      <c r="G195" s="5">
        <v>72.96093333333333</v>
      </c>
      <c r="I195">
        <v>5</v>
      </c>
      <c r="J195">
        <v>37</v>
      </c>
      <c r="K195">
        <v>13.6</v>
      </c>
      <c r="L195">
        <v>16.350000000000001</v>
      </c>
      <c r="N195">
        <v>1.03</v>
      </c>
      <c r="O195">
        <v>4</v>
      </c>
      <c r="P195" t="str">
        <f>IF(O195="","",VLOOKUP(O195,TABLAS_NOBORRAR!$B$3:$C$12,2,))</f>
        <v>Vitelado</v>
      </c>
      <c r="Q195">
        <v>999</v>
      </c>
    </row>
    <row r="196" spans="1:17" x14ac:dyDescent="0.3">
      <c r="A196" t="s">
        <v>20</v>
      </c>
      <c r="B196">
        <v>5</v>
      </c>
      <c r="C196" s="3">
        <v>42283</v>
      </c>
      <c r="D196" s="4">
        <v>0.82291666666666663</v>
      </c>
      <c r="E196" s="19">
        <f t="shared" si="3"/>
        <v>19.75</v>
      </c>
      <c r="F196" s="5">
        <v>36.426533333333332</v>
      </c>
      <c r="G196" s="5">
        <v>72.96093333333333</v>
      </c>
      <c r="I196">
        <v>5</v>
      </c>
      <c r="J196">
        <v>38</v>
      </c>
      <c r="K196">
        <v>12.8</v>
      </c>
      <c r="L196">
        <v>13.31</v>
      </c>
      <c r="N196">
        <v>0.72</v>
      </c>
      <c r="O196">
        <v>6</v>
      </c>
      <c r="P196" t="str">
        <f>IF(O196="","",VLOOKUP(O196,TABLAS_NOBORRAR!$B$3:$C$12,2,))</f>
        <v>Hidratado</v>
      </c>
      <c r="Q196">
        <v>999</v>
      </c>
    </row>
    <row r="197" spans="1:17" x14ac:dyDescent="0.3">
      <c r="A197" t="s">
        <v>20</v>
      </c>
      <c r="B197">
        <v>6</v>
      </c>
      <c r="C197" s="3">
        <v>42284</v>
      </c>
      <c r="D197" s="4">
        <v>0.3923611111111111</v>
      </c>
      <c r="E197" s="19">
        <f t="shared" si="3"/>
        <v>9.4166666666666661</v>
      </c>
      <c r="F197" s="5">
        <v>36.485750000000003</v>
      </c>
      <c r="G197" s="5">
        <v>72.977133333333327</v>
      </c>
      <c r="I197">
        <v>6</v>
      </c>
      <c r="J197">
        <v>1</v>
      </c>
      <c r="K197">
        <v>13.7</v>
      </c>
      <c r="L197">
        <v>16.89</v>
      </c>
      <c r="N197">
        <v>1.22</v>
      </c>
      <c r="O197">
        <v>6</v>
      </c>
      <c r="P197" t="str">
        <f>IF(O197="","",VLOOKUP(O197,TABLAS_NOBORRAR!$B$3:$C$12,2,))</f>
        <v>Hidratado</v>
      </c>
      <c r="Q197">
        <v>999</v>
      </c>
    </row>
    <row r="198" spans="1:17" x14ac:dyDescent="0.3">
      <c r="A198" t="s">
        <v>20</v>
      </c>
      <c r="B198">
        <v>6</v>
      </c>
      <c r="C198" s="3">
        <v>42284</v>
      </c>
      <c r="D198" s="4">
        <v>0.3923611111111111</v>
      </c>
      <c r="E198" s="19">
        <f t="shared" si="3"/>
        <v>9.4166666666666661</v>
      </c>
      <c r="F198" s="5">
        <v>36.485750000000003</v>
      </c>
      <c r="G198" s="5">
        <v>72.977133333333327</v>
      </c>
      <c r="I198">
        <v>6</v>
      </c>
      <c r="J198">
        <v>2</v>
      </c>
      <c r="K198">
        <v>12.9</v>
      </c>
      <c r="L198">
        <v>13.92</v>
      </c>
      <c r="N198">
        <v>0.51</v>
      </c>
      <c r="O198">
        <v>4</v>
      </c>
      <c r="P198" t="str">
        <f>IF(O198="","",VLOOKUP(O198,TABLAS_NOBORRAR!$B$3:$C$12,2,))</f>
        <v>Vitelado</v>
      </c>
      <c r="Q198">
        <v>2</v>
      </c>
    </row>
    <row r="199" spans="1:17" x14ac:dyDescent="0.3">
      <c r="A199" t="s">
        <v>20</v>
      </c>
      <c r="B199">
        <v>6</v>
      </c>
      <c r="C199" s="3">
        <v>42284</v>
      </c>
      <c r="D199" s="4">
        <v>0.3923611111111111</v>
      </c>
      <c r="E199" s="19">
        <f t="shared" si="3"/>
        <v>9.4166666666666661</v>
      </c>
      <c r="F199" s="5">
        <v>36.485750000000003</v>
      </c>
      <c r="G199" s="5">
        <v>72.977133333333327</v>
      </c>
      <c r="I199">
        <v>6</v>
      </c>
      <c r="J199">
        <v>3</v>
      </c>
      <c r="K199">
        <v>14</v>
      </c>
      <c r="L199">
        <v>16.350000000000001</v>
      </c>
      <c r="N199">
        <v>0.92</v>
      </c>
      <c r="O199">
        <v>6</v>
      </c>
      <c r="P199" t="str">
        <f>IF(O199="","",VLOOKUP(O199,TABLAS_NOBORRAR!$B$3:$C$12,2,))</f>
        <v>Hidratado</v>
      </c>
      <c r="Q199">
        <v>999</v>
      </c>
    </row>
    <row r="200" spans="1:17" x14ac:dyDescent="0.3">
      <c r="A200" t="s">
        <v>20</v>
      </c>
      <c r="B200">
        <v>6</v>
      </c>
      <c r="C200" s="3">
        <v>42284</v>
      </c>
      <c r="D200" s="4">
        <v>0.3923611111111111</v>
      </c>
      <c r="E200" s="19">
        <f t="shared" si="3"/>
        <v>9.4166666666666661</v>
      </c>
      <c r="F200" s="5">
        <v>36.485750000000003</v>
      </c>
      <c r="G200" s="5">
        <v>72.977133333333327</v>
      </c>
      <c r="I200">
        <v>6</v>
      </c>
      <c r="J200">
        <v>4</v>
      </c>
      <c r="K200">
        <v>13.2</v>
      </c>
      <c r="L200">
        <v>14.27</v>
      </c>
      <c r="N200">
        <v>0.61</v>
      </c>
      <c r="O200">
        <v>4</v>
      </c>
      <c r="P200" t="str">
        <f>IF(O200="","",VLOOKUP(O200,TABLAS_NOBORRAR!$B$3:$C$12,2,))</f>
        <v>Vitelado</v>
      </c>
      <c r="Q200">
        <v>5</v>
      </c>
    </row>
    <row r="201" spans="1:17" x14ac:dyDescent="0.3">
      <c r="A201" t="s">
        <v>20</v>
      </c>
      <c r="B201">
        <v>6</v>
      </c>
      <c r="C201" s="3">
        <v>42284</v>
      </c>
      <c r="D201" s="4">
        <v>0.3923611111111111</v>
      </c>
      <c r="E201" s="19">
        <f t="shared" si="3"/>
        <v>9.4166666666666661</v>
      </c>
      <c r="F201" s="5">
        <v>36.485750000000003</v>
      </c>
      <c r="G201" s="5">
        <v>72.977133333333327</v>
      </c>
      <c r="I201">
        <v>6</v>
      </c>
      <c r="J201">
        <v>5</v>
      </c>
      <c r="K201">
        <v>13</v>
      </c>
      <c r="L201">
        <v>13.08</v>
      </c>
      <c r="N201">
        <v>0.91</v>
      </c>
      <c r="O201">
        <v>6</v>
      </c>
      <c r="P201" t="str">
        <f>IF(O201="","",VLOOKUP(O201,TABLAS_NOBORRAR!$B$3:$C$12,2,))</f>
        <v>Hidratado</v>
      </c>
      <c r="Q201">
        <v>999</v>
      </c>
    </row>
    <row r="202" spans="1:17" x14ac:dyDescent="0.3">
      <c r="A202" t="s">
        <v>20</v>
      </c>
      <c r="B202">
        <v>6</v>
      </c>
      <c r="C202" s="3">
        <v>42284</v>
      </c>
      <c r="D202" s="4">
        <v>0.3923611111111111</v>
      </c>
      <c r="E202" s="19">
        <f t="shared" si="3"/>
        <v>9.4166666666666661</v>
      </c>
      <c r="F202" s="5">
        <v>36.485750000000003</v>
      </c>
      <c r="G202" s="5">
        <v>72.977133333333327</v>
      </c>
      <c r="I202">
        <v>6</v>
      </c>
      <c r="J202">
        <v>6</v>
      </c>
      <c r="K202">
        <v>13.2</v>
      </c>
      <c r="L202">
        <v>14.91</v>
      </c>
      <c r="N202">
        <v>0.95</v>
      </c>
      <c r="O202">
        <v>6</v>
      </c>
      <c r="P202" t="str">
        <f>IF(O202="","",VLOOKUP(O202,TABLAS_NOBORRAR!$B$3:$C$12,2,))</f>
        <v>Hidratado</v>
      </c>
      <c r="Q202">
        <v>999</v>
      </c>
    </row>
    <row r="203" spans="1:17" x14ac:dyDescent="0.3">
      <c r="A203" t="s">
        <v>20</v>
      </c>
      <c r="B203">
        <v>6</v>
      </c>
      <c r="C203" s="3">
        <v>42284</v>
      </c>
      <c r="D203" s="4">
        <v>0.3923611111111111</v>
      </c>
      <c r="E203" s="19">
        <f t="shared" si="3"/>
        <v>9.4166666666666661</v>
      </c>
      <c r="F203" s="5">
        <v>36.485750000000003</v>
      </c>
      <c r="G203" s="5">
        <v>72.977133333333327</v>
      </c>
      <c r="I203">
        <v>6</v>
      </c>
      <c r="J203">
        <v>7</v>
      </c>
      <c r="K203">
        <v>13.7</v>
      </c>
      <c r="L203">
        <v>17.149999999999999</v>
      </c>
      <c r="N203">
        <v>0.81</v>
      </c>
      <c r="O203">
        <v>4</v>
      </c>
      <c r="P203" t="str">
        <f>IF(O203="","",VLOOKUP(O203,TABLAS_NOBORRAR!$B$3:$C$12,2,))</f>
        <v>Vitelado</v>
      </c>
      <c r="Q203">
        <v>999</v>
      </c>
    </row>
    <row r="204" spans="1:17" x14ac:dyDescent="0.3">
      <c r="A204" t="s">
        <v>20</v>
      </c>
      <c r="B204">
        <v>6</v>
      </c>
      <c r="C204" s="3">
        <v>42284</v>
      </c>
      <c r="D204" s="4">
        <v>0.3923611111111111</v>
      </c>
      <c r="E204" s="19">
        <f t="shared" si="3"/>
        <v>9.4166666666666661</v>
      </c>
      <c r="F204" s="5">
        <v>36.485750000000003</v>
      </c>
      <c r="G204" s="5">
        <v>72.977133333333327</v>
      </c>
      <c r="I204">
        <v>6</v>
      </c>
      <c r="J204">
        <v>8</v>
      </c>
      <c r="K204">
        <v>13.1</v>
      </c>
      <c r="L204">
        <v>14.67</v>
      </c>
      <c r="N204">
        <v>0.82</v>
      </c>
      <c r="O204">
        <v>4</v>
      </c>
      <c r="P204" t="str">
        <f>IF(O204="","",VLOOKUP(O204,TABLAS_NOBORRAR!$B$3:$C$12,2,))</f>
        <v>Vitelado</v>
      </c>
      <c r="Q204">
        <v>999</v>
      </c>
    </row>
    <row r="205" spans="1:17" x14ac:dyDescent="0.3">
      <c r="A205" t="s">
        <v>20</v>
      </c>
      <c r="B205">
        <v>6</v>
      </c>
      <c r="C205" s="3">
        <v>42284</v>
      </c>
      <c r="D205" s="4">
        <v>0.3923611111111111</v>
      </c>
      <c r="E205" s="19">
        <f t="shared" si="3"/>
        <v>9.4166666666666661</v>
      </c>
      <c r="F205" s="5">
        <v>36.485750000000003</v>
      </c>
      <c r="G205" s="5">
        <v>72.977133333333327</v>
      </c>
      <c r="I205">
        <v>6</v>
      </c>
      <c r="J205">
        <v>9</v>
      </c>
      <c r="K205">
        <v>13.1</v>
      </c>
      <c r="L205">
        <v>14.46</v>
      </c>
      <c r="N205">
        <v>0.61</v>
      </c>
      <c r="O205">
        <v>4</v>
      </c>
      <c r="P205" t="str">
        <f>IF(O205="","",VLOOKUP(O205,TABLAS_NOBORRAR!$B$3:$C$12,2,))</f>
        <v>Vitelado</v>
      </c>
      <c r="Q205">
        <v>999</v>
      </c>
    </row>
    <row r="206" spans="1:17" x14ac:dyDescent="0.3">
      <c r="A206" t="s">
        <v>20</v>
      </c>
      <c r="B206">
        <v>6</v>
      </c>
      <c r="C206" s="3">
        <v>42284</v>
      </c>
      <c r="D206" s="4">
        <v>0.3923611111111111</v>
      </c>
      <c r="E206" s="19">
        <f t="shared" si="3"/>
        <v>9.4166666666666661</v>
      </c>
      <c r="F206" s="5">
        <v>36.485750000000003</v>
      </c>
      <c r="G206" s="5">
        <v>72.977133333333327</v>
      </c>
      <c r="I206">
        <v>6</v>
      </c>
      <c r="J206">
        <v>10</v>
      </c>
      <c r="K206">
        <v>13.7</v>
      </c>
      <c r="L206">
        <v>16.329999999999998</v>
      </c>
      <c r="N206">
        <v>0.83</v>
      </c>
      <c r="O206">
        <v>4</v>
      </c>
      <c r="P206" t="str">
        <f>IF(O206="","",VLOOKUP(O206,TABLAS_NOBORRAR!$B$3:$C$12,2,))</f>
        <v>Vitelado</v>
      </c>
      <c r="Q206">
        <v>3</v>
      </c>
    </row>
    <row r="207" spans="1:17" x14ac:dyDescent="0.3">
      <c r="A207" t="s">
        <v>20</v>
      </c>
      <c r="B207">
        <v>6</v>
      </c>
      <c r="C207" s="3">
        <v>42284</v>
      </c>
      <c r="D207" s="4">
        <v>0.3923611111111111</v>
      </c>
      <c r="E207" s="19">
        <f t="shared" si="3"/>
        <v>9.4166666666666661</v>
      </c>
      <c r="F207" s="5">
        <v>36.485750000000003</v>
      </c>
      <c r="G207" s="5">
        <v>72.977133333333327</v>
      </c>
      <c r="I207">
        <v>6</v>
      </c>
      <c r="J207">
        <v>11</v>
      </c>
      <c r="K207">
        <v>12</v>
      </c>
      <c r="L207">
        <v>10.11</v>
      </c>
      <c r="N207">
        <v>0.3</v>
      </c>
      <c r="O207">
        <v>4</v>
      </c>
      <c r="P207" t="str">
        <f>IF(O207="","",VLOOKUP(O207,TABLAS_NOBORRAR!$B$3:$C$12,2,))</f>
        <v>Vitelado</v>
      </c>
      <c r="Q207">
        <v>5</v>
      </c>
    </row>
    <row r="208" spans="1:17" x14ac:dyDescent="0.3">
      <c r="A208" t="s">
        <v>20</v>
      </c>
      <c r="B208">
        <v>6</v>
      </c>
      <c r="C208" s="3">
        <v>42284</v>
      </c>
      <c r="D208" s="4">
        <v>0.3923611111111111</v>
      </c>
      <c r="E208" s="19">
        <f t="shared" si="3"/>
        <v>9.4166666666666661</v>
      </c>
      <c r="F208" s="5">
        <v>36.485750000000003</v>
      </c>
      <c r="G208" s="5">
        <v>72.977133333333327</v>
      </c>
      <c r="I208">
        <v>6</v>
      </c>
      <c r="J208">
        <v>12</v>
      </c>
      <c r="K208">
        <v>12.6</v>
      </c>
      <c r="L208">
        <v>12.79</v>
      </c>
      <c r="N208">
        <v>0.76</v>
      </c>
      <c r="O208">
        <v>6</v>
      </c>
      <c r="P208" t="str">
        <f>IF(O208="","",VLOOKUP(O208,TABLAS_NOBORRAR!$B$3:$C$12,2,))</f>
        <v>Hidratado</v>
      </c>
      <c r="Q208">
        <v>999</v>
      </c>
    </row>
    <row r="209" spans="1:17" x14ac:dyDescent="0.3">
      <c r="A209" t="s">
        <v>20</v>
      </c>
      <c r="B209">
        <v>6</v>
      </c>
      <c r="C209" s="3">
        <v>42284</v>
      </c>
      <c r="D209" s="4">
        <v>0.3923611111111111</v>
      </c>
      <c r="E209" s="19">
        <f t="shared" si="3"/>
        <v>9.4166666666666661</v>
      </c>
      <c r="F209" s="5">
        <v>36.485750000000003</v>
      </c>
      <c r="G209" s="5">
        <v>72.977133333333327</v>
      </c>
      <c r="I209">
        <v>6</v>
      </c>
      <c r="J209">
        <v>13</v>
      </c>
      <c r="K209">
        <v>13.6</v>
      </c>
      <c r="L209">
        <v>14.62</v>
      </c>
      <c r="N209">
        <v>0.44</v>
      </c>
      <c r="O209">
        <v>4</v>
      </c>
      <c r="P209" t="str">
        <f>IF(O209="","",VLOOKUP(O209,TABLAS_NOBORRAR!$B$3:$C$12,2,))</f>
        <v>Vitelado</v>
      </c>
      <c r="Q209">
        <v>7</v>
      </c>
    </row>
    <row r="210" spans="1:17" x14ac:dyDescent="0.3">
      <c r="A210" t="s">
        <v>20</v>
      </c>
      <c r="B210">
        <v>6</v>
      </c>
      <c r="C210" s="3">
        <v>42284</v>
      </c>
      <c r="D210" s="4">
        <v>0.3923611111111111</v>
      </c>
      <c r="E210" s="19">
        <f t="shared" si="3"/>
        <v>9.4166666666666661</v>
      </c>
      <c r="F210" s="5">
        <v>36.485750000000003</v>
      </c>
      <c r="G210" s="5">
        <v>72.977133333333327</v>
      </c>
      <c r="I210">
        <v>6</v>
      </c>
      <c r="J210">
        <v>14</v>
      </c>
      <c r="K210">
        <v>13.8</v>
      </c>
      <c r="L210">
        <v>17.190000000000001</v>
      </c>
      <c r="N210">
        <v>0.97</v>
      </c>
      <c r="O210">
        <v>4</v>
      </c>
      <c r="P210" t="str">
        <f>IF(O210="","",VLOOKUP(O210,TABLAS_NOBORRAR!$B$3:$C$12,2,))</f>
        <v>Vitelado</v>
      </c>
      <c r="Q210">
        <v>999</v>
      </c>
    </row>
    <row r="211" spans="1:17" x14ac:dyDescent="0.3">
      <c r="A211" t="s">
        <v>20</v>
      </c>
      <c r="B211">
        <v>6</v>
      </c>
      <c r="C211" s="3">
        <v>42284</v>
      </c>
      <c r="D211" s="4">
        <v>0.3923611111111111</v>
      </c>
      <c r="E211" s="19">
        <f t="shared" si="3"/>
        <v>9.4166666666666661</v>
      </c>
      <c r="F211" s="5">
        <v>36.485750000000003</v>
      </c>
      <c r="G211" s="5">
        <v>72.977133333333327</v>
      </c>
      <c r="I211">
        <v>6</v>
      </c>
      <c r="J211">
        <v>15</v>
      </c>
      <c r="K211">
        <v>13.7</v>
      </c>
      <c r="L211">
        <v>16.93</v>
      </c>
      <c r="N211">
        <v>1.1100000000000001</v>
      </c>
      <c r="O211">
        <v>5</v>
      </c>
      <c r="P211" t="str">
        <f>IF(O211="","",VLOOKUP(O211,TABLAS_NOBORRAR!$B$3:$C$12,2,))</f>
        <v>En Maduracion</v>
      </c>
      <c r="Q211">
        <v>999</v>
      </c>
    </row>
    <row r="212" spans="1:17" x14ac:dyDescent="0.3">
      <c r="A212" t="s">
        <v>20</v>
      </c>
      <c r="B212">
        <v>6</v>
      </c>
      <c r="C212" s="3">
        <v>42284</v>
      </c>
      <c r="D212" s="4">
        <v>0.3923611111111111</v>
      </c>
      <c r="E212" s="19">
        <f t="shared" si="3"/>
        <v>9.4166666666666661</v>
      </c>
      <c r="F212" s="5">
        <v>36.485750000000003</v>
      </c>
      <c r="G212" s="5">
        <v>72.977133333333327</v>
      </c>
      <c r="I212">
        <v>6</v>
      </c>
      <c r="J212">
        <v>16</v>
      </c>
      <c r="K212">
        <v>13.2</v>
      </c>
      <c r="L212">
        <v>15.25</v>
      </c>
      <c r="N212">
        <v>0.75</v>
      </c>
      <c r="O212">
        <v>5</v>
      </c>
      <c r="P212" t="str">
        <f>IF(O212="","",VLOOKUP(O212,TABLAS_NOBORRAR!$B$3:$C$12,2,))</f>
        <v>En Maduracion</v>
      </c>
      <c r="Q212">
        <v>999</v>
      </c>
    </row>
    <row r="213" spans="1:17" x14ac:dyDescent="0.3">
      <c r="A213" t="s">
        <v>20</v>
      </c>
      <c r="B213">
        <v>6</v>
      </c>
      <c r="C213" s="3">
        <v>42284</v>
      </c>
      <c r="D213" s="4">
        <v>0.3923611111111111</v>
      </c>
      <c r="E213" s="19">
        <f t="shared" si="3"/>
        <v>9.4166666666666661</v>
      </c>
      <c r="F213" s="5">
        <v>36.485750000000003</v>
      </c>
      <c r="G213" s="5">
        <v>72.977133333333327</v>
      </c>
      <c r="I213">
        <v>6</v>
      </c>
      <c r="J213">
        <v>17</v>
      </c>
      <c r="K213">
        <v>13.6</v>
      </c>
      <c r="L213">
        <v>16.47</v>
      </c>
      <c r="N213">
        <v>1.03</v>
      </c>
      <c r="O213">
        <v>6</v>
      </c>
      <c r="P213" t="str">
        <f>IF(O213="","",VLOOKUP(O213,TABLAS_NOBORRAR!$B$3:$C$12,2,))</f>
        <v>Hidratado</v>
      </c>
      <c r="Q213">
        <v>999</v>
      </c>
    </row>
    <row r="214" spans="1:17" x14ac:dyDescent="0.3">
      <c r="A214" t="s">
        <v>20</v>
      </c>
      <c r="B214">
        <v>6</v>
      </c>
      <c r="C214" s="3">
        <v>42284</v>
      </c>
      <c r="D214" s="4">
        <v>0.3923611111111111</v>
      </c>
      <c r="E214" s="19">
        <f t="shared" si="3"/>
        <v>9.4166666666666661</v>
      </c>
      <c r="F214" s="5">
        <v>36.485750000000003</v>
      </c>
      <c r="G214" s="5">
        <v>72.977133333333327</v>
      </c>
      <c r="I214">
        <v>6</v>
      </c>
      <c r="J214">
        <v>18</v>
      </c>
      <c r="K214">
        <v>13.6</v>
      </c>
      <c r="L214">
        <v>15.59</v>
      </c>
      <c r="N214">
        <v>0.64</v>
      </c>
      <c r="O214">
        <v>4</v>
      </c>
      <c r="P214" t="str">
        <f>IF(O214="","",VLOOKUP(O214,TABLAS_NOBORRAR!$B$3:$C$12,2,))</f>
        <v>Vitelado</v>
      </c>
      <c r="Q214">
        <v>4</v>
      </c>
    </row>
    <row r="215" spans="1:17" x14ac:dyDescent="0.3">
      <c r="A215" t="s">
        <v>20</v>
      </c>
      <c r="B215">
        <v>6</v>
      </c>
      <c r="C215" s="3">
        <v>42284</v>
      </c>
      <c r="D215" s="4">
        <v>0.3923611111111111</v>
      </c>
      <c r="E215" s="19">
        <f t="shared" si="3"/>
        <v>9.4166666666666661</v>
      </c>
      <c r="F215" s="5">
        <v>36.485750000000003</v>
      </c>
      <c r="G215" s="5">
        <v>72.977133333333327</v>
      </c>
      <c r="I215">
        <v>6</v>
      </c>
      <c r="J215">
        <v>19</v>
      </c>
      <c r="K215">
        <v>12.3</v>
      </c>
      <c r="L215">
        <v>12.01</v>
      </c>
      <c r="N215">
        <v>0.86</v>
      </c>
      <c r="O215">
        <v>6</v>
      </c>
      <c r="P215" t="str">
        <f>IF(O215="","",VLOOKUP(O215,TABLAS_NOBORRAR!$B$3:$C$12,2,))</f>
        <v>Hidratado</v>
      </c>
      <c r="Q215">
        <v>999</v>
      </c>
    </row>
    <row r="216" spans="1:17" x14ac:dyDescent="0.3">
      <c r="A216" t="s">
        <v>20</v>
      </c>
      <c r="B216">
        <v>6</v>
      </c>
      <c r="C216" s="3">
        <v>42284</v>
      </c>
      <c r="D216" s="4">
        <v>0.3923611111111111</v>
      </c>
      <c r="E216" s="19">
        <f t="shared" si="3"/>
        <v>9.4166666666666661</v>
      </c>
      <c r="F216" s="5">
        <v>36.485750000000003</v>
      </c>
      <c r="G216" s="5">
        <v>72.977133333333327</v>
      </c>
      <c r="I216">
        <v>6</v>
      </c>
      <c r="J216">
        <v>20</v>
      </c>
      <c r="K216">
        <v>12.6</v>
      </c>
      <c r="L216">
        <v>14.25</v>
      </c>
      <c r="N216">
        <v>1.07</v>
      </c>
      <c r="O216">
        <v>6</v>
      </c>
      <c r="P216" t="str">
        <f>IF(O216="","",VLOOKUP(O216,TABLAS_NOBORRAR!$B$3:$C$12,2,))</f>
        <v>Hidratado</v>
      </c>
      <c r="Q216">
        <v>999</v>
      </c>
    </row>
    <row r="217" spans="1:17" x14ac:dyDescent="0.3">
      <c r="A217" t="s">
        <v>20</v>
      </c>
      <c r="B217">
        <v>6</v>
      </c>
      <c r="C217" s="3">
        <v>42284</v>
      </c>
      <c r="D217" s="4">
        <v>0.3923611111111111</v>
      </c>
      <c r="E217" s="19">
        <f t="shared" si="3"/>
        <v>9.4166666666666661</v>
      </c>
      <c r="F217" s="5">
        <v>36.485750000000003</v>
      </c>
      <c r="G217" s="5">
        <v>72.977133333333327</v>
      </c>
      <c r="I217">
        <v>6</v>
      </c>
      <c r="J217">
        <v>21</v>
      </c>
      <c r="K217">
        <v>13.7</v>
      </c>
      <c r="L217">
        <v>17.59</v>
      </c>
      <c r="N217">
        <v>1.03</v>
      </c>
      <c r="O217">
        <v>4</v>
      </c>
      <c r="P217" t="str">
        <f>IF(O217="","",VLOOKUP(O217,TABLAS_NOBORRAR!$B$3:$C$12,2,))</f>
        <v>Vitelado</v>
      </c>
      <c r="Q217">
        <v>7</v>
      </c>
    </row>
    <row r="218" spans="1:17" x14ac:dyDescent="0.3">
      <c r="A218" t="s">
        <v>20</v>
      </c>
      <c r="B218">
        <v>6</v>
      </c>
      <c r="C218" s="3">
        <v>42284</v>
      </c>
      <c r="D218" s="4">
        <v>0.3923611111111111</v>
      </c>
      <c r="E218" s="19">
        <f t="shared" si="3"/>
        <v>9.4166666666666661</v>
      </c>
      <c r="F218" s="5">
        <v>36.485750000000003</v>
      </c>
      <c r="G218" s="5">
        <v>72.977133333333327</v>
      </c>
      <c r="I218">
        <v>6</v>
      </c>
      <c r="J218">
        <v>22</v>
      </c>
      <c r="K218">
        <v>13.2</v>
      </c>
      <c r="L218">
        <v>14.16</v>
      </c>
      <c r="N218">
        <v>0.54</v>
      </c>
      <c r="O218">
        <v>4</v>
      </c>
      <c r="P218" t="str">
        <f>IF(O218="","",VLOOKUP(O218,TABLAS_NOBORRAR!$B$3:$C$12,2,))</f>
        <v>Vitelado</v>
      </c>
      <c r="Q218">
        <v>5</v>
      </c>
    </row>
    <row r="219" spans="1:17" x14ac:dyDescent="0.3">
      <c r="A219" t="s">
        <v>20</v>
      </c>
      <c r="B219">
        <v>6</v>
      </c>
      <c r="C219" s="3">
        <v>42284</v>
      </c>
      <c r="D219" s="4">
        <v>0.3923611111111111</v>
      </c>
      <c r="E219" s="19">
        <f t="shared" si="3"/>
        <v>9.4166666666666661</v>
      </c>
      <c r="F219" s="5">
        <v>36.485750000000003</v>
      </c>
      <c r="G219" s="5">
        <v>72.977133333333327</v>
      </c>
      <c r="I219">
        <v>6</v>
      </c>
      <c r="J219">
        <v>23</v>
      </c>
      <c r="K219">
        <v>12.7</v>
      </c>
      <c r="L219">
        <v>13.31</v>
      </c>
      <c r="N219">
        <v>1.17</v>
      </c>
      <c r="O219">
        <v>6</v>
      </c>
      <c r="P219" t="str">
        <f>IF(O219="","",VLOOKUP(O219,TABLAS_NOBORRAR!$B$3:$C$12,2,))</f>
        <v>Hidratado</v>
      </c>
      <c r="Q219">
        <v>999</v>
      </c>
    </row>
    <row r="220" spans="1:17" x14ac:dyDescent="0.3">
      <c r="A220" t="s">
        <v>20</v>
      </c>
      <c r="B220">
        <v>6</v>
      </c>
      <c r="C220" s="3">
        <v>42284</v>
      </c>
      <c r="D220" s="4">
        <v>0.3923611111111111</v>
      </c>
      <c r="E220" s="19">
        <f t="shared" si="3"/>
        <v>9.4166666666666661</v>
      </c>
      <c r="F220" s="5">
        <v>36.485750000000003</v>
      </c>
      <c r="G220" s="5">
        <v>72.977133333333327</v>
      </c>
      <c r="I220">
        <v>6</v>
      </c>
      <c r="J220">
        <v>24</v>
      </c>
      <c r="K220">
        <v>13.7</v>
      </c>
      <c r="L220">
        <v>16.34</v>
      </c>
      <c r="N220">
        <v>0.83</v>
      </c>
      <c r="O220">
        <v>4</v>
      </c>
      <c r="P220" t="str">
        <f>IF(O220="","",VLOOKUP(O220,TABLAS_NOBORRAR!$B$3:$C$12,2,))</f>
        <v>Vitelado</v>
      </c>
      <c r="Q220">
        <v>999</v>
      </c>
    </row>
    <row r="221" spans="1:17" x14ac:dyDescent="0.3">
      <c r="A221" t="s">
        <v>20</v>
      </c>
      <c r="B221">
        <v>6</v>
      </c>
      <c r="C221" s="3">
        <v>42284</v>
      </c>
      <c r="D221" s="4">
        <v>0.3923611111111111</v>
      </c>
      <c r="E221" s="19">
        <f t="shared" si="3"/>
        <v>9.4166666666666661</v>
      </c>
      <c r="F221" s="5">
        <v>36.485750000000003</v>
      </c>
      <c r="G221" s="5">
        <v>72.977133333333327</v>
      </c>
      <c r="I221">
        <v>6</v>
      </c>
      <c r="J221">
        <v>25</v>
      </c>
      <c r="K221">
        <v>13.1</v>
      </c>
      <c r="L221">
        <v>14.38</v>
      </c>
      <c r="N221">
        <v>0.64</v>
      </c>
      <c r="O221">
        <v>4</v>
      </c>
      <c r="P221" t="str">
        <f>IF(O221="","",VLOOKUP(O221,TABLAS_NOBORRAR!$B$3:$C$12,2,))</f>
        <v>Vitelado</v>
      </c>
      <c r="Q221">
        <v>5</v>
      </c>
    </row>
    <row r="222" spans="1:17" x14ac:dyDescent="0.3">
      <c r="A222" t="s">
        <v>20</v>
      </c>
      <c r="B222">
        <v>6</v>
      </c>
      <c r="C222" s="3">
        <v>42284</v>
      </c>
      <c r="D222" s="4">
        <v>0.3923611111111111</v>
      </c>
      <c r="E222" s="19">
        <f t="shared" si="3"/>
        <v>9.4166666666666661</v>
      </c>
      <c r="F222" s="5">
        <v>36.485750000000003</v>
      </c>
      <c r="G222" s="5">
        <v>72.977133333333327</v>
      </c>
      <c r="I222">
        <v>6</v>
      </c>
      <c r="J222">
        <v>26</v>
      </c>
      <c r="K222">
        <v>14.2</v>
      </c>
      <c r="L222">
        <v>18.399999999999999</v>
      </c>
      <c r="N222">
        <v>1.1100000000000001</v>
      </c>
      <c r="O222">
        <v>4</v>
      </c>
      <c r="P222" t="str">
        <f>IF(O222="","",VLOOKUP(O222,TABLAS_NOBORRAR!$B$3:$C$12,2,))</f>
        <v>Vitelado</v>
      </c>
      <c r="Q222">
        <v>5</v>
      </c>
    </row>
    <row r="223" spans="1:17" x14ac:dyDescent="0.3">
      <c r="A223" t="s">
        <v>20</v>
      </c>
      <c r="B223">
        <v>6</v>
      </c>
      <c r="C223" s="3">
        <v>42284</v>
      </c>
      <c r="D223" s="4">
        <v>0.3923611111111111</v>
      </c>
      <c r="E223" s="19">
        <f t="shared" si="3"/>
        <v>9.4166666666666661</v>
      </c>
      <c r="F223" s="5">
        <v>36.485750000000003</v>
      </c>
      <c r="G223" s="5">
        <v>72.977133333333327</v>
      </c>
      <c r="I223">
        <v>6</v>
      </c>
      <c r="J223">
        <v>27</v>
      </c>
      <c r="K223">
        <v>14.1</v>
      </c>
      <c r="L223">
        <v>16.559999999999999</v>
      </c>
      <c r="N223">
        <v>1.26</v>
      </c>
      <c r="O223">
        <v>6</v>
      </c>
      <c r="P223" t="str">
        <f>IF(O223="","",VLOOKUP(O223,TABLAS_NOBORRAR!$B$3:$C$12,2,))</f>
        <v>Hidratado</v>
      </c>
      <c r="Q223">
        <v>999</v>
      </c>
    </row>
    <row r="224" spans="1:17" x14ac:dyDescent="0.3">
      <c r="A224" t="s">
        <v>20</v>
      </c>
      <c r="B224">
        <v>6</v>
      </c>
      <c r="C224" s="3">
        <v>42284</v>
      </c>
      <c r="D224" s="4">
        <v>0.3923611111111111</v>
      </c>
      <c r="E224" s="19">
        <f t="shared" si="3"/>
        <v>9.4166666666666661</v>
      </c>
      <c r="F224" s="5">
        <v>36.485750000000003</v>
      </c>
      <c r="G224" s="5">
        <v>72.977133333333327</v>
      </c>
      <c r="I224">
        <v>6</v>
      </c>
      <c r="J224">
        <v>28</v>
      </c>
      <c r="K224">
        <v>12.4</v>
      </c>
      <c r="L224">
        <v>11.34</v>
      </c>
      <c r="N224">
        <v>0.39</v>
      </c>
      <c r="O224">
        <v>4</v>
      </c>
      <c r="P224" t="str">
        <f>IF(O224="","",VLOOKUP(O224,TABLAS_NOBORRAR!$B$3:$C$12,2,))</f>
        <v>Vitelado</v>
      </c>
      <c r="Q224">
        <v>3</v>
      </c>
    </row>
    <row r="225" spans="1:17" x14ac:dyDescent="0.3">
      <c r="A225" t="s">
        <v>20</v>
      </c>
      <c r="B225">
        <v>6</v>
      </c>
      <c r="C225" s="3">
        <v>42284</v>
      </c>
      <c r="D225" s="4">
        <v>0.3923611111111111</v>
      </c>
      <c r="E225" s="19">
        <f t="shared" si="3"/>
        <v>9.4166666666666661</v>
      </c>
      <c r="F225" s="5">
        <v>36.485750000000003</v>
      </c>
      <c r="G225" s="5">
        <v>72.977133333333327</v>
      </c>
      <c r="I225">
        <v>6</v>
      </c>
      <c r="J225">
        <v>29</v>
      </c>
      <c r="K225">
        <v>13.7</v>
      </c>
      <c r="L225">
        <v>16.48</v>
      </c>
      <c r="N225">
        <v>1.1299999999999999</v>
      </c>
      <c r="O225">
        <v>4</v>
      </c>
      <c r="P225" t="str">
        <f>IF(O225="","",VLOOKUP(O225,TABLAS_NOBORRAR!$B$3:$C$12,2,))</f>
        <v>Vitelado</v>
      </c>
      <c r="Q225">
        <v>5</v>
      </c>
    </row>
    <row r="226" spans="1:17" x14ac:dyDescent="0.3">
      <c r="A226" t="s">
        <v>20</v>
      </c>
      <c r="B226">
        <v>6</v>
      </c>
      <c r="C226" s="3">
        <v>42284</v>
      </c>
      <c r="D226" s="4">
        <v>0.3923611111111111</v>
      </c>
      <c r="E226" s="19">
        <f t="shared" si="3"/>
        <v>9.4166666666666661</v>
      </c>
      <c r="F226" s="5">
        <v>36.485750000000003</v>
      </c>
      <c r="G226" s="5">
        <v>72.977133333333327</v>
      </c>
      <c r="I226">
        <v>6</v>
      </c>
      <c r="J226">
        <v>30</v>
      </c>
      <c r="K226">
        <v>13.2</v>
      </c>
      <c r="L226">
        <v>15.87</v>
      </c>
      <c r="N226">
        <v>0.6</v>
      </c>
      <c r="O226">
        <v>4</v>
      </c>
      <c r="P226" t="str">
        <f>IF(O226="","",VLOOKUP(O226,TABLAS_NOBORRAR!$B$3:$C$12,2,))</f>
        <v>Vitelado</v>
      </c>
      <c r="Q226">
        <v>3</v>
      </c>
    </row>
    <row r="227" spans="1:17" x14ac:dyDescent="0.3">
      <c r="A227" t="s">
        <v>20</v>
      </c>
      <c r="B227">
        <v>6</v>
      </c>
      <c r="C227" s="3">
        <v>42284</v>
      </c>
      <c r="D227" s="4">
        <v>0.3923611111111111</v>
      </c>
      <c r="E227" s="19">
        <f t="shared" si="3"/>
        <v>9.4166666666666661</v>
      </c>
      <c r="F227" s="5">
        <v>36.485750000000003</v>
      </c>
      <c r="G227" s="5">
        <v>72.977133333333327</v>
      </c>
      <c r="I227">
        <v>6</v>
      </c>
      <c r="J227">
        <v>31</v>
      </c>
      <c r="K227">
        <v>13.5</v>
      </c>
      <c r="L227">
        <v>17.329999999999998</v>
      </c>
      <c r="N227">
        <v>0.9</v>
      </c>
      <c r="O227">
        <v>4</v>
      </c>
      <c r="P227" t="str">
        <f>IF(O227="","",VLOOKUP(O227,TABLAS_NOBORRAR!$B$3:$C$12,2,))</f>
        <v>Vitelado</v>
      </c>
      <c r="Q227">
        <v>999</v>
      </c>
    </row>
    <row r="228" spans="1:17" x14ac:dyDescent="0.3">
      <c r="A228" t="s">
        <v>20</v>
      </c>
      <c r="B228">
        <v>6</v>
      </c>
      <c r="C228" s="3">
        <v>42284</v>
      </c>
      <c r="D228" s="4">
        <v>0.3923611111111111</v>
      </c>
      <c r="E228" s="19">
        <f t="shared" si="3"/>
        <v>9.4166666666666661</v>
      </c>
      <c r="F228" s="5">
        <v>36.485750000000003</v>
      </c>
      <c r="G228" s="5">
        <v>72.977133333333327</v>
      </c>
      <c r="I228">
        <v>6</v>
      </c>
      <c r="J228">
        <v>32</v>
      </c>
      <c r="K228">
        <v>13.2</v>
      </c>
      <c r="L228">
        <v>14.93</v>
      </c>
      <c r="N228">
        <v>0.43</v>
      </c>
      <c r="O228">
        <v>4</v>
      </c>
      <c r="P228" t="str">
        <f>IF(O228="","",VLOOKUP(O228,TABLAS_NOBORRAR!$B$3:$C$12,2,))</f>
        <v>Vitelado</v>
      </c>
      <c r="Q228">
        <v>999</v>
      </c>
    </row>
    <row r="229" spans="1:17" x14ac:dyDescent="0.3">
      <c r="A229" t="s">
        <v>20</v>
      </c>
      <c r="B229">
        <v>6</v>
      </c>
      <c r="C229" s="3">
        <v>42284</v>
      </c>
      <c r="D229" s="4">
        <v>0.3923611111111111</v>
      </c>
      <c r="E229" s="19">
        <f t="shared" si="3"/>
        <v>9.4166666666666661</v>
      </c>
      <c r="F229" s="5">
        <v>36.485750000000003</v>
      </c>
      <c r="G229" s="5">
        <v>72.977133333333327</v>
      </c>
      <c r="I229">
        <v>6</v>
      </c>
      <c r="J229">
        <v>33</v>
      </c>
      <c r="K229">
        <v>14.2</v>
      </c>
      <c r="L229">
        <v>19.16</v>
      </c>
      <c r="N229">
        <v>1.1399999999999999</v>
      </c>
      <c r="O229">
        <v>4</v>
      </c>
      <c r="P229" t="str">
        <f>IF(O229="","",VLOOKUP(O229,TABLAS_NOBORRAR!$B$3:$C$12,2,))</f>
        <v>Vitelado</v>
      </c>
      <c r="Q229">
        <v>7</v>
      </c>
    </row>
    <row r="230" spans="1:17" x14ac:dyDescent="0.3">
      <c r="A230" t="s">
        <v>20</v>
      </c>
      <c r="B230">
        <v>6</v>
      </c>
      <c r="C230" s="3">
        <v>42284</v>
      </c>
      <c r="D230" s="4">
        <v>0.3923611111111111</v>
      </c>
      <c r="E230" s="19">
        <f t="shared" si="3"/>
        <v>9.4166666666666661</v>
      </c>
      <c r="F230" s="5">
        <v>36.485750000000003</v>
      </c>
      <c r="G230" s="5">
        <v>72.977133333333327</v>
      </c>
      <c r="I230">
        <v>6</v>
      </c>
      <c r="J230">
        <v>34</v>
      </c>
      <c r="K230">
        <v>13.9</v>
      </c>
      <c r="L230">
        <v>15.83</v>
      </c>
      <c r="N230">
        <v>0.74</v>
      </c>
      <c r="O230">
        <v>4</v>
      </c>
      <c r="P230" t="str">
        <f>IF(O230="","",VLOOKUP(O230,TABLAS_NOBORRAR!$B$3:$C$12,2,))</f>
        <v>Vitelado</v>
      </c>
      <c r="Q230">
        <v>999</v>
      </c>
    </row>
    <row r="231" spans="1:17" x14ac:dyDescent="0.3">
      <c r="A231" t="s">
        <v>20</v>
      </c>
      <c r="B231">
        <v>6</v>
      </c>
      <c r="C231" s="3">
        <v>42284</v>
      </c>
      <c r="D231" s="4">
        <v>0.3923611111111111</v>
      </c>
      <c r="E231" s="19">
        <f t="shared" si="3"/>
        <v>9.4166666666666661</v>
      </c>
      <c r="F231" s="5">
        <v>36.485750000000003</v>
      </c>
      <c r="G231" s="5">
        <v>72.977133333333327</v>
      </c>
      <c r="I231">
        <v>6</v>
      </c>
      <c r="J231">
        <v>35</v>
      </c>
      <c r="K231">
        <v>12.7</v>
      </c>
      <c r="L231">
        <v>12.98</v>
      </c>
      <c r="N231">
        <v>0.65</v>
      </c>
      <c r="O231">
        <v>4</v>
      </c>
      <c r="P231" t="str">
        <f>IF(O231="","",VLOOKUP(O231,TABLAS_NOBORRAR!$B$3:$C$12,2,))</f>
        <v>Vitelado</v>
      </c>
      <c r="Q231">
        <v>999</v>
      </c>
    </row>
    <row r="232" spans="1:17" x14ac:dyDescent="0.3">
      <c r="A232" t="s">
        <v>20</v>
      </c>
      <c r="B232">
        <v>6</v>
      </c>
      <c r="C232" s="3">
        <v>42284</v>
      </c>
      <c r="D232" s="4">
        <v>0.3923611111111111</v>
      </c>
      <c r="E232" s="19">
        <f t="shared" si="3"/>
        <v>9.4166666666666661</v>
      </c>
      <c r="F232" s="5">
        <v>36.485750000000003</v>
      </c>
      <c r="G232" s="5">
        <v>72.977133333333327</v>
      </c>
      <c r="I232">
        <v>6</v>
      </c>
      <c r="J232">
        <v>36</v>
      </c>
      <c r="K232">
        <v>14.4</v>
      </c>
      <c r="L232">
        <v>17.88</v>
      </c>
      <c r="N232">
        <v>0.92</v>
      </c>
      <c r="O232">
        <v>4</v>
      </c>
      <c r="P232" t="str">
        <f>IF(O232="","",VLOOKUP(O232,TABLAS_NOBORRAR!$B$3:$C$12,2,))</f>
        <v>Vitelado</v>
      </c>
      <c r="Q232">
        <v>999</v>
      </c>
    </row>
    <row r="233" spans="1:17" x14ac:dyDescent="0.3">
      <c r="A233" t="s">
        <v>20</v>
      </c>
      <c r="B233">
        <v>6</v>
      </c>
      <c r="C233" s="3">
        <v>42284</v>
      </c>
      <c r="D233" s="4">
        <v>0.3923611111111111</v>
      </c>
      <c r="E233" s="19">
        <f t="shared" si="3"/>
        <v>9.4166666666666661</v>
      </c>
      <c r="F233" s="5">
        <v>36.485750000000003</v>
      </c>
      <c r="G233" s="5">
        <v>72.977133333333327</v>
      </c>
      <c r="I233">
        <v>6</v>
      </c>
      <c r="J233">
        <v>37</v>
      </c>
      <c r="K233">
        <v>13.2</v>
      </c>
      <c r="L233">
        <v>14.61</v>
      </c>
      <c r="N233">
        <v>0.76</v>
      </c>
      <c r="O233">
        <v>5</v>
      </c>
      <c r="P233" t="str">
        <f>IF(O233="","",VLOOKUP(O233,TABLAS_NOBORRAR!$B$3:$C$12,2,))</f>
        <v>En Maduracion</v>
      </c>
      <c r="Q233">
        <v>999</v>
      </c>
    </row>
    <row r="234" spans="1:17" x14ac:dyDescent="0.3">
      <c r="A234" t="s">
        <v>20</v>
      </c>
      <c r="B234">
        <v>6</v>
      </c>
      <c r="C234" s="3">
        <v>42284</v>
      </c>
      <c r="D234" s="4">
        <v>0.3923611111111111</v>
      </c>
      <c r="E234" s="19">
        <f t="shared" si="3"/>
        <v>9.4166666666666661</v>
      </c>
      <c r="F234" s="5">
        <v>36.485750000000003</v>
      </c>
      <c r="G234" s="5">
        <v>72.977133333333327</v>
      </c>
      <c r="I234">
        <v>6</v>
      </c>
      <c r="J234">
        <v>38</v>
      </c>
      <c r="K234">
        <v>13.4</v>
      </c>
      <c r="L234">
        <v>15.51</v>
      </c>
      <c r="N234">
        <v>1.26</v>
      </c>
      <c r="O234">
        <v>6</v>
      </c>
      <c r="P234" t="str">
        <f>IF(O234="","",VLOOKUP(O234,TABLAS_NOBORRAR!$B$3:$C$12,2,))</f>
        <v>Hidratado</v>
      </c>
      <c r="Q234">
        <v>999</v>
      </c>
    </row>
    <row r="235" spans="1:17" x14ac:dyDescent="0.3">
      <c r="A235" t="s">
        <v>20</v>
      </c>
      <c r="B235">
        <v>6</v>
      </c>
      <c r="C235" s="3">
        <v>42284</v>
      </c>
      <c r="D235" s="4">
        <v>0.3923611111111111</v>
      </c>
      <c r="E235" s="19">
        <f t="shared" si="3"/>
        <v>9.4166666666666661</v>
      </c>
      <c r="F235" s="5">
        <v>36.485750000000003</v>
      </c>
      <c r="G235" s="5">
        <v>72.977133333333327</v>
      </c>
      <c r="I235">
        <v>6</v>
      </c>
      <c r="J235">
        <v>39</v>
      </c>
      <c r="K235">
        <v>13</v>
      </c>
      <c r="L235">
        <v>13.41</v>
      </c>
      <c r="N235">
        <v>0.74</v>
      </c>
      <c r="O235">
        <v>6</v>
      </c>
      <c r="P235" t="str">
        <f>IF(O235="","",VLOOKUP(O235,TABLAS_NOBORRAR!$B$3:$C$12,2,))</f>
        <v>Hidratado</v>
      </c>
      <c r="Q235">
        <v>999</v>
      </c>
    </row>
    <row r="236" spans="1:17" x14ac:dyDescent="0.3">
      <c r="A236" t="s">
        <v>20</v>
      </c>
      <c r="B236">
        <v>6</v>
      </c>
      <c r="C236" s="3">
        <v>42284</v>
      </c>
      <c r="D236" s="4">
        <v>0.3923611111111111</v>
      </c>
      <c r="E236" s="19">
        <f t="shared" si="3"/>
        <v>9.4166666666666661</v>
      </c>
      <c r="F236" s="5">
        <v>36.485750000000003</v>
      </c>
      <c r="G236" s="5">
        <v>72.977133333333327</v>
      </c>
      <c r="I236">
        <v>6</v>
      </c>
      <c r="J236">
        <v>40</v>
      </c>
      <c r="K236">
        <v>14</v>
      </c>
      <c r="L236">
        <v>17.09</v>
      </c>
      <c r="N236">
        <v>0.74</v>
      </c>
      <c r="O236">
        <v>6</v>
      </c>
      <c r="P236" t="str">
        <f>IF(O236="","",VLOOKUP(O236,TABLAS_NOBORRAR!$B$3:$C$12,2,))</f>
        <v>Hidratado</v>
      </c>
      <c r="Q236">
        <v>999</v>
      </c>
    </row>
    <row r="237" spans="1:17" x14ac:dyDescent="0.3">
      <c r="A237" t="s">
        <v>20</v>
      </c>
      <c r="B237">
        <v>7</v>
      </c>
      <c r="C237" s="3">
        <v>42284</v>
      </c>
      <c r="D237" s="4">
        <v>0.51388888888888895</v>
      </c>
      <c r="E237" s="19">
        <f t="shared" si="3"/>
        <v>12.333333333333334</v>
      </c>
      <c r="F237" s="5">
        <v>36.454833333333333</v>
      </c>
      <c r="G237" s="5">
        <v>72.939400000000006</v>
      </c>
      <c r="I237">
        <v>7</v>
      </c>
      <c r="J237">
        <v>1</v>
      </c>
      <c r="K237">
        <v>16</v>
      </c>
      <c r="L237">
        <v>22.49</v>
      </c>
      <c r="N237">
        <v>0.81</v>
      </c>
      <c r="O237">
        <v>4</v>
      </c>
      <c r="P237" t="str">
        <f>IF(O237="","",VLOOKUP(O237,TABLAS_NOBORRAR!$B$3:$C$12,2,))</f>
        <v>Vitelado</v>
      </c>
      <c r="Q237">
        <v>4</v>
      </c>
    </row>
    <row r="238" spans="1:17" x14ac:dyDescent="0.3">
      <c r="A238" t="s">
        <v>20</v>
      </c>
      <c r="B238">
        <v>7</v>
      </c>
      <c r="C238" s="3">
        <v>42284</v>
      </c>
      <c r="D238" s="4">
        <v>0.51388888888888895</v>
      </c>
      <c r="E238" s="19">
        <f t="shared" si="3"/>
        <v>12.333333333333334</v>
      </c>
      <c r="F238" s="5">
        <v>36.454833333333333</v>
      </c>
      <c r="G238" s="5">
        <v>72.939400000000006</v>
      </c>
      <c r="I238">
        <v>7</v>
      </c>
      <c r="J238">
        <v>2</v>
      </c>
      <c r="K238">
        <v>15.4</v>
      </c>
      <c r="L238">
        <v>22.25</v>
      </c>
      <c r="N238">
        <v>1.1399999999999999</v>
      </c>
      <c r="O238">
        <v>4</v>
      </c>
      <c r="P238" t="str">
        <f>IF(O238="","",VLOOKUP(O238,TABLAS_NOBORRAR!$B$3:$C$12,2,))</f>
        <v>Vitelado</v>
      </c>
      <c r="Q238">
        <v>3</v>
      </c>
    </row>
    <row r="239" spans="1:17" x14ac:dyDescent="0.3">
      <c r="A239" t="s">
        <v>20</v>
      </c>
      <c r="B239">
        <v>7</v>
      </c>
      <c r="C239" s="3">
        <v>42284</v>
      </c>
      <c r="D239" s="4">
        <v>0.51388888888888895</v>
      </c>
      <c r="E239" s="19">
        <f t="shared" si="3"/>
        <v>12.333333333333334</v>
      </c>
      <c r="F239" s="5">
        <v>36.454833333333333</v>
      </c>
      <c r="G239" s="5">
        <v>72.939400000000006</v>
      </c>
      <c r="I239">
        <v>7</v>
      </c>
      <c r="J239">
        <v>3</v>
      </c>
      <c r="K239">
        <v>15.2</v>
      </c>
      <c r="L239">
        <v>20.94</v>
      </c>
      <c r="N239">
        <v>1.39</v>
      </c>
      <c r="O239">
        <v>4</v>
      </c>
      <c r="P239" t="str">
        <f>IF(O239="","",VLOOKUP(O239,TABLAS_NOBORRAR!$B$3:$C$12,2,))</f>
        <v>Vitelado</v>
      </c>
      <c r="Q239">
        <v>999</v>
      </c>
    </row>
    <row r="240" spans="1:17" x14ac:dyDescent="0.3">
      <c r="A240" t="s">
        <v>20</v>
      </c>
      <c r="B240">
        <v>7</v>
      </c>
      <c r="C240" s="3">
        <v>42284</v>
      </c>
      <c r="D240" s="4">
        <v>0.51388888888888895</v>
      </c>
      <c r="E240" s="19">
        <f t="shared" si="3"/>
        <v>12.333333333333334</v>
      </c>
      <c r="F240" s="5">
        <v>36.454833333333333</v>
      </c>
      <c r="G240" s="5">
        <v>72.939400000000006</v>
      </c>
      <c r="I240">
        <v>7</v>
      </c>
      <c r="J240">
        <v>4</v>
      </c>
      <c r="K240">
        <v>15.2</v>
      </c>
      <c r="L240">
        <v>21.79</v>
      </c>
      <c r="N240">
        <v>1.27</v>
      </c>
      <c r="O240">
        <v>4</v>
      </c>
      <c r="P240" t="str">
        <f>IF(O240="","",VLOOKUP(O240,TABLAS_NOBORRAR!$B$3:$C$12,2,))</f>
        <v>Vitelado</v>
      </c>
      <c r="Q240">
        <v>7</v>
      </c>
    </row>
    <row r="241" spans="1:18" x14ac:dyDescent="0.3">
      <c r="A241" t="s">
        <v>20</v>
      </c>
      <c r="B241">
        <v>7</v>
      </c>
      <c r="C241" s="3">
        <v>42284</v>
      </c>
      <c r="D241" s="4">
        <v>0.51388888888888895</v>
      </c>
      <c r="E241" s="19">
        <f t="shared" si="3"/>
        <v>12.333333333333334</v>
      </c>
      <c r="F241" s="5">
        <v>36.454833333333333</v>
      </c>
      <c r="G241" s="5">
        <v>72.939400000000006</v>
      </c>
      <c r="I241">
        <v>7</v>
      </c>
      <c r="J241">
        <v>5</v>
      </c>
      <c r="K241">
        <v>13.9</v>
      </c>
      <c r="L241">
        <v>15.08</v>
      </c>
      <c r="N241">
        <v>0.74</v>
      </c>
      <c r="O241">
        <v>4</v>
      </c>
      <c r="P241" t="str">
        <f>IF(O241="","",VLOOKUP(O241,TABLAS_NOBORRAR!$B$3:$C$12,2,))</f>
        <v>Vitelado</v>
      </c>
      <c r="Q241">
        <v>999</v>
      </c>
    </row>
    <row r="242" spans="1:18" x14ac:dyDescent="0.3">
      <c r="A242" t="s">
        <v>20</v>
      </c>
      <c r="B242">
        <v>7</v>
      </c>
      <c r="C242" s="3">
        <v>42284</v>
      </c>
      <c r="D242" s="4">
        <v>0.51388888888888895</v>
      </c>
      <c r="E242" s="19">
        <f t="shared" si="3"/>
        <v>12.333333333333334</v>
      </c>
      <c r="F242" s="5">
        <v>36.454833333333333</v>
      </c>
      <c r="G242" s="5">
        <v>72.939400000000006</v>
      </c>
      <c r="I242">
        <v>7</v>
      </c>
      <c r="J242">
        <v>6</v>
      </c>
      <c r="K242">
        <v>13.9</v>
      </c>
      <c r="L242">
        <v>16.559999999999999</v>
      </c>
      <c r="N242">
        <v>0.96</v>
      </c>
      <c r="O242">
        <v>4</v>
      </c>
      <c r="P242" t="str">
        <f>IF(O242="","",VLOOKUP(O242,TABLAS_NOBORRAR!$B$3:$C$12,2,))</f>
        <v>Vitelado</v>
      </c>
      <c r="Q242">
        <v>7</v>
      </c>
    </row>
    <row r="243" spans="1:18" x14ac:dyDescent="0.3">
      <c r="A243" t="s">
        <v>20</v>
      </c>
      <c r="B243">
        <v>7</v>
      </c>
      <c r="C243" s="3">
        <v>42284</v>
      </c>
      <c r="D243" s="4">
        <v>0.51388888888888895</v>
      </c>
      <c r="E243" s="19">
        <f t="shared" si="3"/>
        <v>12.333333333333334</v>
      </c>
      <c r="F243" s="5">
        <v>36.454833333333333</v>
      </c>
      <c r="G243" s="5">
        <v>72.939400000000006</v>
      </c>
      <c r="I243">
        <v>7</v>
      </c>
      <c r="J243">
        <v>7</v>
      </c>
      <c r="K243">
        <v>15.4</v>
      </c>
      <c r="L243">
        <v>22.52</v>
      </c>
      <c r="N243">
        <v>1.34</v>
      </c>
      <c r="O243">
        <v>6</v>
      </c>
      <c r="P243" t="str">
        <f>IF(O243="","",VLOOKUP(O243,TABLAS_NOBORRAR!$B$3:$C$12,2,))</f>
        <v>Hidratado</v>
      </c>
      <c r="Q243">
        <v>5</v>
      </c>
    </row>
    <row r="244" spans="1:18" x14ac:dyDescent="0.3">
      <c r="A244" t="s">
        <v>20</v>
      </c>
      <c r="B244">
        <v>7</v>
      </c>
      <c r="C244" s="3">
        <v>42284</v>
      </c>
      <c r="D244" s="4">
        <v>0.51388888888888895</v>
      </c>
      <c r="E244" s="19">
        <f t="shared" si="3"/>
        <v>12.333333333333334</v>
      </c>
      <c r="F244" s="5">
        <v>36.454833333333333</v>
      </c>
      <c r="G244" s="5">
        <v>72.939400000000006</v>
      </c>
      <c r="I244">
        <v>7</v>
      </c>
      <c r="J244">
        <v>8</v>
      </c>
      <c r="K244">
        <v>15</v>
      </c>
      <c r="L244">
        <v>23.3</v>
      </c>
      <c r="N244">
        <v>0.89</v>
      </c>
      <c r="O244">
        <v>6</v>
      </c>
      <c r="P244" t="str">
        <f>IF(O244="","",VLOOKUP(O244,TABLAS_NOBORRAR!$B$3:$C$12,2,))</f>
        <v>Hidratado</v>
      </c>
      <c r="Q244">
        <v>4</v>
      </c>
    </row>
    <row r="245" spans="1:18" x14ac:dyDescent="0.3">
      <c r="A245" t="s">
        <v>20</v>
      </c>
      <c r="B245">
        <v>7</v>
      </c>
      <c r="C245" s="3">
        <v>42284</v>
      </c>
      <c r="D245" s="4">
        <v>0.51388888888888895</v>
      </c>
      <c r="E245" s="19">
        <f t="shared" si="3"/>
        <v>12.333333333333334</v>
      </c>
      <c r="F245" s="5">
        <v>36.454833333333333</v>
      </c>
      <c r="G245" s="5">
        <v>72.939400000000006</v>
      </c>
      <c r="I245">
        <v>7</v>
      </c>
      <c r="J245">
        <v>9</v>
      </c>
      <c r="K245">
        <v>14.5</v>
      </c>
      <c r="L245">
        <v>18.57</v>
      </c>
      <c r="N245">
        <v>1.59</v>
      </c>
      <c r="O245">
        <v>6</v>
      </c>
      <c r="P245" t="str">
        <f>IF(O245="","",VLOOKUP(O245,TABLAS_NOBORRAR!$B$3:$C$12,2,))</f>
        <v>Hidratado</v>
      </c>
      <c r="Q245">
        <v>999</v>
      </c>
    </row>
    <row r="246" spans="1:18" x14ac:dyDescent="0.3">
      <c r="A246" t="s">
        <v>20</v>
      </c>
      <c r="B246">
        <v>7</v>
      </c>
      <c r="C246" s="3">
        <v>42284</v>
      </c>
      <c r="D246" s="4">
        <v>0.51388888888888895</v>
      </c>
      <c r="E246" s="19">
        <f t="shared" si="3"/>
        <v>12.333333333333334</v>
      </c>
      <c r="F246" s="5">
        <v>36.454833333333333</v>
      </c>
      <c r="G246" s="5">
        <v>72.939400000000006</v>
      </c>
      <c r="I246">
        <v>7</v>
      </c>
      <c r="J246">
        <v>10</v>
      </c>
      <c r="K246">
        <v>13.7</v>
      </c>
      <c r="L246">
        <v>15.64</v>
      </c>
      <c r="N246">
        <v>0.65</v>
      </c>
      <c r="O246">
        <v>4</v>
      </c>
      <c r="P246" t="str">
        <f>IF(O246="","",VLOOKUP(O246,TABLAS_NOBORRAR!$B$3:$C$12,2,))</f>
        <v>Vitelado</v>
      </c>
      <c r="Q246">
        <v>2</v>
      </c>
    </row>
    <row r="247" spans="1:18" x14ac:dyDescent="0.3">
      <c r="A247" t="s">
        <v>20</v>
      </c>
      <c r="B247">
        <v>7</v>
      </c>
      <c r="C247" s="3">
        <v>42284</v>
      </c>
      <c r="D247" s="4">
        <v>0.51388888888888895</v>
      </c>
      <c r="E247" s="19">
        <f t="shared" si="3"/>
        <v>12.333333333333334</v>
      </c>
      <c r="F247" s="5">
        <v>36.454833333333333</v>
      </c>
      <c r="G247" s="5">
        <v>72.939400000000006</v>
      </c>
      <c r="I247">
        <v>7</v>
      </c>
      <c r="J247">
        <v>11</v>
      </c>
      <c r="K247">
        <v>16.7</v>
      </c>
      <c r="L247">
        <v>26.75</v>
      </c>
      <c r="N247">
        <v>0.9</v>
      </c>
      <c r="O247">
        <v>4</v>
      </c>
      <c r="P247" t="str">
        <f>IF(O247="","",VLOOKUP(O247,TABLAS_NOBORRAR!$B$3:$C$12,2,))</f>
        <v>Vitelado</v>
      </c>
      <c r="Q247">
        <v>999</v>
      </c>
      <c r="R247" t="s">
        <v>33</v>
      </c>
    </row>
    <row r="248" spans="1:18" x14ac:dyDescent="0.3">
      <c r="A248" t="s">
        <v>20</v>
      </c>
      <c r="B248">
        <v>7</v>
      </c>
      <c r="C248" s="3">
        <v>42284</v>
      </c>
      <c r="D248" s="4">
        <v>0.51388888888888895</v>
      </c>
      <c r="E248" s="19">
        <f t="shared" si="3"/>
        <v>12.333333333333334</v>
      </c>
      <c r="F248" s="5">
        <v>36.454833333333333</v>
      </c>
      <c r="G248" s="5">
        <v>72.939400000000006</v>
      </c>
      <c r="I248">
        <v>7</v>
      </c>
      <c r="J248">
        <v>12</v>
      </c>
      <c r="K248">
        <v>13.6</v>
      </c>
      <c r="L248">
        <v>17.53</v>
      </c>
      <c r="N248">
        <v>1.47</v>
      </c>
      <c r="O248">
        <v>6</v>
      </c>
      <c r="P248" t="str">
        <f>IF(O248="","",VLOOKUP(O248,TABLAS_NOBORRAR!$B$3:$C$12,2,))</f>
        <v>Hidratado</v>
      </c>
      <c r="Q248">
        <v>999</v>
      </c>
    </row>
    <row r="249" spans="1:18" x14ac:dyDescent="0.3">
      <c r="A249" t="s">
        <v>20</v>
      </c>
      <c r="B249">
        <v>7</v>
      </c>
      <c r="C249" s="3">
        <v>42284</v>
      </c>
      <c r="D249" s="4">
        <v>0.51388888888888895</v>
      </c>
      <c r="E249" s="19">
        <f t="shared" si="3"/>
        <v>12.333333333333334</v>
      </c>
      <c r="F249" s="5">
        <v>36.454833333333333</v>
      </c>
      <c r="G249" s="5">
        <v>72.939400000000006</v>
      </c>
      <c r="I249">
        <v>7</v>
      </c>
      <c r="J249">
        <v>13</v>
      </c>
      <c r="K249">
        <v>15</v>
      </c>
      <c r="L249">
        <v>21.66</v>
      </c>
      <c r="N249">
        <v>1.49</v>
      </c>
      <c r="O249">
        <v>4</v>
      </c>
      <c r="P249" t="str">
        <f>IF(O249="","",VLOOKUP(O249,TABLAS_NOBORRAR!$B$3:$C$12,2,))</f>
        <v>Vitelado</v>
      </c>
      <c r="Q249">
        <v>7</v>
      </c>
    </row>
    <row r="250" spans="1:18" x14ac:dyDescent="0.3">
      <c r="A250" t="s">
        <v>20</v>
      </c>
      <c r="B250">
        <v>7</v>
      </c>
      <c r="C250" s="3">
        <v>42284</v>
      </c>
      <c r="D250" s="4">
        <v>0.51388888888888895</v>
      </c>
      <c r="E250" s="19">
        <f t="shared" si="3"/>
        <v>12.333333333333334</v>
      </c>
      <c r="F250" s="5">
        <v>36.454833333333333</v>
      </c>
      <c r="G250" s="5">
        <v>72.939400000000006</v>
      </c>
      <c r="I250">
        <v>7</v>
      </c>
      <c r="J250">
        <v>14</v>
      </c>
      <c r="K250">
        <v>14.7</v>
      </c>
      <c r="L250">
        <v>20.100000000000001</v>
      </c>
      <c r="N250">
        <v>1</v>
      </c>
      <c r="O250">
        <v>4</v>
      </c>
      <c r="P250" t="str">
        <f>IF(O250="","",VLOOKUP(O250,TABLAS_NOBORRAR!$B$3:$C$12,2,))</f>
        <v>Vitelado</v>
      </c>
      <c r="Q250">
        <v>4</v>
      </c>
    </row>
    <row r="251" spans="1:18" x14ac:dyDescent="0.3">
      <c r="A251" t="s">
        <v>20</v>
      </c>
      <c r="B251">
        <v>7</v>
      </c>
      <c r="C251" s="3">
        <v>42284</v>
      </c>
      <c r="D251" s="4">
        <v>0.51388888888888895</v>
      </c>
      <c r="E251" s="19">
        <f t="shared" si="3"/>
        <v>12.333333333333334</v>
      </c>
      <c r="F251" s="5">
        <v>36.454833333333333</v>
      </c>
      <c r="G251" s="5">
        <v>72.939400000000006</v>
      </c>
      <c r="I251">
        <v>7</v>
      </c>
      <c r="J251">
        <v>15</v>
      </c>
      <c r="K251">
        <v>13.7</v>
      </c>
      <c r="L251">
        <v>16.25</v>
      </c>
      <c r="N251">
        <v>0.88</v>
      </c>
      <c r="O251">
        <v>4</v>
      </c>
      <c r="P251" t="str">
        <f>IF(O251="","",VLOOKUP(O251,TABLAS_NOBORRAR!$B$3:$C$12,2,))</f>
        <v>Vitelado</v>
      </c>
      <c r="Q251">
        <v>7</v>
      </c>
    </row>
    <row r="252" spans="1:18" x14ac:dyDescent="0.3">
      <c r="A252" t="s">
        <v>20</v>
      </c>
      <c r="B252">
        <v>7</v>
      </c>
      <c r="C252" s="3">
        <v>42284</v>
      </c>
      <c r="D252" s="4">
        <v>0.51388888888888895</v>
      </c>
      <c r="E252" s="19">
        <f t="shared" si="3"/>
        <v>12.333333333333334</v>
      </c>
      <c r="F252" s="5">
        <v>36.454833333333333</v>
      </c>
      <c r="G252" s="5">
        <v>72.939400000000006</v>
      </c>
      <c r="I252">
        <v>7</v>
      </c>
      <c r="J252">
        <v>16</v>
      </c>
      <c r="K252">
        <v>15.2</v>
      </c>
      <c r="L252">
        <v>23.09</v>
      </c>
      <c r="N252">
        <v>1.41</v>
      </c>
      <c r="O252">
        <v>4</v>
      </c>
      <c r="P252" t="str">
        <f>IF(O252="","",VLOOKUP(O252,TABLAS_NOBORRAR!$B$3:$C$12,2,))</f>
        <v>Vitelado</v>
      </c>
      <c r="Q252">
        <v>2</v>
      </c>
    </row>
    <row r="253" spans="1:18" x14ac:dyDescent="0.3">
      <c r="A253" t="s">
        <v>20</v>
      </c>
      <c r="B253">
        <v>7</v>
      </c>
      <c r="C253" s="3">
        <v>42284</v>
      </c>
      <c r="D253" s="4">
        <v>0.51388888888888895</v>
      </c>
      <c r="E253" s="19">
        <f t="shared" si="3"/>
        <v>12.333333333333334</v>
      </c>
      <c r="F253" s="5">
        <v>36.454833333333333</v>
      </c>
      <c r="G253" s="5">
        <v>72.939400000000006</v>
      </c>
      <c r="I253">
        <v>7</v>
      </c>
      <c r="J253">
        <v>17</v>
      </c>
      <c r="K253">
        <v>16</v>
      </c>
      <c r="L253">
        <v>25.18</v>
      </c>
      <c r="N253">
        <v>1.47</v>
      </c>
      <c r="O253">
        <v>4</v>
      </c>
      <c r="P253" t="str">
        <f>IF(O253="","",VLOOKUP(O253,TABLAS_NOBORRAR!$B$3:$C$12,2,))</f>
        <v>Vitelado</v>
      </c>
      <c r="Q253">
        <v>6</v>
      </c>
    </row>
    <row r="254" spans="1:18" x14ac:dyDescent="0.3">
      <c r="A254" t="s">
        <v>20</v>
      </c>
      <c r="B254">
        <v>7</v>
      </c>
      <c r="C254" s="3">
        <v>42284</v>
      </c>
      <c r="D254" s="4">
        <v>0.51388888888888895</v>
      </c>
      <c r="E254" s="19">
        <f t="shared" si="3"/>
        <v>12.333333333333334</v>
      </c>
      <c r="F254" s="5">
        <v>36.454833333333333</v>
      </c>
      <c r="G254" s="5">
        <v>72.939400000000006</v>
      </c>
      <c r="I254">
        <v>7</v>
      </c>
      <c r="J254">
        <v>19</v>
      </c>
      <c r="K254">
        <v>13.2</v>
      </c>
      <c r="L254">
        <v>14.09</v>
      </c>
      <c r="N254">
        <v>0.51</v>
      </c>
      <c r="O254">
        <v>4</v>
      </c>
      <c r="P254" t="str">
        <f>IF(O254="","",VLOOKUP(O254,TABLAS_NOBORRAR!$B$3:$C$12,2,))</f>
        <v>Vitelado</v>
      </c>
      <c r="Q254">
        <v>4</v>
      </c>
    </row>
    <row r="255" spans="1:18" x14ac:dyDescent="0.3">
      <c r="A255" t="s">
        <v>20</v>
      </c>
      <c r="B255">
        <v>7</v>
      </c>
      <c r="C255" s="3">
        <v>42284</v>
      </c>
      <c r="D255" s="4">
        <v>0.51388888888888895</v>
      </c>
      <c r="E255" s="19">
        <f t="shared" si="3"/>
        <v>12.333333333333334</v>
      </c>
      <c r="F255" s="5">
        <v>36.454833333333333</v>
      </c>
      <c r="G255" s="5">
        <v>72.939400000000006</v>
      </c>
      <c r="I255">
        <v>7</v>
      </c>
      <c r="J255">
        <v>20</v>
      </c>
      <c r="K255">
        <v>14</v>
      </c>
      <c r="L255">
        <v>16.72</v>
      </c>
      <c r="N255">
        <v>1.0900000000000001</v>
      </c>
      <c r="O255">
        <v>4</v>
      </c>
      <c r="P255" t="str">
        <f>IF(O255="","",VLOOKUP(O255,TABLAS_NOBORRAR!$B$3:$C$12,2,))</f>
        <v>Vitelado</v>
      </c>
      <c r="Q255">
        <v>7</v>
      </c>
    </row>
    <row r="256" spans="1:18" x14ac:dyDescent="0.3">
      <c r="A256" t="s">
        <v>20</v>
      </c>
      <c r="B256">
        <v>7</v>
      </c>
      <c r="C256" s="3">
        <v>42284</v>
      </c>
      <c r="D256" s="4">
        <v>0.51388888888888895</v>
      </c>
      <c r="E256" s="19">
        <f t="shared" si="3"/>
        <v>12.333333333333334</v>
      </c>
      <c r="F256" s="5">
        <v>36.454833333333333</v>
      </c>
      <c r="G256" s="5">
        <v>72.939400000000006</v>
      </c>
      <c r="I256">
        <v>7</v>
      </c>
      <c r="J256">
        <v>21</v>
      </c>
      <c r="K256">
        <v>15</v>
      </c>
      <c r="L256">
        <v>20.77</v>
      </c>
      <c r="N256">
        <v>1.41</v>
      </c>
      <c r="O256">
        <v>4</v>
      </c>
      <c r="P256" t="str">
        <f>IF(O256="","",VLOOKUP(O256,TABLAS_NOBORRAR!$B$3:$C$12,2,))</f>
        <v>Vitelado</v>
      </c>
      <c r="Q256">
        <v>999</v>
      </c>
    </row>
    <row r="257" spans="1:17" x14ac:dyDescent="0.3">
      <c r="A257" t="s">
        <v>20</v>
      </c>
      <c r="B257">
        <v>7</v>
      </c>
      <c r="C257" s="3">
        <v>42284</v>
      </c>
      <c r="D257" s="4">
        <v>0.51388888888888895</v>
      </c>
      <c r="E257" s="19">
        <f t="shared" si="3"/>
        <v>12.333333333333334</v>
      </c>
      <c r="F257" s="5">
        <v>36.454833333333333</v>
      </c>
      <c r="G257" s="5">
        <v>72.939400000000006</v>
      </c>
      <c r="I257">
        <v>7</v>
      </c>
      <c r="J257">
        <v>22</v>
      </c>
      <c r="K257">
        <v>14.5</v>
      </c>
      <c r="L257">
        <v>19.600000000000001</v>
      </c>
      <c r="N257">
        <v>1.06</v>
      </c>
      <c r="O257">
        <v>4</v>
      </c>
      <c r="P257" t="str">
        <f>IF(O257="","",VLOOKUP(O257,TABLAS_NOBORRAR!$B$3:$C$12,2,))</f>
        <v>Vitelado</v>
      </c>
      <c r="Q257">
        <v>7</v>
      </c>
    </row>
    <row r="258" spans="1:17" x14ac:dyDescent="0.3">
      <c r="A258" t="s">
        <v>20</v>
      </c>
      <c r="B258">
        <v>7</v>
      </c>
      <c r="C258" s="3">
        <v>42284</v>
      </c>
      <c r="D258" s="4">
        <v>0.51388888888888895</v>
      </c>
      <c r="E258" s="19">
        <f t="shared" si="3"/>
        <v>12.333333333333334</v>
      </c>
      <c r="F258" s="5">
        <v>36.454833333333333</v>
      </c>
      <c r="G258" s="5">
        <v>72.939400000000006</v>
      </c>
      <c r="I258">
        <v>7</v>
      </c>
      <c r="J258">
        <v>23</v>
      </c>
      <c r="K258">
        <v>14.5</v>
      </c>
      <c r="L258">
        <v>18.190000000000001</v>
      </c>
      <c r="N258">
        <v>0.66</v>
      </c>
      <c r="O258">
        <v>4</v>
      </c>
      <c r="P258" t="str">
        <f>IF(O258="","",VLOOKUP(O258,TABLAS_NOBORRAR!$B$3:$C$12,2,))</f>
        <v>Vitelado</v>
      </c>
      <c r="Q258">
        <v>2</v>
      </c>
    </row>
    <row r="259" spans="1:17" x14ac:dyDescent="0.3">
      <c r="A259" t="s">
        <v>20</v>
      </c>
      <c r="B259">
        <v>7</v>
      </c>
      <c r="C259" s="3">
        <v>42284</v>
      </c>
      <c r="D259" s="4">
        <v>0.51388888888888895</v>
      </c>
      <c r="E259" s="19">
        <f t="shared" ref="E259:E322" si="4">HOUR(D259)+ MINUTE(D259)/60</f>
        <v>12.333333333333334</v>
      </c>
      <c r="F259" s="5">
        <v>36.454833333333333</v>
      </c>
      <c r="G259" s="5">
        <v>72.939400000000006</v>
      </c>
      <c r="I259">
        <v>7</v>
      </c>
      <c r="J259">
        <v>24</v>
      </c>
      <c r="K259">
        <v>16</v>
      </c>
      <c r="L259">
        <v>27.85</v>
      </c>
      <c r="N259">
        <v>3.73</v>
      </c>
      <c r="O259">
        <v>6</v>
      </c>
      <c r="P259" t="str">
        <f>IF(O259="","",VLOOKUP(O259,TABLAS_NOBORRAR!$B$3:$C$12,2,))</f>
        <v>Hidratado</v>
      </c>
      <c r="Q259">
        <v>999</v>
      </c>
    </row>
    <row r="260" spans="1:17" x14ac:dyDescent="0.3">
      <c r="A260" t="s">
        <v>20</v>
      </c>
      <c r="B260">
        <v>7</v>
      </c>
      <c r="C260" s="3">
        <v>42284</v>
      </c>
      <c r="D260" s="4">
        <v>0.51388888888888895</v>
      </c>
      <c r="E260" s="19">
        <f t="shared" si="4"/>
        <v>12.333333333333334</v>
      </c>
      <c r="F260" s="5">
        <v>36.454833333333333</v>
      </c>
      <c r="G260" s="5">
        <v>72.939400000000006</v>
      </c>
      <c r="I260">
        <v>7</v>
      </c>
      <c r="J260">
        <v>25</v>
      </c>
      <c r="K260">
        <v>13.2</v>
      </c>
      <c r="L260">
        <v>15.48</v>
      </c>
      <c r="N260">
        <v>1.45</v>
      </c>
      <c r="O260">
        <v>6</v>
      </c>
      <c r="P260" t="str">
        <f>IF(O260="","",VLOOKUP(O260,TABLAS_NOBORRAR!$B$3:$C$12,2,))</f>
        <v>Hidratado</v>
      </c>
      <c r="Q260">
        <v>999</v>
      </c>
    </row>
    <row r="261" spans="1:17" x14ac:dyDescent="0.3">
      <c r="A261" t="s">
        <v>20</v>
      </c>
      <c r="B261">
        <v>7</v>
      </c>
      <c r="C261" s="3">
        <v>42284</v>
      </c>
      <c r="D261" s="4">
        <v>0.51388888888888895</v>
      </c>
      <c r="E261" s="19">
        <f t="shared" si="4"/>
        <v>12.333333333333334</v>
      </c>
      <c r="F261" s="5">
        <v>36.454833333333333</v>
      </c>
      <c r="G261" s="5">
        <v>72.939400000000006</v>
      </c>
      <c r="I261">
        <v>7</v>
      </c>
      <c r="J261">
        <v>26</v>
      </c>
      <c r="K261">
        <v>15.2</v>
      </c>
      <c r="L261">
        <v>22.7</v>
      </c>
      <c r="N261">
        <v>1.39</v>
      </c>
      <c r="O261">
        <v>4</v>
      </c>
      <c r="P261" t="str">
        <f>IF(O261="","",VLOOKUP(O261,TABLAS_NOBORRAR!$B$3:$C$12,2,))</f>
        <v>Vitelado</v>
      </c>
      <c r="Q261">
        <v>7</v>
      </c>
    </row>
    <row r="262" spans="1:17" x14ac:dyDescent="0.3">
      <c r="A262" t="s">
        <v>20</v>
      </c>
      <c r="B262">
        <v>7</v>
      </c>
      <c r="C262" s="3">
        <v>42284</v>
      </c>
      <c r="D262" s="4">
        <v>0.51388888888888895</v>
      </c>
      <c r="E262" s="19">
        <f t="shared" si="4"/>
        <v>12.333333333333334</v>
      </c>
      <c r="F262" s="5">
        <v>36.454833333333333</v>
      </c>
      <c r="G262" s="5">
        <v>72.939400000000006</v>
      </c>
      <c r="I262">
        <v>7</v>
      </c>
      <c r="J262">
        <v>27</v>
      </c>
      <c r="K262">
        <v>13.7</v>
      </c>
      <c r="L262">
        <v>14.49</v>
      </c>
      <c r="N262">
        <v>0.85</v>
      </c>
      <c r="O262">
        <v>4</v>
      </c>
      <c r="P262" t="str">
        <f>IF(O262="","",VLOOKUP(O262,TABLAS_NOBORRAR!$B$3:$C$12,2,))</f>
        <v>Vitelado</v>
      </c>
      <c r="Q262">
        <v>999</v>
      </c>
    </row>
    <row r="263" spans="1:17" x14ac:dyDescent="0.3">
      <c r="A263" t="s">
        <v>20</v>
      </c>
      <c r="B263">
        <v>7</v>
      </c>
      <c r="C263" s="3">
        <v>42284</v>
      </c>
      <c r="D263" s="4">
        <v>0.51388888888888895</v>
      </c>
      <c r="E263" s="19">
        <f t="shared" si="4"/>
        <v>12.333333333333334</v>
      </c>
      <c r="F263" s="5">
        <v>36.454833333333333</v>
      </c>
      <c r="G263" s="5">
        <v>72.939400000000006</v>
      </c>
      <c r="I263">
        <v>7</v>
      </c>
      <c r="J263">
        <v>28</v>
      </c>
      <c r="K263">
        <v>15</v>
      </c>
      <c r="L263">
        <v>19.95</v>
      </c>
      <c r="N263">
        <v>0.87</v>
      </c>
      <c r="O263">
        <v>5</v>
      </c>
      <c r="P263" t="str">
        <f>IF(O263="","",VLOOKUP(O263,TABLAS_NOBORRAR!$B$3:$C$12,2,))</f>
        <v>En Maduracion</v>
      </c>
      <c r="Q263">
        <v>999</v>
      </c>
    </row>
    <row r="264" spans="1:17" x14ac:dyDescent="0.3">
      <c r="A264" t="s">
        <v>20</v>
      </c>
      <c r="B264">
        <v>7</v>
      </c>
      <c r="C264" s="3">
        <v>42284</v>
      </c>
      <c r="D264" s="4">
        <v>0.51388888888888895</v>
      </c>
      <c r="E264" s="19">
        <f t="shared" si="4"/>
        <v>12.333333333333334</v>
      </c>
      <c r="F264" s="5">
        <v>36.454833333333333</v>
      </c>
      <c r="G264" s="5">
        <v>72.939400000000006</v>
      </c>
      <c r="I264">
        <v>7</v>
      </c>
      <c r="J264">
        <v>29</v>
      </c>
      <c r="K264">
        <v>14.5</v>
      </c>
      <c r="L264">
        <v>20.02</v>
      </c>
      <c r="N264">
        <v>1.05</v>
      </c>
      <c r="O264">
        <v>4</v>
      </c>
      <c r="P264" t="str">
        <f>IF(O264="","",VLOOKUP(O264,TABLAS_NOBORRAR!$B$3:$C$12,2,))</f>
        <v>Vitelado</v>
      </c>
      <c r="Q264">
        <v>4</v>
      </c>
    </row>
    <row r="265" spans="1:17" x14ac:dyDescent="0.3">
      <c r="A265" t="s">
        <v>20</v>
      </c>
      <c r="B265">
        <v>7</v>
      </c>
      <c r="C265" s="3">
        <v>42284</v>
      </c>
      <c r="D265" s="4">
        <v>0.51388888888888895</v>
      </c>
      <c r="E265" s="19">
        <f t="shared" si="4"/>
        <v>12.333333333333334</v>
      </c>
      <c r="F265" s="5">
        <v>36.454833333333333</v>
      </c>
      <c r="G265" s="5">
        <v>72.939400000000006</v>
      </c>
      <c r="I265">
        <v>7</v>
      </c>
      <c r="J265">
        <v>30</v>
      </c>
      <c r="K265">
        <v>14.3</v>
      </c>
      <c r="L265">
        <v>18.87</v>
      </c>
      <c r="N265">
        <v>1.05</v>
      </c>
      <c r="O265">
        <v>4</v>
      </c>
      <c r="P265" t="str">
        <f>IF(O265="","",VLOOKUP(O265,TABLAS_NOBORRAR!$B$3:$C$12,2,))</f>
        <v>Vitelado</v>
      </c>
      <c r="Q265">
        <v>999</v>
      </c>
    </row>
    <row r="266" spans="1:17" x14ac:dyDescent="0.3">
      <c r="A266" t="s">
        <v>20</v>
      </c>
      <c r="B266">
        <v>7</v>
      </c>
      <c r="C266" s="3">
        <v>42284</v>
      </c>
      <c r="D266" s="4">
        <v>0.51388888888888895</v>
      </c>
      <c r="E266" s="19">
        <f t="shared" si="4"/>
        <v>12.333333333333334</v>
      </c>
      <c r="F266" s="5">
        <v>36.454833333333333</v>
      </c>
      <c r="G266" s="5">
        <v>72.939400000000006</v>
      </c>
      <c r="I266">
        <v>7</v>
      </c>
      <c r="J266">
        <v>31</v>
      </c>
      <c r="K266">
        <v>14</v>
      </c>
      <c r="L266">
        <v>16.149999999999999</v>
      </c>
      <c r="N266">
        <v>0.79</v>
      </c>
      <c r="O266">
        <v>4</v>
      </c>
      <c r="P266" t="str">
        <f>IF(O266="","",VLOOKUP(O266,TABLAS_NOBORRAR!$B$3:$C$12,2,))</f>
        <v>Vitelado</v>
      </c>
      <c r="Q266">
        <v>4</v>
      </c>
    </row>
    <row r="267" spans="1:17" x14ac:dyDescent="0.3">
      <c r="A267" t="s">
        <v>20</v>
      </c>
      <c r="B267">
        <v>7</v>
      </c>
      <c r="C267" s="3">
        <v>42284</v>
      </c>
      <c r="D267" s="4">
        <v>0.51388888888888895</v>
      </c>
      <c r="E267" s="19">
        <f t="shared" si="4"/>
        <v>12.333333333333334</v>
      </c>
      <c r="F267" s="5">
        <v>36.454833333333333</v>
      </c>
      <c r="G267" s="5">
        <v>72.939400000000006</v>
      </c>
      <c r="I267">
        <v>7</v>
      </c>
      <c r="J267">
        <v>32</v>
      </c>
      <c r="K267">
        <v>14.4</v>
      </c>
      <c r="L267">
        <v>16.23</v>
      </c>
      <c r="N267">
        <v>1.41</v>
      </c>
      <c r="O267">
        <v>6</v>
      </c>
      <c r="P267" t="str">
        <f>IF(O267="","",VLOOKUP(O267,TABLAS_NOBORRAR!$B$3:$C$12,2,))</f>
        <v>Hidratado</v>
      </c>
      <c r="Q267">
        <v>999</v>
      </c>
    </row>
    <row r="268" spans="1:17" x14ac:dyDescent="0.3">
      <c r="A268" t="s">
        <v>20</v>
      </c>
      <c r="B268">
        <v>7</v>
      </c>
      <c r="C268" s="3">
        <v>42284</v>
      </c>
      <c r="D268" s="4">
        <v>0.51388888888888895</v>
      </c>
      <c r="E268" s="19">
        <f t="shared" si="4"/>
        <v>12.333333333333334</v>
      </c>
      <c r="F268" s="5">
        <v>36.454833333333333</v>
      </c>
      <c r="G268" s="5">
        <v>72.939400000000006</v>
      </c>
      <c r="I268">
        <v>7</v>
      </c>
      <c r="J268">
        <v>33</v>
      </c>
      <c r="K268">
        <v>14</v>
      </c>
      <c r="L268">
        <v>16.93</v>
      </c>
      <c r="N268">
        <v>1.0900000000000001</v>
      </c>
      <c r="O268">
        <v>4</v>
      </c>
      <c r="P268" t="str">
        <f>IF(O268="","",VLOOKUP(O268,TABLAS_NOBORRAR!$B$3:$C$12,2,))</f>
        <v>Vitelado</v>
      </c>
      <c r="Q268">
        <v>999</v>
      </c>
    </row>
    <row r="269" spans="1:17" x14ac:dyDescent="0.3">
      <c r="A269" t="s">
        <v>20</v>
      </c>
      <c r="B269">
        <v>7</v>
      </c>
      <c r="C269" s="3">
        <v>42284</v>
      </c>
      <c r="D269" s="4">
        <v>0.51388888888888895</v>
      </c>
      <c r="E269" s="19">
        <f t="shared" si="4"/>
        <v>12.333333333333334</v>
      </c>
      <c r="F269" s="5">
        <v>36.454833333333333</v>
      </c>
      <c r="G269" s="5">
        <v>72.939400000000006</v>
      </c>
      <c r="I269">
        <v>7</v>
      </c>
      <c r="J269">
        <v>34</v>
      </c>
      <c r="K269">
        <v>14</v>
      </c>
      <c r="L269">
        <v>15.7</v>
      </c>
      <c r="N269">
        <v>0.89</v>
      </c>
      <c r="O269">
        <v>4</v>
      </c>
      <c r="P269" t="str">
        <f>IF(O269="","",VLOOKUP(O269,TABLAS_NOBORRAR!$B$3:$C$12,2,))</f>
        <v>Vitelado</v>
      </c>
      <c r="Q269">
        <v>999</v>
      </c>
    </row>
    <row r="270" spans="1:17" x14ac:dyDescent="0.3">
      <c r="A270" t="s">
        <v>20</v>
      </c>
      <c r="B270">
        <v>7</v>
      </c>
      <c r="C270" s="3">
        <v>42284</v>
      </c>
      <c r="D270" s="4">
        <v>0.51388888888888895</v>
      </c>
      <c r="E270" s="19">
        <f t="shared" si="4"/>
        <v>12.333333333333334</v>
      </c>
      <c r="F270" s="5">
        <v>36.454833333333333</v>
      </c>
      <c r="G270" s="5">
        <v>72.939400000000006</v>
      </c>
      <c r="I270">
        <v>7</v>
      </c>
      <c r="J270">
        <v>35</v>
      </c>
      <c r="K270">
        <v>14</v>
      </c>
      <c r="L270">
        <v>17.91</v>
      </c>
      <c r="N270">
        <v>0.81</v>
      </c>
      <c r="O270">
        <v>4</v>
      </c>
      <c r="P270" t="str">
        <f>IF(O270="","",VLOOKUP(O270,TABLAS_NOBORRAR!$B$3:$C$12,2,))</f>
        <v>Vitelado</v>
      </c>
      <c r="Q270">
        <v>3</v>
      </c>
    </row>
    <row r="271" spans="1:17" x14ac:dyDescent="0.3">
      <c r="A271" t="s">
        <v>20</v>
      </c>
      <c r="B271">
        <v>7</v>
      </c>
      <c r="C271" s="3">
        <v>42284</v>
      </c>
      <c r="D271" s="4">
        <v>0.51388888888888895</v>
      </c>
      <c r="E271" s="19">
        <f t="shared" si="4"/>
        <v>12.333333333333334</v>
      </c>
      <c r="F271" s="5">
        <v>36.454833333333333</v>
      </c>
      <c r="G271" s="5">
        <v>72.939400000000006</v>
      </c>
      <c r="I271">
        <v>7</v>
      </c>
      <c r="J271">
        <v>36</v>
      </c>
      <c r="K271">
        <v>13.5</v>
      </c>
      <c r="L271">
        <v>14.82</v>
      </c>
      <c r="N271">
        <v>1.0900000000000001</v>
      </c>
      <c r="O271">
        <v>6</v>
      </c>
      <c r="P271" t="str">
        <f>IF(O271="","",VLOOKUP(O271,TABLAS_NOBORRAR!$B$3:$C$12,2,))</f>
        <v>Hidratado</v>
      </c>
      <c r="Q271">
        <v>999</v>
      </c>
    </row>
    <row r="272" spans="1:17" x14ac:dyDescent="0.3">
      <c r="A272" t="s">
        <v>20</v>
      </c>
      <c r="B272">
        <v>7</v>
      </c>
      <c r="C272" s="3">
        <v>42284</v>
      </c>
      <c r="D272" s="4">
        <v>0.51388888888888895</v>
      </c>
      <c r="E272" s="19">
        <f t="shared" si="4"/>
        <v>12.333333333333334</v>
      </c>
      <c r="F272" s="5">
        <v>36.454833333333333</v>
      </c>
      <c r="G272" s="5">
        <v>72.939400000000006</v>
      </c>
      <c r="I272">
        <v>7</v>
      </c>
      <c r="J272">
        <v>37</v>
      </c>
      <c r="K272">
        <v>14</v>
      </c>
      <c r="L272">
        <v>17.850000000000001</v>
      </c>
      <c r="N272">
        <v>0.83</v>
      </c>
      <c r="O272">
        <v>4</v>
      </c>
      <c r="P272" t="str">
        <f>IF(O272="","",VLOOKUP(O272,TABLAS_NOBORRAR!$B$3:$C$12,2,))</f>
        <v>Vitelado</v>
      </c>
      <c r="Q272">
        <v>6</v>
      </c>
    </row>
    <row r="273" spans="1:18" x14ac:dyDescent="0.3">
      <c r="A273" t="s">
        <v>20</v>
      </c>
      <c r="B273">
        <v>7</v>
      </c>
      <c r="C273" s="3">
        <v>42284</v>
      </c>
      <c r="D273" s="4">
        <v>0.51388888888888895</v>
      </c>
      <c r="E273" s="19">
        <f t="shared" si="4"/>
        <v>12.333333333333334</v>
      </c>
      <c r="F273" s="5">
        <v>36.454833333333333</v>
      </c>
      <c r="G273" s="5">
        <v>72.939400000000006</v>
      </c>
      <c r="I273">
        <v>7</v>
      </c>
      <c r="J273">
        <v>38</v>
      </c>
      <c r="K273">
        <v>14</v>
      </c>
      <c r="L273">
        <v>17.57</v>
      </c>
      <c r="N273">
        <v>1.63</v>
      </c>
      <c r="O273">
        <v>6</v>
      </c>
      <c r="P273" t="str">
        <f>IF(O273="","",VLOOKUP(O273,TABLAS_NOBORRAR!$B$3:$C$12,2,))</f>
        <v>Hidratado</v>
      </c>
      <c r="Q273">
        <v>999</v>
      </c>
    </row>
    <row r="274" spans="1:18" x14ac:dyDescent="0.3">
      <c r="A274" t="s">
        <v>20</v>
      </c>
      <c r="B274">
        <v>7</v>
      </c>
      <c r="C274" s="3">
        <v>42284</v>
      </c>
      <c r="D274" s="4">
        <v>0.51388888888888895</v>
      </c>
      <c r="E274" s="19">
        <f t="shared" si="4"/>
        <v>12.333333333333334</v>
      </c>
      <c r="F274" s="5">
        <v>36.454833333333333</v>
      </c>
      <c r="G274" s="5">
        <v>72.939400000000006</v>
      </c>
      <c r="I274">
        <v>7</v>
      </c>
      <c r="J274">
        <v>39</v>
      </c>
      <c r="K274">
        <v>14.5</v>
      </c>
      <c r="L274">
        <v>18.399999999999999</v>
      </c>
      <c r="N274">
        <v>1.1399999999999999</v>
      </c>
      <c r="O274">
        <v>4</v>
      </c>
      <c r="P274" t="str">
        <f>IF(O274="","",VLOOKUP(O274,TABLAS_NOBORRAR!$B$3:$C$12,2,))</f>
        <v>Vitelado</v>
      </c>
      <c r="Q274">
        <v>7</v>
      </c>
    </row>
    <row r="275" spans="1:18" x14ac:dyDescent="0.3">
      <c r="A275" t="s">
        <v>20</v>
      </c>
      <c r="B275">
        <v>7</v>
      </c>
      <c r="C275" s="3">
        <v>42284</v>
      </c>
      <c r="D275" s="4">
        <v>0.51388888888888895</v>
      </c>
      <c r="E275" s="19">
        <f t="shared" si="4"/>
        <v>12.333333333333334</v>
      </c>
      <c r="F275" s="5">
        <v>36.454833333333333</v>
      </c>
      <c r="G275" s="5">
        <v>72.939400000000006</v>
      </c>
      <c r="I275">
        <v>7</v>
      </c>
      <c r="J275">
        <v>40</v>
      </c>
      <c r="K275">
        <v>14</v>
      </c>
      <c r="L275">
        <v>17.2</v>
      </c>
      <c r="N275">
        <v>0.85</v>
      </c>
      <c r="O275">
        <v>4</v>
      </c>
      <c r="P275" t="str">
        <f>IF(O275="","",VLOOKUP(O275,TABLAS_NOBORRAR!$B$3:$C$12,2,))</f>
        <v>Vitelado</v>
      </c>
      <c r="Q275">
        <v>999</v>
      </c>
    </row>
    <row r="276" spans="1:18" x14ac:dyDescent="0.3">
      <c r="A276" t="s">
        <v>20</v>
      </c>
      <c r="B276">
        <v>8</v>
      </c>
      <c r="C276" s="3">
        <v>42284</v>
      </c>
      <c r="D276" s="4">
        <v>0.61111111111111105</v>
      </c>
      <c r="E276" s="19">
        <f t="shared" si="4"/>
        <v>14.666666666666666</v>
      </c>
      <c r="F276" s="5">
        <v>36.447216666666669</v>
      </c>
      <c r="G276" s="5">
        <v>72.96338333333334</v>
      </c>
      <c r="I276">
        <v>8</v>
      </c>
      <c r="J276">
        <v>1</v>
      </c>
      <c r="K276">
        <v>17.2</v>
      </c>
      <c r="L276">
        <v>33.19</v>
      </c>
      <c r="N276">
        <v>1.71</v>
      </c>
      <c r="O276">
        <v>4</v>
      </c>
      <c r="P276" t="str">
        <f>IF(O276="","",VLOOKUP(O276,TABLAS_NOBORRAR!$B$3:$C$12,2,))</f>
        <v>Vitelado</v>
      </c>
      <c r="Q276">
        <v>4</v>
      </c>
    </row>
    <row r="277" spans="1:18" x14ac:dyDescent="0.3">
      <c r="A277" t="s">
        <v>20</v>
      </c>
      <c r="B277">
        <v>8</v>
      </c>
      <c r="C277" s="3">
        <v>42284</v>
      </c>
      <c r="D277" s="4">
        <v>0.61111111111111105</v>
      </c>
      <c r="E277" s="19">
        <f t="shared" si="4"/>
        <v>14.666666666666666</v>
      </c>
      <c r="F277" s="5">
        <v>36.447216666666669</v>
      </c>
      <c r="G277" s="5">
        <v>72.96338333333334</v>
      </c>
      <c r="I277">
        <v>8</v>
      </c>
      <c r="J277">
        <v>2</v>
      </c>
      <c r="K277">
        <v>15.3</v>
      </c>
      <c r="L277">
        <v>23.94</v>
      </c>
      <c r="N277">
        <v>0.82</v>
      </c>
      <c r="O277">
        <v>3</v>
      </c>
      <c r="P277" t="str">
        <f>IF(O277="","",VLOOKUP(O277,TABLAS_NOBORRAR!$B$3:$C$12,2,))</f>
        <v>Parcialmente Vitelado</v>
      </c>
      <c r="Q277">
        <v>999</v>
      </c>
      <c r="R277" t="s">
        <v>33</v>
      </c>
    </row>
    <row r="278" spans="1:18" x14ac:dyDescent="0.3">
      <c r="A278" t="s">
        <v>20</v>
      </c>
      <c r="B278">
        <v>8</v>
      </c>
      <c r="C278" s="3">
        <v>42284</v>
      </c>
      <c r="D278" s="4">
        <v>0.61111111111111105</v>
      </c>
      <c r="E278" s="19">
        <f t="shared" si="4"/>
        <v>14.666666666666666</v>
      </c>
      <c r="F278" s="5">
        <v>36.447216666666669</v>
      </c>
      <c r="G278" s="5">
        <v>72.96338333333334</v>
      </c>
      <c r="I278">
        <v>8</v>
      </c>
      <c r="J278">
        <v>3</v>
      </c>
      <c r="K278">
        <v>15</v>
      </c>
      <c r="L278">
        <v>22.06</v>
      </c>
      <c r="N278">
        <v>0.92</v>
      </c>
      <c r="O278">
        <v>4</v>
      </c>
      <c r="P278" t="str">
        <f>IF(O278="","",VLOOKUP(O278,TABLAS_NOBORRAR!$B$3:$C$12,2,))</f>
        <v>Vitelado</v>
      </c>
      <c r="Q278">
        <v>4</v>
      </c>
    </row>
    <row r="279" spans="1:18" x14ac:dyDescent="0.3">
      <c r="A279" t="s">
        <v>20</v>
      </c>
      <c r="B279">
        <v>8</v>
      </c>
      <c r="C279" s="3">
        <v>42284</v>
      </c>
      <c r="D279" s="4">
        <v>0.61111111111111105</v>
      </c>
      <c r="E279" s="19">
        <f t="shared" si="4"/>
        <v>14.666666666666666</v>
      </c>
      <c r="F279" s="5">
        <v>36.447216666666669</v>
      </c>
      <c r="G279" s="5">
        <v>72.96338333333334</v>
      </c>
      <c r="I279">
        <v>8</v>
      </c>
      <c r="J279">
        <v>4</v>
      </c>
      <c r="K279">
        <v>14</v>
      </c>
      <c r="L279">
        <v>17.77</v>
      </c>
      <c r="N279">
        <v>1.31</v>
      </c>
      <c r="O279">
        <v>4</v>
      </c>
      <c r="P279" t="str">
        <f>IF(O279="","",VLOOKUP(O279,TABLAS_NOBORRAR!$B$3:$C$12,2,))</f>
        <v>Vitelado</v>
      </c>
      <c r="Q279">
        <v>999</v>
      </c>
    </row>
    <row r="280" spans="1:18" x14ac:dyDescent="0.3">
      <c r="A280" t="s">
        <v>20</v>
      </c>
      <c r="B280">
        <v>8</v>
      </c>
      <c r="C280" s="3">
        <v>42284</v>
      </c>
      <c r="D280" s="4">
        <v>0.61111111111111105</v>
      </c>
      <c r="E280" s="19">
        <f t="shared" si="4"/>
        <v>14.666666666666666</v>
      </c>
      <c r="F280" s="5">
        <v>36.447216666666669</v>
      </c>
      <c r="G280" s="5">
        <v>72.96338333333334</v>
      </c>
      <c r="I280">
        <v>8</v>
      </c>
      <c r="J280">
        <v>5</v>
      </c>
      <c r="K280">
        <v>14.6</v>
      </c>
      <c r="L280">
        <v>22.03</v>
      </c>
      <c r="N280">
        <v>1.26</v>
      </c>
      <c r="O280">
        <v>4</v>
      </c>
      <c r="P280" t="str">
        <f>IF(O280="","",VLOOKUP(O280,TABLAS_NOBORRAR!$B$3:$C$12,2,))</f>
        <v>Vitelado</v>
      </c>
      <c r="Q280">
        <v>4</v>
      </c>
    </row>
    <row r="281" spans="1:18" x14ac:dyDescent="0.3">
      <c r="A281" t="s">
        <v>20</v>
      </c>
      <c r="B281">
        <v>8</v>
      </c>
      <c r="C281" s="3">
        <v>42284</v>
      </c>
      <c r="D281" s="4">
        <v>0.61111111111111105</v>
      </c>
      <c r="E281" s="19">
        <f t="shared" si="4"/>
        <v>14.666666666666666</v>
      </c>
      <c r="F281" s="5">
        <v>36.447216666666669</v>
      </c>
      <c r="G281" s="5">
        <v>72.96338333333334</v>
      </c>
      <c r="I281">
        <v>8</v>
      </c>
      <c r="J281">
        <v>6</v>
      </c>
      <c r="K281">
        <v>14.4</v>
      </c>
      <c r="L281">
        <v>18.21</v>
      </c>
      <c r="N281">
        <v>1.1399999999999999</v>
      </c>
      <c r="O281">
        <v>4</v>
      </c>
      <c r="P281" t="str">
        <f>IF(O281="","",VLOOKUP(O281,TABLAS_NOBORRAR!$B$3:$C$12,2,))</f>
        <v>Vitelado</v>
      </c>
      <c r="Q281">
        <v>999</v>
      </c>
    </row>
    <row r="282" spans="1:18" x14ac:dyDescent="0.3">
      <c r="A282" t="s">
        <v>20</v>
      </c>
      <c r="B282">
        <v>8</v>
      </c>
      <c r="C282" s="3">
        <v>42284</v>
      </c>
      <c r="D282" s="4">
        <v>0.61111111111111105</v>
      </c>
      <c r="E282" s="19">
        <f t="shared" si="4"/>
        <v>14.666666666666666</v>
      </c>
      <c r="F282" s="5">
        <v>36.447216666666669</v>
      </c>
      <c r="G282" s="5">
        <v>72.96338333333334</v>
      </c>
      <c r="I282">
        <v>8</v>
      </c>
      <c r="J282">
        <v>7</v>
      </c>
      <c r="K282">
        <v>14.6</v>
      </c>
      <c r="L282">
        <v>18.62</v>
      </c>
      <c r="N282">
        <v>1.93</v>
      </c>
      <c r="O282">
        <v>6</v>
      </c>
      <c r="P282" t="str">
        <f>IF(O282="","",VLOOKUP(O282,TABLAS_NOBORRAR!$B$3:$C$12,2,))</f>
        <v>Hidratado</v>
      </c>
      <c r="Q282">
        <v>999</v>
      </c>
    </row>
    <row r="283" spans="1:18" x14ac:dyDescent="0.3">
      <c r="A283" t="s">
        <v>20</v>
      </c>
      <c r="B283">
        <v>8</v>
      </c>
      <c r="C283" s="3">
        <v>42284</v>
      </c>
      <c r="D283" s="4">
        <v>0.61111111111111105</v>
      </c>
      <c r="E283" s="19">
        <f t="shared" si="4"/>
        <v>14.666666666666666</v>
      </c>
      <c r="F283" s="5">
        <v>36.447216666666669</v>
      </c>
      <c r="G283" s="5">
        <v>72.96338333333334</v>
      </c>
      <c r="I283">
        <v>8</v>
      </c>
      <c r="J283">
        <v>8</v>
      </c>
      <c r="K283">
        <v>15.4</v>
      </c>
      <c r="L283">
        <v>21.29</v>
      </c>
      <c r="N283">
        <v>1.27</v>
      </c>
      <c r="O283">
        <v>4</v>
      </c>
      <c r="P283" t="str">
        <f>IF(O283="","",VLOOKUP(O283,TABLAS_NOBORRAR!$B$3:$C$12,2,))</f>
        <v>Vitelado</v>
      </c>
      <c r="Q283">
        <v>999</v>
      </c>
    </row>
    <row r="284" spans="1:18" x14ac:dyDescent="0.3">
      <c r="A284" t="s">
        <v>20</v>
      </c>
      <c r="B284">
        <v>8</v>
      </c>
      <c r="C284" s="3">
        <v>42284</v>
      </c>
      <c r="D284" s="4">
        <v>0.61111111111111105</v>
      </c>
      <c r="E284" s="19">
        <f t="shared" si="4"/>
        <v>14.666666666666666</v>
      </c>
      <c r="F284" s="5">
        <v>36.447216666666669</v>
      </c>
      <c r="G284" s="5">
        <v>72.96338333333334</v>
      </c>
      <c r="I284">
        <v>8</v>
      </c>
      <c r="J284">
        <v>9</v>
      </c>
      <c r="K284">
        <v>13.5</v>
      </c>
      <c r="L284">
        <v>15.1</v>
      </c>
      <c r="N284">
        <v>0.55000000000000004</v>
      </c>
      <c r="O284">
        <v>4</v>
      </c>
      <c r="P284" t="str">
        <f>IF(O284="","",VLOOKUP(O284,TABLAS_NOBORRAR!$B$3:$C$12,2,))</f>
        <v>Vitelado</v>
      </c>
      <c r="Q284">
        <v>4</v>
      </c>
    </row>
    <row r="285" spans="1:18" x14ac:dyDescent="0.3">
      <c r="A285" t="s">
        <v>20</v>
      </c>
      <c r="B285">
        <v>8</v>
      </c>
      <c r="C285" s="3">
        <v>42284</v>
      </c>
      <c r="D285" s="4">
        <v>0.61111111111111105</v>
      </c>
      <c r="E285" s="19">
        <f t="shared" si="4"/>
        <v>14.666666666666666</v>
      </c>
      <c r="F285" s="5">
        <v>36.447216666666669</v>
      </c>
      <c r="G285" s="5">
        <v>72.96338333333334</v>
      </c>
      <c r="I285">
        <v>8</v>
      </c>
      <c r="J285">
        <v>10</v>
      </c>
      <c r="K285">
        <v>15</v>
      </c>
      <c r="L285">
        <v>20.13</v>
      </c>
      <c r="N285">
        <v>1.1299999999999999</v>
      </c>
      <c r="O285">
        <v>4</v>
      </c>
      <c r="P285" t="str">
        <f>IF(O285="","",VLOOKUP(O285,TABLAS_NOBORRAR!$B$3:$C$12,2,))</f>
        <v>Vitelado</v>
      </c>
      <c r="Q285">
        <v>4</v>
      </c>
    </row>
    <row r="286" spans="1:18" x14ac:dyDescent="0.3">
      <c r="A286" t="s">
        <v>20</v>
      </c>
      <c r="B286">
        <v>8</v>
      </c>
      <c r="C286" s="3">
        <v>42284</v>
      </c>
      <c r="D286" s="4">
        <v>0.61111111111111105</v>
      </c>
      <c r="E286" s="19">
        <f t="shared" si="4"/>
        <v>14.666666666666666</v>
      </c>
      <c r="F286" s="5">
        <v>36.447216666666669</v>
      </c>
      <c r="G286" s="5">
        <v>72.96338333333334</v>
      </c>
      <c r="I286">
        <v>8</v>
      </c>
      <c r="J286">
        <v>11</v>
      </c>
      <c r="K286">
        <v>13.5</v>
      </c>
      <c r="L286">
        <v>15.21</v>
      </c>
      <c r="N286">
        <v>0.77</v>
      </c>
      <c r="O286">
        <v>4</v>
      </c>
      <c r="P286" t="str">
        <f>IF(O286="","",VLOOKUP(O286,TABLAS_NOBORRAR!$B$3:$C$12,2,))</f>
        <v>Vitelado</v>
      </c>
      <c r="Q286">
        <v>4</v>
      </c>
    </row>
    <row r="287" spans="1:18" x14ac:dyDescent="0.3">
      <c r="A287" t="s">
        <v>20</v>
      </c>
      <c r="B287">
        <v>8</v>
      </c>
      <c r="C287" s="3">
        <v>42284</v>
      </c>
      <c r="D287" s="4">
        <v>0.61111111111111105</v>
      </c>
      <c r="E287" s="19">
        <f t="shared" si="4"/>
        <v>14.666666666666666</v>
      </c>
      <c r="F287" s="5">
        <v>36.447216666666669</v>
      </c>
      <c r="G287" s="5">
        <v>72.96338333333334</v>
      </c>
      <c r="I287">
        <v>8</v>
      </c>
      <c r="J287">
        <v>12</v>
      </c>
      <c r="K287">
        <v>15</v>
      </c>
      <c r="L287">
        <v>20.100000000000001</v>
      </c>
      <c r="N287">
        <v>1.0900000000000001</v>
      </c>
      <c r="O287">
        <v>4</v>
      </c>
      <c r="P287" t="str">
        <f>IF(O287="","",VLOOKUP(O287,TABLAS_NOBORRAR!$B$3:$C$12,2,))</f>
        <v>Vitelado</v>
      </c>
      <c r="Q287">
        <v>999</v>
      </c>
    </row>
    <row r="288" spans="1:18" x14ac:dyDescent="0.3">
      <c r="A288" t="s">
        <v>20</v>
      </c>
      <c r="B288">
        <v>8</v>
      </c>
      <c r="C288" s="3">
        <v>42284</v>
      </c>
      <c r="D288" s="4">
        <v>0.61111111111111105</v>
      </c>
      <c r="E288" s="19">
        <f t="shared" si="4"/>
        <v>14.666666666666666</v>
      </c>
      <c r="F288" s="5">
        <v>36.447216666666669</v>
      </c>
      <c r="G288" s="5">
        <v>72.96338333333334</v>
      </c>
      <c r="I288">
        <v>8</v>
      </c>
      <c r="J288">
        <v>13</v>
      </c>
      <c r="K288">
        <v>14.5</v>
      </c>
      <c r="L288">
        <v>16.489999999999998</v>
      </c>
      <c r="N288">
        <v>1.3</v>
      </c>
      <c r="O288">
        <v>6</v>
      </c>
      <c r="P288" t="str">
        <f>IF(O288="","",VLOOKUP(O288,TABLAS_NOBORRAR!$B$3:$C$12,2,))</f>
        <v>Hidratado</v>
      </c>
      <c r="Q288">
        <v>999</v>
      </c>
    </row>
    <row r="289" spans="1:17" x14ac:dyDescent="0.3">
      <c r="A289" t="s">
        <v>20</v>
      </c>
      <c r="B289">
        <v>8</v>
      </c>
      <c r="C289" s="3">
        <v>42284</v>
      </c>
      <c r="D289" s="4">
        <v>0.61111111111111105</v>
      </c>
      <c r="E289" s="19">
        <f t="shared" si="4"/>
        <v>14.666666666666666</v>
      </c>
      <c r="F289" s="5">
        <v>36.447216666666669</v>
      </c>
      <c r="G289" s="5">
        <v>72.96338333333334</v>
      </c>
      <c r="I289">
        <v>8</v>
      </c>
      <c r="J289">
        <v>14</v>
      </c>
      <c r="K289">
        <v>14.6</v>
      </c>
      <c r="L289">
        <v>20</v>
      </c>
      <c r="N289">
        <v>1.41</v>
      </c>
      <c r="O289">
        <v>4</v>
      </c>
      <c r="P289" t="str">
        <f>IF(O289="","",VLOOKUP(O289,TABLAS_NOBORRAR!$B$3:$C$12,2,))</f>
        <v>Vitelado</v>
      </c>
      <c r="Q289">
        <v>6</v>
      </c>
    </row>
    <row r="290" spans="1:17" x14ac:dyDescent="0.3">
      <c r="A290" t="s">
        <v>20</v>
      </c>
      <c r="B290">
        <v>8</v>
      </c>
      <c r="C290" s="3">
        <v>42284</v>
      </c>
      <c r="D290" s="4">
        <v>0.61111111111111105</v>
      </c>
      <c r="E290" s="19">
        <f t="shared" si="4"/>
        <v>14.666666666666666</v>
      </c>
      <c r="F290" s="5">
        <v>36.447216666666669</v>
      </c>
      <c r="G290" s="5">
        <v>72.96338333333334</v>
      </c>
      <c r="I290">
        <v>8</v>
      </c>
      <c r="J290">
        <v>15</v>
      </c>
      <c r="K290">
        <v>15</v>
      </c>
      <c r="L290">
        <v>19.7</v>
      </c>
      <c r="N290">
        <v>0.87</v>
      </c>
      <c r="O290">
        <v>4</v>
      </c>
      <c r="P290" t="str">
        <f>IF(O290="","",VLOOKUP(O290,TABLAS_NOBORRAR!$B$3:$C$12,2,))</f>
        <v>Vitelado</v>
      </c>
      <c r="Q290">
        <v>7</v>
      </c>
    </row>
    <row r="291" spans="1:17" x14ac:dyDescent="0.3">
      <c r="A291" t="s">
        <v>20</v>
      </c>
      <c r="B291">
        <v>8</v>
      </c>
      <c r="C291" s="3">
        <v>42284</v>
      </c>
      <c r="D291" s="4">
        <v>0.61111111111111105</v>
      </c>
      <c r="E291" s="19">
        <f t="shared" si="4"/>
        <v>14.666666666666666</v>
      </c>
      <c r="F291" s="5">
        <v>36.447216666666669</v>
      </c>
      <c r="G291" s="5">
        <v>72.96338333333334</v>
      </c>
      <c r="I291">
        <v>8</v>
      </c>
      <c r="J291">
        <v>16</v>
      </c>
      <c r="K291">
        <v>14.3</v>
      </c>
      <c r="L291">
        <v>18.170000000000002</v>
      </c>
      <c r="N291">
        <v>0.76</v>
      </c>
      <c r="O291">
        <v>4</v>
      </c>
      <c r="P291" t="str">
        <f>IF(O291="","",VLOOKUP(O291,TABLAS_NOBORRAR!$B$3:$C$12,2,))</f>
        <v>Vitelado</v>
      </c>
      <c r="Q291">
        <v>2</v>
      </c>
    </row>
    <row r="292" spans="1:17" x14ac:dyDescent="0.3">
      <c r="A292" t="s">
        <v>20</v>
      </c>
      <c r="B292">
        <v>8</v>
      </c>
      <c r="C292" s="3">
        <v>42284</v>
      </c>
      <c r="D292" s="4">
        <v>0.61111111111111105</v>
      </c>
      <c r="E292" s="19">
        <f t="shared" si="4"/>
        <v>14.666666666666666</v>
      </c>
      <c r="F292" s="5">
        <v>36.447216666666669</v>
      </c>
      <c r="G292" s="5">
        <v>72.96338333333334</v>
      </c>
      <c r="I292">
        <v>8</v>
      </c>
      <c r="J292">
        <v>17</v>
      </c>
      <c r="K292">
        <v>13.5</v>
      </c>
      <c r="L292">
        <v>15.46</v>
      </c>
      <c r="N292">
        <v>1.0900000000000001</v>
      </c>
      <c r="O292">
        <v>6</v>
      </c>
      <c r="P292" t="str">
        <f>IF(O292="","",VLOOKUP(O292,TABLAS_NOBORRAR!$B$3:$C$12,2,))</f>
        <v>Hidratado</v>
      </c>
      <c r="Q292">
        <v>999</v>
      </c>
    </row>
    <row r="293" spans="1:17" x14ac:dyDescent="0.3">
      <c r="A293" t="s">
        <v>20</v>
      </c>
      <c r="B293">
        <v>8</v>
      </c>
      <c r="C293" s="3">
        <v>42284</v>
      </c>
      <c r="D293" s="4">
        <v>0.61111111111111105</v>
      </c>
      <c r="E293" s="19">
        <f t="shared" si="4"/>
        <v>14.666666666666666</v>
      </c>
      <c r="F293" s="5">
        <v>36.447216666666669</v>
      </c>
      <c r="G293" s="5">
        <v>72.96338333333334</v>
      </c>
      <c r="I293">
        <v>8</v>
      </c>
      <c r="J293">
        <v>18</v>
      </c>
      <c r="K293">
        <v>13.3</v>
      </c>
      <c r="L293">
        <v>14.49</v>
      </c>
      <c r="N293">
        <v>0.18</v>
      </c>
      <c r="O293">
        <v>6</v>
      </c>
      <c r="P293" t="str">
        <f>IF(O293="","",VLOOKUP(O293,TABLAS_NOBORRAR!$B$3:$C$12,2,))</f>
        <v>Hidratado</v>
      </c>
      <c r="Q293">
        <v>999</v>
      </c>
    </row>
    <row r="294" spans="1:17" x14ac:dyDescent="0.3">
      <c r="A294" t="s">
        <v>20</v>
      </c>
      <c r="B294">
        <v>8</v>
      </c>
      <c r="C294" s="3">
        <v>42284</v>
      </c>
      <c r="D294" s="4">
        <v>0.61111111111111105</v>
      </c>
      <c r="E294" s="19">
        <f t="shared" si="4"/>
        <v>14.666666666666666</v>
      </c>
      <c r="F294" s="5">
        <v>36.447216666666669</v>
      </c>
      <c r="G294" s="5">
        <v>72.96338333333334</v>
      </c>
      <c r="I294">
        <v>8</v>
      </c>
      <c r="J294">
        <v>19</v>
      </c>
      <c r="K294">
        <v>15.7</v>
      </c>
      <c r="L294">
        <v>21.93</v>
      </c>
      <c r="N294">
        <v>1.08</v>
      </c>
      <c r="O294">
        <v>4</v>
      </c>
      <c r="P294" t="str">
        <f>IF(O294="","",VLOOKUP(O294,TABLAS_NOBORRAR!$B$3:$C$12,2,))</f>
        <v>Vitelado</v>
      </c>
      <c r="Q294">
        <v>2</v>
      </c>
    </row>
    <row r="295" spans="1:17" x14ac:dyDescent="0.3">
      <c r="A295" t="s">
        <v>20</v>
      </c>
      <c r="B295">
        <v>8</v>
      </c>
      <c r="C295" s="3">
        <v>42284</v>
      </c>
      <c r="D295" s="4">
        <v>0.61111111111111105</v>
      </c>
      <c r="E295" s="19">
        <f t="shared" si="4"/>
        <v>14.666666666666666</v>
      </c>
      <c r="F295" s="5">
        <v>36.447216666666669</v>
      </c>
      <c r="G295" s="5">
        <v>72.96338333333334</v>
      </c>
      <c r="I295">
        <v>8</v>
      </c>
      <c r="J295">
        <v>20</v>
      </c>
      <c r="K295">
        <v>13.4</v>
      </c>
      <c r="L295">
        <v>16.170000000000002</v>
      </c>
      <c r="N295">
        <v>1.7</v>
      </c>
      <c r="O295">
        <v>6</v>
      </c>
      <c r="P295" t="str">
        <f>IF(O295="","",VLOOKUP(O295,TABLAS_NOBORRAR!$B$3:$C$12,2,))</f>
        <v>Hidratado</v>
      </c>
      <c r="Q295">
        <v>999</v>
      </c>
    </row>
    <row r="296" spans="1:17" x14ac:dyDescent="0.3">
      <c r="A296" t="s">
        <v>20</v>
      </c>
      <c r="B296">
        <v>8</v>
      </c>
      <c r="C296" s="3">
        <v>42284</v>
      </c>
      <c r="D296" s="4">
        <v>0.61111111111111105</v>
      </c>
      <c r="E296" s="19">
        <f t="shared" si="4"/>
        <v>14.666666666666666</v>
      </c>
      <c r="F296" s="5">
        <v>36.447216666666669</v>
      </c>
      <c r="G296" s="5">
        <v>72.96338333333334</v>
      </c>
      <c r="I296">
        <v>8</v>
      </c>
      <c r="J296">
        <v>21</v>
      </c>
      <c r="K296">
        <v>13.6</v>
      </c>
      <c r="L296">
        <v>14.22</v>
      </c>
      <c r="N296">
        <v>0.6</v>
      </c>
      <c r="O296">
        <v>4</v>
      </c>
      <c r="P296" t="str">
        <f>IF(O296="","",VLOOKUP(O296,TABLAS_NOBORRAR!$B$3:$C$12,2,))</f>
        <v>Vitelado</v>
      </c>
      <c r="Q296">
        <v>2</v>
      </c>
    </row>
    <row r="297" spans="1:17" x14ac:dyDescent="0.3">
      <c r="A297" t="s">
        <v>20</v>
      </c>
      <c r="B297">
        <v>8</v>
      </c>
      <c r="C297" s="3">
        <v>42284</v>
      </c>
      <c r="D297" s="4">
        <v>0.61111111111111105</v>
      </c>
      <c r="E297" s="19">
        <f t="shared" si="4"/>
        <v>14.666666666666666</v>
      </c>
      <c r="F297" s="5">
        <v>36.447216666666669</v>
      </c>
      <c r="G297" s="5">
        <v>72.96338333333334</v>
      </c>
      <c r="I297">
        <v>8</v>
      </c>
      <c r="J297">
        <v>22</v>
      </c>
      <c r="K297">
        <v>13</v>
      </c>
      <c r="L297">
        <v>12.64</v>
      </c>
      <c r="N297">
        <v>0.82</v>
      </c>
      <c r="O297">
        <v>6</v>
      </c>
      <c r="P297" t="str">
        <f>IF(O297="","",VLOOKUP(O297,TABLAS_NOBORRAR!$B$3:$C$12,2,))</f>
        <v>Hidratado</v>
      </c>
      <c r="Q297">
        <v>999</v>
      </c>
    </row>
    <row r="298" spans="1:17" x14ac:dyDescent="0.3">
      <c r="A298" t="s">
        <v>20</v>
      </c>
      <c r="B298">
        <v>8</v>
      </c>
      <c r="C298" s="3">
        <v>42284</v>
      </c>
      <c r="D298" s="4">
        <v>0.61111111111111105</v>
      </c>
      <c r="E298" s="19">
        <f t="shared" si="4"/>
        <v>14.666666666666666</v>
      </c>
      <c r="F298" s="5">
        <v>36.447216666666669</v>
      </c>
      <c r="G298" s="5">
        <v>72.96338333333334</v>
      </c>
      <c r="I298">
        <v>8</v>
      </c>
      <c r="J298">
        <v>23</v>
      </c>
      <c r="K298">
        <v>15</v>
      </c>
      <c r="L298">
        <v>21.59</v>
      </c>
      <c r="N298">
        <v>1.1100000000000001</v>
      </c>
      <c r="O298">
        <v>4</v>
      </c>
      <c r="P298" t="str">
        <f>IF(O298="","",VLOOKUP(O298,TABLAS_NOBORRAR!$B$3:$C$12,2,))</f>
        <v>Vitelado</v>
      </c>
      <c r="Q298">
        <v>999</v>
      </c>
    </row>
    <row r="299" spans="1:17" x14ac:dyDescent="0.3">
      <c r="A299" t="s">
        <v>20</v>
      </c>
      <c r="B299">
        <v>8</v>
      </c>
      <c r="C299" s="3">
        <v>42284</v>
      </c>
      <c r="D299" s="4">
        <v>0.61111111111111105</v>
      </c>
      <c r="E299" s="19">
        <f t="shared" si="4"/>
        <v>14.666666666666666</v>
      </c>
      <c r="F299" s="5">
        <v>36.447216666666669</v>
      </c>
      <c r="G299" s="5">
        <v>72.96338333333334</v>
      </c>
      <c r="I299">
        <v>8</v>
      </c>
      <c r="J299">
        <v>24</v>
      </c>
      <c r="K299">
        <v>15</v>
      </c>
      <c r="L299">
        <v>21.38</v>
      </c>
      <c r="N299">
        <v>2.0699999999999998</v>
      </c>
      <c r="O299">
        <v>6</v>
      </c>
      <c r="P299" t="str">
        <f>IF(O299="","",VLOOKUP(O299,TABLAS_NOBORRAR!$B$3:$C$12,2,))</f>
        <v>Hidratado</v>
      </c>
      <c r="Q299">
        <v>999</v>
      </c>
    </row>
    <row r="300" spans="1:17" x14ac:dyDescent="0.3">
      <c r="A300" t="s">
        <v>20</v>
      </c>
      <c r="B300">
        <v>8</v>
      </c>
      <c r="C300" s="3">
        <v>42284</v>
      </c>
      <c r="D300" s="4">
        <v>0.61111111111111105</v>
      </c>
      <c r="E300" s="19">
        <f t="shared" si="4"/>
        <v>14.666666666666666</v>
      </c>
      <c r="F300" s="5">
        <v>36.447216666666669</v>
      </c>
      <c r="G300" s="5">
        <v>72.96338333333334</v>
      </c>
      <c r="I300">
        <v>8</v>
      </c>
      <c r="J300">
        <v>25</v>
      </c>
      <c r="K300">
        <v>13</v>
      </c>
      <c r="L300">
        <v>13.41</v>
      </c>
      <c r="N300">
        <v>0.43</v>
      </c>
      <c r="O300">
        <v>4</v>
      </c>
      <c r="P300" t="str">
        <f>IF(O300="","",VLOOKUP(O300,TABLAS_NOBORRAR!$B$3:$C$12,2,))</f>
        <v>Vitelado</v>
      </c>
      <c r="Q300">
        <v>999</v>
      </c>
    </row>
    <row r="301" spans="1:17" x14ac:dyDescent="0.3">
      <c r="A301" t="s">
        <v>20</v>
      </c>
      <c r="B301">
        <v>8</v>
      </c>
      <c r="C301" s="3">
        <v>42284</v>
      </c>
      <c r="D301" s="4">
        <v>0.61111111111111105</v>
      </c>
      <c r="E301" s="19">
        <f t="shared" si="4"/>
        <v>14.666666666666666</v>
      </c>
      <c r="F301" s="5">
        <v>36.447216666666669</v>
      </c>
      <c r="G301" s="5">
        <v>72.96338333333334</v>
      </c>
      <c r="I301">
        <v>8</v>
      </c>
      <c r="J301">
        <v>26</v>
      </c>
      <c r="K301">
        <v>14.7</v>
      </c>
      <c r="L301">
        <v>20</v>
      </c>
      <c r="N301">
        <v>1.25</v>
      </c>
      <c r="O301">
        <v>4</v>
      </c>
      <c r="P301" t="str">
        <f>IF(O301="","",VLOOKUP(O301,TABLAS_NOBORRAR!$B$3:$C$12,2,))</f>
        <v>Vitelado</v>
      </c>
      <c r="Q301">
        <v>4</v>
      </c>
    </row>
    <row r="302" spans="1:17" x14ac:dyDescent="0.3">
      <c r="A302" t="s">
        <v>20</v>
      </c>
      <c r="B302">
        <v>8</v>
      </c>
      <c r="C302" s="3">
        <v>42284</v>
      </c>
      <c r="D302" s="4">
        <v>0.61111111111111105</v>
      </c>
      <c r="E302" s="19">
        <f t="shared" si="4"/>
        <v>14.666666666666666</v>
      </c>
      <c r="F302" s="5">
        <v>36.447216666666669</v>
      </c>
      <c r="G302" s="5">
        <v>72.96338333333334</v>
      </c>
      <c r="I302">
        <v>8</v>
      </c>
      <c r="J302">
        <v>27</v>
      </c>
      <c r="K302">
        <v>15</v>
      </c>
      <c r="L302">
        <v>20.65</v>
      </c>
      <c r="N302">
        <v>1.1399999999999999</v>
      </c>
      <c r="O302">
        <v>4</v>
      </c>
      <c r="P302" t="str">
        <f>IF(O302="","",VLOOKUP(O302,TABLAS_NOBORRAR!$B$3:$C$12,2,))</f>
        <v>Vitelado</v>
      </c>
      <c r="Q302">
        <v>3</v>
      </c>
    </row>
    <row r="303" spans="1:17" x14ac:dyDescent="0.3">
      <c r="A303" t="s">
        <v>20</v>
      </c>
      <c r="B303">
        <v>8</v>
      </c>
      <c r="C303" s="3">
        <v>42284</v>
      </c>
      <c r="D303" s="4">
        <v>0.61111111111111105</v>
      </c>
      <c r="E303" s="19">
        <f t="shared" si="4"/>
        <v>14.666666666666666</v>
      </c>
      <c r="F303" s="5">
        <v>36.447216666666669</v>
      </c>
      <c r="G303" s="5">
        <v>72.96338333333334</v>
      </c>
      <c r="I303">
        <v>8</v>
      </c>
      <c r="J303">
        <v>28</v>
      </c>
      <c r="K303">
        <v>14.1</v>
      </c>
      <c r="L303">
        <v>18.940000000000001</v>
      </c>
      <c r="N303">
        <v>0.93</v>
      </c>
      <c r="O303">
        <v>4</v>
      </c>
      <c r="P303" t="str">
        <f>IF(O303="","",VLOOKUP(O303,TABLAS_NOBORRAR!$B$3:$C$12,2,))</f>
        <v>Vitelado</v>
      </c>
      <c r="Q303">
        <v>7</v>
      </c>
    </row>
    <row r="304" spans="1:17" x14ac:dyDescent="0.3">
      <c r="A304" t="s">
        <v>20</v>
      </c>
      <c r="B304">
        <v>8</v>
      </c>
      <c r="C304" s="3">
        <v>42284</v>
      </c>
      <c r="D304" s="4">
        <v>0.61111111111111105</v>
      </c>
      <c r="E304" s="19">
        <f t="shared" si="4"/>
        <v>14.666666666666666</v>
      </c>
      <c r="F304" s="5">
        <v>36.447216666666669</v>
      </c>
      <c r="G304" s="5">
        <v>72.96338333333334</v>
      </c>
      <c r="I304">
        <v>8</v>
      </c>
      <c r="J304">
        <v>29</v>
      </c>
      <c r="K304">
        <v>14</v>
      </c>
      <c r="L304">
        <v>16.45</v>
      </c>
      <c r="N304">
        <v>0.96</v>
      </c>
      <c r="O304">
        <v>4</v>
      </c>
      <c r="P304" t="str">
        <f>IF(O304="","",VLOOKUP(O304,TABLAS_NOBORRAR!$B$3:$C$12,2,))</f>
        <v>Vitelado</v>
      </c>
      <c r="Q304">
        <v>999</v>
      </c>
    </row>
    <row r="305" spans="1:17" x14ac:dyDescent="0.3">
      <c r="A305" t="s">
        <v>20</v>
      </c>
      <c r="B305">
        <v>8</v>
      </c>
      <c r="C305" s="3">
        <v>42284</v>
      </c>
      <c r="D305" s="4">
        <v>0.61111111111111105</v>
      </c>
      <c r="E305" s="19">
        <f t="shared" si="4"/>
        <v>14.666666666666666</v>
      </c>
      <c r="F305" s="5">
        <v>36.447216666666669</v>
      </c>
      <c r="G305" s="5">
        <v>72.96338333333334</v>
      </c>
      <c r="I305">
        <v>8</v>
      </c>
      <c r="J305">
        <v>30</v>
      </c>
      <c r="K305">
        <v>17</v>
      </c>
      <c r="L305">
        <v>31.51</v>
      </c>
      <c r="N305">
        <v>1.69</v>
      </c>
      <c r="O305">
        <v>4</v>
      </c>
      <c r="P305" t="str">
        <f>IF(O305="","",VLOOKUP(O305,TABLAS_NOBORRAR!$B$3:$C$12,2,))</f>
        <v>Vitelado</v>
      </c>
      <c r="Q305">
        <v>2</v>
      </c>
    </row>
    <row r="306" spans="1:17" x14ac:dyDescent="0.3">
      <c r="A306" t="s">
        <v>20</v>
      </c>
      <c r="B306">
        <v>8</v>
      </c>
      <c r="C306" s="3">
        <v>42284</v>
      </c>
      <c r="D306" s="4">
        <v>0.61111111111111105</v>
      </c>
      <c r="E306" s="19">
        <f t="shared" si="4"/>
        <v>14.666666666666666</v>
      </c>
      <c r="F306" s="5">
        <v>36.447216666666669</v>
      </c>
      <c r="G306" s="5">
        <v>72.96338333333334</v>
      </c>
      <c r="I306">
        <v>8</v>
      </c>
      <c r="J306">
        <v>31</v>
      </c>
      <c r="K306">
        <v>14.1</v>
      </c>
      <c r="L306">
        <v>16.89</v>
      </c>
      <c r="N306">
        <v>0.89</v>
      </c>
      <c r="O306">
        <v>4</v>
      </c>
      <c r="P306" t="str">
        <f>IF(O306="","",VLOOKUP(O306,TABLAS_NOBORRAR!$B$3:$C$12,2,))</f>
        <v>Vitelado</v>
      </c>
      <c r="Q306">
        <v>2</v>
      </c>
    </row>
    <row r="307" spans="1:17" x14ac:dyDescent="0.3">
      <c r="A307" t="s">
        <v>20</v>
      </c>
      <c r="B307">
        <v>8</v>
      </c>
      <c r="C307" s="3">
        <v>42284</v>
      </c>
      <c r="D307" s="4">
        <v>0.61111111111111105</v>
      </c>
      <c r="E307" s="19">
        <f t="shared" si="4"/>
        <v>14.666666666666666</v>
      </c>
      <c r="F307" s="5">
        <v>36.447216666666669</v>
      </c>
      <c r="G307" s="5">
        <v>72.96338333333334</v>
      </c>
      <c r="I307">
        <v>8</v>
      </c>
      <c r="J307">
        <v>32</v>
      </c>
      <c r="K307">
        <v>13.9</v>
      </c>
      <c r="L307">
        <v>16.62</v>
      </c>
      <c r="N307">
        <v>0.76</v>
      </c>
      <c r="O307">
        <v>4</v>
      </c>
      <c r="P307" t="str">
        <f>IF(O307="","",VLOOKUP(O307,TABLAS_NOBORRAR!$B$3:$C$12,2,))</f>
        <v>Vitelado</v>
      </c>
      <c r="Q307">
        <v>7</v>
      </c>
    </row>
    <row r="308" spans="1:17" x14ac:dyDescent="0.3">
      <c r="A308" t="s">
        <v>20</v>
      </c>
      <c r="B308">
        <v>8</v>
      </c>
      <c r="C308" s="3">
        <v>42284</v>
      </c>
      <c r="D308" s="4">
        <v>0.61111111111111105</v>
      </c>
      <c r="E308" s="19">
        <f t="shared" si="4"/>
        <v>14.666666666666666</v>
      </c>
      <c r="F308" s="5">
        <v>36.447216666666669</v>
      </c>
      <c r="G308" s="5">
        <v>72.96338333333334</v>
      </c>
      <c r="I308">
        <v>8</v>
      </c>
      <c r="J308">
        <v>33</v>
      </c>
      <c r="K308">
        <v>15</v>
      </c>
      <c r="L308">
        <v>21.05</v>
      </c>
      <c r="N308">
        <v>2.0099999999999998</v>
      </c>
      <c r="O308">
        <v>6</v>
      </c>
      <c r="P308" t="str">
        <f>IF(O308="","",VLOOKUP(O308,TABLAS_NOBORRAR!$B$3:$C$12,2,))</f>
        <v>Hidratado</v>
      </c>
      <c r="Q308">
        <v>999</v>
      </c>
    </row>
    <row r="309" spans="1:17" x14ac:dyDescent="0.3">
      <c r="A309" t="s">
        <v>20</v>
      </c>
      <c r="B309">
        <v>8</v>
      </c>
      <c r="C309" s="3">
        <v>42284</v>
      </c>
      <c r="D309" s="4">
        <v>0.61111111111111105</v>
      </c>
      <c r="E309" s="19">
        <f t="shared" si="4"/>
        <v>14.666666666666666</v>
      </c>
      <c r="F309" s="5">
        <v>36.447216666666669</v>
      </c>
      <c r="G309" s="5">
        <v>72.96338333333334</v>
      </c>
      <c r="I309">
        <v>8</v>
      </c>
      <c r="J309">
        <v>34</v>
      </c>
      <c r="K309">
        <v>13.5</v>
      </c>
      <c r="L309">
        <v>15.51</v>
      </c>
      <c r="N309">
        <v>0.67</v>
      </c>
      <c r="O309">
        <v>4</v>
      </c>
      <c r="P309" t="str">
        <f>IF(O309="","",VLOOKUP(O309,TABLAS_NOBORRAR!$B$3:$C$12,2,))</f>
        <v>Vitelado</v>
      </c>
      <c r="Q309">
        <v>4</v>
      </c>
    </row>
    <row r="310" spans="1:17" x14ac:dyDescent="0.3">
      <c r="A310" t="s">
        <v>20</v>
      </c>
      <c r="B310">
        <v>8</v>
      </c>
      <c r="C310" s="3">
        <v>42284</v>
      </c>
      <c r="D310" s="4">
        <v>0.61111111111111105</v>
      </c>
      <c r="E310" s="19">
        <f t="shared" si="4"/>
        <v>14.666666666666666</v>
      </c>
      <c r="F310" s="5">
        <v>36.447216666666669</v>
      </c>
      <c r="G310" s="5">
        <v>72.96338333333334</v>
      </c>
      <c r="I310">
        <v>8</v>
      </c>
      <c r="J310">
        <v>35</v>
      </c>
      <c r="K310">
        <v>14.2</v>
      </c>
      <c r="L310">
        <v>18.87</v>
      </c>
      <c r="N310">
        <v>0.66</v>
      </c>
      <c r="O310">
        <v>4</v>
      </c>
      <c r="P310" t="str">
        <f>IF(O310="","",VLOOKUP(O310,TABLAS_NOBORRAR!$B$3:$C$12,2,))</f>
        <v>Vitelado</v>
      </c>
      <c r="Q310">
        <v>2</v>
      </c>
    </row>
    <row r="311" spans="1:17" x14ac:dyDescent="0.3">
      <c r="A311" t="s">
        <v>20</v>
      </c>
      <c r="B311">
        <v>8</v>
      </c>
      <c r="C311" s="3">
        <v>42284</v>
      </c>
      <c r="D311" s="4">
        <v>0.61111111111111105</v>
      </c>
      <c r="E311" s="19">
        <f t="shared" si="4"/>
        <v>14.666666666666666</v>
      </c>
      <c r="F311" s="5">
        <v>36.447216666666669</v>
      </c>
      <c r="G311" s="5">
        <v>72.96338333333334</v>
      </c>
      <c r="I311">
        <v>8</v>
      </c>
      <c r="J311">
        <v>36</v>
      </c>
      <c r="K311">
        <v>14.5</v>
      </c>
      <c r="L311">
        <v>19.97</v>
      </c>
      <c r="N311">
        <v>0.97</v>
      </c>
      <c r="O311">
        <v>4</v>
      </c>
      <c r="P311" t="str">
        <f>IF(O311="","",VLOOKUP(O311,TABLAS_NOBORRAR!$B$3:$C$12,2,))</f>
        <v>Vitelado</v>
      </c>
      <c r="Q311">
        <v>2</v>
      </c>
    </row>
    <row r="312" spans="1:17" x14ac:dyDescent="0.3">
      <c r="A312" t="s">
        <v>20</v>
      </c>
      <c r="B312">
        <v>8</v>
      </c>
      <c r="C312" s="3">
        <v>42284</v>
      </c>
      <c r="D312" s="4">
        <v>0.61111111111111105</v>
      </c>
      <c r="E312" s="19">
        <f t="shared" si="4"/>
        <v>14.666666666666666</v>
      </c>
      <c r="F312" s="5">
        <v>36.447216666666669</v>
      </c>
      <c r="G312" s="5">
        <v>72.96338333333334</v>
      </c>
      <c r="I312">
        <v>8</v>
      </c>
      <c r="J312">
        <v>37</v>
      </c>
      <c r="K312">
        <v>13.5</v>
      </c>
      <c r="L312">
        <v>13.95</v>
      </c>
      <c r="N312">
        <v>1.18</v>
      </c>
      <c r="O312">
        <v>6</v>
      </c>
      <c r="P312" t="str">
        <f>IF(O312="","",VLOOKUP(O312,TABLAS_NOBORRAR!$B$3:$C$12,2,))</f>
        <v>Hidratado</v>
      </c>
      <c r="Q312">
        <v>999</v>
      </c>
    </row>
    <row r="313" spans="1:17" x14ac:dyDescent="0.3">
      <c r="A313" t="s">
        <v>20</v>
      </c>
      <c r="B313">
        <v>8</v>
      </c>
      <c r="C313" s="3">
        <v>42284</v>
      </c>
      <c r="D313" s="4">
        <v>0.61111111111111105</v>
      </c>
      <c r="E313" s="19">
        <f t="shared" si="4"/>
        <v>14.666666666666666</v>
      </c>
      <c r="F313" s="5">
        <v>36.447216666666669</v>
      </c>
      <c r="G313" s="5">
        <v>72.96338333333334</v>
      </c>
      <c r="I313">
        <v>8</v>
      </c>
      <c r="J313">
        <v>38</v>
      </c>
      <c r="K313">
        <v>14.1</v>
      </c>
      <c r="L313">
        <v>16.54</v>
      </c>
      <c r="N313">
        <v>0.64</v>
      </c>
      <c r="O313">
        <v>4</v>
      </c>
      <c r="P313" t="str">
        <f>IF(O313="","",VLOOKUP(O313,TABLAS_NOBORRAR!$B$3:$C$12,2,))</f>
        <v>Vitelado</v>
      </c>
      <c r="Q313">
        <v>4</v>
      </c>
    </row>
    <row r="314" spans="1:17" x14ac:dyDescent="0.3">
      <c r="A314" t="s">
        <v>20</v>
      </c>
      <c r="B314">
        <v>8</v>
      </c>
      <c r="C314" s="3">
        <v>42284</v>
      </c>
      <c r="D314" s="4">
        <v>0.61111111111111105</v>
      </c>
      <c r="E314" s="19">
        <f t="shared" si="4"/>
        <v>14.666666666666666</v>
      </c>
      <c r="F314" s="5">
        <v>36.447216666666669</v>
      </c>
      <c r="G314" s="5">
        <v>72.96338333333334</v>
      </c>
      <c r="I314">
        <v>8</v>
      </c>
      <c r="J314">
        <v>39</v>
      </c>
      <c r="K314">
        <v>14</v>
      </c>
      <c r="L314">
        <v>18.920000000000002</v>
      </c>
      <c r="N314">
        <v>1.03</v>
      </c>
      <c r="O314">
        <v>4</v>
      </c>
      <c r="P314" t="str">
        <f>IF(O314="","",VLOOKUP(O314,TABLAS_NOBORRAR!$B$3:$C$12,2,))</f>
        <v>Vitelado</v>
      </c>
      <c r="Q314">
        <v>4</v>
      </c>
    </row>
    <row r="315" spans="1:17" x14ac:dyDescent="0.3">
      <c r="A315" t="s">
        <v>20</v>
      </c>
      <c r="B315">
        <v>8</v>
      </c>
      <c r="C315" s="3">
        <v>42284</v>
      </c>
      <c r="D315" s="4">
        <v>0.61111111111111105</v>
      </c>
      <c r="E315" s="19">
        <f t="shared" si="4"/>
        <v>14.666666666666666</v>
      </c>
      <c r="F315" s="5">
        <v>36.447216666666669</v>
      </c>
      <c r="G315" s="5">
        <v>72.96338333333334</v>
      </c>
      <c r="I315">
        <v>8</v>
      </c>
      <c r="J315">
        <v>40</v>
      </c>
      <c r="K315">
        <v>13.5</v>
      </c>
      <c r="L315">
        <v>12.3</v>
      </c>
      <c r="N315">
        <v>0.43</v>
      </c>
      <c r="O315">
        <v>4</v>
      </c>
      <c r="P315" t="str">
        <f>IF(O315="","",VLOOKUP(O315,TABLAS_NOBORRAR!$B$3:$C$12,2,))</f>
        <v>Vitelado</v>
      </c>
      <c r="Q315">
        <v>4</v>
      </c>
    </row>
    <row r="316" spans="1:17" x14ac:dyDescent="0.3">
      <c r="A316" t="s">
        <v>20</v>
      </c>
      <c r="B316">
        <v>9</v>
      </c>
      <c r="C316" s="3">
        <v>42284</v>
      </c>
      <c r="D316" s="4">
        <v>0.6875</v>
      </c>
      <c r="E316" s="19">
        <f t="shared" si="4"/>
        <v>16.5</v>
      </c>
      <c r="F316" s="5">
        <v>36.424033333333334</v>
      </c>
      <c r="G316" s="5">
        <v>72.926966666666672</v>
      </c>
      <c r="I316">
        <v>9</v>
      </c>
      <c r="J316">
        <v>1</v>
      </c>
      <c r="K316">
        <v>14.1</v>
      </c>
      <c r="L316">
        <v>17.72</v>
      </c>
      <c r="N316">
        <v>0.91</v>
      </c>
      <c r="O316">
        <v>4</v>
      </c>
      <c r="P316" t="str">
        <f>IF(O316="","",VLOOKUP(O316,TABLAS_NOBORRAR!$B$3:$C$12,2,))</f>
        <v>Vitelado</v>
      </c>
      <c r="Q316">
        <v>999</v>
      </c>
    </row>
    <row r="317" spans="1:17" x14ac:dyDescent="0.3">
      <c r="A317" t="s">
        <v>20</v>
      </c>
      <c r="B317">
        <v>9</v>
      </c>
      <c r="C317" s="3">
        <v>42284</v>
      </c>
      <c r="D317" s="4">
        <v>0.6875</v>
      </c>
      <c r="E317" s="19">
        <f t="shared" si="4"/>
        <v>16.5</v>
      </c>
      <c r="F317" s="5">
        <v>36.424033333333334</v>
      </c>
      <c r="G317" s="5">
        <v>72.926966666666672</v>
      </c>
      <c r="I317">
        <v>9</v>
      </c>
      <c r="J317">
        <v>2</v>
      </c>
      <c r="K317">
        <v>15</v>
      </c>
      <c r="L317">
        <v>22.62</v>
      </c>
      <c r="N317">
        <v>1.26</v>
      </c>
      <c r="O317">
        <v>4</v>
      </c>
      <c r="P317" t="str">
        <f>IF(O317="","",VLOOKUP(O317,TABLAS_NOBORRAR!$B$3:$C$12,2,))</f>
        <v>Vitelado</v>
      </c>
      <c r="Q317">
        <v>7</v>
      </c>
    </row>
    <row r="318" spans="1:17" x14ac:dyDescent="0.3">
      <c r="A318" t="s">
        <v>20</v>
      </c>
      <c r="B318">
        <v>9</v>
      </c>
      <c r="C318" s="3">
        <v>42284</v>
      </c>
      <c r="D318" s="4">
        <v>0.6875</v>
      </c>
      <c r="E318" s="19">
        <f t="shared" si="4"/>
        <v>16.5</v>
      </c>
      <c r="F318" s="5">
        <v>36.424033333333334</v>
      </c>
      <c r="G318" s="5">
        <v>72.926966666666672</v>
      </c>
      <c r="I318">
        <v>9</v>
      </c>
      <c r="J318">
        <v>3</v>
      </c>
      <c r="K318">
        <v>14</v>
      </c>
      <c r="L318">
        <v>17.149999999999999</v>
      </c>
      <c r="N318">
        <v>0.85</v>
      </c>
      <c r="O318">
        <v>4</v>
      </c>
      <c r="P318" t="str">
        <f>IF(O318="","",VLOOKUP(O318,TABLAS_NOBORRAR!$B$3:$C$12,2,))</f>
        <v>Vitelado</v>
      </c>
      <c r="Q318">
        <v>3</v>
      </c>
    </row>
    <row r="319" spans="1:17" x14ac:dyDescent="0.3">
      <c r="A319" t="s">
        <v>20</v>
      </c>
      <c r="B319">
        <v>9</v>
      </c>
      <c r="C319" s="3">
        <v>42284</v>
      </c>
      <c r="D319" s="4">
        <v>0.6875</v>
      </c>
      <c r="E319" s="19">
        <f t="shared" si="4"/>
        <v>16.5</v>
      </c>
      <c r="F319" s="5">
        <v>36.424033333333334</v>
      </c>
      <c r="G319" s="5">
        <v>72.926966666666672</v>
      </c>
      <c r="I319">
        <v>9</v>
      </c>
      <c r="J319">
        <v>4</v>
      </c>
      <c r="K319">
        <v>14</v>
      </c>
      <c r="L319">
        <v>16.75</v>
      </c>
      <c r="N319">
        <v>1.49</v>
      </c>
      <c r="O319">
        <v>6</v>
      </c>
      <c r="P319" t="str">
        <f>IF(O319="","",VLOOKUP(O319,TABLAS_NOBORRAR!$B$3:$C$12,2,))</f>
        <v>Hidratado</v>
      </c>
      <c r="Q319">
        <v>999</v>
      </c>
    </row>
    <row r="320" spans="1:17" x14ac:dyDescent="0.3">
      <c r="A320" t="s">
        <v>20</v>
      </c>
      <c r="B320">
        <v>9</v>
      </c>
      <c r="C320" s="3">
        <v>42284</v>
      </c>
      <c r="D320" s="4">
        <v>0.6875</v>
      </c>
      <c r="E320" s="19">
        <f t="shared" si="4"/>
        <v>16.5</v>
      </c>
      <c r="F320" s="5">
        <v>36.424033333333334</v>
      </c>
      <c r="G320" s="5">
        <v>72.926966666666672</v>
      </c>
      <c r="I320">
        <v>9</v>
      </c>
      <c r="J320">
        <v>5</v>
      </c>
      <c r="K320">
        <v>15.6</v>
      </c>
      <c r="L320">
        <v>20.18</v>
      </c>
      <c r="N320">
        <v>1.1299999999999999</v>
      </c>
      <c r="O320">
        <v>4</v>
      </c>
      <c r="P320" t="str">
        <f>IF(O320="","",VLOOKUP(O320,TABLAS_NOBORRAR!$B$3:$C$12,2,))</f>
        <v>Vitelado</v>
      </c>
      <c r="Q320">
        <v>7</v>
      </c>
    </row>
    <row r="321" spans="1:17" x14ac:dyDescent="0.3">
      <c r="A321" t="s">
        <v>20</v>
      </c>
      <c r="B321">
        <v>9</v>
      </c>
      <c r="C321" s="3">
        <v>42284</v>
      </c>
      <c r="D321" s="4">
        <v>0.6875</v>
      </c>
      <c r="E321" s="19">
        <f t="shared" si="4"/>
        <v>16.5</v>
      </c>
      <c r="F321" s="5">
        <v>36.424033333333334</v>
      </c>
      <c r="G321" s="5">
        <v>72.926966666666672</v>
      </c>
      <c r="I321">
        <v>9</v>
      </c>
      <c r="J321">
        <v>6</v>
      </c>
      <c r="K321">
        <v>15</v>
      </c>
      <c r="L321">
        <v>20.79</v>
      </c>
      <c r="N321">
        <v>1.07</v>
      </c>
      <c r="O321">
        <v>4</v>
      </c>
      <c r="P321" t="str">
        <f>IF(O321="","",VLOOKUP(O321,TABLAS_NOBORRAR!$B$3:$C$12,2,))</f>
        <v>Vitelado</v>
      </c>
      <c r="Q321">
        <v>4</v>
      </c>
    </row>
    <row r="322" spans="1:17" x14ac:dyDescent="0.3">
      <c r="A322" t="s">
        <v>20</v>
      </c>
      <c r="B322">
        <v>9</v>
      </c>
      <c r="C322" s="3">
        <v>42284</v>
      </c>
      <c r="D322" s="4">
        <v>0.6875</v>
      </c>
      <c r="E322" s="19">
        <f t="shared" si="4"/>
        <v>16.5</v>
      </c>
      <c r="F322" s="5">
        <v>36.424033333333334</v>
      </c>
      <c r="G322" s="5">
        <v>72.926966666666672</v>
      </c>
      <c r="I322">
        <v>9</v>
      </c>
      <c r="J322">
        <v>7</v>
      </c>
      <c r="K322">
        <v>14.5</v>
      </c>
      <c r="L322">
        <v>20.12</v>
      </c>
      <c r="N322">
        <v>1.7</v>
      </c>
      <c r="O322">
        <v>6</v>
      </c>
      <c r="P322" t="str">
        <f>IF(O322="","",VLOOKUP(O322,TABLAS_NOBORRAR!$B$3:$C$12,2,))</f>
        <v>Hidratado</v>
      </c>
      <c r="Q322">
        <v>999</v>
      </c>
    </row>
    <row r="323" spans="1:17" x14ac:dyDescent="0.3">
      <c r="A323" t="s">
        <v>20</v>
      </c>
      <c r="B323">
        <v>9</v>
      </c>
      <c r="C323" s="3">
        <v>42284</v>
      </c>
      <c r="D323" s="4">
        <v>0.6875</v>
      </c>
      <c r="E323" s="19">
        <f t="shared" ref="E323:E386" si="5">HOUR(D323)+ MINUTE(D323)/60</f>
        <v>16.5</v>
      </c>
      <c r="F323" s="5">
        <v>36.424033333333334</v>
      </c>
      <c r="G323" s="5">
        <v>72.926966666666672</v>
      </c>
      <c r="I323">
        <v>9</v>
      </c>
      <c r="J323">
        <v>8</v>
      </c>
      <c r="K323">
        <v>14.6</v>
      </c>
      <c r="L323">
        <v>18.850000000000001</v>
      </c>
      <c r="N323">
        <v>1.06</v>
      </c>
      <c r="O323">
        <v>4</v>
      </c>
      <c r="P323" t="str">
        <f>IF(O323="","",VLOOKUP(O323,TABLAS_NOBORRAR!$B$3:$C$12,2,))</f>
        <v>Vitelado</v>
      </c>
      <c r="Q323">
        <v>7</v>
      </c>
    </row>
    <row r="324" spans="1:17" x14ac:dyDescent="0.3">
      <c r="A324" t="s">
        <v>20</v>
      </c>
      <c r="B324">
        <v>9</v>
      </c>
      <c r="C324" s="3">
        <v>42284</v>
      </c>
      <c r="D324" s="4">
        <v>0.6875</v>
      </c>
      <c r="E324" s="19">
        <f t="shared" si="5"/>
        <v>16.5</v>
      </c>
      <c r="F324" s="5">
        <v>36.424033333333334</v>
      </c>
      <c r="G324" s="5">
        <v>72.926966666666672</v>
      </c>
      <c r="I324">
        <v>9</v>
      </c>
      <c r="J324">
        <v>9</v>
      </c>
      <c r="K324">
        <v>14</v>
      </c>
      <c r="L324">
        <v>16.440000000000001</v>
      </c>
      <c r="N324">
        <v>0.63</v>
      </c>
      <c r="O324">
        <v>4</v>
      </c>
      <c r="P324" t="str">
        <f>IF(O324="","",VLOOKUP(O324,TABLAS_NOBORRAR!$B$3:$C$12,2,))</f>
        <v>Vitelado</v>
      </c>
      <c r="Q324">
        <v>2</v>
      </c>
    </row>
    <row r="325" spans="1:17" x14ac:dyDescent="0.3">
      <c r="A325" t="s">
        <v>20</v>
      </c>
      <c r="B325">
        <v>9</v>
      </c>
      <c r="C325" s="3">
        <v>42284</v>
      </c>
      <c r="D325" s="4">
        <v>0.6875</v>
      </c>
      <c r="E325" s="19">
        <f t="shared" si="5"/>
        <v>16.5</v>
      </c>
      <c r="F325" s="5">
        <v>36.424033333333334</v>
      </c>
      <c r="G325" s="5">
        <v>72.926966666666672</v>
      </c>
      <c r="I325">
        <v>9</v>
      </c>
      <c r="J325">
        <v>10</v>
      </c>
      <c r="K325">
        <v>12.2</v>
      </c>
      <c r="L325">
        <v>11.54</v>
      </c>
      <c r="N325">
        <v>0.97</v>
      </c>
      <c r="O325">
        <v>6</v>
      </c>
      <c r="P325" t="str">
        <f>IF(O325="","",VLOOKUP(O325,TABLAS_NOBORRAR!$B$3:$C$12,2,))</f>
        <v>Hidratado</v>
      </c>
      <c r="Q325">
        <v>999</v>
      </c>
    </row>
    <row r="326" spans="1:17" x14ac:dyDescent="0.3">
      <c r="A326" t="s">
        <v>20</v>
      </c>
      <c r="B326">
        <v>9</v>
      </c>
      <c r="C326" s="3">
        <v>42284</v>
      </c>
      <c r="D326" s="4">
        <v>0.6875</v>
      </c>
      <c r="E326" s="19">
        <f t="shared" si="5"/>
        <v>16.5</v>
      </c>
      <c r="F326" s="5">
        <v>36.424033333333334</v>
      </c>
      <c r="G326" s="5">
        <v>72.926966666666672</v>
      </c>
      <c r="I326">
        <v>9</v>
      </c>
      <c r="J326">
        <v>11</v>
      </c>
      <c r="K326">
        <v>13.9</v>
      </c>
      <c r="L326">
        <v>17.55</v>
      </c>
      <c r="N326">
        <v>0.94</v>
      </c>
      <c r="O326">
        <v>4</v>
      </c>
      <c r="P326" t="str">
        <f>IF(O326="","",VLOOKUP(O326,TABLAS_NOBORRAR!$B$3:$C$12,2,))</f>
        <v>Vitelado</v>
      </c>
      <c r="Q326">
        <v>999</v>
      </c>
    </row>
    <row r="327" spans="1:17" x14ac:dyDescent="0.3">
      <c r="A327" t="s">
        <v>20</v>
      </c>
      <c r="B327">
        <v>9</v>
      </c>
      <c r="C327" s="3">
        <v>42284</v>
      </c>
      <c r="D327" s="4">
        <v>0.6875</v>
      </c>
      <c r="E327" s="19">
        <f t="shared" si="5"/>
        <v>16.5</v>
      </c>
      <c r="F327" s="5">
        <v>36.424033333333334</v>
      </c>
      <c r="G327" s="5">
        <v>72.926966666666672</v>
      </c>
      <c r="I327">
        <v>9</v>
      </c>
      <c r="J327">
        <v>12</v>
      </c>
      <c r="K327">
        <v>14.5</v>
      </c>
      <c r="L327">
        <v>17.93</v>
      </c>
      <c r="N327">
        <v>0.75</v>
      </c>
      <c r="O327">
        <v>4</v>
      </c>
      <c r="P327" t="str">
        <f>IF(O327="","",VLOOKUP(O327,TABLAS_NOBORRAR!$B$3:$C$12,2,))</f>
        <v>Vitelado</v>
      </c>
      <c r="Q327">
        <v>4</v>
      </c>
    </row>
    <row r="328" spans="1:17" x14ac:dyDescent="0.3">
      <c r="A328" t="s">
        <v>20</v>
      </c>
      <c r="B328">
        <v>9</v>
      </c>
      <c r="C328" s="3">
        <v>42284</v>
      </c>
      <c r="D328" s="4">
        <v>0.6875</v>
      </c>
      <c r="E328" s="19">
        <f t="shared" si="5"/>
        <v>16.5</v>
      </c>
      <c r="F328" s="5">
        <v>36.424033333333334</v>
      </c>
      <c r="G328" s="5">
        <v>72.926966666666672</v>
      </c>
      <c r="I328">
        <v>9</v>
      </c>
      <c r="J328">
        <v>13</v>
      </c>
      <c r="K328">
        <v>15</v>
      </c>
      <c r="L328">
        <v>21.28</v>
      </c>
      <c r="N328">
        <v>1.38</v>
      </c>
      <c r="O328">
        <v>4</v>
      </c>
      <c r="P328" t="str">
        <f>IF(O328="","",VLOOKUP(O328,TABLAS_NOBORRAR!$B$3:$C$12,2,))</f>
        <v>Vitelado</v>
      </c>
      <c r="Q328">
        <v>999</v>
      </c>
    </row>
    <row r="329" spans="1:17" x14ac:dyDescent="0.3">
      <c r="A329" t="s">
        <v>20</v>
      </c>
      <c r="B329">
        <v>9</v>
      </c>
      <c r="C329" s="3">
        <v>42284</v>
      </c>
      <c r="D329" s="4">
        <v>0.6875</v>
      </c>
      <c r="E329" s="19">
        <f t="shared" si="5"/>
        <v>16.5</v>
      </c>
      <c r="F329" s="5">
        <v>36.424033333333334</v>
      </c>
      <c r="G329" s="5">
        <v>72.926966666666672</v>
      </c>
      <c r="I329">
        <v>9</v>
      </c>
      <c r="J329">
        <v>14</v>
      </c>
      <c r="K329">
        <v>15</v>
      </c>
      <c r="L329">
        <v>21.87</v>
      </c>
      <c r="N329">
        <v>1.07</v>
      </c>
      <c r="O329">
        <v>4</v>
      </c>
      <c r="P329" t="str">
        <f>IF(O329="","",VLOOKUP(O329,TABLAS_NOBORRAR!$B$3:$C$12,2,))</f>
        <v>Vitelado</v>
      </c>
      <c r="Q329">
        <v>3</v>
      </c>
    </row>
    <row r="330" spans="1:17" x14ac:dyDescent="0.3">
      <c r="A330" t="s">
        <v>20</v>
      </c>
      <c r="B330">
        <v>9</v>
      </c>
      <c r="C330" s="3">
        <v>42284</v>
      </c>
      <c r="D330" s="4">
        <v>0.6875</v>
      </c>
      <c r="E330" s="19">
        <f t="shared" si="5"/>
        <v>16.5</v>
      </c>
      <c r="F330" s="5">
        <v>36.424033333333334</v>
      </c>
      <c r="G330" s="5">
        <v>72.926966666666672</v>
      </c>
      <c r="I330">
        <v>9</v>
      </c>
      <c r="J330">
        <v>15</v>
      </c>
      <c r="K330">
        <v>17.399999999999999</v>
      </c>
      <c r="L330">
        <v>31.92</v>
      </c>
      <c r="N330">
        <v>1.55</v>
      </c>
      <c r="O330">
        <v>4</v>
      </c>
      <c r="P330" t="str">
        <f>IF(O330="","",VLOOKUP(O330,TABLAS_NOBORRAR!$B$3:$C$12,2,))</f>
        <v>Vitelado</v>
      </c>
      <c r="Q330">
        <v>2</v>
      </c>
    </row>
    <row r="331" spans="1:17" x14ac:dyDescent="0.3">
      <c r="A331" t="s">
        <v>20</v>
      </c>
      <c r="B331">
        <v>9</v>
      </c>
      <c r="C331" s="3">
        <v>42284</v>
      </c>
      <c r="D331" s="4">
        <v>0.6875</v>
      </c>
      <c r="E331" s="19">
        <f t="shared" si="5"/>
        <v>16.5</v>
      </c>
      <c r="F331" s="5">
        <v>36.424033333333334</v>
      </c>
      <c r="G331" s="5">
        <v>72.926966666666672</v>
      </c>
      <c r="I331">
        <v>9</v>
      </c>
      <c r="J331">
        <v>16</v>
      </c>
      <c r="K331">
        <v>15</v>
      </c>
      <c r="L331">
        <v>20.82</v>
      </c>
      <c r="N331">
        <v>1.21</v>
      </c>
      <c r="O331">
        <v>4</v>
      </c>
      <c r="P331" t="str">
        <f>IF(O331="","",VLOOKUP(O331,TABLAS_NOBORRAR!$B$3:$C$12,2,))</f>
        <v>Vitelado</v>
      </c>
      <c r="Q331">
        <v>3</v>
      </c>
    </row>
    <row r="332" spans="1:17" x14ac:dyDescent="0.3">
      <c r="A332" t="s">
        <v>20</v>
      </c>
      <c r="B332">
        <v>9</v>
      </c>
      <c r="C332" s="3">
        <v>42284</v>
      </c>
      <c r="D332" s="4">
        <v>0.6875</v>
      </c>
      <c r="E332" s="19">
        <f t="shared" si="5"/>
        <v>16.5</v>
      </c>
      <c r="F332" s="5">
        <v>36.424033333333334</v>
      </c>
      <c r="G332" s="5">
        <v>72.926966666666672</v>
      </c>
      <c r="I332">
        <v>9</v>
      </c>
      <c r="J332">
        <v>17</v>
      </c>
      <c r="K332">
        <v>13.8</v>
      </c>
      <c r="L332">
        <v>16.57</v>
      </c>
      <c r="N332">
        <v>0.81</v>
      </c>
      <c r="O332">
        <v>4</v>
      </c>
      <c r="P332" t="str">
        <f>IF(O332="","",VLOOKUP(O332,TABLAS_NOBORRAR!$B$3:$C$12,2,))</f>
        <v>Vitelado</v>
      </c>
      <c r="Q332">
        <v>3</v>
      </c>
    </row>
    <row r="333" spans="1:17" x14ac:dyDescent="0.3">
      <c r="A333" t="s">
        <v>20</v>
      </c>
      <c r="B333">
        <v>9</v>
      </c>
      <c r="C333" s="3">
        <v>42284</v>
      </c>
      <c r="D333" s="4">
        <v>0.6875</v>
      </c>
      <c r="E333" s="19">
        <f t="shared" si="5"/>
        <v>16.5</v>
      </c>
      <c r="F333" s="5">
        <v>36.424033333333334</v>
      </c>
      <c r="G333" s="5">
        <v>72.926966666666672</v>
      </c>
      <c r="I333">
        <v>9</v>
      </c>
      <c r="J333">
        <v>18</v>
      </c>
      <c r="K333">
        <v>14.9</v>
      </c>
      <c r="L333">
        <v>21.61</v>
      </c>
      <c r="N333">
        <v>1.29</v>
      </c>
      <c r="O333">
        <v>4</v>
      </c>
      <c r="P333" t="str">
        <f>IF(O333="","",VLOOKUP(O333,TABLAS_NOBORRAR!$B$3:$C$12,2,))</f>
        <v>Vitelado</v>
      </c>
      <c r="Q333">
        <v>2</v>
      </c>
    </row>
    <row r="334" spans="1:17" x14ac:dyDescent="0.3">
      <c r="A334" t="s">
        <v>20</v>
      </c>
      <c r="B334">
        <v>9</v>
      </c>
      <c r="C334" s="3">
        <v>42284</v>
      </c>
      <c r="D334" s="4">
        <v>0.6875</v>
      </c>
      <c r="E334" s="19">
        <f t="shared" si="5"/>
        <v>16.5</v>
      </c>
      <c r="F334" s="5">
        <v>36.424033333333334</v>
      </c>
      <c r="G334" s="5">
        <v>72.926966666666672</v>
      </c>
      <c r="I334">
        <v>9</v>
      </c>
      <c r="J334">
        <v>19</v>
      </c>
      <c r="K334">
        <v>16.100000000000001</v>
      </c>
      <c r="L334">
        <v>25.19</v>
      </c>
      <c r="N334">
        <v>1.52</v>
      </c>
      <c r="O334">
        <v>4</v>
      </c>
      <c r="P334" t="str">
        <f>IF(O334="","",VLOOKUP(O334,TABLAS_NOBORRAR!$B$3:$C$12,2,))</f>
        <v>Vitelado</v>
      </c>
      <c r="Q334">
        <v>999</v>
      </c>
    </row>
    <row r="335" spans="1:17" x14ac:dyDescent="0.3">
      <c r="A335" t="s">
        <v>20</v>
      </c>
      <c r="B335">
        <v>9</v>
      </c>
      <c r="C335" s="3">
        <v>42284</v>
      </c>
      <c r="D335" s="4">
        <v>0.6875</v>
      </c>
      <c r="E335" s="19">
        <f t="shared" si="5"/>
        <v>16.5</v>
      </c>
      <c r="F335" s="5">
        <v>36.424033333333334</v>
      </c>
      <c r="G335" s="5">
        <v>72.926966666666672</v>
      </c>
      <c r="I335">
        <v>9</v>
      </c>
      <c r="J335">
        <v>20</v>
      </c>
      <c r="K335">
        <v>14.1</v>
      </c>
      <c r="L335">
        <v>18.96</v>
      </c>
      <c r="N335">
        <v>0.65</v>
      </c>
      <c r="O335">
        <v>4</v>
      </c>
      <c r="P335" t="str">
        <f>IF(O335="","",VLOOKUP(O335,TABLAS_NOBORRAR!$B$3:$C$12,2,))</f>
        <v>Vitelado</v>
      </c>
      <c r="Q335">
        <v>2</v>
      </c>
    </row>
    <row r="336" spans="1:17" x14ac:dyDescent="0.3">
      <c r="A336" t="s">
        <v>20</v>
      </c>
      <c r="B336">
        <v>9</v>
      </c>
      <c r="C336" s="3">
        <v>42284</v>
      </c>
      <c r="D336" s="4">
        <v>0.6875</v>
      </c>
      <c r="E336" s="19">
        <f t="shared" si="5"/>
        <v>16.5</v>
      </c>
      <c r="F336" s="5">
        <v>36.424033333333334</v>
      </c>
      <c r="G336" s="5">
        <v>72.926966666666672</v>
      </c>
      <c r="I336">
        <v>9</v>
      </c>
      <c r="J336">
        <v>21</v>
      </c>
      <c r="K336">
        <v>14.7</v>
      </c>
      <c r="L336">
        <v>18.649999999999999</v>
      </c>
      <c r="N336">
        <v>0.93</v>
      </c>
      <c r="O336">
        <v>4</v>
      </c>
      <c r="P336" t="str">
        <f>IF(O336="","",VLOOKUP(O336,TABLAS_NOBORRAR!$B$3:$C$12,2,))</f>
        <v>Vitelado</v>
      </c>
      <c r="Q336">
        <v>3</v>
      </c>
    </row>
    <row r="337" spans="1:17" x14ac:dyDescent="0.3">
      <c r="A337" t="s">
        <v>20</v>
      </c>
      <c r="B337">
        <v>9</v>
      </c>
      <c r="C337" s="3">
        <v>42284</v>
      </c>
      <c r="D337" s="4">
        <v>0.6875</v>
      </c>
      <c r="E337" s="19">
        <f t="shared" si="5"/>
        <v>16.5</v>
      </c>
      <c r="F337" s="5">
        <v>36.424033333333334</v>
      </c>
      <c r="G337" s="5">
        <v>72.926966666666672</v>
      </c>
      <c r="I337">
        <v>9</v>
      </c>
      <c r="J337">
        <v>22</v>
      </c>
      <c r="K337">
        <v>15.4</v>
      </c>
      <c r="L337">
        <v>21.86</v>
      </c>
      <c r="N337">
        <v>1.19</v>
      </c>
      <c r="O337">
        <v>4</v>
      </c>
      <c r="P337" t="str">
        <f>IF(O337="","",VLOOKUP(O337,TABLAS_NOBORRAR!$B$3:$C$12,2,))</f>
        <v>Vitelado</v>
      </c>
      <c r="Q337">
        <v>3</v>
      </c>
    </row>
    <row r="338" spans="1:17" x14ac:dyDescent="0.3">
      <c r="A338" t="s">
        <v>20</v>
      </c>
      <c r="B338">
        <v>9</v>
      </c>
      <c r="C338" s="3">
        <v>42284</v>
      </c>
      <c r="D338" s="4">
        <v>0.6875</v>
      </c>
      <c r="E338" s="19">
        <f t="shared" si="5"/>
        <v>16.5</v>
      </c>
      <c r="F338" s="5">
        <v>36.424033333333334</v>
      </c>
      <c r="G338" s="5">
        <v>72.926966666666672</v>
      </c>
      <c r="I338">
        <v>9</v>
      </c>
      <c r="J338">
        <v>23</v>
      </c>
      <c r="K338">
        <v>16.7</v>
      </c>
      <c r="L338">
        <v>28.14</v>
      </c>
      <c r="N338">
        <v>1.7</v>
      </c>
      <c r="O338">
        <v>4</v>
      </c>
      <c r="P338" t="str">
        <f>IF(O338="","",VLOOKUP(O338,TABLAS_NOBORRAR!$B$3:$C$12,2,))</f>
        <v>Vitelado</v>
      </c>
      <c r="Q338">
        <v>2</v>
      </c>
    </row>
    <row r="339" spans="1:17" x14ac:dyDescent="0.3">
      <c r="A339" t="s">
        <v>20</v>
      </c>
      <c r="B339">
        <v>9</v>
      </c>
      <c r="C339" s="3">
        <v>42284</v>
      </c>
      <c r="D339" s="4">
        <v>0.6875</v>
      </c>
      <c r="E339" s="19">
        <f t="shared" si="5"/>
        <v>16.5</v>
      </c>
      <c r="F339" s="5">
        <v>36.424033333333334</v>
      </c>
      <c r="G339" s="5">
        <v>72.926966666666672</v>
      </c>
      <c r="I339">
        <v>9</v>
      </c>
      <c r="J339">
        <v>24</v>
      </c>
      <c r="K339">
        <v>17.2</v>
      </c>
      <c r="L339">
        <v>35.380000000000003</v>
      </c>
      <c r="N339">
        <v>2.2200000000000002</v>
      </c>
      <c r="O339">
        <v>4</v>
      </c>
      <c r="P339" t="str">
        <f>IF(O339="","",VLOOKUP(O339,TABLAS_NOBORRAR!$B$3:$C$12,2,))</f>
        <v>Vitelado</v>
      </c>
      <c r="Q339">
        <v>2</v>
      </c>
    </row>
    <row r="340" spans="1:17" x14ac:dyDescent="0.3">
      <c r="A340" t="s">
        <v>20</v>
      </c>
      <c r="B340">
        <v>9</v>
      </c>
      <c r="C340" s="3">
        <v>42284</v>
      </c>
      <c r="D340" s="4">
        <v>0.6875</v>
      </c>
      <c r="E340" s="19">
        <f t="shared" si="5"/>
        <v>16.5</v>
      </c>
      <c r="F340" s="5">
        <v>36.424033333333334</v>
      </c>
      <c r="G340" s="5">
        <v>72.926966666666672</v>
      </c>
      <c r="I340">
        <v>9</v>
      </c>
      <c r="J340">
        <v>25</v>
      </c>
      <c r="K340">
        <v>14.3</v>
      </c>
      <c r="L340">
        <v>20.79</v>
      </c>
      <c r="N340">
        <v>1.2</v>
      </c>
      <c r="O340">
        <v>4</v>
      </c>
      <c r="P340" t="str">
        <f>IF(O340="","",VLOOKUP(O340,TABLAS_NOBORRAR!$B$3:$C$12,2,))</f>
        <v>Vitelado</v>
      </c>
      <c r="Q340">
        <v>7</v>
      </c>
    </row>
    <row r="341" spans="1:17" x14ac:dyDescent="0.3">
      <c r="A341" t="s">
        <v>20</v>
      </c>
      <c r="B341">
        <v>9</v>
      </c>
      <c r="C341" s="3">
        <v>42284</v>
      </c>
      <c r="D341" s="4">
        <v>0.6875</v>
      </c>
      <c r="E341" s="19">
        <f t="shared" si="5"/>
        <v>16.5</v>
      </c>
      <c r="F341" s="5">
        <v>36.424033333333334</v>
      </c>
      <c r="G341" s="5">
        <v>72.926966666666672</v>
      </c>
      <c r="I341">
        <v>9</v>
      </c>
      <c r="J341">
        <v>26</v>
      </c>
      <c r="K341">
        <v>14.5</v>
      </c>
      <c r="L341">
        <v>21.57</v>
      </c>
      <c r="N341">
        <v>1.04</v>
      </c>
      <c r="O341">
        <v>4</v>
      </c>
      <c r="P341" t="str">
        <f>IF(O341="","",VLOOKUP(O341,TABLAS_NOBORRAR!$B$3:$C$12,2,))</f>
        <v>Vitelado</v>
      </c>
      <c r="Q341">
        <v>999</v>
      </c>
    </row>
    <row r="342" spans="1:17" x14ac:dyDescent="0.3">
      <c r="A342" t="s">
        <v>20</v>
      </c>
      <c r="B342">
        <v>9</v>
      </c>
      <c r="C342" s="3">
        <v>42284</v>
      </c>
      <c r="D342" s="4">
        <v>0.6875</v>
      </c>
      <c r="E342" s="19">
        <f t="shared" si="5"/>
        <v>16.5</v>
      </c>
      <c r="F342" s="5">
        <v>36.424033333333334</v>
      </c>
      <c r="G342" s="5">
        <v>72.926966666666672</v>
      </c>
      <c r="I342">
        <v>9</v>
      </c>
      <c r="J342">
        <v>27</v>
      </c>
      <c r="K342">
        <v>14.2</v>
      </c>
      <c r="L342">
        <v>18.5</v>
      </c>
      <c r="N342">
        <v>1.05</v>
      </c>
      <c r="O342">
        <v>6</v>
      </c>
      <c r="P342" t="str">
        <f>IF(O342="","",VLOOKUP(O342,TABLAS_NOBORRAR!$B$3:$C$12,2,))</f>
        <v>Hidratado</v>
      </c>
      <c r="Q342">
        <v>999</v>
      </c>
    </row>
    <row r="343" spans="1:17" x14ac:dyDescent="0.3">
      <c r="A343" t="s">
        <v>20</v>
      </c>
      <c r="B343">
        <v>9</v>
      </c>
      <c r="C343" s="3">
        <v>42284</v>
      </c>
      <c r="D343" s="4">
        <v>0.6875</v>
      </c>
      <c r="E343" s="19">
        <f t="shared" si="5"/>
        <v>16.5</v>
      </c>
      <c r="F343" s="5">
        <v>36.424033333333334</v>
      </c>
      <c r="G343" s="5">
        <v>72.926966666666672</v>
      </c>
      <c r="I343">
        <v>9</v>
      </c>
      <c r="J343">
        <v>28</v>
      </c>
      <c r="K343">
        <v>13.9</v>
      </c>
      <c r="L343">
        <v>18.38</v>
      </c>
      <c r="N343">
        <v>0.88</v>
      </c>
      <c r="O343">
        <v>4</v>
      </c>
      <c r="P343" t="str">
        <f>IF(O343="","",VLOOKUP(O343,TABLAS_NOBORRAR!$B$3:$C$12,2,))</f>
        <v>Vitelado</v>
      </c>
      <c r="Q343">
        <v>3</v>
      </c>
    </row>
    <row r="344" spans="1:17" x14ac:dyDescent="0.3">
      <c r="A344" t="s">
        <v>20</v>
      </c>
      <c r="B344">
        <v>9</v>
      </c>
      <c r="C344" s="3">
        <v>42284</v>
      </c>
      <c r="D344" s="4">
        <v>0.6875</v>
      </c>
      <c r="E344" s="19">
        <f t="shared" si="5"/>
        <v>16.5</v>
      </c>
      <c r="F344" s="5">
        <v>36.424033333333334</v>
      </c>
      <c r="G344" s="5">
        <v>72.926966666666672</v>
      </c>
      <c r="I344">
        <v>9</v>
      </c>
      <c r="J344">
        <v>29</v>
      </c>
      <c r="K344">
        <v>14</v>
      </c>
      <c r="L344">
        <v>17.350000000000001</v>
      </c>
      <c r="N344">
        <v>1.53</v>
      </c>
      <c r="O344">
        <v>6</v>
      </c>
      <c r="P344" t="str">
        <f>IF(O344="","",VLOOKUP(O344,TABLAS_NOBORRAR!$B$3:$C$12,2,))</f>
        <v>Hidratado</v>
      </c>
      <c r="Q344">
        <v>999</v>
      </c>
    </row>
    <row r="345" spans="1:17" x14ac:dyDescent="0.3">
      <c r="A345" t="s">
        <v>20</v>
      </c>
      <c r="B345">
        <v>9</v>
      </c>
      <c r="C345" s="3">
        <v>42284</v>
      </c>
      <c r="D345" s="4">
        <v>0.6875</v>
      </c>
      <c r="E345" s="19">
        <f t="shared" si="5"/>
        <v>16.5</v>
      </c>
      <c r="F345" s="5">
        <v>36.424033333333334</v>
      </c>
      <c r="G345" s="5">
        <v>72.926966666666672</v>
      </c>
      <c r="I345">
        <v>9</v>
      </c>
      <c r="J345">
        <v>30</v>
      </c>
      <c r="K345">
        <v>13.5</v>
      </c>
      <c r="L345">
        <v>14.4</v>
      </c>
      <c r="N345">
        <v>1.36</v>
      </c>
      <c r="O345">
        <v>6</v>
      </c>
      <c r="P345" t="str">
        <f>IF(O345="","",VLOOKUP(O345,TABLAS_NOBORRAR!$B$3:$C$12,2,))</f>
        <v>Hidratado</v>
      </c>
      <c r="Q345">
        <v>999</v>
      </c>
    </row>
    <row r="346" spans="1:17" x14ac:dyDescent="0.3">
      <c r="A346" t="s">
        <v>20</v>
      </c>
      <c r="B346">
        <v>9</v>
      </c>
      <c r="C346" s="3">
        <v>42284</v>
      </c>
      <c r="D346" s="4">
        <v>0.6875</v>
      </c>
      <c r="E346" s="19">
        <f t="shared" si="5"/>
        <v>16.5</v>
      </c>
      <c r="F346" s="5">
        <v>36.424033333333334</v>
      </c>
      <c r="G346" s="5">
        <v>72.926966666666672</v>
      </c>
      <c r="I346">
        <v>9</v>
      </c>
      <c r="J346">
        <v>31</v>
      </c>
      <c r="K346">
        <v>14.5</v>
      </c>
      <c r="L346">
        <v>19.36</v>
      </c>
      <c r="N346">
        <v>1.75</v>
      </c>
      <c r="O346">
        <v>6</v>
      </c>
      <c r="P346" t="str">
        <f>IF(O346="","",VLOOKUP(O346,TABLAS_NOBORRAR!$B$3:$C$12,2,))</f>
        <v>Hidratado</v>
      </c>
      <c r="Q346">
        <v>999</v>
      </c>
    </row>
    <row r="347" spans="1:17" x14ac:dyDescent="0.3">
      <c r="A347" t="s">
        <v>20</v>
      </c>
      <c r="B347">
        <v>9</v>
      </c>
      <c r="C347" s="3">
        <v>42284</v>
      </c>
      <c r="D347" s="4">
        <v>0.6875</v>
      </c>
      <c r="E347" s="19">
        <f t="shared" si="5"/>
        <v>16.5</v>
      </c>
      <c r="F347" s="5">
        <v>36.424033333333334</v>
      </c>
      <c r="G347" s="5">
        <v>72.926966666666672</v>
      </c>
      <c r="I347">
        <v>9</v>
      </c>
      <c r="J347">
        <v>32</v>
      </c>
      <c r="K347">
        <v>16.899999999999999</v>
      </c>
      <c r="L347">
        <v>27.77</v>
      </c>
      <c r="N347">
        <v>1.66</v>
      </c>
      <c r="O347">
        <v>4</v>
      </c>
      <c r="P347" t="str">
        <f>IF(O347="","",VLOOKUP(O347,TABLAS_NOBORRAR!$B$3:$C$12,2,))</f>
        <v>Vitelado</v>
      </c>
      <c r="Q347">
        <v>3</v>
      </c>
    </row>
    <row r="348" spans="1:17" x14ac:dyDescent="0.3">
      <c r="A348" t="s">
        <v>20</v>
      </c>
      <c r="B348">
        <v>9</v>
      </c>
      <c r="C348" s="3">
        <v>42284</v>
      </c>
      <c r="D348" s="4">
        <v>0.6875</v>
      </c>
      <c r="E348" s="19">
        <f t="shared" si="5"/>
        <v>16.5</v>
      </c>
      <c r="F348" s="5">
        <v>36.424033333333334</v>
      </c>
      <c r="G348" s="5">
        <v>72.926966666666672</v>
      </c>
      <c r="I348">
        <v>9</v>
      </c>
      <c r="J348">
        <v>33</v>
      </c>
      <c r="K348">
        <v>14.9</v>
      </c>
      <c r="L348">
        <v>17.420000000000002</v>
      </c>
      <c r="N348">
        <v>0.8</v>
      </c>
      <c r="O348">
        <v>4</v>
      </c>
      <c r="P348" t="str">
        <f>IF(O348="","",VLOOKUP(O348,TABLAS_NOBORRAR!$B$3:$C$12,2,))</f>
        <v>Vitelado</v>
      </c>
      <c r="Q348">
        <v>2</v>
      </c>
    </row>
    <row r="349" spans="1:17" x14ac:dyDescent="0.3">
      <c r="A349" t="s">
        <v>20</v>
      </c>
      <c r="B349">
        <v>9</v>
      </c>
      <c r="C349" s="3">
        <v>42284</v>
      </c>
      <c r="D349" s="4">
        <v>0.6875</v>
      </c>
      <c r="E349" s="19">
        <f t="shared" si="5"/>
        <v>16.5</v>
      </c>
      <c r="F349" s="5">
        <v>36.424033333333334</v>
      </c>
      <c r="G349" s="5">
        <v>72.926966666666672</v>
      </c>
      <c r="I349">
        <v>9</v>
      </c>
      <c r="J349">
        <v>34</v>
      </c>
      <c r="K349">
        <v>15.5</v>
      </c>
      <c r="L349">
        <v>24.05</v>
      </c>
      <c r="N349">
        <v>1.05</v>
      </c>
      <c r="O349">
        <v>4</v>
      </c>
      <c r="P349" t="str">
        <f>IF(O349="","",VLOOKUP(O349,TABLAS_NOBORRAR!$B$3:$C$12,2,))</f>
        <v>Vitelado</v>
      </c>
      <c r="Q349">
        <v>2</v>
      </c>
    </row>
    <row r="350" spans="1:17" x14ac:dyDescent="0.3">
      <c r="A350" t="s">
        <v>20</v>
      </c>
      <c r="B350">
        <v>9</v>
      </c>
      <c r="C350" s="3">
        <v>42284</v>
      </c>
      <c r="D350" s="4">
        <v>0.6875</v>
      </c>
      <c r="E350" s="19">
        <f t="shared" si="5"/>
        <v>16.5</v>
      </c>
      <c r="F350" s="5">
        <v>36.424033333333334</v>
      </c>
      <c r="G350" s="5">
        <v>72.926966666666672</v>
      </c>
      <c r="I350">
        <v>9</v>
      </c>
      <c r="J350">
        <v>35</v>
      </c>
      <c r="K350">
        <v>15.2</v>
      </c>
      <c r="L350">
        <v>20.86</v>
      </c>
      <c r="N350">
        <v>1.18</v>
      </c>
      <c r="O350">
        <v>4</v>
      </c>
      <c r="P350" t="str">
        <f>IF(O350="","",VLOOKUP(O350,TABLAS_NOBORRAR!$B$3:$C$12,2,))</f>
        <v>Vitelado</v>
      </c>
      <c r="Q350">
        <v>4</v>
      </c>
    </row>
    <row r="351" spans="1:17" x14ac:dyDescent="0.3">
      <c r="A351" t="s">
        <v>20</v>
      </c>
      <c r="B351">
        <v>9</v>
      </c>
      <c r="C351" s="3">
        <v>42284</v>
      </c>
      <c r="D351" s="4">
        <v>0.6875</v>
      </c>
      <c r="E351" s="19">
        <f t="shared" si="5"/>
        <v>16.5</v>
      </c>
      <c r="F351" s="5">
        <v>36.424033333333334</v>
      </c>
      <c r="G351" s="5">
        <v>72.926966666666672</v>
      </c>
      <c r="I351">
        <v>9</v>
      </c>
      <c r="J351">
        <v>36</v>
      </c>
      <c r="K351">
        <v>13.2</v>
      </c>
      <c r="L351">
        <v>15.13</v>
      </c>
      <c r="N351">
        <v>0.69</v>
      </c>
      <c r="O351">
        <v>4</v>
      </c>
      <c r="P351" t="str">
        <f>IF(O351="","",VLOOKUP(O351,TABLAS_NOBORRAR!$B$3:$C$12,2,))</f>
        <v>Vitelado</v>
      </c>
      <c r="Q351">
        <v>3</v>
      </c>
    </row>
    <row r="352" spans="1:17" x14ac:dyDescent="0.3">
      <c r="A352" t="s">
        <v>20</v>
      </c>
      <c r="B352">
        <v>9</v>
      </c>
      <c r="C352" s="3">
        <v>42284</v>
      </c>
      <c r="D352" s="4">
        <v>0.6875</v>
      </c>
      <c r="E352" s="19">
        <f t="shared" si="5"/>
        <v>16.5</v>
      </c>
      <c r="F352" s="5">
        <v>36.424033333333334</v>
      </c>
      <c r="G352" s="5">
        <v>72.926966666666672</v>
      </c>
      <c r="I352">
        <v>9</v>
      </c>
      <c r="J352">
        <v>37</v>
      </c>
      <c r="K352">
        <v>14</v>
      </c>
      <c r="L352">
        <v>18.59</v>
      </c>
      <c r="N352">
        <v>0.72</v>
      </c>
      <c r="O352">
        <v>4</v>
      </c>
      <c r="P352" t="str">
        <f>IF(O352="","",VLOOKUP(O352,TABLAS_NOBORRAR!$B$3:$C$12,2,))</f>
        <v>Vitelado</v>
      </c>
      <c r="Q352">
        <v>7</v>
      </c>
    </row>
    <row r="353" spans="1:17" x14ac:dyDescent="0.3">
      <c r="A353" t="s">
        <v>20</v>
      </c>
      <c r="B353">
        <v>9</v>
      </c>
      <c r="C353" s="3">
        <v>42284</v>
      </c>
      <c r="D353" s="4">
        <v>0.6875</v>
      </c>
      <c r="E353" s="19">
        <f t="shared" si="5"/>
        <v>16.5</v>
      </c>
      <c r="F353" s="5">
        <v>36.424033333333334</v>
      </c>
      <c r="G353" s="5">
        <v>72.926966666666672</v>
      </c>
      <c r="I353">
        <v>9</v>
      </c>
      <c r="J353">
        <v>38</v>
      </c>
      <c r="K353">
        <v>14.4</v>
      </c>
      <c r="L353">
        <v>18.649999999999999</v>
      </c>
      <c r="N353">
        <v>1.59</v>
      </c>
      <c r="O353">
        <v>6</v>
      </c>
      <c r="P353" t="str">
        <f>IF(O353="","",VLOOKUP(O353,TABLAS_NOBORRAR!$B$3:$C$12,2,))</f>
        <v>Hidratado</v>
      </c>
      <c r="Q353">
        <v>999</v>
      </c>
    </row>
    <row r="354" spans="1:17" x14ac:dyDescent="0.3">
      <c r="A354" t="s">
        <v>20</v>
      </c>
      <c r="B354">
        <v>9</v>
      </c>
      <c r="C354" s="3">
        <v>42284</v>
      </c>
      <c r="D354" s="4">
        <v>0.6875</v>
      </c>
      <c r="E354" s="19">
        <f t="shared" si="5"/>
        <v>16.5</v>
      </c>
      <c r="F354" s="5">
        <v>36.424033333333334</v>
      </c>
      <c r="G354" s="5">
        <v>72.926966666666672</v>
      </c>
      <c r="I354">
        <v>9</v>
      </c>
      <c r="J354">
        <v>39</v>
      </c>
      <c r="K354">
        <v>15.4</v>
      </c>
      <c r="L354">
        <v>24.85</v>
      </c>
      <c r="N354">
        <v>1.62</v>
      </c>
      <c r="O354">
        <v>4</v>
      </c>
      <c r="P354" t="str">
        <f>IF(O354="","",VLOOKUP(O354,TABLAS_NOBORRAR!$B$3:$C$12,2,))</f>
        <v>Vitelado</v>
      </c>
      <c r="Q354">
        <v>7</v>
      </c>
    </row>
    <row r="355" spans="1:17" x14ac:dyDescent="0.3">
      <c r="A355" t="s">
        <v>20</v>
      </c>
      <c r="B355">
        <v>9</v>
      </c>
      <c r="C355" s="3">
        <v>42284</v>
      </c>
      <c r="D355" s="4">
        <v>0.6875</v>
      </c>
      <c r="E355" s="19">
        <f t="shared" si="5"/>
        <v>16.5</v>
      </c>
      <c r="F355" s="5">
        <v>36.424033333333334</v>
      </c>
      <c r="G355" s="5">
        <v>72.926966666666672</v>
      </c>
      <c r="I355">
        <v>9</v>
      </c>
      <c r="J355">
        <v>40</v>
      </c>
      <c r="K355">
        <v>14.3</v>
      </c>
      <c r="L355">
        <v>18.09</v>
      </c>
      <c r="N355">
        <v>0.77</v>
      </c>
      <c r="O355">
        <v>4</v>
      </c>
      <c r="P355" t="str">
        <f>IF(O355="","",VLOOKUP(O355,TABLAS_NOBORRAR!$B$3:$C$12,2,))</f>
        <v>Vitelado</v>
      </c>
      <c r="Q355">
        <v>3</v>
      </c>
    </row>
    <row r="356" spans="1:17" x14ac:dyDescent="0.3">
      <c r="A356" t="s">
        <v>20</v>
      </c>
      <c r="B356">
        <v>10</v>
      </c>
      <c r="C356" s="3">
        <v>42284</v>
      </c>
      <c r="D356" s="4">
        <v>0.74375000000000002</v>
      </c>
      <c r="E356" s="19">
        <f t="shared" si="5"/>
        <v>17.850000000000001</v>
      </c>
      <c r="F356" s="5">
        <v>36.415599999999998</v>
      </c>
      <c r="G356" s="5">
        <v>72.945700000000002</v>
      </c>
      <c r="I356">
        <v>10</v>
      </c>
      <c r="J356">
        <v>1</v>
      </c>
      <c r="K356">
        <v>15.5</v>
      </c>
      <c r="L356">
        <v>25.46</v>
      </c>
      <c r="N356">
        <v>1.81</v>
      </c>
      <c r="O356">
        <v>4</v>
      </c>
      <c r="P356" t="str">
        <f>IF(O356="","",VLOOKUP(O356,TABLAS_NOBORRAR!$B$3:$C$12,2,))</f>
        <v>Vitelado</v>
      </c>
      <c r="Q356">
        <v>2</v>
      </c>
    </row>
    <row r="357" spans="1:17" x14ac:dyDescent="0.3">
      <c r="A357" t="s">
        <v>20</v>
      </c>
      <c r="B357">
        <v>10</v>
      </c>
      <c r="C357" s="3">
        <v>42284</v>
      </c>
      <c r="D357" s="4">
        <v>0.74375000000000002</v>
      </c>
      <c r="E357" s="19">
        <f t="shared" si="5"/>
        <v>17.850000000000001</v>
      </c>
      <c r="F357" s="5">
        <v>36.415599999999998</v>
      </c>
      <c r="G357" s="5">
        <v>72.945700000000002</v>
      </c>
      <c r="I357">
        <v>10</v>
      </c>
      <c r="J357">
        <v>2</v>
      </c>
      <c r="K357">
        <v>14.2</v>
      </c>
      <c r="L357">
        <v>18.149999999999999</v>
      </c>
      <c r="N357">
        <v>0.87</v>
      </c>
      <c r="O357">
        <v>4</v>
      </c>
      <c r="P357" t="str">
        <f>IF(O357="","",VLOOKUP(O357,TABLAS_NOBORRAR!$B$3:$C$12,2,))</f>
        <v>Vitelado</v>
      </c>
      <c r="Q357">
        <v>7</v>
      </c>
    </row>
    <row r="358" spans="1:17" x14ac:dyDescent="0.3">
      <c r="A358" t="s">
        <v>20</v>
      </c>
      <c r="B358">
        <v>10</v>
      </c>
      <c r="C358" s="3">
        <v>42284</v>
      </c>
      <c r="D358" s="4">
        <v>0.74375000000000002</v>
      </c>
      <c r="E358" s="19">
        <f t="shared" si="5"/>
        <v>17.850000000000001</v>
      </c>
      <c r="F358" s="5">
        <v>36.415599999999998</v>
      </c>
      <c r="G358" s="5">
        <v>72.945700000000002</v>
      </c>
      <c r="I358">
        <v>10</v>
      </c>
      <c r="J358">
        <v>3</v>
      </c>
      <c r="K358">
        <v>14.5</v>
      </c>
      <c r="L358">
        <v>18.29</v>
      </c>
      <c r="N358">
        <v>0.97</v>
      </c>
      <c r="O358">
        <v>4</v>
      </c>
      <c r="P358" t="str">
        <f>IF(O358="","",VLOOKUP(O358,TABLAS_NOBORRAR!$B$3:$C$12,2,))</f>
        <v>Vitelado</v>
      </c>
      <c r="Q358">
        <v>2</v>
      </c>
    </row>
    <row r="359" spans="1:17" x14ac:dyDescent="0.3">
      <c r="A359" t="s">
        <v>20</v>
      </c>
      <c r="B359">
        <v>10</v>
      </c>
      <c r="C359" s="3">
        <v>42284</v>
      </c>
      <c r="D359" s="4">
        <v>0.74375000000000002</v>
      </c>
      <c r="E359" s="19">
        <f t="shared" si="5"/>
        <v>17.850000000000001</v>
      </c>
      <c r="F359" s="5">
        <v>36.415599999999998</v>
      </c>
      <c r="G359" s="5">
        <v>72.945700000000002</v>
      </c>
      <c r="I359">
        <v>10</v>
      </c>
      <c r="J359">
        <v>4</v>
      </c>
      <c r="K359">
        <v>16.7</v>
      </c>
      <c r="L359">
        <v>28.69</v>
      </c>
      <c r="N359">
        <v>1.34</v>
      </c>
      <c r="O359">
        <v>4</v>
      </c>
      <c r="P359" t="str">
        <f>IF(O359="","",VLOOKUP(O359,TABLAS_NOBORRAR!$B$3:$C$12,2,))</f>
        <v>Vitelado</v>
      </c>
      <c r="Q359">
        <v>3</v>
      </c>
    </row>
    <row r="360" spans="1:17" x14ac:dyDescent="0.3">
      <c r="A360" t="s">
        <v>20</v>
      </c>
      <c r="B360">
        <v>10</v>
      </c>
      <c r="C360" s="3">
        <v>42284</v>
      </c>
      <c r="D360" s="4">
        <v>0.74375000000000002</v>
      </c>
      <c r="E360" s="19">
        <f t="shared" si="5"/>
        <v>17.850000000000001</v>
      </c>
      <c r="F360" s="5">
        <v>36.415599999999998</v>
      </c>
      <c r="G360" s="5">
        <v>72.945700000000002</v>
      </c>
      <c r="I360">
        <v>10</v>
      </c>
      <c r="J360">
        <v>5</v>
      </c>
      <c r="K360">
        <v>15.4</v>
      </c>
      <c r="L360">
        <v>23.01</v>
      </c>
      <c r="N360">
        <v>1.29</v>
      </c>
      <c r="O360">
        <v>4</v>
      </c>
      <c r="P360" t="str">
        <f>IF(O360="","",VLOOKUP(O360,TABLAS_NOBORRAR!$B$3:$C$12,2,))</f>
        <v>Vitelado</v>
      </c>
      <c r="Q360">
        <v>2</v>
      </c>
    </row>
    <row r="361" spans="1:17" x14ac:dyDescent="0.3">
      <c r="A361" t="s">
        <v>20</v>
      </c>
      <c r="B361">
        <v>10</v>
      </c>
      <c r="C361" s="3">
        <v>42284</v>
      </c>
      <c r="D361" s="4">
        <v>0.74375000000000002</v>
      </c>
      <c r="E361" s="19">
        <f t="shared" si="5"/>
        <v>17.850000000000001</v>
      </c>
      <c r="F361" s="5">
        <v>36.415599999999998</v>
      </c>
      <c r="G361" s="5">
        <v>72.945700000000002</v>
      </c>
      <c r="I361">
        <v>10</v>
      </c>
      <c r="J361">
        <v>6</v>
      </c>
      <c r="K361">
        <v>14.1</v>
      </c>
      <c r="L361">
        <v>17.34</v>
      </c>
      <c r="N361">
        <v>0.99</v>
      </c>
      <c r="O361">
        <v>4</v>
      </c>
      <c r="P361" t="str">
        <f>IF(O361="","",VLOOKUP(O361,TABLAS_NOBORRAR!$B$3:$C$12,2,))</f>
        <v>Vitelado</v>
      </c>
      <c r="Q361">
        <v>999</v>
      </c>
    </row>
    <row r="362" spans="1:17" x14ac:dyDescent="0.3">
      <c r="A362" t="s">
        <v>20</v>
      </c>
      <c r="B362">
        <v>10</v>
      </c>
      <c r="C362" s="3">
        <v>42284</v>
      </c>
      <c r="D362" s="4">
        <v>0.74375000000000002</v>
      </c>
      <c r="E362" s="19">
        <f t="shared" si="5"/>
        <v>17.850000000000001</v>
      </c>
      <c r="F362" s="5">
        <v>36.415599999999998</v>
      </c>
      <c r="G362" s="5">
        <v>72.945700000000002</v>
      </c>
      <c r="I362">
        <v>10</v>
      </c>
      <c r="J362">
        <v>7</v>
      </c>
      <c r="K362">
        <v>13.8</v>
      </c>
      <c r="L362">
        <v>17.440000000000001</v>
      </c>
      <c r="N362">
        <v>0.96</v>
      </c>
      <c r="O362">
        <v>4</v>
      </c>
      <c r="P362" t="str">
        <f>IF(O362="","",VLOOKUP(O362,TABLAS_NOBORRAR!$B$3:$C$12,2,))</f>
        <v>Vitelado</v>
      </c>
      <c r="Q362">
        <v>7</v>
      </c>
    </row>
    <row r="363" spans="1:17" x14ac:dyDescent="0.3">
      <c r="A363" t="s">
        <v>20</v>
      </c>
      <c r="B363">
        <v>10</v>
      </c>
      <c r="C363" s="3">
        <v>42284</v>
      </c>
      <c r="D363" s="4">
        <v>0.74375000000000002</v>
      </c>
      <c r="E363" s="19">
        <f t="shared" si="5"/>
        <v>17.850000000000001</v>
      </c>
      <c r="F363" s="5">
        <v>36.415599999999998</v>
      </c>
      <c r="G363" s="5">
        <v>72.945700000000002</v>
      </c>
      <c r="I363">
        <v>10</v>
      </c>
      <c r="J363">
        <v>8</v>
      </c>
      <c r="K363">
        <v>14.5</v>
      </c>
      <c r="L363">
        <v>18.559999999999999</v>
      </c>
      <c r="N363">
        <v>0.99</v>
      </c>
      <c r="O363">
        <v>4</v>
      </c>
      <c r="P363" t="str">
        <f>IF(O363="","",VLOOKUP(O363,TABLAS_NOBORRAR!$B$3:$C$12,2,))</f>
        <v>Vitelado</v>
      </c>
      <c r="Q363">
        <v>2</v>
      </c>
    </row>
    <row r="364" spans="1:17" x14ac:dyDescent="0.3">
      <c r="A364" t="s">
        <v>20</v>
      </c>
      <c r="B364">
        <v>10</v>
      </c>
      <c r="C364" s="3">
        <v>42284</v>
      </c>
      <c r="D364" s="4">
        <v>0.74375000000000002</v>
      </c>
      <c r="E364" s="19">
        <f t="shared" si="5"/>
        <v>17.850000000000001</v>
      </c>
      <c r="F364" s="5">
        <v>36.415599999999998</v>
      </c>
      <c r="G364" s="5">
        <v>72.945700000000002</v>
      </c>
      <c r="I364">
        <v>10</v>
      </c>
      <c r="J364">
        <v>9</v>
      </c>
      <c r="K364">
        <v>14.5</v>
      </c>
      <c r="L364">
        <v>19.760000000000002</v>
      </c>
      <c r="N364">
        <v>2.2599999999999998</v>
      </c>
      <c r="O364">
        <v>6</v>
      </c>
      <c r="P364" t="str">
        <f>IF(O364="","",VLOOKUP(O364,TABLAS_NOBORRAR!$B$3:$C$12,2,))</f>
        <v>Hidratado</v>
      </c>
      <c r="Q364">
        <v>999</v>
      </c>
    </row>
    <row r="365" spans="1:17" x14ac:dyDescent="0.3">
      <c r="A365" t="s">
        <v>20</v>
      </c>
      <c r="B365">
        <v>10</v>
      </c>
      <c r="C365" s="3">
        <v>42284</v>
      </c>
      <c r="D365" s="4">
        <v>0.74375000000000002</v>
      </c>
      <c r="E365" s="19">
        <f t="shared" si="5"/>
        <v>17.850000000000001</v>
      </c>
      <c r="F365" s="5">
        <v>36.415599999999998</v>
      </c>
      <c r="G365" s="5">
        <v>72.945700000000002</v>
      </c>
      <c r="I365">
        <v>10</v>
      </c>
      <c r="J365">
        <v>10</v>
      </c>
      <c r="K365">
        <v>14.2</v>
      </c>
      <c r="L365">
        <v>19.66</v>
      </c>
      <c r="N365">
        <v>2.0699999999999998</v>
      </c>
      <c r="O365">
        <v>6</v>
      </c>
      <c r="P365" t="str">
        <f>IF(O365="","",VLOOKUP(O365,TABLAS_NOBORRAR!$B$3:$C$12,2,))</f>
        <v>Hidratado</v>
      </c>
      <c r="Q365">
        <v>999</v>
      </c>
    </row>
    <row r="366" spans="1:17" x14ac:dyDescent="0.3">
      <c r="A366" t="s">
        <v>20</v>
      </c>
      <c r="B366">
        <v>10</v>
      </c>
      <c r="C366" s="3">
        <v>42284</v>
      </c>
      <c r="D366" s="4">
        <v>0.74375000000000002</v>
      </c>
      <c r="E366" s="19">
        <f t="shared" si="5"/>
        <v>17.850000000000001</v>
      </c>
      <c r="F366" s="5">
        <v>36.415599999999998</v>
      </c>
      <c r="G366" s="5">
        <v>72.945700000000002</v>
      </c>
      <c r="I366">
        <v>10</v>
      </c>
      <c r="J366">
        <v>11</v>
      </c>
      <c r="K366">
        <v>14.2</v>
      </c>
      <c r="L366">
        <v>18.690000000000001</v>
      </c>
      <c r="N366">
        <v>1.3</v>
      </c>
      <c r="O366">
        <v>4</v>
      </c>
      <c r="P366" t="str">
        <f>IF(O366="","",VLOOKUP(O366,TABLAS_NOBORRAR!$B$3:$C$12,2,))</f>
        <v>Vitelado</v>
      </c>
      <c r="Q366">
        <v>999</v>
      </c>
    </row>
    <row r="367" spans="1:17" x14ac:dyDescent="0.3">
      <c r="A367" t="s">
        <v>20</v>
      </c>
      <c r="B367">
        <v>10</v>
      </c>
      <c r="C367" s="3">
        <v>42284</v>
      </c>
      <c r="D367" s="4">
        <v>0.74375000000000002</v>
      </c>
      <c r="E367" s="19">
        <f t="shared" si="5"/>
        <v>17.850000000000001</v>
      </c>
      <c r="F367" s="5">
        <v>36.415599999999998</v>
      </c>
      <c r="G367" s="5">
        <v>72.945700000000002</v>
      </c>
      <c r="I367">
        <v>10</v>
      </c>
      <c r="J367">
        <v>12</v>
      </c>
      <c r="K367">
        <v>15</v>
      </c>
      <c r="L367">
        <v>19.95</v>
      </c>
      <c r="N367">
        <v>1.03</v>
      </c>
      <c r="O367">
        <v>4</v>
      </c>
      <c r="P367" t="str">
        <f>IF(O367="","",VLOOKUP(O367,TABLAS_NOBORRAR!$B$3:$C$12,2,))</f>
        <v>Vitelado</v>
      </c>
      <c r="Q367">
        <v>3</v>
      </c>
    </row>
    <row r="368" spans="1:17" x14ac:dyDescent="0.3">
      <c r="A368" t="s">
        <v>20</v>
      </c>
      <c r="B368">
        <v>10</v>
      </c>
      <c r="C368" s="3">
        <v>42284</v>
      </c>
      <c r="D368" s="4">
        <v>0.74375000000000002</v>
      </c>
      <c r="E368" s="19">
        <f t="shared" si="5"/>
        <v>17.850000000000001</v>
      </c>
      <c r="F368" s="5">
        <v>36.415599999999998</v>
      </c>
      <c r="G368" s="5">
        <v>72.945700000000002</v>
      </c>
      <c r="I368">
        <v>10</v>
      </c>
      <c r="J368">
        <v>13</v>
      </c>
      <c r="K368">
        <v>14</v>
      </c>
      <c r="L368">
        <v>17.45</v>
      </c>
      <c r="N368">
        <v>0.85</v>
      </c>
      <c r="O368">
        <v>4</v>
      </c>
      <c r="P368" t="str">
        <f>IF(O368="","",VLOOKUP(O368,TABLAS_NOBORRAR!$B$3:$C$12,2,))</f>
        <v>Vitelado</v>
      </c>
      <c r="Q368">
        <v>999</v>
      </c>
    </row>
    <row r="369" spans="1:17" x14ac:dyDescent="0.3">
      <c r="A369" t="s">
        <v>20</v>
      </c>
      <c r="B369">
        <v>10</v>
      </c>
      <c r="C369" s="3">
        <v>42284</v>
      </c>
      <c r="D369" s="4">
        <v>0.74375000000000002</v>
      </c>
      <c r="E369" s="19">
        <f t="shared" si="5"/>
        <v>17.850000000000001</v>
      </c>
      <c r="F369" s="5">
        <v>36.415599999999998</v>
      </c>
      <c r="G369" s="5">
        <v>72.945700000000002</v>
      </c>
      <c r="I369">
        <v>10</v>
      </c>
      <c r="J369">
        <v>14</v>
      </c>
      <c r="K369">
        <v>13.5</v>
      </c>
      <c r="L369">
        <v>16.16</v>
      </c>
      <c r="N369">
        <v>1.88</v>
      </c>
      <c r="O369">
        <v>6</v>
      </c>
      <c r="P369" t="str">
        <f>IF(O369="","",VLOOKUP(O369,TABLAS_NOBORRAR!$B$3:$C$12,2,))</f>
        <v>Hidratado</v>
      </c>
      <c r="Q369">
        <v>999</v>
      </c>
    </row>
    <row r="370" spans="1:17" x14ac:dyDescent="0.3">
      <c r="A370" t="s">
        <v>20</v>
      </c>
      <c r="B370">
        <v>10</v>
      </c>
      <c r="C370" s="3">
        <v>42284</v>
      </c>
      <c r="D370" s="4">
        <v>0.74375000000000002</v>
      </c>
      <c r="E370" s="19">
        <f t="shared" si="5"/>
        <v>17.850000000000001</v>
      </c>
      <c r="F370" s="5">
        <v>36.415599999999998</v>
      </c>
      <c r="G370" s="5">
        <v>72.945700000000002</v>
      </c>
      <c r="I370">
        <v>10</v>
      </c>
      <c r="J370">
        <v>15</v>
      </c>
      <c r="K370">
        <v>15</v>
      </c>
      <c r="L370">
        <v>21.71</v>
      </c>
      <c r="N370">
        <v>1.43</v>
      </c>
      <c r="O370">
        <v>5</v>
      </c>
      <c r="P370" t="str">
        <f>IF(O370="","",VLOOKUP(O370,TABLAS_NOBORRAR!$B$3:$C$12,2,))</f>
        <v>En Maduracion</v>
      </c>
      <c r="Q370">
        <v>999</v>
      </c>
    </row>
    <row r="371" spans="1:17" x14ac:dyDescent="0.3">
      <c r="A371" t="s">
        <v>20</v>
      </c>
      <c r="B371">
        <v>10</v>
      </c>
      <c r="C371" s="3">
        <v>42284</v>
      </c>
      <c r="D371" s="4">
        <v>0.74375000000000002</v>
      </c>
      <c r="E371" s="19">
        <f t="shared" si="5"/>
        <v>17.850000000000001</v>
      </c>
      <c r="F371" s="5">
        <v>36.415599999999998</v>
      </c>
      <c r="G371" s="5">
        <v>72.945700000000002</v>
      </c>
      <c r="I371">
        <v>10</v>
      </c>
      <c r="J371">
        <v>16</v>
      </c>
      <c r="K371">
        <v>14.8</v>
      </c>
      <c r="L371">
        <v>19.11</v>
      </c>
      <c r="N371">
        <v>0.82</v>
      </c>
      <c r="O371">
        <v>4</v>
      </c>
      <c r="P371" t="str">
        <f>IF(O371="","",VLOOKUP(O371,TABLAS_NOBORRAR!$B$3:$C$12,2,))</f>
        <v>Vitelado</v>
      </c>
      <c r="Q371">
        <v>3</v>
      </c>
    </row>
    <row r="372" spans="1:17" x14ac:dyDescent="0.3">
      <c r="A372" t="s">
        <v>20</v>
      </c>
      <c r="B372">
        <v>10</v>
      </c>
      <c r="C372" s="3">
        <v>42284</v>
      </c>
      <c r="D372" s="4">
        <v>0.74375000000000002</v>
      </c>
      <c r="E372" s="19">
        <f t="shared" si="5"/>
        <v>17.850000000000001</v>
      </c>
      <c r="F372" s="5">
        <v>36.415599999999998</v>
      </c>
      <c r="G372" s="5">
        <v>72.945700000000002</v>
      </c>
      <c r="I372">
        <v>10</v>
      </c>
      <c r="J372">
        <v>17</v>
      </c>
      <c r="K372">
        <v>15.5</v>
      </c>
      <c r="L372">
        <v>23.11</v>
      </c>
      <c r="N372">
        <v>1.24</v>
      </c>
      <c r="O372">
        <v>4</v>
      </c>
      <c r="P372" t="str">
        <f>IF(O372="","",VLOOKUP(O372,TABLAS_NOBORRAR!$B$3:$C$12,2,))</f>
        <v>Vitelado</v>
      </c>
      <c r="Q372">
        <v>4</v>
      </c>
    </row>
    <row r="373" spans="1:17" x14ac:dyDescent="0.3">
      <c r="A373" t="s">
        <v>20</v>
      </c>
      <c r="B373">
        <v>10</v>
      </c>
      <c r="C373" s="3">
        <v>42284</v>
      </c>
      <c r="D373" s="4">
        <v>0.74375000000000002</v>
      </c>
      <c r="E373" s="19">
        <f t="shared" si="5"/>
        <v>17.850000000000001</v>
      </c>
      <c r="F373" s="5">
        <v>36.415599999999998</v>
      </c>
      <c r="G373" s="5">
        <v>72.945700000000002</v>
      </c>
      <c r="I373">
        <v>10</v>
      </c>
      <c r="J373">
        <v>18</v>
      </c>
      <c r="K373">
        <v>13.6</v>
      </c>
      <c r="L373">
        <v>15.3</v>
      </c>
      <c r="N373">
        <v>0.93</v>
      </c>
      <c r="O373">
        <v>4</v>
      </c>
      <c r="P373" t="str">
        <f>IF(O373="","",VLOOKUP(O373,TABLAS_NOBORRAR!$B$3:$C$12,2,))</f>
        <v>Vitelado</v>
      </c>
      <c r="Q373">
        <v>7</v>
      </c>
    </row>
    <row r="374" spans="1:17" x14ac:dyDescent="0.3">
      <c r="A374" t="s">
        <v>20</v>
      </c>
      <c r="B374">
        <v>10</v>
      </c>
      <c r="C374" s="3">
        <v>42284</v>
      </c>
      <c r="D374" s="4">
        <v>0.74375000000000002</v>
      </c>
      <c r="E374" s="19">
        <f t="shared" si="5"/>
        <v>17.850000000000001</v>
      </c>
      <c r="F374" s="5">
        <v>36.415599999999998</v>
      </c>
      <c r="G374" s="5">
        <v>72.945700000000002</v>
      </c>
      <c r="I374">
        <v>10</v>
      </c>
      <c r="J374">
        <v>19</v>
      </c>
      <c r="K374">
        <v>14.5</v>
      </c>
      <c r="L374">
        <v>19.829999999999998</v>
      </c>
      <c r="N374">
        <v>0.9</v>
      </c>
      <c r="O374">
        <v>4</v>
      </c>
      <c r="P374" t="str">
        <f>IF(O374="","",VLOOKUP(O374,TABLAS_NOBORRAR!$B$3:$C$12,2,))</f>
        <v>Vitelado</v>
      </c>
      <c r="Q374">
        <v>3</v>
      </c>
    </row>
    <row r="375" spans="1:17" x14ac:dyDescent="0.3">
      <c r="A375" t="s">
        <v>20</v>
      </c>
      <c r="B375">
        <v>10</v>
      </c>
      <c r="C375" s="3">
        <v>42284</v>
      </c>
      <c r="D375" s="4">
        <v>0.74375000000000002</v>
      </c>
      <c r="E375" s="19">
        <f t="shared" si="5"/>
        <v>17.850000000000001</v>
      </c>
      <c r="F375" s="5">
        <v>36.415599999999998</v>
      </c>
      <c r="G375" s="5">
        <v>72.945700000000002</v>
      </c>
      <c r="I375">
        <v>10</v>
      </c>
      <c r="J375">
        <v>20</v>
      </c>
      <c r="K375">
        <v>15</v>
      </c>
      <c r="L375">
        <v>22.13</v>
      </c>
      <c r="N375">
        <v>2.91</v>
      </c>
      <c r="O375">
        <v>6</v>
      </c>
      <c r="P375" t="str">
        <f>IF(O375="","",VLOOKUP(O375,TABLAS_NOBORRAR!$B$3:$C$12,2,))</f>
        <v>Hidratado</v>
      </c>
      <c r="Q375">
        <v>999</v>
      </c>
    </row>
    <row r="376" spans="1:17" x14ac:dyDescent="0.3">
      <c r="A376" t="s">
        <v>20</v>
      </c>
      <c r="B376">
        <v>10</v>
      </c>
      <c r="C376" s="3">
        <v>42284</v>
      </c>
      <c r="D376" s="4">
        <v>0.74375000000000002</v>
      </c>
      <c r="E376" s="19">
        <f t="shared" si="5"/>
        <v>17.850000000000001</v>
      </c>
      <c r="F376" s="5">
        <v>36.415599999999998</v>
      </c>
      <c r="G376" s="5">
        <v>72.945700000000002</v>
      </c>
      <c r="I376">
        <v>10</v>
      </c>
      <c r="J376">
        <v>21</v>
      </c>
      <c r="K376">
        <v>14.9</v>
      </c>
      <c r="L376">
        <v>20.77</v>
      </c>
      <c r="N376">
        <v>1.08</v>
      </c>
      <c r="O376">
        <v>4</v>
      </c>
      <c r="P376" t="str">
        <f>IF(O376="","",VLOOKUP(O376,TABLAS_NOBORRAR!$B$3:$C$12,2,))</f>
        <v>Vitelado</v>
      </c>
      <c r="Q376">
        <v>3</v>
      </c>
    </row>
    <row r="377" spans="1:17" x14ac:dyDescent="0.3">
      <c r="A377" t="s">
        <v>20</v>
      </c>
      <c r="B377">
        <v>10</v>
      </c>
      <c r="C377" s="3">
        <v>42284</v>
      </c>
      <c r="D377" s="4">
        <v>0.74375000000000002</v>
      </c>
      <c r="E377" s="19">
        <f t="shared" si="5"/>
        <v>17.850000000000001</v>
      </c>
      <c r="F377" s="5">
        <v>36.415599999999998</v>
      </c>
      <c r="G377" s="5">
        <v>72.945700000000002</v>
      </c>
      <c r="I377">
        <v>10</v>
      </c>
      <c r="J377">
        <v>22</v>
      </c>
      <c r="K377">
        <v>14.4</v>
      </c>
      <c r="L377">
        <v>19.989999999999998</v>
      </c>
      <c r="N377">
        <v>0.95</v>
      </c>
      <c r="O377">
        <v>4</v>
      </c>
      <c r="P377" t="str">
        <f>IF(O377="","",VLOOKUP(O377,TABLAS_NOBORRAR!$B$3:$C$12,2,))</f>
        <v>Vitelado</v>
      </c>
      <c r="Q377">
        <v>3</v>
      </c>
    </row>
    <row r="378" spans="1:17" x14ac:dyDescent="0.3">
      <c r="A378" t="s">
        <v>20</v>
      </c>
      <c r="B378">
        <v>10</v>
      </c>
      <c r="C378" s="3">
        <v>42284</v>
      </c>
      <c r="D378" s="4">
        <v>0.74375000000000002</v>
      </c>
      <c r="E378" s="19">
        <f t="shared" si="5"/>
        <v>17.850000000000001</v>
      </c>
      <c r="F378" s="5">
        <v>36.415599999999998</v>
      </c>
      <c r="G378" s="5">
        <v>72.945700000000002</v>
      </c>
      <c r="I378">
        <v>10</v>
      </c>
      <c r="J378">
        <v>23</v>
      </c>
      <c r="K378">
        <v>14.8</v>
      </c>
      <c r="L378">
        <v>22.39</v>
      </c>
      <c r="N378">
        <v>1.31</v>
      </c>
      <c r="O378">
        <v>4</v>
      </c>
      <c r="P378" t="str">
        <f>IF(O378="","",VLOOKUP(O378,TABLAS_NOBORRAR!$B$3:$C$12,2,))</f>
        <v>Vitelado</v>
      </c>
      <c r="Q378">
        <v>999</v>
      </c>
    </row>
    <row r="379" spans="1:17" x14ac:dyDescent="0.3">
      <c r="A379" t="s">
        <v>20</v>
      </c>
      <c r="B379">
        <v>10</v>
      </c>
      <c r="C379" s="3">
        <v>42284</v>
      </c>
      <c r="D379" s="4">
        <v>0.74375000000000002</v>
      </c>
      <c r="E379" s="19">
        <f t="shared" si="5"/>
        <v>17.850000000000001</v>
      </c>
      <c r="F379" s="5">
        <v>36.415599999999998</v>
      </c>
      <c r="G379" s="5">
        <v>72.945700000000002</v>
      </c>
      <c r="I379">
        <v>10</v>
      </c>
      <c r="J379">
        <v>24</v>
      </c>
      <c r="K379">
        <v>14.2</v>
      </c>
      <c r="L379">
        <v>16.89</v>
      </c>
      <c r="N379">
        <v>0.85</v>
      </c>
      <c r="O379">
        <v>4</v>
      </c>
      <c r="P379" t="str">
        <f>IF(O379="","",VLOOKUP(O379,TABLAS_NOBORRAR!$B$3:$C$12,2,))</f>
        <v>Vitelado</v>
      </c>
      <c r="Q379">
        <v>7</v>
      </c>
    </row>
    <row r="380" spans="1:17" x14ac:dyDescent="0.3">
      <c r="A380" t="s">
        <v>20</v>
      </c>
      <c r="B380">
        <v>10</v>
      </c>
      <c r="C380" s="3">
        <v>42284</v>
      </c>
      <c r="D380" s="4">
        <v>0.74375000000000002</v>
      </c>
      <c r="E380" s="19">
        <f t="shared" si="5"/>
        <v>17.850000000000001</v>
      </c>
      <c r="F380" s="5">
        <v>36.415599999999998</v>
      </c>
      <c r="G380" s="5">
        <v>72.945700000000002</v>
      </c>
      <c r="I380">
        <v>10</v>
      </c>
      <c r="J380">
        <v>25</v>
      </c>
      <c r="K380">
        <v>16.5</v>
      </c>
      <c r="L380">
        <v>28.16</v>
      </c>
      <c r="N380">
        <v>1.58</v>
      </c>
      <c r="O380">
        <v>4</v>
      </c>
      <c r="P380" t="str">
        <f>IF(O380="","",VLOOKUP(O380,TABLAS_NOBORRAR!$B$3:$C$12,2,))</f>
        <v>Vitelado</v>
      </c>
      <c r="Q380">
        <v>4</v>
      </c>
    </row>
    <row r="381" spans="1:17" x14ac:dyDescent="0.3">
      <c r="A381" t="s">
        <v>20</v>
      </c>
      <c r="B381">
        <v>10</v>
      </c>
      <c r="C381" s="3">
        <v>42284</v>
      </c>
      <c r="D381" s="4">
        <v>0.74375000000000002</v>
      </c>
      <c r="E381" s="19">
        <f t="shared" si="5"/>
        <v>17.850000000000001</v>
      </c>
      <c r="F381" s="5">
        <v>36.415599999999998</v>
      </c>
      <c r="G381" s="5">
        <v>72.945700000000002</v>
      </c>
      <c r="I381">
        <v>10</v>
      </c>
      <c r="J381">
        <v>26</v>
      </c>
      <c r="K381">
        <v>14.4</v>
      </c>
      <c r="L381">
        <v>18.690000000000001</v>
      </c>
      <c r="N381">
        <v>0.92</v>
      </c>
      <c r="O381">
        <v>4</v>
      </c>
      <c r="P381" t="str">
        <f>IF(O381="","",VLOOKUP(O381,TABLAS_NOBORRAR!$B$3:$C$12,2,))</f>
        <v>Vitelado</v>
      </c>
      <c r="Q381">
        <v>3</v>
      </c>
    </row>
    <row r="382" spans="1:17" x14ac:dyDescent="0.3">
      <c r="A382" t="s">
        <v>20</v>
      </c>
      <c r="B382">
        <v>10</v>
      </c>
      <c r="C382" s="3">
        <v>42284</v>
      </c>
      <c r="D382" s="4">
        <v>0.74375000000000002</v>
      </c>
      <c r="E382" s="19">
        <f t="shared" si="5"/>
        <v>17.850000000000001</v>
      </c>
      <c r="F382" s="5">
        <v>36.415599999999998</v>
      </c>
      <c r="G382" s="5">
        <v>72.945700000000002</v>
      </c>
      <c r="I382">
        <v>10</v>
      </c>
      <c r="J382">
        <v>27</v>
      </c>
      <c r="K382">
        <v>13</v>
      </c>
      <c r="L382">
        <v>15.2</v>
      </c>
      <c r="N382">
        <v>1.54</v>
      </c>
      <c r="O382">
        <v>6</v>
      </c>
      <c r="P382" t="str">
        <f>IF(O382="","",VLOOKUP(O382,TABLAS_NOBORRAR!$B$3:$C$12,2,))</f>
        <v>Hidratado</v>
      </c>
      <c r="Q382">
        <v>999</v>
      </c>
    </row>
    <row r="383" spans="1:17" x14ac:dyDescent="0.3">
      <c r="A383" t="s">
        <v>20</v>
      </c>
      <c r="B383">
        <v>10</v>
      </c>
      <c r="C383" s="3">
        <v>42284</v>
      </c>
      <c r="D383" s="4">
        <v>0.74375000000000002</v>
      </c>
      <c r="E383" s="19">
        <f t="shared" si="5"/>
        <v>17.850000000000001</v>
      </c>
      <c r="F383" s="5">
        <v>36.415599999999998</v>
      </c>
      <c r="G383" s="5">
        <v>72.945700000000002</v>
      </c>
      <c r="I383">
        <v>10</v>
      </c>
      <c r="J383">
        <v>28</v>
      </c>
      <c r="K383">
        <v>15.8</v>
      </c>
      <c r="L383">
        <v>20.69</v>
      </c>
      <c r="N383">
        <v>1.31</v>
      </c>
      <c r="O383">
        <v>4</v>
      </c>
      <c r="P383" t="str">
        <f>IF(O383="","",VLOOKUP(O383,TABLAS_NOBORRAR!$B$3:$C$12,2,))</f>
        <v>Vitelado</v>
      </c>
      <c r="Q383">
        <v>999</v>
      </c>
    </row>
    <row r="384" spans="1:17" x14ac:dyDescent="0.3">
      <c r="A384" t="s">
        <v>20</v>
      </c>
      <c r="B384">
        <v>10</v>
      </c>
      <c r="C384" s="3">
        <v>42284</v>
      </c>
      <c r="D384" s="4">
        <v>0.74375000000000002</v>
      </c>
      <c r="E384" s="19">
        <f t="shared" si="5"/>
        <v>17.850000000000001</v>
      </c>
      <c r="F384" s="5">
        <v>36.415599999999998</v>
      </c>
      <c r="G384" s="5">
        <v>72.945700000000002</v>
      </c>
      <c r="I384">
        <v>10</v>
      </c>
      <c r="J384">
        <v>29</v>
      </c>
      <c r="K384">
        <v>13.8</v>
      </c>
      <c r="L384">
        <v>16.75</v>
      </c>
      <c r="N384">
        <v>0.73</v>
      </c>
      <c r="O384">
        <v>4</v>
      </c>
      <c r="P384" t="str">
        <f>IF(O384="","",VLOOKUP(O384,TABLAS_NOBORRAR!$B$3:$C$12,2,))</f>
        <v>Vitelado</v>
      </c>
      <c r="Q384">
        <v>7</v>
      </c>
    </row>
    <row r="385" spans="1:17" x14ac:dyDescent="0.3">
      <c r="A385" t="s">
        <v>20</v>
      </c>
      <c r="B385">
        <v>10</v>
      </c>
      <c r="C385" s="3">
        <v>42284</v>
      </c>
      <c r="D385" s="4">
        <v>0.74375000000000002</v>
      </c>
      <c r="E385" s="19">
        <f t="shared" si="5"/>
        <v>17.850000000000001</v>
      </c>
      <c r="F385" s="5">
        <v>36.415599999999998</v>
      </c>
      <c r="G385" s="5">
        <v>72.945700000000002</v>
      </c>
      <c r="I385">
        <v>10</v>
      </c>
      <c r="J385">
        <v>30</v>
      </c>
      <c r="K385">
        <v>14.4</v>
      </c>
      <c r="L385">
        <v>19.28</v>
      </c>
      <c r="N385">
        <v>1.08</v>
      </c>
      <c r="O385">
        <v>4</v>
      </c>
      <c r="P385" t="str">
        <f>IF(O385="","",VLOOKUP(O385,TABLAS_NOBORRAR!$B$3:$C$12,2,))</f>
        <v>Vitelado</v>
      </c>
      <c r="Q385">
        <v>4</v>
      </c>
    </row>
    <row r="386" spans="1:17" x14ac:dyDescent="0.3">
      <c r="A386" t="s">
        <v>20</v>
      </c>
      <c r="B386">
        <v>10</v>
      </c>
      <c r="C386" s="3">
        <v>42284</v>
      </c>
      <c r="D386" s="4">
        <v>0.74375000000000002</v>
      </c>
      <c r="E386" s="19">
        <f t="shared" si="5"/>
        <v>17.850000000000001</v>
      </c>
      <c r="F386" s="5">
        <v>36.415599999999998</v>
      </c>
      <c r="G386" s="5">
        <v>72.945700000000002</v>
      </c>
      <c r="I386">
        <v>10</v>
      </c>
      <c r="J386">
        <v>31</v>
      </c>
      <c r="K386">
        <v>14.3</v>
      </c>
      <c r="L386">
        <v>18.57</v>
      </c>
      <c r="N386">
        <v>0.97</v>
      </c>
      <c r="O386">
        <v>4</v>
      </c>
      <c r="P386" t="str">
        <f>IF(O386="","",VLOOKUP(O386,TABLAS_NOBORRAR!$B$3:$C$12,2,))</f>
        <v>Vitelado</v>
      </c>
      <c r="Q386">
        <v>999</v>
      </c>
    </row>
    <row r="387" spans="1:17" x14ac:dyDescent="0.3">
      <c r="A387" t="s">
        <v>20</v>
      </c>
      <c r="B387">
        <v>10</v>
      </c>
      <c r="C387" s="3">
        <v>42284</v>
      </c>
      <c r="D387" s="4">
        <v>0.74375000000000002</v>
      </c>
      <c r="E387" s="19">
        <f t="shared" ref="E387:E450" si="6">HOUR(D387)+ MINUTE(D387)/60</f>
        <v>17.850000000000001</v>
      </c>
      <c r="F387" s="5">
        <v>36.415599999999998</v>
      </c>
      <c r="G387" s="5">
        <v>72.945700000000002</v>
      </c>
      <c r="I387">
        <v>10</v>
      </c>
      <c r="J387">
        <v>32</v>
      </c>
      <c r="K387">
        <v>13.3</v>
      </c>
      <c r="L387">
        <v>13.96</v>
      </c>
      <c r="N387">
        <v>0.67</v>
      </c>
      <c r="O387">
        <v>4</v>
      </c>
      <c r="P387" t="str">
        <f>IF(O387="","",VLOOKUP(O387,TABLAS_NOBORRAR!$B$3:$C$12,2,))</f>
        <v>Vitelado</v>
      </c>
      <c r="Q387">
        <v>7</v>
      </c>
    </row>
    <row r="388" spans="1:17" x14ac:dyDescent="0.3">
      <c r="A388" t="s">
        <v>20</v>
      </c>
      <c r="B388">
        <v>10</v>
      </c>
      <c r="C388" s="3">
        <v>42284</v>
      </c>
      <c r="D388" s="4">
        <v>0.74375000000000002</v>
      </c>
      <c r="E388" s="19">
        <f t="shared" si="6"/>
        <v>17.850000000000001</v>
      </c>
      <c r="F388" s="5">
        <v>36.415599999999998</v>
      </c>
      <c r="G388" s="5">
        <v>72.945700000000002</v>
      </c>
      <c r="I388">
        <v>10</v>
      </c>
      <c r="J388">
        <v>33</v>
      </c>
      <c r="K388">
        <v>13.3</v>
      </c>
      <c r="L388">
        <v>15.12</v>
      </c>
      <c r="N388">
        <v>1.22</v>
      </c>
      <c r="O388">
        <v>6</v>
      </c>
      <c r="P388" t="str">
        <f>IF(O388="","",VLOOKUP(O388,TABLAS_NOBORRAR!$B$3:$C$12,2,))</f>
        <v>Hidratado</v>
      </c>
      <c r="Q388">
        <v>999</v>
      </c>
    </row>
    <row r="389" spans="1:17" x14ac:dyDescent="0.3">
      <c r="A389" t="s">
        <v>20</v>
      </c>
      <c r="B389">
        <v>10</v>
      </c>
      <c r="C389" s="3">
        <v>42284</v>
      </c>
      <c r="D389" s="4">
        <v>0.74375000000000002</v>
      </c>
      <c r="E389" s="19">
        <f t="shared" si="6"/>
        <v>17.850000000000001</v>
      </c>
      <c r="F389" s="5">
        <v>36.415599999999998</v>
      </c>
      <c r="G389" s="5">
        <v>72.945700000000002</v>
      </c>
      <c r="I389">
        <v>10</v>
      </c>
      <c r="J389">
        <v>34</v>
      </c>
      <c r="K389">
        <v>14.3</v>
      </c>
      <c r="L389">
        <v>18.3</v>
      </c>
      <c r="N389">
        <v>1.25</v>
      </c>
      <c r="O389">
        <v>6</v>
      </c>
      <c r="P389" t="str">
        <f>IF(O389="","",VLOOKUP(O389,TABLAS_NOBORRAR!$B$3:$C$12,2,))</f>
        <v>Hidratado</v>
      </c>
      <c r="Q389">
        <v>999</v>
      </c>
    </row>
    <row r="390" spans="1:17" x14ac:dyDescent="0.3">
      <c r="A390" t="s">
        <v>20</v>
      </c>
      <c r="B390">
        <v>10</v>
      </c>
      <c r="C390" s="3">
        <v>42284</v>
      </c>
      <c r="D390" s="4">
        <v>0.74375000000000002</v>
      </c>
      <c r="E390" s="19">
        <f t="shared" si="6"/>
        <v>17.850000000000001</v>
      </c>
      <c r="F390" s="5">
        <v>36.415599999999998</v>
      </c>
      <c r="G390" s="5">
        <v>72.945700000000002</v>
      </c>
      <c r="I390">
        <v>10</v>
      </c>
      <c r="J390">
        <v>35</v>
      </c>
      <c r="K390">
        <v>13.4</v>
      </c>
      <c r="L390">
        <v>15.55</v>
      </c>
      <c r="N390">
        <v>0.87</v>
      </c>
      <c r="O390">
        <v>4</v>
      </c>
      <c r="P390" t="str">
        <f>IF(O390="","",VLOOKUP(O390,TABLAS_NOBORRAR!$B$3:$C$12,2,))</f>
        <v>Vitelado</v>
      </c>
      <c r="Q390">
        <v>999</v>
      </c>
    </row>
    <row r="391" spans="1:17" x14ac:dyDescent="0.3">
      <c r="A391" t="s">
        <v>20</v>
      </c>
      <c r="B391">
        <v>10</v>
      </c>
      <c r="C391" s="3">
        <v>42284</v>
      </c>
      <c r="D391" s="4">
        <v>0.74375000000000002</v>
      </c>
      <c r="E391" s="19">
        <f t="shared" si="6"/>
        <v>17.850000000000001</v>
      </c>
      <c r="F391" s="5">
        <v>36.415599999999998</v>
      </c>
      <c r="G391" s="5">
        <v>72.945700000000002</v>
      </c>
      <c r="I391">
        <v>10</v>
      </c>
      <c r="J391">
        <v>36</v>
      </c>
      <c r="K391">
        <v>13.6</v>
      </c>
      <c r="L391">
        <v>17.399999999999999</v>
      </c>
      <c r="N391">
        <v>0.76</v>
      </c>
      <c r="O391">
        <v>4</v>
      </c>
      <c r="P391" t="str">
        <f>IF(O391="","",VLOOKUP(O391,TABLAS_NOBORRAR!$B$3:$C$12,2,))</f>
        <v>Vitelado</v>
      </c>
      <c r="Q391">
        <v>999</v>
      </c>
    </row>
    <row r="392" spans="1:17" x14ac:dyDescent="0.3">
      <c r="A392" t="s">
        <v>20</v>
      </c>
      <c r="B392">
        <v>10</v>
      </c>
      <c r="C392" s="3">
        <v>42284</v>
      </c>
      <c r="D392" s="4">
        <v>0.74375000000000002</v>
      </c>
      <c r="E392" s="19">
        <f t="shared" si="6"/>
        <v>17.850000000000001</v>
      </c>
      <c r="F392" s="5">
        <v>36.415599999999998</v>
      </c>
      <c r="G392" s="5">
        <v>72.945700000000002</v>
      </c>
      <c r="I392">
        <v>10</v>
      </c>
      <c r="J392">
        <v>37</v>
      </c>
      <c r="K392">
        <v>13</v>
      </c>
      <c r="L392">
        <v>13.74</v>
      </c>
      <c r="N392">
        <v>1.19</v>
      </c>
      <c r="O392">
        <v>6</v>
      </c>
      <c r="P392" t="str">
        <f>IF(O392="","",VLOOKUP(O392,TABLAS_NOBORRAR!$B$3:$C$12,2,))</f>
        <v>Hidratado</v>
      </c>
      <c r="Q392">
        <v>999</v>
      </c>
    </row>
    <row r="393" spans="1:17" x14ac:dyDescent="0.3">
      <c r="A393" t="s">
        <v>20</v>
      </c>
      <c r="B393">
        <v>10</v>
      </c>
      <c r="C393" s="3">
        <v>42284</v>
      </c>
      <c r="D393" s="4">
        <v>0.74375000000000002</v>
      </c>
      <c r="E393" s="19">
        <f t="shared" si="6"/>
        <v>17.850000000000001</v>
      </c>
      <c r="F393" s="5">
        <v>36.415599999999998</v>
      </c>
      <c r="G393" s="5">
        <v>72.945700000000002</v>
      </c>
      <c r="I393">
        <v>10</v>
      </c>
      <c r="J393">
        <v>38</v>
      </c>
      <c r="K393">
        <v>14.3</v>
      </c>
      <c r="L393">
        <v>17.22</v>
      </c>
      <c r="N393">
        <v>0.9</v>
      </c>
      <c r="O393">
        <v>4</v>
      </c>
      <c r="P393" t="str">
        <f>IF(O393="","",VLOOKUP(O393,TABLAS_NOBORRAR!$B$3:$C$12,2,))</f>
        <v>Vitelado</v>
      </c>
      <c r="Q393">
        <v>2</v>
      </c>
    </row>
    <row r="394" spans="1:17" x14ac:dyDescent="0.3">
      <c r="A394" t="s">
        <v>20</v>
      </c>
      <c r="B394">
        <v>10</v>
      </c>
      <c r="C394" s="3">
        <v>42284</v>
      </c>
      <c r="D394" s="4">
        <v>0.74375000000000002</v>
      </c>
      <c r="E394" s="19">
        <f t="shared" si="6"/>
        <v>17.850000000000001</v>
      </c>
      <c r="F394" s="5">
        <v>36.415599999999998</v>
      </c>
      <c r="G394" s="5">
        <v>72.945700000000002</v>
      </c>
      <c r="I394">
        <v>10</v>
      </c>
      <c r="J394">
        <v>39</v>
      </c>
      <c r="K394">
        <v>14.5</v>
      </c>
      <c r="L394">
        <v>18.03</v>
      </c>
      <c r="N394">
        <v>0.92</v>
      </c>
      <c r="O394">
        <v>4</v>
      </c>
      <c r="P394" t="str">
        <f>IF(O394="","",VLOOKUP(O394,TABLAS_NOBORRAR!$B$3:$C$12,2,))</f>
        <v>Vitelado</v>
      </c>
      <c r="Q394">
        <v>999</v>
      </c>
    </row>
    <row r="395" spans="1:17" x14ac:dyDescent="0.3">
      <c r="A395" t="s">
        <v>20</v>
      </c>
      <c r="B395">
        <v>10</v>
      </c>
      <c r="C395" s="3">
        <v>42284</v>
      </c>
      <c r="D395" s="4">
        <v>0.74375000000000002</v>
      </c>
      <c r="E395" s="19">
        <f t="shared" si="6"/>
        <v>17.850000000000001</v>
      </c>
      <c r="F395" s="5">
        <v>36.415599999999998</v>
      </c>
      <c r="G395" s="5">
        <v>72.945700000000002</v>
      </c>
      <c r="I395">
        <v>10</v>
      </c>
      <c r="J395">
        <v>40</v>
      </c>
      <c r="K395">
        <v>15.4</v>
      </c>
      <c r="L395">
        <v>24.52</v>
      </c>
      <c r="N395">
        <v>2.19</v>
      </c>
      <c r="O395">
        <v>6</v>
      </c>
      <c r="P395" t="str">
        <f>IF(O395="","",VLOOKUP(O395,TABLAS_NOBORRAR!$B$3:$C$12,2,))</f>
        <v>Hidratado</v>
      </c>
      <c r="Q395">
        <v>999</v>
      </c>
    </row>
    <row r="396" spans="1:17" x14ac:dyDescent="0.3">
      <c r="A396" t="s">
        <v>20</v>
      </c>
      <c r="B396">
        <v>11</v>
      </c>
      <c r="C396" s="3">
        <v>42284</v>
      </c>
      <c r="D396" s="4">
        <v>0.81041666666666667</v>
      </c>
      <c r="E396" s="19">
        <f t="shared" si="6"/>
        <v>19.45</v>
      </c>
      <c r="F396" s="5">
        <v>36.456983333333334</v>
      </c>
      <c r="G396" s="5">
        <v>72.927366666666671</v>
      </c>
      <c r="I396">
        <v>11</v>
      </c>
      <c r="J396">
        <v>1</v>
      </c>
      <c r="K396">
        <v>15.3</v>
      </c>
      <c r="L396">
        <v>23.12</v>
      </c>
      <c r="N396">
        <v>1.37</v>
      </c>
      <c r="O396">
        <v>4</v>
      </c>
      <c r="P396" t="str">
        <f>IF(O396="","",VLOOKUP(O396,TABLAS_NOBORRAR!$B$3:$C$12,2,))</f>
        <v>Vitelado</v>
      </c>
      <c r="Q396">
        <v>7</v>
      </c>
    </row>
    <row r="397" spans="1:17" x14ac:dyDescent="0.3">
      <c r="A397" t="s">
        <v>20</v>
      </c>
      <c r="B397">
        <v>11</v>
      </c>
      <c r="C397" s="3">
        <v>42284</v>
      </c>
      <c r="D397" s="4">
        <v>0.81041666666666667</v>
      </c>
      <c r="E397" s="19">
        <f t="shared" si="6"/>
        <v>19.45</v>
      </c>
      <c r="F397" s="5">
        <v>36.456983333333334</v>
      </c>
      <c r="G397" s="5">
        <v>72.927366666666671</v>
      </c>
      <c r="I397">
        <v>11</v>
      </c>
      <c r="J397">
        <v>2</v>
      </c>
      <c r="K397">
        <v>13.6</v>
      </c>
      <c r="L397">
        <v>16.59</v>
      </c>
      <c r="N397">
        <v>0.81</v>
      </c>
      <c r="O397">
        <v>4</v>
      </c>
      <c r="P397" t="str">
        <f>IF(O397="","",VLOOKUP(O397,TABLAS_NOBORRAR!$B$3:$C$12,2,))</f>
        <v>Vitelado</v>
      </c>
      <c r="Q397">
        <v>6</v>
      </c>
    </row>
    <row r="398" spans="1:17" x14ac:dyDescent="0.3">
      <c r="A398" t="s">
        <v>20</v>
      </c>
      <c r="B398">
        <v>11</v>
      </c>
      <c r="C398" s="3">
        <v>42284</v>
      </c>
      <c r="D398" s="4">
        <v>0.81041666666666667</v>
      </c>
      <c r="E398" s="19">
        <f t="shared" si="6"/>
        <v>19.45</v>
      </c>
      <c r="F398" s="5">
        <v>36.456983333333334</v>
      </c>
      <c r="G398" s="5">
        <v>72.927366666666671</v>
      </c>
      <c r="I398">
        <v>11</v>
      </c>
      <c r="J398">
        <v>3</v>
      </c>
      <c r="K398">
        <v>15.3</v>
      </c>
      <c r="L398">
        <v>25.08</v>
      </c>
      <c r="N398">
        <v>1.4</v>
      </c>
      <c r="O398">
        <v>4</v>
      </c>
      <c r="P398" t="str">
        <f>IF(O398="","",VLOOKUP(O398,TABLAS_NOBORRAR!$B$3:$C$12,2,))</f>
        <v>Vitelado</v>
      </c>
      <c r="Q398">
        <v>3</v>
      </c>
    </row>
    <row r="399" spans="1:17" x14ac:dyDescent="0.3">
      <c r="A399" t="s">
        <v>20</v>
      </c>
      <c r="B399">
        <v>11</v>
      </c>
      <c r="C399" s="3">
        <v>42284</v>
      </c>
      <c r="D399" s="4">
        <v>0.81041666666666667</v>
      </c>
      <c r="E399" s="19">
        <f t="shared" si="6"/>
        <v>19.45</v>
      </c>
      <c r="F399" s="5">
        <v>36.456983333333334</v>
      </c>
      <c r="G399" s="5">
        <v>72.927366666666671</v>
      </c>
      <c r="I399">
        <v>11</v>
      </c>
      <c r="J399">
        <v>4</v>
      </c>
      <c r="K399">
        <v>13.5</v>
      </c>
      <c r="L399">
        <v>17.649999999999999</v>
      </c>
      <c r="N399">
        <v>0.67</v>
      </c>
      <c r="O399">
        <v>4</v>
      </c>
      <c r="P399" t="str">
        <f>IF(O399="","",VLOOKUP(O399,TABLAS_NOBORRAR!$B$3:$C$12,2,))</f>
        <v>Vitelado</v>
      </c>
      <c r="Q399">
        <v>4</v>
      </c>
    </row>
    <row r="400" spans="1:17" x14ac:dyDescent="0.3">
      <c r="A400" t="s">
        <v>20</v>
      </c>
      <c r="B400">
        <v>11</v>
      </c>
      <c r="C400" s="3">
        <v>42284</v>
      </c>
      <c r="D400" s="4">
        <v>0.81041666666666667</v>
      </c>
      <c r="E400" s="19">
        <f t="shared" si="6"/>
        <v>19.45</v>
      </c>
      <c r="F400" s="5">
        <v>36.456983333333334</v>
      </c>
      <c r="G400" s="5">
        <v>72.927366666666671</v>
      </c>
      <c r="I400">
        <v>11</v>
      </c>
      <c r="J400">
        <v>5</v>
      </c>
      <c r="K400">
        <v>15</v>
      </c>
      <c r="L400">
        <v>21.32</v>
      </c>
      <c r="N400">
        <v>1.02</v>
      </c>
      <c r="O400">
        <v>4</v>
      </c>
      <c r="P400" t="str">
        <f>IF(O400="","",VLOOKUP(O400,TABLAS_NOBORRAR!$B$3:$C$12,2,))</f>
        <v>Vitelado</v>
      </c>
      <c r="Q400">
        <v>3</v>
      </c>
    </row>
    <row r="401" spans="1:17" x14ac:dyDescent="0.3">
      <c r="A401" t="s">
        <v>20</v>
      </c>
      <c r="B401">
        <v>11</v>
      </c>
      <c r="C401" s="3">
        <v>42284</v>
      </c>
      <c r="D401" s="4">
        <v>0.81041666666666667</v>
      </c>
      <c r="E401" s="19">
        <f t="shared" si="6"/>
        <v>19.45</v>
      </c>
      <c r="F401" s="5">
        <v>36.456983333333334</v>
      </c>
      <c r="G401" s="5">
        <v>72.927366666666671</v>
      </c>
      <c r="I401">
        <v>11</v>
      </c>
      <c r="J401">
        <v>6</v>
      </c>
      <c r="K401">
        <v>14.5</v>
      </c>
      <c r="L401">
        <v>20.98</v>
      </c>
      <c r="N401">
        <v>1.18</v>
      </c>
      <c r="O401">
        <v>4</v>
      </c>
      <c r="P401" t="str">
        <f>IF(O401="","",VLOOKUP(O401,TABLAS_NOBORRAR!$B$3:$C$12,2,))</f>
        <v>Vitelado</v>
      </c>
      <c r="Q401">
        <v>3</v>
      </c>
    </row>
    <row r="402" spans="1:17" x14ac:dyDescent="0.3">
      <c r="A402" t="s">
        <v>20</v>
      </c>
      <c r="B402">
        <v>11</v>
      </c>
      <c r="C402" s="3">
        <v>42284</v>
      </c>
      <c r="D402" s="4">
        <v>0.81041666666666667</v>
      </c>
      <c r="E402" s="19">
        <f t="shared" si="6"/>
        <v>19.45</v>
      </c>
      <c r="F402" s="5">
        <v>36.456983333333334</v>
      </c>
      <c r="G402" s="5">
        <v>72.927366666666671</v>
      </c>
      <c r="I402">
        <v>11</v>
      </c>
      <c r="J402">
        <v>7</v>
      </c>
      <c r="K402">
        <v>15</v>
      </c>
      <c r="L402">
        <v>21.76</v>
      </c>
      <c r="N402">
        <v>1.08</v>
      </c>
      <c r="O402">
        <v>4</v>
      </c>
      <c r="P402" t="str">
        <f>IF(O402="","",VLOOKUP(O402,TABLAS_NOBORRAR!$B$3:$C$12,2,))</f>
        <v>Vitelado</v>
      </c>
      <c r="Q402">
        <v>7</v>
      </c>
    </row>
    <row r="403" spans="1:17" x14ac:dyDescent="0.3">
      <c r="A403" t="s">
        <v>20</v>
      </c>
      <c r="B403">
        <v>11</v>
      </c>
      <c r="C403" s="3">
        <v>42284</v>
      </c>
      <c r="D403" s="4">
        <v>0.81041666666666667</v>
      </c>
      <c r="E403" s="19">
        <f t="shared" si="6"/>
        <v>19.45</v>
      </c>
      <c r="F403" s="5">
        <v>36.456983333333334</v>
      </c>
      <c r="G403" s="5">
        <v>72.927366666666671</v>
      </c>
      <c r="I403">
        <v>11</v>
      </c>
      <c r="J403">
        <v>8</v>
      </c>
      <c r="K403">
        <v>16.3</v>
      </c>
      <c r="L403">
        <v>26.79</v>
      </c>
      <c r="N403">
        <v>1.22</v>
      </c>
      <c r="O403">
        <v>5</v>
      </c>
      <c r="P403" t="str">
        <f>IF(O403="","",VLOOKUP(O403,TABLAS_NOBORRAR!$B$3:$C$12,2,))</f>
        <v>En Maduracion</v>
      </c>
      <c r="Q403">
        <v>999</v>
      </c>
    </row>
    <row r="404" spans="1:17" x14ac:dyDescent="0.3">
      <c r="A404" t="s">
        <v>20</v>
      </c>
      <c r="B404">
        <v>11</v>
      </c>
      <c r="C404" s="3">
        <v>42284</v>
      </c>
      <c r="D404" s="4">
        <v>0.81041666666666667</v>
      </c>
      <c r="E404" s="19">
        <f t="shared" si="6"/>
        <v>19.45</v>
      </c>
      <c r="F404" s="5">
        <v>36.456983333333334</v>
      </c>
      <c r="G404" s="5">
        <v>72.927366666666671</v>
      </c>
      <c r="I404">
        <v>11</v>
      </c>
      <c r="J404">
        <v>9</v>
      </c>
      <c r="K404">
        <v>15.5</v>
      </c>
      <c r="L404">
        <v>22.59</v>
      </c>
      <c r="N404">
        <v>0.96</v>
      </c>
      <c r="O404">
        <v>5</v>
      </c>
      <c r="P404" t="str">
        <f>IF(O404="","",VLOOKUP(O404,TABLAS_NOBORRAR!$B$3:$C$12,2,))</f>
        <v>En Maduracion</v>
      </c>
      <c r="Q404">
        <v>999</v>
      </c>
    </row>
    <row r="405" spans="1:17" x14ac:dyDescent="0.3">
      <c r="A405" t="s">
        <v>20</v>
      </c>
      <c r="B405">
        <v>11</v>
      </c>
      <c r="C405" s="3">
        <v>42284</v>
      </c>
      <c r="D405" s="4">
        <v>0.81041666666666667</v>
      </c>
      <c r="E405" s="19">
        <f t="shared" si="6"/>
        <v>19.45</v>
      </c>
      <c r="F405" s="5">
        <v>36.456983333333334</v>
      </c>
      <c r="G405" s="5">
        <v>72.927366666666671</v>
      </c>
      <c r="I405">
        <v>11</v>
      </c>
      <c r="J405">
        <v>10</v>
      </c>
      <c r="K405">
        <v>14.1</v>
      </c>
      <c r="L405">
        <v>17.55</v>
      </c>
      <c r="N405">
        <v>0.84</v>
      </c>
      <c r="O405">
        <v>4</v>
      </c>
      <c r="P405" t="str">
        <f>IF(O405="","",VLOOKUP(O405,TABLAS_NOBORRAR!$B$3:$C$12,2,))</f>
        <v>Vitelado</v>
      </c>
      <c r="Q405">
        <v>4</v>
      </c>
    </row>
    <row r="406" spans="1:17" x14ac:dyDescent="0.3">
      <c r="A406" t="s">
        <v>20</v>
      </c>
      <c r="B406">
        <v>11</v>
      </c>
      <c r="C406" s="3">
        <v>42284</v>
      </c>
      <c r="D406" s="4">
        <v>0.81041666666666667</v>
      </c>
      <c r="E406" s="19">
        <f t="shared" si="6"/>
        <v>19.45</v>
      </c>
      <c r="F406" s="5">
        <v>36.456983333333334</v>
      </c>
      <c r="G406" s="5">
        <v>72.927366666666671</v>
      </c>
      <c r="I406">
        <v>11</v>
      </c>
      <c r="J406">
        <v>12</v>
      </c>
      <c r="K406">
        <v>15.6</v>
      </c>
      <c r="L406">
        <v>24.52</v>
      </c>
      <c r="N406">
        <v>1.27</v>
      </c>
      <c r="O406">
        <v>4</v>
      </c>
      <c r="P406" t="str">
        <f>IF(O406="","",VLOOKUP(O406,TABLAS_NOBORRAR!$B$3:$C$12,2,))</f>
        <v>Vitelado</v>
      </c>
      <c r="Q406">
        <v>2</v>
      </c>
    </row>
    <row r="407" spans="1:17" x14ac:dyDescent="0.3">
      <c r="A407" t="s">
        <v>20</v>
      </c>
      <c r="B407">
        <v>11</v>
      </c>
      <c r="C407" s="3">
        <v>42284</v>
      </c>
      <c r="D407" s="4">
        <v>0.81041666666666667</v>
      </c>
      <c r="E407" s="19">
        <f t="shared" si="6"/>
        <v>19.45</v>
      </c>
      <c r="F407" s="5">
        <v>36.456983333333334</v>
      </c>
      <c r="G407" s="5">
        <v>72.927366666666671</v>
      </c>
      <c r="I407">
        <v>11</v>
      </c>
      <c r="J407">
        <v>13</v>
      </c>
      <c r="K407">
        <v>14</v>
      </c>
      <c r="L407">
        <v>17.39</v>
      </c>
      <c r="N407">
        <v>0.68</v>
      </c>
      <c r="O407">
        <v>4</v>
      </c>
      <c r="P407" t="str">
        <f>IF(O407="","",VLOOKUP(O407,TABLAS_NOBORRAR!$B$3:$C$12,2,))</f>
        <v>Vitelado</v>
      </c>
      <c r="Q407">
        <v>7</v>
      </c>
    </row>
    <row r="408" spans="1:17" x14ac:dyDescent="0.3">
      <c r="A408" t="s">
        <v>20</v>
      </c>
      <c r="B408">
        <v>11</v>
      </c>
      <c r="C408" s="3">
        <v>42284</v>
      </c>
      <c r="D408" s="4">
        <v>0.81041666666666667</v>
      </c>
      <c r="E408" s="19">
        <f t="shared" si="6"/>
        <v>19.45</v>
      </c>
      <c r="F408" s="5">
        <v>36.456983333333334</v>
      </c>
      <c r="G408" s="5">
        <v>72.927366666666671</v>
      </c>
      <c r="I408">
        <v>11</v>
      </c>
      <c r="J408">
        <v>14</v>
      </c>
      <c r="K408">
        <v>14.5</v>
      </c>
      <c r="L408">
        <v>20.67</v>
      </c>
      <c r="N408">
        <v>1.23</v>
      </c>
      <c r="O408">
        <v>6</v>
      </c>
      <c r="P408" t="str">
        <f>IF(O408="","",VLOOKUP(O408,TABLAS_NOBORRAR!$B$3:$C$12,2,))</f>
        <v>Hidratado</v>
      </c>
      <c r="Q408">
        <v>999</v>
      </c>
    </row>
    <row r="409" spans="1:17" x14ac:dyDescent="0.3">
      <c r="A409" t="s">
        <v>20</v>
      </c>
      <c r="B409">
        <v>11</v>
      </c>
      <c r="C409" s="3">
        <v>42284</v>
      </c>
      <c r="D409" s="4">
        <v>0.81041666666666667</v>
      </c>
      <c r="E409" s="19">
        <f t="shared" si="6"/>
        <v>19.45</v>
      </c>
      <c r="F409" s="5">
        <v>36.456983333333334</v>
      </c>
      <c r="G409" s="5">
        <v>72.927366666666671</v>
      </c>
      <c r="I409">
        <v>11</v>
      </c>
      <c r="J409">
        <v>15</v>
      </c>
      <c r="K409">
        <v>14.3</v>
      </c>
      <c r="L409">
        <v>19.91</v>
      </c>
      <c r="N409">
        <v>2.21</v>
      </c>
      <c r="O409">
        <v>4</v>
      </c>
      <c r="P409" t="str">
        <f>IF(O409="","",VLOOKUP(O409,TABLAS_NOBORRAR!$B$3:$C$12,2,))</f>
        <v>Vitelado</v>
      </c>
      <c r="Q409">
        <v>5</v>
      </c>
    </row>
    <row r="410" spans="1:17" x14ac:dyDescent="0.3">
      <c r="A410" t="s">
        <v>20</v>
      </c>
      <c r="B410">
        <v>11</v>
      </c>
      <c r="C410" s="3">
        <v>42284</v>
      </c>
      <c r="D410" s="4">
        <v>0.81041666666666667</v>
      </c>
      <c r="E410" s="19">
        <f t="shared" si="6"/>
        <v>19.45</v>
      </c>
      <c r="F410" s="5">
        <v>36.456983333333334</v>
      </c>
      <c r="G410" s="5">
        <v>72.927366666666671</v>
      </c>
      <c r="I410">
        <v>11</v>
      </c>
      <c r="J410">
        <v>16</v>
      </c>
      <c r="K410">
        <v>14.3</v>
      </c>
      <c r="L410">
        <v>17.510000000000002</v>
      </c>
      <c r="N410">
        <v>0.76</v>
      </c>
      <c r="O410">
        <v>6</v>
      </c>
      <c r="P410" t="str">
        <f>IF(O410="","",VLOOKUP(O410,TABLAS_NOBORRAR!$B$3:$C$12,2,))</f>
        <v>Hidratado</v>
      </c>
      <c r="Q410">
        <v>999</v>
      </c>
    </row>
    <row r="411" spans="1:17" x14ac:dyDescent="0.3">
      <c r="A411" t="s">
        <v>20</v>
      </c>
      <c r="B411">
        <v>11</v>
      </c>
      <c r="C411" s="3">
        <v>42284</v>
      </c>
      <c r="D411" s="4">
        <v>0.81041666666666667</v>
      </c>
      <c r="E411" s="19">
        <f t="shared" si="6"/>
        <v>19.45</v>
      </c>
      <c r="F411" s="5">
        <v>36.456983333333334</v>
      </c>
      <c r="G411" s="5">
        <v>72.927366666666671</v>
      </c>
      <c r="I411">
        <v>11</v>
      </c>
      <c r="J411">
        <v>17</v>
      </c>
      <c r="K411">
        <v>13.6</v>
      </c>
      <c r="L411">
        <v>18.11</v>
      </c>
      <c r="N411">
        <v>1.22</v>
      </c>
      <c r="O411">
        <v>4</v>
      </c>
      <c r="P411" t="str">
        <f>IF(O411="","",VLOOKUP(O411,TABLAS_NOBORRAR!$B$3:$C$12,2,))</f>
        <v>Vitelado</v>
      </c>
      <c r="Q411">
        <v>999</v>
      </c>
    </row>
    <row r="412" spans="1:17" x14ac:dyDescent="0.3">
      <c r="A412" t="s">
        <v>20</v>
      </c>
      <c r="B412">
        <v>11</v>
      </c>
      <c r="C412" s="3">
        <v>42284</v>
      </c>
      <c r="D412" s="4">
        <v>0.81041666666666667</v>
      </c>
      <c r="E412" s="19">
        <f t="shared" si="6"/>
        <v>19.45</v>
      </c>
      <c r="F412" s="5">
        <v>36.456983333333334</v>
      </c>
      <c r="G412" s="5">
        <v>72.927366666666671</v>
      </c>
      <c r="I412">
        <v>11</v>
      </c>
      <c r="J412">
        <v>18</v>
      </c>
      <c r="K412">
        <v>14.9</v>
      </c>
      <c r="L412">
        <v>21.38</v>
      </c>
      <c r="N412">
        <v>1.2</v>
      </c>
      <c r="O412">
        <v>4</v>
      </c>
      <c r="P412" t="str">
        <f>IF(O412="","",VLOOKUP(O412,TABLAS_NOBORRAR!$B$3:$C$12,2,))</f>
        <v>Vitelado</v>
      </c>
      <c r="Q412">
        <v>999</v>
      </c>
    </row>
    <row r="413" spans="1:17" x14ac:dyDescent="0.3">
      <c r="A413" t="s">
        <v>20</v>
      </c>
      <c r="B413">
        <v>11</v>
      </c>
      <c r="C413" s="3">
        <v>42284</v>
      </c>
      <c r="D413" s="4">
        <v>0.81041666666666667</v>
      </c>
      <c r="E413" s="19">
        <f t="shared" si="6"/>
        <v>19.45</v>
      </c>
      <c r="F413" s="5">
        <v>36.456983333333334</v>
      </c>
      <c r="G413" s="5">
        <v>72.927366666666671</v>
      </c>
      <c r="I413">
        <v>11</v>
      </c>
      <c r="J413">
        <v>19</v>
      </c>
      <c r="K413">
        <v>14.1</v>
      </c>
      <c r="L413">
        <v>18.82</v>
      </c>
      <c r="N413">
        <v>0.77</v>
      </c>
      <c r="O413">
        <v>4</v>
      </c>
      <c r="P413" t="str">
        <f>IF(O413="","",VLOOKUP(O413,TABLAS_NOBORRAR!$B$3:$C$12,2,))</f>
        <v>Vitelado</v>
      </c>
      <c r="Q413">
        <v>2</v>
      </c>
    </row>
    <row r="414" spans="1:17" x14ac:dyDescent="0.3">
      <c r="A414" t="s">
        <v>20</v>
      </c>
      <c r="B414">
        <v>11</v>
      </c>
      <c r="C414" s="3">
        <v>42284</v>
      </c>
      <c r="D414" s="4">
        <v>0.81041666666666667</v>
      </c>
      <c r="E414" s="19">
        <f t="shared" si="6"/>
        <v>19.45</v>
      </c>
      <c r="F414" s="5">
        <v>36.456983333333334</v>
      </c>
      <c r="G414" s="5">
        <v>72.927366666666671</v>
      </c>
      <c r="I414">
        <v>11</v>
      </c>
      <c r="J414">
        <v>20</v>
      </c>
      <c r="K414">
        <v>13.5</v>
      </c>
      <c r="L414">
        <v>15.83</v>
      </c>
      <c r="N414">
        <v>0.77</v>
      </c>
      <c r="O414">
        <v>4</v>
      </c>
      <c r="P414" t="str">
        <f>IF(O414="","",VLOOKUP(O414,TABLAS_NOBORRAR!$B$3:$C$12,2,))</f>
        <v>Vitelado</v>
      </c>
      <c r="Q414">
        <v>7</v>
      </c>
    </row>
    <row r="415" spans="1:17" x14ac:dyDescent="0.3">
      <c r="A415" t="s">
        <v>20</v>
      </c>
      <c r="B415">
        <v>11</v>
      </c>
      <c r="C415" s="3">
        <v>42284</v>
      </c>
      <c r="D415" s="4">
        <v>0.81041666666666667</v>
      </c>
      <c r="E415" s="19">
        <f t="shared" si="6"/>
        <v>19.45</v>
      </c>
      <c r="F415" s="5">
        <v>36.456983333333334</v>
      </c>
      <c r="G415" s="5">
        <v>72.927366666666671</v>
      </c>
      <c r="I415">
        <v>11</v>
      </c>
      <c r="J415">
        <v>21</v>
      </c>
      <c r="K415">
        <v>13.5</v>
      </c>
      <c r="L415">
        <v>19.79</v>
      </c>
      <c r="N415">
        <v>1.1399999999999999</v>
      </c>
      <c r="O415">
        <v>4</v>
      </c>
      <c r="P415" t="str">
        <f>IF(O415="","",VLOOKUP(O415,TABLAS_NOBORRAR!$B$3:$C$12,2,))</f>
        <v>Vitelado</v>
      </c>
      <c r="Q415">
        <v>7</v>
      </c>
    </row>
    <row r="416" spans="1:17" x14ac:dyDescent="0.3">
      <c r="A416" t="s">
        <v>20</v>
      </c>
      <c r="B416">
        <v>11</v>
      </c>
      <c r="C416" s="3">
        <v>42284</v>
      </c>
      <c r="D416" s="4">
        <v>0.81041666666666667</v>
      </c>
      <c r="E416" s="19">
        <f t="shared" si="6"/>
        <v>19.45</v>
      </c>
      <c r="F416" s="5">
        <v>36.456983333333334</v>
      </c>
      <c r="G416" s="5">
        <v>72.927366666666671</v>
      </c>
      <c r="I416">
        <v>11</v>
      </c>
      <c r="J416">
        <v>22</v>
      </c>
      <c r="K416">
        <v>14.1</v>
      </c>
      <c r="L416">
        <v>17.96</v>
      </c>
      <c r="N416">
        <v>1.73</v>
      </c>
      <c r="O416">
        <v>6</v>
      </c>
      <c r="P416" t="str">
        <f>IF(O416="","",VLOOKUP(O416,TABLAS_NOBORRAR!$B$3:$C$12,2,))</f>
        <v>Hidratado</v>
      </c>
      <c r="Q416">
        <v>999</v>
      </c>
    </row>
    <row r="417" spans="1:17" x14ac:dyDescent="0.3">
      <c r="A417" t="s">
        <v>20</v>
      </c>
      <c r="B417">
        <v>11</v>
      </c>
      <c r="C417" s="3">
        <v>42284</v>
      </c>
      <c r="D417" s="4">
        <v>0.81041666666666667</v>
      </c>
      <c r="E417" s="19">
        <f t="shared" si="6"/>
        <v>19.45</v>
      </c>
      <c r="F417" s="5">
        <v>36.456983333333334</v>
      </c>
      <c r="G417" s="5">
        <v>72.927366666666671</v>
      </c>
      <c r="I417">
        <v>11</v>
      </c>
      <c r="J417">
        <v>23</v>
      </c>
      <c r="K417">
        <v>16</v>
      </c>
      <c r="L417">
        <v>27.05</v>
      </c>
      <c r="N417">
        <v>1.33</v>
      </c>
      <c r="O417">
        <v>4</v>
      </c>
      <c r="P417" t="str">
        <f>IF(O417="","",VLOOKUP(O417,TABLAS_NOBORRAR!$B$3:$C$12,2,))</f>
        <v>Vitelado</v>
      </c>
      <c r="Q417">
        <v>4</v>
      </c>
    </row>
    <row r="418" spans="1:17" x14ac:dyDescent="0.3">
      <c r="A418" t="s">
        <v>20</v>
      </c>
      <c r="B418">
        <v>11</v>
      </c>
      <c r="C418" s="3">
        <v>42284</v>
      </c>
      <c r="D418" s="4">
        <v>0.81041666666666667</v>
      </c>
      <c r="E418" s="19">
        <f t="shared" si="6"/>
        <v>19.45</v>
      </c>
      <c r="F418" s="5">
        <v>36.456983333333334</v>
      </c>
      <c r="G418" s="5">
        <v>72.927366666666671</v>
      </c>
      <c r="I418">
        <v>11</v>
      </c>
      <c r="J418">
        <v>24</v>
      </c>
      <c r="K418">
        <v>15.3</v>
      </c>
      <c r="L418">
        <v>23.93</v>
      </c>
      <c r="N418">
        <v>1.35</v>
      </c>
      <c r="O418">
        <v>4</v>
      </c>
      <c r="P418" t="str">
        <f>IF(O418="","",VLOOKUP(O418,TABLAS_NOBORRAR!$B$3:$C$12,2,))</f>
        <v>Vitelado</v>
      </c>
      <c r="Q418">
        <v>999</v>
      </c>
    </row>
    <row r="419" spans="1:17" x14ac:dyDescent="0.3">
      <c r="A419" t="s">
        <v>20</v>
      </c>
      <c r="B419">
        <v>11</v>
      </c>
      <c r="C419" s="3">
        <v>42284</v>
      </c>
      <c r="D419" s="4">
        <v>0.81041666666666667</v>
      </c>
      <c r="E419" s="19">
        <f t="shared" si="6"/>
        <v>19.45</v>
      </c>
      <c r="F419" s="5">
        <v>36.456983333333334</v>
      </c>
      <c r="G419" s="5">
        <v>72.927366666666671</v>
      </c>
      <c r="I419">
        <v>11</v>
      </c>
      <c r="J419">
        <v>25</v>
      </c>
      <c r="K419">
        <v>13.6</v>
      </c>
      <c r="L419">
        <v>16.88</v>
      </c>
      <c r="N419">
        <v>0.61</v>
      </c>
      <c r="O419">
        <v>4</v>
      </c>
      <c r="P419" t="str">
        <f>IF(O419="","",VLOOKUP(O419,TABLAS_NOBORRAR!$B$3:$C$12,2,))</f>
        <v>Vitelado</v>
      </c>
      <c r="Q419">
        <v>3</v>
      </c>
    </row>
    <row r="420" spans="1:17" x14ac:dyDescent="0.3">
      <c r="A420" t="s">
        <v>20</v>
      </c>
      <c r="B420">
        <v>11</v>
      </c>
      <c r="C420" s="3">
        <v>42284</v>
      </c>
      <c r="D420" s="4">
        <v>0.81041666666666667</v>
      </c>
      <c r="E420" s="19">
        <f t="shared" si="6"/>
        <v>19.45</v>
      </c>
      <c r="F420" s="5">
        <v>36.456983333333334</v>
      </c>
      <c r="G420" s="5">
        <v>72.927366666666671</v>
      </c>
      <c r="I420">
        <v>11</v>
      </c>
      <c r="J420">
        <v>26</v>
      </c>
      <c r="K420">
        <v>14.2</v>
      </c>
      <c r="L420">
        <v>17.7</v>
      </c>
      <c r="N420">
        <v>1.36</v>
      </c>
      <c r="O420">
        <v>6</v>
      </c>
      <c r="P420" t="str">
        <f>IF(O420="","",VLOOKUP(O420,TABLAS_NOBORRAR!$B$3:$C$12,2,))</f>
        <v>Hidratado</v>
      </c>
      <c r="Q420">
        <v>999</v>
      </c>
    </row>
    <row r="421" spans="1:17" x14ac:dyDescent="0.3">
      <c r="A421" t="s">
        <v>20</v>
      </c>
      <c r="B421">
        <v>11</v>
      </c>
      <c r="C421" s="3">
        <v>42284</v>
      </c>
      <c r="D421" s="4">
        <v>0.81041666666666667</v>
      </c>
      <c r="E421" s="19">
        <f t="shared" si="6"/>
        <v>19.45</v>
      </c>
      <c r="F421" s="5">
        <v>36.456983333333334</v>
      </c>
      <c r="G421" s="5">
        <v>72.927366666666671</v>
      </c>
      <c r="I421">
        <v>11</v>
      </c>
      <c r="J421">
        <v>27</v>
      </c>
      <c r="K421">
        <v>13.3</v>
      </c>
      <c r="L421">
        <v>14.61</v>
      </c>
      <c r="N421">
        <v>0.54</v>
      </c>
      <c r="O421">
        <v>4</v>
      </c>
      <c r="P421" t="str">
        <f>IF(O421="","",VLOOKUP(O421,TABLAS_NOBORRAR!$B$3:$C$12,2,))</f>
        <v>Vitelado</v>
      </c>
      <c r="Q421">
        <v>3</v>
      </c>
    </row>
    <row r="422" spans="1:17" x14ac:dyDescent="0.3">
      <c r="A422" t="s">
        <v>20</v>
      </c>
      <c r="B422">
        <v>11</v>
      </c>
      <c r="C422" s="3">
        <v>42284</v>
      </c>
      <c r="D422" s="4">
        <v>0.81041666666666667</v>
      </c>
      <c r="E422" s="19">
        <f t="shared" si="6"/>
        <v>19.45</v>
      </c>
      <c r="F422" s="5">
        <v>36.456983333333334</v>
      </c>
      <c r="G422" s="5">
        <v>72.927366666666671</v>
      </c>
      <c r="I422">
        <v>11</v>
      </c>
      <c r="J422">
        <v>28</v>
      </c>
      <c r="K422">
        <v>14</v>
      </c>
      <c r="L422">
        <v>16.55</v>
      </c>
      <c r="N422">
        <v>0.74</v>
      </c>
      <c r="O422">
        <v>4</v>
      </c>
      <c r="P422" t="str">
        <f>IF(O422="","",VLOOKUP(O422,TABLAS_NOBORRAR!$B$3:$C$12,2,))</f>
        <v>Vitelado</v>
      </c>
      <c r="Q422">
        <v>3</v>
      </c>
    </row>
    <row r="423" spans="1:17" x14ac:dyDescent="0.3">
      <c r="A423" t="s">
        <v>20</v>
      </c>
      <c r="B423">
        <v>11</v>
      </c>
      <c r="C423" s="3">
        <v>42284</v>
      </c>
      <c r="D423" s="4">
        <v>0.81041666666666667</v>
      </c>
      <c r="E423" s="19">
        <f t="shared" si="6"/>
        <v>19.45</v>
      </c>
      <c r="F423" s="5">
        <v>36.456983333333334</v>
      </c>
      <c r="G423" s="5">
        <v>72.927366666666671</v>
      </c>
      <c r="I423">
        <v>11</v>
      </c>
      <c r="J423">
        <v>29</v>
      </c>
      <c r="K423">
        <v>13</v>
      </c>
      <c r="L423">
        <v>14.24</v>
      </c>
      <c r="N423">
        <v>0.6</v>
      </c>
      <c r="O423">
        <v>4</v>
      </c>
      <c r="P423" t="str">
        <f>IF(O423="","",VLOOKUP(O423,TABLAS_NOBORRAR!$B$3:$C$12,2,))</f>
        <v>Vitelado</v>
      </c>
      <c r="Q423">
        <v>4</v>
      </c>
    </row>
    <row r="424" spans="1:17" x14ac:dyDescent="0.3">
      <c r="A424" t="s">
        <v>20</v>
      </c>
      <c r="B424">
        <v>11</v>
      </c>
      <c r="C424" s="3">
        <v>42284</v>
      </c>
      <c r="D424" s="4">
        <v>0.81041666666666667</v>
      </c>
      <c r="E424" s="19">
        <f t="shared" si="6"/>
        <v>19.45</v>
      </c>
      <c r="F424" s="5">
        <v>36.456983333333334</v>
      </c>
      <c r="G424" s="5">
        <v>72.927366666666671</v>
      </c>
      <c r="I424">
        <v>11</v>
      </c>
      <c r="J424">
        <v>30</v>
      </c>
      <c r="K424">
        <v>13.8</v>
      </c>
      <c r="L424">
        <v>17.760000000000002</v>
      </c>
      <c r="N424">
        <v>1.62</v>
      </c>
      <c r="O424">
        <v>6</v>
      </c>
      <c r="P424" t="str">
        <f>IF(O424="","",VLOOKUP(O424,TABLAS_NOBORRAR!$B$3:$C$12,2,))</f>
        <v>Hidratado</v>
      </c>
      <c r="Q424">
        <v>999</v>
      </c>
    </row>
    <row r="425" spans="1:17" x14ac:dyDescent="0.3">
      <c r="A425" t="s">
        <v>20</v>
      </c>
      <c r="B425">
        <v>11</v>
      </c>
      <c r="C425" s="3">
        <v>42284</v>
      </c>
      <c r="D425" s="4">
        <v>0.81041666666666667</v>
      </c>
      <c r="E425" s="19">
        <f t="shared" si="6"/>
        <v>19.45</v>
      </c>
      <c r="F425" s="5">
        <v>36.456983333333334</v>
      </c>
      <c r="G425" s="5">
        <v>72.927366666666671</v>
      </c>
      <c r="I425">
        <v>11</v>
      </c>
      <c r="J425">
        <v>31</v>
      </c>
      <c r="K425">
        <v>14.6</v>
      </c>
      <c r="L425">
        <v>21.28</v>
      </c>
      <c r="N425">
        <v>1.07</v>
      </c>
      <c r="O425">
        <v>4</v>
      </c>
      <c r="P425" t="str">
        <f>IF(O425="","",VLOOKUP(O425,TABLAS_NOBORRAR!$B$3:$C$12,2,))</f>
        <v>Vitelado</v>
      </c>
      <c r="Q425">
        <v>999</v>
      </c>
    </row>
    <row r="426" spans="1:17" x14ac:dyDescent="0.3">
      <c r="A426" t="s">
        <v>20</v>
      </c>
      <c r="B426">
        <v>11</v>
      </c>
      <c r="C426" s="3">
        <v>42284</v>
      </c>
      <c r="D426" s="4">
        <v>0.81041666666666667</v>
      </c>
      <c r="E426" s="19">
        <f t="shared" si="6"/>
        <v>19.45</v>
      </c>
      <c r="F426" s="5">
        <v>36.456983333333334</v>
      </c>
      <c r="G426" s="5">
        <v>72.927366666666671</v>
      </c>
      <c r="I426">
        <v>11</v>
      </c>
      <c r="J426">
        <v>32</v>
      </c>
      <c r="K426">
        <v>14</v>
      </c>
      <c r="L426">
        <v>18.690000000000001</v>
      </c>
      <c r="N426">
        <v>1.43</v>
      </c>
      <c r="O426">
        <v>6</v>
      </c>
      <c r="P426" t="str">
        <f>IF(O426="","",VLOOKUP(O426,TABLAS_NOBORRAR!$B$3:$C$12,2,))</f>
        <v>Hidratado</v>
      </c>
      <c r="Q426">
        <v>999</v>
      </c>
    </row>
    <row r="427" spans="1:17" x14ac:dyDescent="0.3">
      <c r="A427" t="s">
        <v>20</v>
      </c>
      <c r="B427">
        <v>11</v>
      </c>
      <c r="C427" s="3">
        <v>42284</v>
      </c>
      <c r="D427" s="4">
        <v>0.81041666666666667</v>
      </c>
      <c r="E427" s="19">
        <f t="shared" si="6"/>
        <v>19.45</v>
      </c>
      <c r="F427" s="5">
        <v>36.456983333333334</v>
      </c>
      <c r="G427" s="5">
        <v>72.927366666666671</v>
      </c>
      <c r="I427">
        <v>11</v>
      </c>
      <c r="J427">
        <v>33</v>
      </c>
      <c r="K427">
        <v>16</v>
      </c>
      <c r="L427">
        <v>28.09</v>
      </c>
      <c r="N427">
        <v>2.98</v>
      </c>
      <c r="O427">
        <v>4</v>
      </c>
      <c r="P427" t="str">
        <f>IF(O427="","",VLOOKUP(O427,TABLAS_NOBORRAR!$B$3:$C$12,2,))</f>
        <v>Vitelado</v>
      </c>
      <c r="Q427">
        <v>7</v>
      </c>
    </row>
    <row r="428" spans="1:17" x14ac:dyDescent="0.3">
      <c r="A428" t="s">
        <v>20</v>
      </c>
      <c r="B428">
        <v>11</v>
      </c>
      <c r="C428" s="3">
        <v>42284</v>
      </c>
      <c r="D428" s="4">
        <v>0.81041666666666667</v>
      </c>
      <c r="E428" s="19">
        <f t="shared" si="6"/>
        <v>19.45</v>
      </c>
      <c r="F428" s="5">
        <v>36.456983333333334</v>
      </c>
      <c r="G428" s="5">
        <v>72.927366666666671</v>
      </c>
      <c r="I428">
        <v>11</v>
      </c>
      <c r="J428">
        <v>34</v>
      </c>
      <c r="K428">
        <v>14.3</v>
      </c>
      <c r="L428">
        <v>17.36</v>
      </c>
      <c r="N428">
        <v>0.98</v>
      </c>
      <c r="O428">
        <v>4</v>
      </c>
      <c r="P428" t="str">
        <f>IF(O428="","",VLOOKUP(O428,TABLAS_NOBORRAR!$B$3:$C$12,2,))</f>
        <v>Vitelado</v>
      </c>
      <c r="Q428">
        <v>999</v>
      </c>
    </row>
    <row r="429" spans="1:17" x14ac:dyDescent="0.3">
      <c r="A429" t="s">
        <v>20</v>
      </c>
      <c r="B429">
        <v>11</v>
      </c>
      <c r="C429" s="3">
        <v>42284</v>
      </c>
      <c r="D429" s="4">
        <v>0.81041666666666667</v>
      </c>
      <c r="E429" s="19">
        <f t="shared" si="6"/>
        <v>19.45</v>
      </c>
      <c r="F429" s="5">
        <v>36.456983333333334</v>
      </c>
      <c r="G429" s="5">
        <v>72.927366666666671</v>
      </c>
      <c r="I429">
        <v>11</v>
      </c>
      <c r="J429">
        <v>35</v>
      </c>
      <c r="K429">
        <v>14.6</v>
      </c>
      <c r="L429">
        <v>19.04</v>
      </c>
      <c r="N429">
        <v>1.18</v>
      </c>
      <c r="O429">
        <v>4</v>
      </c>
      <c r="P429" t="str">
        <f>IF(O429="","",VLOOKUP(O429,TABLAS_NOBORRAR!$B$3:$C$12,2,))</f>
        <v>Vitelado</v>
      </c>
      <c r="Q429">
        <v>999</v>
      </c>
    </row>
    <row r="430" spans="1:17" x14ac:dyDescent="0.3">
      <c r="A430" t="s">
        <v>20</v>
      </c>
      <c r="B430">
        <v>11</v>
      </c>
      <c r="C430" s="3">
        <v>42284</v>
      </c>
      <c r="D430" s="4">
        <v>0.81041666666666667</v>
      </c>
      <c r="E430" s="19">
        <f t="shared" si="6"/>
        <v>19.45</v>
      </c>
      <c r="F430" s="5">
        <v>36.456983333333334</v>
      </c>
      <c r="G430" s="5">
        <v>72.927366666666671</v>
      </c>
      <c r="I430">
        <v>11</v>
      </c>
      <c r="J430">
        <v>36</v>
      </c>
      <c r="K430">
        <v>16</v>
      </c>
      <c r="L430">
        <v>27.54</v>
      </c>
      <c r="N430">
        <v>1.72</v>
      </c>
      <c r="O430">
        <v>4</v>
      </c>
      <c r="P430" t="str">
        <f>IF(O430="","",VLOOKUP(O430,TABLAS_NOBORRAR!$B$3:$C$12,2,))</f>
        <v>Vitelado</v>
      </c>
      <c r="Q430">
        <v>4</v>
      </c>
    </row>
    <row r="431" spans="1:17" x14ac:dyDescent="0.3">
      <c r="A431" t="s">
        <v>20</v>
      </c>
      <c r="B431">
        <v>11</v>
      </c>
      <c r="C431" s="3">
        <v>42284</v>
      </c>
      <c r="D431" s="4">
        <v>0.81041666666666667</v>
      </c>
      <c r="E431" s="19">
        <f t="shared" si="6"/>
        <v>19.45</v>
      </c>
      <c r="F431" s="5">
        <v>36.456983333333334</v>
      </c>
      <c r="G431" s="5">
        <v>72.927366666666671</v>
      </c>
      <c r="I431">
        <v>11</v>
      </c>
      <c r="J431">
        <v>37</v>
      </c>
      <c r="K431">
        <v>13.6</v>
      </c>
      <c r="L431">
        <v>16.510000000000002</v>
      </c>
      <c r="N431">
        <v>1.21</v>
      </c>
      <c r="O431">
        <v>4</v>
      </c>
      <c r="P431" t="str">
        <f>IF(O431="","",VLOOKUP(O431,TABLAS_NOBORRAR!$B$3:$C$12,2,))</f>
        <v>Vitelado</v>
      </c>
      <c r="Q431">
        <v>999</v>
      </c>
    </row>
    <row r="432" spans="1:17" x14ac:dyDescent="0.3">
      <c r="A432" t="s">
        <v>20</v>
      </c>
      <c r="B432">
        <v>11</v>
      </c>
      <c r="C432" s="3">
        <v>42284</v>
      </c>
      <c r="D432" s="4">
        <v>0.81041666666666667</v>
      </c>
      <c r="E432" s="19">
        <f t="shared" si="6"/>
        <v>19.45</v>
      </c>
      <c r="F432" s="5">
        <v>36.456983333333334</v>
      </c>
      <c r="G432" s="5">
        <v>72.927366666666671</v>
      </c>
      <c r="I432">
        <v>11</v>
      </c>
      <c r="J432">
        <v>38</v>
      </c>
      <c r="K432">
        <v>15.2</v>
      </c>
      <c r="L432">
        <v>19.89</v>
      </c>
      <c r="N432">
        <v>0.93</v>
      </c>
      <c r="O432">
        <v>4</v>
      </c>
      <c r="P432" t="str">
        <f>IF(O432="","",VLOOKUP(O432,TABLAS_NOBORRAR!$B$3:$C$12,2,))</f>
        <v>Vitelado</v>
      </c>
      <c r="Q432">
        <v>999</v>
      </c>
    </row>
    <row r="433" spans="1:17" x14ac:dyDescent="0.3">
      <c r="A433" t="s">
        <v>20</v>
      </c>
      <c r="B433">
        <v>11</v>
      </c>
      <c r="C433" s="3">
        <v>42284</v>
      </c>
      <c r="D433" s="4">
        <v>0.81041666666666667</v>
      </c>
      <c r="E433" s="19">
        <f t="shared" si="6"/>
        <v>19.45</v>
      </c>
      <c r="F433" s="5">
        <v>36.456983333333334</v>
      </c>
      <c r="G433" s="5">
        <v>72.927366666666671</v>
      </c>
      <c r="I433">
        <v>11</v>
      </c>
      <c r="J433">
        <v>39</v>
      </c>
      <c r="K433">
        <v>14</v>
      </c>
      <c r="L433">
        <v>16.47</v>
      </c>
      <c r="N433">
        <v>0.73</v>
      </c>
      <c r="O433">
        <v>4</v>
      </c>
      <c r="P433" t="str">
        <f>IF(O433="","",VLOOKUP(O433,TABLAS_NOBORRAR!$B$3:$C$12,2,))</f>
        <v>Vitelado</v>
      </c>
      <c r="Q433">
        <v>7</v>
      </c>
    </row>
    <row r="434" spans="1:17" x14ac:dyDescent="0.3">
      <c r="A434" t="s">
        <v>20</v>
      </c>
      <c r="B434">
        <v>11</v>
      </c>
      <c r="C434" s="3">
        <v>42284</v>
      </c>
      <c r="D434" s="4">
        <v>0.81041666666666667</v>
      </c>
      <c r="E434" s="19">
        <f t="shared" si="6"/>
        <v>19.45</v>
      </c>
      <c r="F434" s="5">
        <v>36.456983333333334</v>
      </c>
      <c r="G434" s="5">
        <v>72.927366666666671</v>
      </c>
      <c r="I434">
        <v>11</v>
      </c>
      <c r="J434">
        <v>40</v>
      </c>
      <c r="K434">
        <v>13.8</v>
      </c>
      <c r="L434">
        <v>17.399999999999999</v>
      </c>
      <c r="N434">
        <v>0.87</v>
      </c>
      <c r="O434">
        <v>4</v>
      </c>
      <c r="P434" t="str">
        <f>IF(O434="","",VLOOKUP(O434,TABLAS_NOBORRAR!$B$3:$C$12,2,))</f>
        <v>Vitelado</v>
      </c>
      <c r="Q434">
        <v>999</v>
      </c>
    </row>
    <row r="435" spans="1:17" x14ac:dyDescent="0.3">
      <c r="A435" t="s">
        <v>20</v>
      </c>
      <c r="B435">
        <v>12</v>
      </c>
      <c r="C435" s="3">
        <v>42284</v>
      </c>
      <c r="D435" s="4">
        <v>0.88194444444444453</v>
      </c>
      <c r="E435" s="19">
        <f t="shared" si="6"/>
        <v>21.166666666666668</v>
      </c>
      <c r="F435">
        <v>36.483333333333334</v>
      </c>
      <c r="G435">
        <v>72.900000000000006</v>
      </c>
      <c r="I435">
        <v>12</v>
      </c>
      <c r="J435">
        <v>1</v>
      </c>
      <c r="K435">
        <v>14.5</v>
      </c>
      <c r="L435">
        <v>21.15</v>
      </c>
      <c r="N435">
        <v>1.1599999999999999</v>
      </c>
      <c r="O435">
        <v>4</v>
      </c>
      <c r="P435" t="str">
        <f>IF(O435="","",VLOOKUP(O435,TABLAS_NOBORRAR!$B$3:$C$12,2,))</f>
        <v>Vitelado</v>
      </c>
      <c r="Q435">
        <v>999</v>
      </c>
    </row>
    <row r="436" spans="1:17" x14ac:dyDescent="0.3">
      <c r="A436" t="s">
        <v>20</v>
      </c>
      <c r="B436">
        <v>12</v>
      </c>
      <c r="C436" s="3">
        <v>42284</v>
      </c>
      <c r="D436" s="4">
        <v>0.88194444444444453</v>
      </c>
      <c r="E436" s="19">
        <f t="shared" si="6"/>
        <v>21.166666666666668</v>
      </c>
      <c r="F436">
        <v>36.483333333333334</v>
      </c>
      <c r="G436">
        <v>72.900000000000006</v>
      </c>
      <c r="I436">
        <v>12</v>
      </c>
      <c r="J436">
        <v>2</v>
      </c>
      <c r="K436">
        <v>14.1</v>
      </c>
      <c r="L436">
        <v>17.89</v>
      </c>
      <c r="N436">
        <v>0.72</v>
      </c>
      <c r="O436">
        <v>4</v>
      </c>
      <c r="P436" t="str">
        <f>IF(O436="","",VLOOKUP(O436,TABLAS_NOBORRAR!$B$3:$C$12,2,))</f>
        <v>Vitelado</v>
      </c>
      <c r="Q436">
        <v>5</v>
      </c>
    </row>
    <row r="437" spans="1:17" x14ac:dyDescent="0.3">
      <c r="A437" t="s">
        <v>20</v>
      </c>
      <c r="B437">
        <v>12</v>
      </c>
      <c r="C437" s="3">
        <v>42284</v>
      </c>
      <c r="D437" s="4">
        <v>0.88194444444444453</v>
      </c>
      <c r="E437" s="19">
        <f t="shared" si="6"/>
        <v>21.166666666666668</v>
      </c>
      <c r="F437">
        <v>36.483333333333334</v>
      </c>
      <c r="G437">
        <v>72.900000000000006</v>
      </c>
      <c r="I437">
        <v>12</v>
      </c>
      <c r="J437">
        <v>3</v>
      </c>
      <c r="K437">
        <v>15</v>
      </c>
      <c r="L437">
        <v>21.12</v>
      </c>
      <c r="N437">
        <v>1.1000000000000001</v>
      </c>
      <c r="O437">
        <v>4</v>
      </c>
      <c r="P437" t="str">
        <f>IF(O437="","",VLOOKUP(O437,TABLAS_NOBORRAR!$B$3:$C$12,2,))</f>
        <v>Vitelado</v>
      </c>
      <c r="Q437">
        <v>7</v>
      </c>
    </row>
    <row r="438" spans="1:17" x14ac:dyDescent="0.3">
      <c r="A438" t="s">
        <v>20</v>
      </c>
      <c r="B438">
        <v>12</v>
      </c>
      <c r="C438" s="3">
        <v>42284</v>
      </c>
      <c r="D438" s="4">
        <v>0.88194444444444453</v>
      </c>
      <c r="E438" s="19">
        <f t="shared" si="6"/>
        <v>21.166666666666668</v>
      </c>
      <c r="F438">
        <v>36.483333333333334</v>
      </c>
      <c r="G438">
        <v>72.900000000000006</v>
      </c>
      <c r="I438">
        <v>12</v>
      </c>
      <c r="J438">
        <v>4</v>
      </c>
      <c r="K438">
        <v>13.6</v>
      </c>
      <c r="L438">
        <v>15.96</v>
      </c>
      <c r="N438">
        <v>0.72</v>
      </c>
      <c r="O438">
        <v>6</v>
      </c>
      <c r="P438" t="str">
        <f>IF(O438="","",VLOOKUP(O438,TABLAS_NOBORRAR!$B$3:$C$12,2,))</f>
        <v>Hidratado</v>
      </c>
      <c r="Q438">
        <v>999</v>
      </c>
    </row>
    <row r="439" spans="1:17" x14ac:dyDescent="0.3">
      <c r="A439" t="s">
        <v>20</v>
      </c>
      <c r="B439">
        <v>12</v>
      </c>
      <c r="C439" s="3">
        <v>42284</v>
      </c>
      <c r="D439" s="4">
        <v>0.88194444444444453</v>
      </c>
      <c r="E439" s="19">
        <f t="shared" si="6"/>
        <v>21.166666666666668</v>
      </c>
      <c r="F439">
        <v>36.483333333333334</v>
      </c>
      <c r="G439">
        <v>72.900000000000006</v>
      </c>
      <c r="I439">
        <v>12</v>
      </c>
      <c r="J439">
        <v>5</v>
      </c>
      <c r="K439">
        <v>13.8</v>
      </c>
      <c r="L439">
        <v>19.78</v>
      </c>
      <c r="N439">
        <v>1.79</v>
      </c>
      <c r="O439">
        <v>4</v>
      </c>
      <c r="P439" t="str">
        <f>IF(O439="","",VLOOKUP(O439,TABLAS_NOBORRAR!$B$3:$C$12,2,))</f>
        <v>Vitelado</v>
      </c>
      <c r="Q439">
        <v>4</v>
      </c>
    </row>
    <row r="440" spans="1:17" x14ac:dyDescent="0.3">
      <c r="A440" t="s">
        <v>20</v>
      </c>
      <c r="B440">
        <v>12</v>
      </c>
      <c r="C440" s="3">
        <v>42284</v>
      </c>
      <c r="D440" s="4">
        <v>0.88194444444444453</v>
      </c>
      <c r="E440" s="19">
        <f t="shared" si="6"/>
        <v>21.166666666666668</v>
      </c>
      <c r="F440">
        <v>36.483333333333334</v>
      </c>
      <c r="G440">
        <v>72.900000000000006</v>
      </c>
      <c r="I440">
        <v>12</v>
      </c>
      <c r="J440">
        <v>6</v>
      </c>
      <c r="K440">
        <v>14</v>
      </c>
      <c r="L440">
        <v>18.59</v>
      </c>
      <c r="N440">
        <v>0.8</v>
      </c>
      <c r="O440">
        <v>4</v>
      </c>
      <c r="P440" t="str">
        <f>IF(O440="","",VLOOKUP(O440,TABLAS_NOBORRAR!$B$3:$C$12,2,))</f>
        <v>Vitelado</v>
      </c>
      <c r="Q440">
        <v>7</v>
      </c>
    </row>
    <row r="441" spans="1:17" x14ac:dyDescent="0.3">
      <c r="A441" t="s">
        <v>20</v>
      </c>
      <c r="B441">
        <v>12</v>
      </c>
      <c r="C441" s="3">
        <v>42284</v>
      </c>
      <c r="D441" s="4">
        <v>0.88194444444444453</v>
      </c>
      <c r="E441" s="19">
        <f t="shared" si="6"/>
        <v>21.166666666666668</v>
      </c>
      <c r="F441">
        <v>36.483333333333334</v>
      </c>
      <c r="G441">
        <v>72.900000000000006</v>
      </c>
      <c r="I441">
        <v>12</v>
      </c>
      <c r="J441">
        <v>7</v>
      </c>
      <c r="K441">
        <v>17.3</v>
      </c>
      <c r="L441">
        <v>29.18</v>
      </c>
      <c r="N441">
        <v>1.8</v>
      </c>
      <c r="O441">
        <v>4</v>
      </c>
      <c r="P441" t="str">
        <f>IF(O441="","",VLOOKUP(O441,TABLAS_NOBORRAR!$B$3:$C$12,2,))</f>
        <v>Vitelado</v>
      </c>
      <c r="Q441">
        <v>5</v>
      </c>
    </row>
    <row r="442" spans="1:17" x14ac:dyDescent="0.3">
      <c r="A442" t="s">
        <v>20</v>
      </c>
      <c r="B442">
        <v>12</v>
      </c>
      <c r="C442" s="3">
        <v>42284</v>
      </c>
      <c r="D442" s="4">
        <v>0.88194444444444453</v>
      </c>
      <c r="E442" s="19">
        <f t="shared" si="6"/>
        <v>21.166666666666668</v>
      </c>
      <c r="F442">
        <v>36.483333333333334</v>
      </c>
      <c r="G442">
        <v>72.900000000000006</v>
      </c>
      <c r="I442">
        <v>12</v>
      </c>
      <c r="J442">
        <v>8</v>
      </c>
      <c r="K442">
        <v>14.3</v>
      </c>
      <c r="L442">
        <v>19.34</v>
      </c>
      <c r="N442">
        <v>1.02</v>
      </c>
      <c r="O442">
        <v>4</v>
      </c>
      <c r="P442" t="str">
        <f>IF(O442="","",VLOOKUP(O442,TABLAS_NOBORRAR!$B$3:$C$12,2,))</f>
        <v>Vitelado</v>
      </c>
      <c r="Q442">
        <v>5</v>
      </c>
    </row>
    <row r="443" spans="1:17" x14ac:dyDescent="0.3">
      <c r="A443" t="s">
        <v>20</v>
      </c>
      <c r="B443">
        <v>12</v>
      </c>
      <c r="C443" s="3">
        <v>42284</v>
      </c>
      <c r="D443" s="4">
        <v>0.88194444444444453</v>
      </c>
      <c r="E443" s="19">
        <f t="shared" si="6"/>
        <v>21.166666666666668</v>
      </c>
      <c r="F443">
        <v>36.483333333333334</v>
      </c>
      <c r="G443">
        <v>72.900000000000006</v>
      </c>
      <c r="I443">
        <v>12</v>
      </c>
      <c r="J443">
        <v>9</v>
      </c>
      <c r="K443">
        <v>14.5</v>
      </c>
      <c r="L443">
        <v>17.77</v>
      </c>
      <c r="N443">
        <v>0.88</v>
      </c>
      <c r="O443">
        <v>4</v>
      </c>
      <c r="P443" t="str">
        <f>IF(O443="","",VLOOKUP(O443,TABLAS_NOBORRAR!$B$3:$C$12,2,))</f>
        <v>Vitelado</v>
      </c>
      <c r="Q443">
        <v>999</v>
      </c>
    </row>
    <row r="444" spans="1:17" x14ac:dyDescent="0.3">
      <c r="A444" t="s">
        <v>20</v>
      </c>
      <c r="B444">
        <v>12</v>
      </c>
      <c r="C444" s="3">
        <v>42284</v>
      </c>
      <c r="D444" s="4">
        <v>0.88194444444444453</v>
      </c>
      <c r="E444" s="19">
        <f t="shared" si="6"/>
        <v>21.166666666666668</v>
      </c>
      <c r="F444">
        <v>36.483333333333334</v>
      </c>
      <c r="G444">
        <v>72.900000000000006</v>
      </c>
      <c r="I444">
        <v>12</v>
      </c>
      <c r="J444">
        <v>10</v>
      </c>
      <c r="K444">
        <v>14.4</v>
      </c>
      <c r="L444">
        <v>19.72</v>
      </c>
      <c r="N444">
        <v>1.1599999999999999</v>
      </c>
      <c r="O444">
        <v>4</v>
      </c>
      <c r="P444" t="str">
        <f>IF(O444="","",VLOOKUP(O444,TABLAS_NOBORRAR!$B$3:$C$12,2,))</f>
        <v>Vitelado</v>
      </c>
      <c r="Q444">
        <v>2</v>
      </c>
    </row>
    <row r="445" spans="1:17" x14ac:dyDescent="0.3">
      <c r="A445" t="s">
        <v>20</v>
      </c>
      <c r="B445">
        <v>12</v>
      </c>
      <c r="C445" s="3">
        <v>42284</v>
      </c>
      <c r="D445" s="4">
        <v>0.88194444444444453</v>
      </c>
      <c r="E445" s="19">
        <f t="shared" si="6"/>
        <v>21.166666666666668</v>
      </c>
      <c r="F445">
        <v>36.483333333333334</v>
      </c>
      <c r="G445">
        <v>72.900000000000006</v>
      </c>
      <c r="I445">
        <v>12</v>
      </c>
      <c r="J445">
        <v>11</v>
      </c>
      <c r="K445">
        <v>15.7</v>
      </c>
      <c r="L445">
        <v>22.52</v>
      </c>
      <c r="N445">
        <v>1.19</v>
      </c>
      <c r="O445">
        <v>4</v>
      </c>
      <c r="P445" t="str">
        <f>IF(O445="","",VLOOKUP(O445,TABLAS_NOBORRAR!$B$3:$C$12,2,))</f>
        <v>Vitelado</v>
      </c>
      <c r="Q445">
        <v>2</v>
      </c>
    </row>
    <row r="446" spans="1:17" x14ac:dyDescent="0.3">
      <c r="A446" t="s">
        <v>20</v>
      </c>
      <c r="B446">
        <v>12</v>
      </c>
      <c r="C446" s="3">
        <v>42284</v>
      </c>
      <c r="D446" s="4">
        <v>0.88194444444444453</v>
      </c>
      <c r="E446" s="19">
        <f t="shared" si="6"/>
        <v>21.166666666666668</v>
      </c>
      <c r="F446">
        <v>36.483333333333334</v>
      </c>
      <c r="G446">
        <v>72.900000000000006</v>
      </c>
      <c r="I446">
        <v>12</v>
      </c>
      <c r="J446">
        <v>12</v>
      </c>
      <c r="K446">
        <v>14.5</v>
      </c>
      <c r="L446">
        <v>18.41</v>
      </c>
      <c r="N446">
        <v>0.95</v>
      </c>
      <c r="O446">
        <v>4</v>
      </c>
      <c r="P446" t="str">
        <f>IF(O446="","",VLOOKUP(O446,TABLAS_NOBORRAR!$B$3:$C$12,2,))</f>
        <v>Vitelado</v>
      </c>
      <c r="Q446">
        <v>2</v>
      </c>
    </row>
    <row r="447" spans="1:17" x14ac:dyDescent="0.3">
      <c r="A447" t="s">
        <v>20</v>
      </c>
      <c r="B447">
        <v>12</v>
      </c>
      <c r="C447" s="3">
        <v>42284</v>
      </c>
      <c r="D447" s="4">
        <v>0.88194444444444453</v>
      </c>
      <c r="E447" s="19">
        <f t="shared" si="6"/>
        <v>21.166666666666668</v>
      </c>
      <c r="F447">
        <v>36.483333333333334</v>
      </c>
      <c r="G447">
        <v>72.900000000000006</v>
      </c>
      <c r="I447">
        <v>12</v>
      </c>
      <c r="J447">
        <v>13</v>
      </c>
      <c r="K447">
        <v>14.6</v>
      </c>
      <c r="L447">
        <v>21.08</v>
      </c>
      <c r="N447">
        <v>0.6</v>
      </c>
      <c r="O447">
        <v>4</v>
      </c>
      <c r="P447" t="str">
        <f>IF(O447="","",VLOOKUP(O447,TABLAS_NOBORRAR!$B$3:$C$12,2,))</f>
        <v>Vitelado</v>
      </c>
      <c r="Q447">
        <v>999</v>
      </c>
    </row>
    <row r="448" spans="1:17" x14ac:dyDescent="0.3">
      <c r="A448" t="s">
        <v>20</v>
      </c>
      <c r="B448">
        <v>12</v>
      </c>
      <c r="C448" s="3">
        <v>42284</v>
      </c>
      <c r="D448" s="4">
        <v>0.88194444444444453</v>
      </c>
      <c r="E448" s="19">
        <f t="shared" si="6"/>
        <v>21.166666666666668</v>
      </c>
      <c r="F448">
        <v>36.483333333333334</v>
      </c>
      <c r="G448">
        <v>72.900000000000006</v>
      </c>
      <c r="I448">
        <v>12</v>
      </c>
      <c r="J448">
        <v>14</v>
      </c>
      <c r="K448">
        <v>14.1</v>
      </c>
      <c r="L448">
        <v>17.07</v>
      </c>
      <c r="N448">
        <v>0.76</v>
      </c>
      <c r="O448">
        <v>4</v>
      </c>
      <c r="P448" t="str">
        <f>IF(O448="","",VLOOKUP(O448,TABLAS_NOBORRAR!$B$3:$C$12,2,))</f>
        <v>Vitelado</v>
      </c>
      <c r="Q448">
        <v>999</v>
      </c>
    </row>
    <row r="449" spans="1:17" x14ac:dyDescent="0.3">
      <c r="A449" t="s">
        <v>20</v>
      </c>
      <c r="B449">
        <v>12</v>
      </c>
      <c r="C449" s="3">
        <v>42284</v>
      </c>
      <c r="D449" s="4">
        <v>0.88194444444444453</v>
      </c>
      <c r="E449" s="19">
        <f t="shared" si="6"/>
        <v>21.166666666666668</v>
      </c>
      <c r="F449">
        <v>36.483333333333334</v>
      </c>
      <c r="G449">
        <v>72.900000000000006</v>
      </c>
      <c r="I449">
        <v>12</v>
      </c>
      <c r="J449">
        <v>15</v>
      </c>
      <c r="K449">
        <v>14.6</v>
      </c>
      <c r="L449">
        <v>18.86</v>
      </c>
      <c r="N449">
        <v>1.23</v>
      </c>
      <c r="O449">
        <v>4</v>
      </c>
      <c r="P449" t="str">
        <f>IF(O449="","",VLOOKUP(O449,TABLAS_NOBORRAR!$B$3:$C$12,2,))</f>
        <v>Vitelado</v>
      </c>
      <c r="Q449">
        <v>999</v>
      </c>
    </row>
    <row r="450" spans="1:17" x14ac:dyDescent="0.3">
      <c r="A450" t="s">
        <v>20</v>
      </c>
      <c r="B450">
        <v>12</v>
      </c>
      <c r="C450" s="3">
        <v>42284</v>
      </c>
      <c r="D450" s="4">
        <v>0.88194444444444453</v>
      </c>
      <c r="E450" s="19">
        <f t="shared" si="6"/>
        <v>21.166666666666668</v>
      </c>
      <c r="F450">
        <v>36.483333333333334</v>
      </c>
      <c r="G450">
        <v>72.900000000000006</v>
      </c>
      <c r="I450">
        <v>12</v>
      </c>
      <c r="J450">
        <v>16</v>
      </c>
      <c r="K450">
        <v>13.8</v>
      </c>
      <c r="L450">
        <v>16.43</v>
      </c>
      <c r="N450">
        <v>1.01</v>
      </c>
      <c r="O450">
        <v>6</v>
      </c>
      <c r="P450" t="str">
        <f>IF(O450="","",VLOOKUP(O450,TABLAS_NOBORRAR!$B$3:$C$12,2,))</f>
        <v>Hidratado</v>
      </c>
      <c r="Q450">
        <v>999</v>
      </c>
    </row>
    <row r="451" spans="1:17" x14ac:dyDescent="0.3">
      <c r="A451" t="s">
        <v>20</v>
      </c>
      <c r="B451">
        <v>12</v>
      </c>
      <c r="C451" s="3">
        <v>42284</v>
      </c>
      <c r="D451" s="4">
        <v>0.88194444444444453</v>
      </c>
      <c r="E451" s="19">
        <f t="shared" ref="E451:E514" si="7">HOUR(D451)+ MINUTE(D451)/60</f>
        <v>21.166666666666668</v>
      </c>
      <c r="F451">
        <v>36.483333333333334</v>
      </c>
      <c r="G451">
        <v>72.900000000000006</v>
      </c>
      <c r="I451">
        <v>12</v>
      </c>
      <c r="J451">
        <v>17</v>
      </c>
      <c r="K451">
        <v>14.5</v>
      </c>
      <c r="L451">
        <v>17.97</v>
      </c>
      <c r="N451">
        <v>1.45</v>
      </c>
      <c r="O451">
        <v>4</v>
      </c>
      <c r="P451" t="str">
        <f>IF(O451="","",VLOOKUP(O451,TABLAS_NOBORRAR!$B$3:$C$12,2,))</f>
        <v>Vitelado</v>
      </c>
      <c r="Q451">
        <v>7</v>
      </c>
    </row>
    <row r="452" spans="1:17" x14ac:dyDescent="0.3">
      <c r="A452" t="s">
        <v>20</v>
      </c>
      <c r="B452">
        <v>12</v>
      </c>
      <c r="C452" s="3">
        <v>42284</v>
      </c>
      <c r="D452" s="4">
        <v>0.88194444444444453</v>
      </c>
      <c r="E452" s="19">
        <f t="shared" si="7"/>
        <v>21.166666666666668</v>
      </c>
      <c r="F452">
        <v>36.483333333333334</v>
      </c>
      <c r="G452">
        <v>72.900000000000006</v>
      </c>
      <c r="I452">
        <v>12</v>
      </c>
      <c r="J452">
        <v>18</v>
      </c>
      <c r="K452">
        <v>15.9</v>
      </c>
      <c r="L452">
        <v>27.32</v>
      </c>
      <c r="N452">
        <v>1.58</v>
      </c>
      <c r="O452">
        <v>4</v>
      </c>
      <c r="P452" t="str">
        <f>IF(O452="","",VLOOKUP(O452,TABLAS_NOBORRAR!$B$3:$C$12,2,))</f>
        <v>Vitelado</v>
      </c>
      <c r="Q452">
        <v>7</v>
      </c>
    </row>
    <row r="453" spans="1:17" x14ac:dyDescent="0.3">
      <c r="A453" t="s">
        <v>20</v>
      </c>
      <c r="B453">
        <v>12</v>
      </c>
      <c r="C453" s="3">
        <v>42284</v>
      </c>
      <c r="D453" s="4">
        <v>0.88194444444444453</v>
      </c>
      <c r="E453" s="19">
        <f t="shared" si="7"/>
        <v>21.166666666666668</v>
      </c>
      <c r="F453">
        <v>36.483333333333334</v>
      </c>
      <c r="G453">
        <v>72.900000000000006</v>
      </c>
      <c r="I453">
        <v>12</v>
      </c>
      <c r="J453">
        <v>19</v>
      </c>
      <c r="K453">
        <v>16.2</v>
      </c>
      <c r="L453">
        <v>27.35</v>
      </c>
      <c r="N453">
        <v>1.1100000000000001</v>
      </c>
      <c r="O453">
        <v>4</v>
      </c>
      <c r="P453" t="str">
        <f>IF(O453="","",VLOOKUP(O453,TABLAS_NOBORRAR!$B$3:$C$12,2,))</f>
        <v>Vitelado</v>
      </c>
      <c r="Q453">
        <v>4</v>
      </c>
    </row>
    <row r="454" spans="1:17" x14ac:dyDescent="0.3">
      <c r="A454" t="s">
        <v>20</v>
      </c>
      <c r="B454">
        <v>12</v>
      </c>
      <c r="C454" s="3">
        <v>42284</v>
      </c>
      <c r="D454" s="4">
        <v>0.88194444444444453</v>
      </c>
      <c r="E454" s="19">
        <f t="shared" si="7"/>
        <v>21.166666666666668</v>
      </c>
      <c r="F454">
        <v>36.483333333333334</v>
      </c>
      <c r="G454">
        <v>72.900000000000006</v>
      </c>
      <c r="I454">
        <v>12</v>
      </c>
      <c r="J454">
        <v>20</v>
      </c>
      <c r="K454">
        <v>14.4</v>
      </c>
      <c r="L454">
        <v>19.600000000000001</v>
      </c>
      <c r="N454">
        <v>1.17</v>
      </c>
      <c r="O454">
        <v>4</v>
      </c>
      <c r="P454" t="str">
        <f>IF(O454="","",VLOOKUP(O454,TABLAS_NOBORRAR!$B$3:$C$12,2,))</f>
        <v>Vitelado</v>
      </c>
      <c r="Q454">
        <v>4</v>
      </c>
    </row>
    <row r="455" spans="1:17" x14ac:dyDescent="0.3">
      <c r="A455" t="s">
        <v>20</v>
      </c>
      <c r="B455">
        <v>12</v>
      </c>
      <c r="C455" s="3">
        <v>42284</v>
      </c>
      <c r="D455" s="4">
        <v>0.88194444444444453</v>
      </c>
      <c r="E455" s="19">
        <f t="shared" si="7"/>
        <v>21.166666666666668</v>
      </c>
      <c r="F455">
        <v>36.483333333333334</v>
      </c>
      <c r="G455">
        <v>72.900000000000006</v>
      </c>
      <c r="I455">
        <v>12</v>
      </c>
      <c r="J455">
        <v>21</v>
      </c>
      <c r="K455">
        <v>14.2</v>
      </c>
      <c r="L455">
        <v>18.079999999999998</v>
      </c>
      <c r="N455">
        <v>0.99</v>
      </c>
      <c r="O455">
        <v>4</v>
      </c>
      <c r="P455" t="str">
        <f>IF(O455="","",VLOOKUP(O455,TABLAS_NOBORRAR!$B$3:$C$12,2,))</f>
        <v>Vitelado</v>
      </c>
      <c r="Q455">
        <v>7</v>
      </c>
    </row>
    <row r="456" spans="1:17" x14ac:dyDescent="0.3">
      <c r="A456" t="s">
        <v>20</v>
      </c>
      <c r="B456">
        <v>12</v>
      </c>
      <c r="C456" s="3">
        <v>42284</v>
      </c>
      <c r="D456" s="4">
        <v>0.88194444444444453</v>
      </c>
      <c r="E456" s="19">
        <f t="shared" si="7"/>
        <v>21.166666666666668</v>
      </c>
      <c r="F456">
        <v>36.483333333333334</v>
      </c>
      <c r="G456">
        <v>72.900000000000006</v>
      </c>
      <c r="I456">
        <v>12</v>
      </c>
      <c r="J456">
        <v>22</v>
      </c>
      <c r="K456">
        <v>13.5</v>
      </c>
      <c r="L456">
        <v>15.68</v>
      </c>
      <c r="N456">
        <v>0.89</v>
      </c>
      <c r="O456">
        <v>4</v>
      </c>
      <c r="P456" t="str">
        <f>IF(O456="","",VLOOKUP(O456,TABLAS_NOBORRAR!$B$3:$C$12,2,))</f>
        <v>Vitelado</v>
      </c>
      <c r="Q456">
        <v>999</v>
      </c>
    </row>
    <row r="457" spans="1:17" x14ac:dyDescent="0.3">
      <c r="A457" t="s">
        <v>20</v>
      </c>
      <c r="B457">
        <v>12</v>
      </c>
      <c r="C457" s="3">
        <v>42284</v>
      </c>
      <c r="D457" s="4">
        <v>0.88194444444444453</v>
      </c>
      <c r="E457" s="19">
        <f t="shared" si="7"/>
        <v>21.166666666666668</v>
      </c>
      <c r="F457">
        <v>36.483333333333334</v>
      </c>
      <c r="G457">
        <v>72.900000000000006</v>
      </c>
      <c r="I457">
        <v>12</v>
      </c>
      <c r="J457">
        <v>23</v>
      </c>
      <c r="K457">
        <v>14.2</v>
      </c>
      <c r="L457">
        <v>16.75</v>
      </c>
      <c r="N457">
        <v>1.28</v>
      </c>
      <c r="O457">
        <v>4</v>
      </c>
      <c r="P457" t="str">
        <f>IF(O457="","",VLOOKUP(O457,TABLAS_NOBORRAR!$B$3:$C$12,2,))</f>
        <v>Vitelado</v>
      </c>
      <c r="Q457">
        <v>999</v>
      </c>
    </row>
    <row r="458" spans="1:17" x14ac:dyDescent="0.3">
      <c r="A458" t="s">
        <v>20</v>
      </c>
      <c r="B458">
        <v>12</v>
      </c>
      <c r="C458" s="3">
        <v>42284</v>
      </c>
      <c r="D458" s="4">
        <v>0.88194444444444453</v>
      </c>
      <c r="E458" s="19">
        <f t="shared" si="7"/>
        <v>21.166666666666668</v>
      </c>
      <c r="F458">
        <v>36.483333333333334</v>
      </c>
      <c r="G458">
        <v>72.900000000000006</v>
      </c>
      <c r="I458">
        <v>12</v>
      </c>
      <c r="J458">
        <v>24</v>
      </c>
      <c r="K458">
        <v>15.2</v>
      </c>
      <c r="L458">
        <v>21.7</v>
      </c>
      <c r="N458">
        <v>0.68</v>
      </c>
      <c r="O458">
        <v>4</v>
      </c>
      <c r="P458" t="str">
        <f>IF(O458="","",VLOOKUP(O458,TABLAS_NOBORRAR!$B$3:$C$12,2,))</f>
        <v>Vitelado</v>
      </c>
      <c r="Q458">
        <v>999</v>
      </c>
    </row>
    <row r="459" spans="1:17" x14ac:dyDescent="0.3">
      <c r="A459" t="s">
        <v>20</v>
      </c>
      <c r="B459">
        <v>12</v>
      </c>
      <c r="C459" s="3">
        <v>42284</v>
      </c>
      <c r="D459" s="4">
        <v>0.88194444444444453</v>
      </c>
      <c r="E459" s="19">
        <f t="shared" si="7"/>
        <v>21.166666666666668</v>
      </c>
      <c r="F459">
        <v>36.483333333333334</v>
      </c>
      <c r="G459">
        <v>72.900000000000006</v>
      </c>
      <c r="I459">
        <v>12</v>
      </c>
      <c r="J459">
        <v>25</v>
      </c>
      <c r="K459">
        <v>13.5</v>
      </c>
      <c r="L459">
        <v>15.58</v>
      </c>
      <c r="N459">
        <v>1.84</v>
      </c>
      <c r="O459">
        <v>4</v>
      </c>
      <c r="P459" t="str">
        <f>IF(O459="","",VLOOKUP(O459,TABLAS_NOBORRAR!$B$3:$C$12,2,))</f>
        <v>Vitelado</v>
      </c>
      <c r="Q459">
        <v>999</v>
      </c>
    </row>
    <row r="460" spans="1:17" x14ac:dyDescent="0.3">
      <c r="A460" t="s">
        <v>20</v>
      </c>
      <c r="B460">
        <v>12</v>
      </c>
      <c r="C460" s="3">
        <v>42284</v>
      </c>
      <c r="D460" s="4">
        <v>0.88194444444444453</v>
      </c>
      <c r="E460" s="19">
        <f t="shared" si="7"/>
        <v>21.166666666666668</v>
      </c>
      <c r="F460">
        <v>36.483333333333334</v>
      </c>
      <c r="G460">
        <v>72.900000000000006</v>
      </c>
      <c r="I460">
        <v>12</v>
      </c>
      <c r="J460">
        <v>26</v>
      </c>
      <c r="K460">
        <v>14</v>
      </c>
      <c r="L460">
        <v>19.260000000000002</v>
      </c>
      <c r="N460">
        <v>1.1000000000000001</v>
      </c>
      <c r="O460">
        <v>6</v>
      </c>
      <c r="P460" t="str">
        <f>IF(O460="","",VLOOKUP(O460,TABLAS_NOBORRAR!$B$3:$C$12,2,))</f>
        <v>Hidratado</v>
      </c>
      <c r="Q460">
        <v>999</v>
      </c>
    </row>
    <row r="461" spans="1:17" x14ac:dyDescent="0.3">
      <c r="A461" t="s">
        <v>20</v>
      </c>
      <c r="B461">
        <v>12</v>
      </c>
      <c r="C461" s="3">
        <v>42284</v>
      </c>
      <c r="D461" s="4">
        <v>0.88194444444444453</v>
      </c>
      <c r="E461" s="19">
        <f t="shared" si="7"/>
        <v>21.166666666666668</v>
      </c>
      <c r="F461">
        <v>36.483333333333334</v>
      </c>
      <c r="G461">
        <v>72.900000000000006</v>
      </c>
      <c r="I461">
        <v>12</v>
      </c>
      <c r="J461">
        <v>27</v>
      </c>
      <c r="K461">
        <v>14.5</v>
      </c>
      <c r="L461">
        <v>19.29</v>
      </c>
      <c r="N461">
        <v>0.81</v>
      </c>
      <c r="O461">
        <v>4</v>
      </c>
      <c r="P461" t="str">
        <f>IF(O461="","",VLOOKUP(O461,TABLAS_NOBORRAR!$B$3:$C$12,2,))</f>
        <v>Vitelado</v>
      </c>
      <c r="Q461">
        <v>999</v>
      </c>
    </row>
    <row r="462" spans="1:17" x14ac:dyDescent="0.3">
      <c r="A462" t="s">
        <v>20</v>
      </c>
      <c r="B462">
        <v>12</v>
      </c>
      <c r="C462" s="3">
        <v>42284</v>
      </c>
      <c r="D462" s="4">
        <v>0.88194444444444453</v>
      </c>
      <c r="E462" s="19">
        <f t="shared" si="7"/>
        <v>21.166666666666668</v>
      </c>
      <c r="F462">
        <v>36.483333333333334</v>
      </c>
      <c r="G462">
        <v>72.900000000000006</v>
      </c>
      <c r="I462">
        <v>12</v>
      </c>
      <c r="J462">
        <v>28</v>
      </c>
      <c r="K462">
        <v>14.4</v>
      </c>
      <c r="L462">
        <v>18.61</v>
      </c>
      <c r="N462">
        <v>0.93</v>
      </c>
      <c r="O462">
        <v>4</v>
      </c>
      <c r="P462" t="str">
        <f>IF(O462="","",VLOOKUP(O462,TABLAS_NOBORRAR!$B$3:$C$12,2,))</f>
        <v>Vitelado</v>
      </c>
      <c r="Q462">
        <v>4</v>
      </c>
    </row>
    <row r="463" spans="1:17" x14ac:dyDescent="0.3">
      <c r="A463" t="s">
        <v>20</v>
      </c>
      <c r="B463">
        <v>12</v>
      </c>
      <c r="C463" s="3">
        <v>42284</v>
      </c>
      <c r="D463" s="4">
        <v>0.88194444444444453</v>
      </c>
      <c r="E463" s="19">
        <f t="shared" si="7"/>
        <v>21.166666666666668</v>
      </c>
      <c r="F463">
        <v>36.483333333333334</v>
      </c>
      <c r="G463">
        <v>72.900000000000006</v>
      </c>
      <c r="I463">
        <v>12</v>
      </c>
      <c r="J463">
        <v>29</v>
      </c>
      <c r="K463">
        <v>13.5</v>
      </c>
      <c r="L463">
        <v>16.38</v>
      </c>
      <c r="N463">
        <v>0.81</v>
      </c>
      <c r="O463">
        <v>6</v>
      </c>
      <c r="P463" t="str">
        <f>IF(O463="","",VLOOKUP(O463,TABLAS_NOBORRAR!$B$3:$C$12,2,))</f>
        <v>Hidratado</v>
      </c>
      <c r="Q463">
        <v>999</v>
      </c>
    </row>
    <row r="464" spans="1:17" x14ac:dyDescent="0.3">
      <c r="A464" t="s">
        <v>20</v>
      </c>
      <c r="B464">
        <v>12</v>
      </c>
      <c r="C464" s="3">
        <v>42284</v>
      </c>
      <c r="D464" s="4">
        <v>0.88194444444444453</v>
      </c>
      <c r="E464" s="19">
        <f t="shared" si="7"/>
        <v>21.166666666666668</v>
      </c>
      <c r="F464">
        <v>36.483333333333334</v>
      </c>
      <c r="G464">
        <v>72.900000000000006</v>
      </c>
      <c r="I464">
        <v>12</v>
      </c>
      <c r="J464">
        <v>30</v>
      </c>
      <c r="K464">
        <v>14.6</v>
      </c>
      <c r="L464">
        <v>18.239999999999998</v>
      </c>
      <c r="N464">
        <v>0.74</v>
      </c>
      <c r="O464">
        <v>4</v>
      </c>
      <c r="P464" t="str">
        <f>IF(O464="","",VLOOKUP(O464,TABLAS_NOBORRAR!$B$3:$C$12,2,))</f>
        <v>Vitelado</v>
      </c>
      <c r="Q464">
        <v>5</v>
      </c>
    </row>
    <row r="465" spans="1:17" x14ac:dyDescent="0.3">
      <c r="A465" t="s">
        <v>20</v>
      </c>
      <c r="B465">
        <v>12</v>
      </c>
      <c r="C465" s="3">
        <v>42284</v>
      </c>
      <c r="D465" s="4">
        <v>0.88194444444444453</v>
      </c>
      <c r="E465" s="19">
        <f t="shared" si="7"/>
        <v>21.166666666666668</v>
      </c>
      <c r="F465">
        <v>36.483333333333334</v>
      </c>
      <c r="G465">
        <v>72.900000000000006</v>
      </c>
      <c r="I465">
        <v>12</v>
      </c>
      <c r="J465">
        <v>31</v>
      </c>
      <c r="K465">
        <v>14.2</v>
      </c>
      <c r="L465">
        <v>18.13</v>
      </c>
      <c r="N465">
        <v>0.95</v>
      </c>
      <c r="O465">
        <v>4</v>
      </c>
      <c r="P465" t="str">
        <f>IF(O465="","",VLOOKUP(O465,TABLAS_NOBORRAR!$B$3:$C$12,2,))</f>
        <v>Vitelado</v>
      </c>
      <c r="Q465">
        <v>999</v>
      </c>
    </row>
    <row r="466" spans="1:17" x14ac:dyDescent="0.3">
      <c r="A466" t="s">
        <v>20</v>
      </c>
      <c r="B466">
        <v>12</v>
      </c>
      <c r="C466" s="3">
        <v>42284</v>
      </c>
      <c r="D466" s="4">
        <v>0.88194444444444453</v>
      </c>
      <c r="E466" s="19">
        <f t="shared" si="7"/>
        <v>21.166666666666668</v>
      </c>
      <c r="F466">
        <v>36.483333333333334</v>
      </c>
      <c r="G466">
        <v>72.900000000000006</v>
      </c>
      <c r="I466">
        <v>12</v>
      </c>
      <c r="J466">
        <v>32</v>
      </c>
      <c r="K466">
        <v>14.4</v>
      </c>
      <c r="L466">
        <v>17.82</v>
      </c>
      <c r="N466">
        <v>1.03</v>
      </c>
      <c r="O466">
        <v>4</v>
      </c>
      <c r="P466" t="str">
        <f>IF(O466="","",VLOOKUP(O466,TABLAS_NOBORRAR!$B$3:$C$12,2,))</f>
        <v>Vitelado</v>
      </c>
      <c r="Q466">
        <v>4</v>
      </c>
    </row>
    <row r="467" spans="1:17" x14ac:dyDescent="0.3">
      <c r="A467" t="s">
        <v>20</v>
      </c>
      <c r="B467">
        <v>12</v>
      </c>
      <c r="C467" s="3">
        <v>42284</v>
      </c>
      <c r="D467" s="4">
        <v>0.88194444444444453</v>
      </c>
      <c r="E467" s="19">
        <f t="shared" si="7"/>
        <v>21.166666666666668</v>
      </c>
      <c r="F467">
        <v>36.483333333333334</v>
      </c>
      <c r="G467">
        <v>72.900000000000006</v>
      </c>
      <c r="I467">
        <v>12</v>
      </c>
      <c r="J467">
        <v>33</v>
      </c>
      <c r="K467">
        <v>15.3</v>
      </c>
      <c r="L467">
        <v>23.28</v>
      </c>
      <c r="N467">
        <v>1.26</v>
      </c>
      <c r="O467">
        <v>4</v>
      </c>
      <c r="P467" t="str">
        <f>IF(O467="","",VLOOKUP(O467,TABLAS_NOBORRAR!$B$3:$C$12,2,))</f>
        <v>Vitelado</v>
      </c>
      <c r="Q467">
        <v>4</v>
      </c>
    </row>
    <row r="468" spans="1:17" x14ac:dyDescent="0.3">
      <c r="A468" t="s">
        <v>20</v>
      </c>
      <c r="B468">
        <v>12</v>
      </c>
      <c r="C468" s="3">
        <v>42284</v>
      </c>
      <c r="D468" s="4">
        <v>0.88194444444444453</v>
      </c>
      <c r="E468" s="19">
        <f t="shared" si="7"/>
        <v>21.166666666666668</v>
      </c>
      <c r="F468">
        <v>36.483333333333334</v>
      </c>
      <c r="G468">
        <v>72.900000000000006</v>
      </c>
      <c r="I468">
        <v>12</v>
      </c>
      <c r="J468">
        <v>34</v>
      </c>
      <c r="K468">
        <v>14.9</v>
      </c>
      <c r="L468">
        <v>20.78</v>
      </c>
      <c r="N468">
        <v>1.1299999999999999</v>
      </c>
      <c r="O468">
        <v>4</v>
      </c>
      <c r="P468" t="str">
        <f>IF(O468="","",VLOOKUP(O468,TABLAS_NOBORRAR!$B$3:$C$12,2,))</f>
        <v>Vitelado</v>
      </c>
      <c r="Q468">
        <v>5</v>
      </c>
    </row>
    <row r="469" spans="1:17" x14ac:dyDescent="0.3">
      <c r="A469" t="s">
        <v>20</v>
      </c>
      <c r="B469">
        <v>12</v>
      </c>
      <c r="C469" s="3">
        <v>42284</v>
      </c>
      <c r="D469" s="4">
        <v>0.88194444444444453</v>
      </c>
      <c r="E469" s="19">
        <f t="shared" si="7"/>
        <v>21.166666666666668</v>
      </c>
      <c r="F469">
        <v>36.483333333333334</v>
      </c>
      <c r="G469">
        <v>72.900000000000006</v>
      </c>
      <c r="I469">
        <v>12</v>
      </c>
      <c r="J469">
        <v>35</v>
      </c>
      <c r="K469">
        <v>14</v>
      </c>
      <c r="L469">
        <v>18.21</v>
      </c>
      <c r="N469">
        <v>1.03</v>
      </c>
      <c r="O469">
        <v>4</v>
      </c>
      <c r="P469" t="str">
        <f>IF(O469="","",VLOOKUP(O469,TABLAS_NOBORRAR!$B$3:$C$12,2,))</f>
        <v>Vitelado</v>
      </c>
      <c r="Q469">
        <v>4</v>
      </c>
    </row>
    <row r="470" spans="1:17" x14ac:dyDescent="0.3">
      <c r="A470" t="s">
        <v>20</v>
      </c>
      <c r="B470">
        <v>12</v>
      </c>
      <c r="C470" s="3">
        <v>42284</v>
      </c>
      <c r="D470" s="4">
        <v>0.88194444444444453</v>
      </c>
      <c r="E470" s="19">
        <f t="shared" si="7"/>
        <v>21.166666666666668</v>
      </c>
      <c r="F470">
        <v>36.483333333333334</v>
      </c>
      <c r="G470">
        <v>72.900000000000006</v>
      </c>
      <c r="I470">
        <v>12</v>
      </c>
      <c r="J470">
        <v>36</v>
      </c>
      <c r="K470">
        <v>15</v>
      </c>
      <c r="L470">
        <v>20.49</v>
      </c>
      <c r="N470">
        <v>0.94</v>
      </c>
      <c r="O470">
        <v>4</v>
      </c>
      <c r="P470" t="str">
        <f>IF(O470="","",VLOOKUP(O470,TABLAS_NOBORRAR!$B$3:$C$12,2,))</f>
        <v>Vitelado</v>
      </c>
      <c r="Q470">
        <v>4</v>
      </c>
    </row>
    <row r="471" spans="1:17" x14ac:dyDescent="0.3">
      <c r="A471" t="s">
        <v>20</v>
      </c>
      <c r="B471">
        <v>12</v>
      </c>
      <c r="C471" s="3">
        <v>42284</v>
      </c>
      <c r="D471" s="4">
        <v>0.88194444444444453</v>
      </c>
      <c r="E471" s="19">
        <f t="shared" si="7"/>
        <v>21.166666666666668</v>
      </c>
      <c r="F471">
        <v>36.483333333333334</v>
      </c>
      <c r="G471">
        <v>72.900000000000006</v>
      </c>
      <c r="I471">
        <v>12</v>
      </c>
      <c r="J471">
        <v>37</v>
      </c>
      <c r="K471">
        <v>14.5</v>
      </c>
      <c r="L471">
        <v>19.68</v>
      </c>
      <c r="N471">
        <v>1.1000000000000001</v>
      </c>
      <c r="O471">
        <v>4</v>
      </c>
      <c r="P471" t="str">
        <f>IF(O471="","",VLOOKUP(O471,TABLAS_NOBORRAR!$B$3:$C$12,2,))</f>
        <v>Vitelado</v>
      </c>
      <c r="Q471">
        <v>999</v>
      </c>
    </row>
    <row r="472" spans="1:17" x14ac:dyDescent="0.3">
      <c r="A472" t="s">
        <v>20</v>
      </c>
      <c r="B472">
        <v>12</v>
      </c>
      <c r="C472" s="3">
        <v>42284</v>
      </c>
      <c r="D472" s="4">
        <v>0.88194444444444453</v>
      </c>
      <c r="E472" s="19">
        <f t="shared" si="7"/>
        <v>21.166666666666668</v>
      </c>
      <c r="F472">
        <v>36.483333333333334</v>
      </c>
      <c r="G472">
        <v>72.900000000000006</v>
      </c>
      <c r="I472">
        <v>12</v>
      </c>
      <c r="J472">
        <v>38</v>
      </c>
      <c r="K472">
        <v>14.8</v>
      </c>
      <c r="L472">
        <v>19.75</v>
      </c>
      <c r="N472">
        <v>1.1499999999999999</v>
      </c>
      <c r="O472">
        <v>4</v>
      </c>
      <c r="P472" t="str">
        <f>IF(O472="","",VLOOKUP(O472,TABLAS_NOBORRAR!$B$3:$C$12,2,))</f>
        <v>Vitelado</v>
      </c>
      <c r="Q472">
        <v>7</v>
      </c>
    </row>
    <row r="473" spans="1:17" x14ac:dyDescent="0.3">
      <c r="A473" t="s">
        <v>20</v>
      </c>
      <c r="B473">
        <v>12</v>
      </c>
      <c r="C473" s="3">
        <v>42284</v>
      </c>
      <c r="D473" s="4">
        <v>0.88194444444444453</v>
      </c>
      <c r="E473" s="19">
        <f t="shared" si="7"/>
        <v>21.166666666666668</v>
      </c>
      <c r="F473">
        <v>36.483333333333334</v>
      </c>
      <c r="G473">
        <v>72.900000000000006</v>
      </c>
      <c r="I473">
        <v>12</v>
      </c>
      <c r="J473">
        <v>39</v>
      </c>
      <c r="K473">
        <v>14.4</v>
      </c>
      <c r="L473">
        <v>21.55</v>
      </c>
      <c r="N473">
        <v>1.84</v>
      </c>
      <c r="O473">
        <v>6</v>
      </c>
      <c r="P473" t="str">
        <f>IF(O473="","",VLOOKUP(O473,TABLAS_NOBORRAR!$B$3:$C$12,2,))</f>
        <v>Hidratado</v>
      </c>
      <c r="Q473">
        <v>999</v>
      </c>
    </row>
    <row r="474" spans="1:17" x14ac:dyDescent="0.3">
      <c r="A474" t="s">
        <v>20</v>
      </c>
      <c r="B474">
        <v>12</v>
      </c>
      <c r="C474" s="3">
        <v>42284</v>
      </c>
      <c r="D474" s="4">
        <v>0.88194444444444453</v>
      </c>
      <c r="E474" s="19">
        <f t="shared" si="7"/>
        <v>21.166666666666668</v>
      </c>
      <c r="F474">
        <v>36.483333333333334</v>
      </c>
      <c r="G474">
        <v>72.900000000000006</v>
      </c>
      <c r="I474">
        <v>12</v>
      </c>
      <c r="J474">
        <v>40</v>
      </c>
      <c r="K474">
        <v>16</v>
      </c>
      <c r="L474">
        <v>24.28</v>
      </c>
      <c r="N474">
        <v>1.17</v>
      </c>
      <c r="O474">
        <v>4</v>
      </c>
      <c r="P474" t="str">
        <f>IF(O474="","",VLOOKUP(O474,TABLAS_NOBORRAR!$B$3:$C$12,2,))</f>
        <v>Vitelado</v>
      </c>
      <c r="Q474">
        <v>3</v>
      </c>
    </row>
    <row r="475" spans="1:17" x14ac:dyDescent="0.3">
      <c r="A475" t="s">
        <v>20</v>
      </c>
      <c r="B475">
        <v>13</v>
      </c>
      <c r="C475" s="3">
        <v>42285</v>
      </c>
      <c r="D475" s="4">
        <v>0.29305555555555557</v>
      </c>
      <c r="E475" s="19">
        <f t="shared" si="7"/>
        <v>7.0333333333333332</v>
      </c>
      <c r="F475">
        <v>36.43333333333333</v>
      </c>
      <c r="G475">
        <v>72.95</v>
      </c>
      <c r="I475">
        <v>13</v>
      </c>
      <c r="J475">
        <v>1</v>
      </c>
      <c r="K475">
        <v>15.4</v>
      </c>
      <c r="L475">
        <v>25.64</v>
      </c>
      <c r="N475">
        <v>1.68</v>
      </c>
      <c r="O475">
        <v>4</v>
      </c>
      <c r="P475" t="str">
        <f>IF(O475="","",VLOOKUP(O475,TABLAS_NOBORRAR!$B$3:$C$12,2,))</f>
        <v>Vitelado</v>
      </c>
      <c r="Q475">
        <v>6</v>
      </c>
    </row>
    <row r="476" spans="1:17" x14ac:dyDescent="0.3">
      <c r="A476" t="s">
        <v>20</v>
      </c>
      <c r="B476">
        <v>13</v>
      </c>
      <c r="C476" s="3">
        <v>42285</v>
      </c>
      <c r="D476" s="4">
        <v>0.29305555555555557</v>
      </c>
      <c r="E476" s="19">
        <f t="shared" si="7"/>
        <v>7.0333333333333332</v>
      </c>
      <c r="F476">
        <v>36.43333333333333</v>
      </c>
      <c r="G476">
        <v>72.95</v>
      </c>
      <c r="I476">
        <v>13</v>
      </c>
      <c r="J476">
        <v>2</v>
      </c>
      <c r="K476">
        <v>14.5</v>
      </c>
      <c r="L476">
        <v>19.649999999999999</v>
      </c>
      <c r="N476">
        <v>1.0900000000000001</v>
      </c>
      <c r="O476">
        <v>4</v>
      </c>
      <c r="P476" t="str">
        <f>IF(O476="","",VLOOKUP(O476,TABLAS_NOBORRAR!$B$3:$C$12,2,))</f>
        <v>Vitelado</v>
      </c>
      <c r="Q476">
        <v>5</v>
      </c>
    </row>
    <row r="477" spans="1:17" x14ac:dyDescent="0.3">
      <c r="A477" t="s">
        <v>20</v>
      </c>
      <c r="B477">
        <v>13</v>
      </c>
      <c r="C477" s="3">
        <v>42285</v>
      </c>
      <c r="D477" s="4">
        <v>0.29305555555555557</v>
      </c>
      <c r="E477" s="19">
        <f t="shared" si="7"/>
        <v>7.0333333333333332</v>
      </c>
      <c r="F477">
        <v>36.43333333333333</v>
      </c>
      <c r="G477">
        <v>72.95</v>
      </c>
      <c r="I477">
        <v>13</v>
      </c>
      <c r="J477">
        <v>3</v>
      </c>
      <c r="K477">
        <v>13.4</v>
      </c>
      <c r="L477">
        <v>15.49</v>
      </c>
      <c r="N477">
        <v>1</v>
      </c>
      <c r="O477">
        <v>4</v>
      </c>
      <c r="P477" t="str">
        <f>IF(O477="","",VLOOKUP(O477,TABLAS_NOBORRAR!$B$3:$C$12,2,))</f>
        <v>Vitelado</v>
      </c>
      <c r="Q477">
        <v>999</v>
      </c>
    </row>
    <row r="478" spans="1:17" x14ac:dyDescent="0.3">
      <c r="A478" t="s">
        <v>20</v>
      </c>
      <c r="B478">
        <v>13</v>
      </c>
      <c r="C478" s="3">
        <v>42285</v>
      </c>
      <c r="D478" s="4">
        <v>0.29305555555555557</v>
      </c>
      <c r="E478" s="19">
        <f t="shared" si="7"/>
        <v>7.0333333333333332</v>
      </c>
      <c r="F478">
        <v>36.43333333333333</v>
      </c>
      <c r="G478">
        <v>72.95</v>
      </c>
      <c r="I478">
        <v>13</v>
      </c>
      <c r="J478">
        <v>4</v>
      </c>
      <c r="K478">
        <v>13.5</v>
      </c>
      <c r="L478">
        <v>15.31</v>
      </c>
      <c r="N478">
        <v>0.65</v>
      </c>
      <c r="O478">
        <v>4</v>
      </c>
      <c r="P478" t="str">
        <f>IF(O478="","",VLOOKUP(O478,TABLAS_NOBORRAR!$B$3:$C$12,2,))</f>
        <v>Vitelado</v>
      </c>
      <c r="Q478">
        <v>999</v>
      </c>
    </row>
    <row r="479" spans="1:17" x14ac:dyDescent="0.3">
      <c r="A479" t="s">
        <v>20</v>
      </c>
      <c r="B479">
        <v>13</v>
      </c>
      <c r="C479" s="3">
        <v>42285</v>
      </c>
      <c r="D479" s="4">
        <v>0.29305555555555557</v>
      </c>
      <c r="E479" s="19">
        <f t="shared" si="7"/>
        <v>7.0333333333333332</v>
      </c>
      <c r="F479">
        <v>36.43333333333333</v>
      </c>
      <c r="G479">
        <v>72.95</v>
      </c>
      <c r="I479">
        <v>13</v>
      </c>
      <c r="J479">
        <v>5</v>
      </c>
      <c r="K479">
        <v>15.5</v>
      </c>
      <c r="L479">
        <v>24.34</v>
      </c>
      <c r="N479">
        <v>1.28</v>
      </c>
      <c r="O479">
        <v>4</v>
      </c>
      <c r="P479" t="str">
        <f>IF(O479="","",VLOOKUP(O479,TABLAS_NOBORRAR!$B$3:$C$12,2,))</f>
        <v>Vitelado</v>
      </c>
      <c r="Q479">
        <v>4</v>
      </c>
    </row>
    <row r="480" spans="1:17" x14ac:dyDescent="0.3">
      <c r="A480" t="s">
        <v>20</v>
      </c>
      <c r="B480">
        <v>13</v>
      </c>
      <c r="C480" s="3">
        <v>42285</v>
      </c>
      <c r="D480" s="4">
        <v>0.29305555555555557</v>
      </c>
      <c r="E480" s="19">
        <f t="shared" si="7"/>
        <v>7.0333333333333332</v>
      </c>
      <c r="F480">
        <v>36.43333333333333</v>
      </c>
      <c r="G480">
        <v>72.95</v>
      </c>
      <c r="I480">
        <v>13</v>
      </c>
      <c r="J480">
        <v>6</v>
      </c>
      <c r="K480">
        <v>14.6</v>
      </c>
      <c r="L480">
        <v>20.13</v>
      </c>
      <c r="N480">
        <v>1.75</v>
      </c>
      <c r="O480">
        <v>6</v>
      </c>
      <c r="P480" t="str">
        <f>IF(O480="","",VLOOKUP(O480,TABLAS_NOBORRAR!$B$3:$C$12,2,))</f>
        <v>Hidratado</v>
      </c>
      <c r="Q480">
        <v>999</v>
      </c>
    </row>
    <row r="481" spans="1:17" x14ac:dyDescent="0.3">
      <c r="A481" t="s">
        <v>20</v>
      </c>
      <c r="B481">
        <v>13</v>
      </c>
      <c r="C481" s="3">
        <v>42285</v>
      </c>
      <c r="D481" s="4">
        <v>0.29305555555555557</v>
      </c>
      <c r="E481" s="19">
        <f t="shared" si="7"/>
        <v>7.0333333333333332</v>
      </c>
      <c r="F481">
        <v>36.43333333333333</v>
      </c>
      <c r="G481">
        <v>72.95</v>
      </c>
      <c r="I481">
        <v>13</v>
      </c>
      <c r="J481">
        <v>7</v>
      </c>
      <c r="K481">
        <v>14.6</v>
      </c>
      <c r="L481">
        <v>19.52</v>
      </c>
      <c r="N481">
        <v>0.81</v>
      </c>
      <c r="O481">
        <v>4</v>
      </c>
      <c r="P481" t="str">
        <f>IF(O481="","",VLOOKUP(O481,TABLAS_NOBORRAR!$B$3:$C$12,2,))</f>
        <v>Vitelado</v>
      </c>
      <c r="Q481">
        <v>4</v>
      </c>
    </row>
    <row r="482" spans="1:17" x14ac:dyDescent="0.3">
      <c r="A482" t="s">
        <v>20</v>
      </c>
      <c r="B482">
        <v>13</v>
      </c>
      <c r="C482" s="3">
        <v>42285</v>
      </c>
      <c r="D482" s="4">
        <v>0.29305555555555557</v>
      </c>
      <c r="E482" s="19">
        <f t="shared" si="7"/>
        <v>7.0333333333333332</v>
      </c>
      <c r="F482">
        <v>36.43333333333333</v>
      </c>
      <c r="G482">
        <v>72.95</v>
      </c>
      <c r="I482">
        <v>13</v>
      </c>
      <c r="J482">
        <v>8</v>
      </c>
      <c r="K482">
        <v>14.7</v>
      </c>
      <c r="L482">
        <v>18.3</v>
      </c>
      <c r="N482">
        <v>0.92</v>
      </c>
      <c r="O482">
        <v>4</v>
      </c>
      <c r="P482" t="str">
        <f>IF(O482="","",VLOOKUP(O482,TABLAS_NOBORRAR!$B$3:$C$12,2,))</f>
        <v>Vitelado</v>
      </c>
      <c r="Q482">
        <v>4</v>
      </c>
    </row>
    <row r="483" spans="1:17" x14ac:dyDescent="0.3">
      <c r="A483" t="s">
        <v>20</v>
      </c>
      <c r="B483">
        <v>13</v>
      </c>
      <c r="C483" s="3">
        <v>42285</v>
      </c>
      <c r="D483" s="4">
        <v>0.29305555555555557</v>
      </c>
      <c r="E483" s="19">
        <f t="shared" si="7"/>
        <v>7.0333333333333332</v>
      </c>
      <c r="F483">
        <v>36.43333333333333</v>
      </c>
      <c r="G483">
        <v>72.95</v>
      </c>
      <c r="I483">
        <v>13</v>
      </c>
      <c r="J483">
        <v>9</v>
      </c>
      <c r="K483">
        <v>15.6</v>
      </c>
      <c r="L483">
        <v>25.47</v>
      </c>
      <c r="N483">
        <v>1.4</v>
      </c>
      <c r="O483">
        <v>4</v>
      </c>
      <c r="P483" t="str">
        <f>IF(O483="","",VLOOKUP(O483,TABLAS_NOBORRAR!$B$3:$C$12,2,))</f>
        <v>Vitelado</v>
      </c>
      <c r="Q483">
        <v>3</v>
      </c>
    </row>
    <row r="484" spans="1:17" x14ac:dyDescent="0.3">
      <c r="A484" t="s">
        <v>20</v>
      </c>
      <c r="B484">
        <v>13</v>
      </c>
      <c r="C484" s="3">
        <v>42285</v>
      </c>
      <c r="D484" s="4">
        <v>0.29305555555555557</v>
      </c>
      <c r="E484" s="19">
        <f t="shared" si="7"/>
        <v>7.0333333333333332</v>
      </c>
      <c r="F484">
        <v>36.43333333333333</v>
      </c>
      <c r="G484">
        <v>72.95</v>
      </c>
      <c r="I484">
        <v>13</v>
      </c>
      <c r="J484">
        <v>10</v>
      </c>
      <c r="K484">
        <v>14.3</v>
      </c>
      <c r="L484">
        <v>19.02</v>
      </c>
      <c r="N484">
        <v>1.04</v>
      </c>
      <c r="O484">
        <v>4</v>
      </c>
      <c r="P484" t="str">
        <f>IF(O484="","",VLOOKUP(O484,TABLAS_NOBORRAR!$B$3:$C$12,2,))</f>
        <v>Vitelado</v>
      </c>
      <c r="Q484">
        <v>6</v>
      </c>
    </row>
    <row r="485" spans="1:17" x14ac:dyDescent="0.3">
      <c r="A485" t="s">
        <v>20</v>
      </c>
      <c r="B485">
        <v>13</v>
      </c>
      <c r="C485" s="3">
        <v>42285</v>
      </c>
      <c r="D485" s="4">
        <v>0.29305555555555557</v>
      </c>
      <c r="E485" s="19">
        <f t="shared" si="7"/>
        <v>7.0333333333333332</v>
      </c>
      <c r="F485">
        <v>36.43333333333333</v>
      </c>
      <c r="G485">
        <v>72.95</v>
      </c>
      <c r="I485">
        <v>13</v>
      </c>
      <c r="J485">
        <v>11</v>
      </c>
      <c r="K485">
        <v>14.2</v>
      </c>
      <c r="L485">
        <v>19.149999999999999</v>
      </c>
      <c r="N485">
        <v>0.81</v>
      </c>
      <c r="O485">
        <v>4</v>
      </c>
      <c r="P485" t="str">
        <f>IF(O485="","",VLOOKUP(O485,TABLAS_NOBORRAR!$B$3:$C$12,2,))</f>
        <v>Vitelado</v>
      </c>
      <c r="Q485">
        <v>2</v>
      </c>
    </row>
    <row r="486" spans="1:17" x14ac:dyDescent="0.3">
      <c r="A486" t="s">
        <v>20</v>
      </c>
      <c r="B486">
        <v>13</v>
      </c>
      <c r="C486" s="3">
        <v>42285</v>
      </c>
      <c r="D486" s="4">
        <v>0.29305555555555557</v>
      </c>
      <c r="E486" s="19">
        <f t="shared" si="7"/>
        <v>7.0333333333333332</v>
      </c>
      <c r="F486">
        <v>36.43333333333333</v>
      </c>
      <c r="G486">
        <v>72.95</v>
      </c>
      <c r="I486">
        <v>13</v>
      </c>
      <c r="J486">
        <v>12</v>
      </c>
      <c r="K486">
        <v>13</v>
      </c>
      <c r="L486">
        <v>14.58</v>
      </c>
      <c r="N486">
        <v>0.51</v>
      </c>
      <c r="O486">
        <v>4</v>
      </c>
      <c r="P486" t="str">
        <f>IF(O486="","",VLOOKUP(O486,TABLAS_NOBORRAR!$B$3:$C$12,2,))</f>
        <v>Vitelado</v>
      </c>
      <c r="Q486">
        <v>7</v>
      </c>
    </row>
    <row r="487" spans="1:17" x14ac:dyDescent="0.3">
      <c r="A487" t="s">
        <v>20</v>
      </c>
      <c r="B487">
        <v>13</v>
      </c>
      <c r="C487" s="3">
        <v>42285</v>
      </c>
      <c r="D487" s="4">
        <v>0.29305555555555557</v>
      </c>
      <c r="E487" s="19">
        <f t="shared" si="7"/>
        <v>7.0333333333333332</v>
      </c>
      <c r="F487">
        <v>36.43333333333333</v>
      </c>
      <c r="G487">
        <v>72.95</v>
      </c>
      <c r="I487">
        <v>13</v>
      </c>
      <c r="J487">
        <v>13</v>
      </c>
      <c r="K487">
        <v>15.7</v>
      </c>
      <c r="L487">
        <v>24.81</v>
      </c>
      <c r="N487">
        <v>1.78</v>
      </c>
      <c r="O487">
        <v>4</v>
      </c>
      <c r="P487" t="str">
        <f>IF(O487="","",VLOOKUP(O487,TABLAS_NOBORRAR!$B$3:$C$12,2,))</f>
        <v>Vitelado</v>
      </c>
      <c r="Q487">
        <v>6</v>
      </c>
    </row>
    <row r="488" spans="1:17" x14ac:dyDescent="0.3">
      <c r="A488" t="s">
        <v>20</v>
      </c>
      <c r="B488">
        <v>13</v>
      </c>
      <c r="C488" s="3">
        <v>42285</v>
      </c>
      <c r="D488" s="4">
        <v>0.29305555555555557</v>
      </c>
      <c r="E488" s="19">
        <f t="shared" si="7"/>
        <v>7.0333333333333332</v>
      </c>
      <c r="F488">
        <v>36.43333333333333</v>
      </c>
      <c r="G488">
        <v>72.95</v>
      </c>
      <c r="I488">
        <v>13</v>
      </c>
      <c r="J488">
        <v>14</v>
      </c>
      <c r="K488">
        <v>15.2</v>
      </c>
      <c r="L488">
        <v>21.83</v>
      </c>
      <c r="N488">
        <v>1.07</v>
      </c>
      <c r="O488">
        <v>4</v>
      </c>
      <c r="P488" t="str">
        <f>IF(O488="","",VLOOKUP(O488,TABLAS_NOBORRAR!$B$3:$C$12,2,))</f>
        <v>Vitelado</v>
      </c>
      <c r="Q488">
        <v>7</v>
      </c>
    </row>
    <row r="489" spans="1:17" x14ac:dyDescent="0.3">
      <c r="A489" t="s">
        <v>20</v>
      </c>
      <c r="B489">
        <v>13</v>
      </c>
      <c r="C489" s="3">
        <v>42285</v>
      </c>
      <c r="D489" s="4">
        <v>0.29305555555555557</v>
      </c>
      <c r="E489" s="19">
        <f t="shared" si="7"/>
        <v>7.0333333333333332</v>
      </c>
      <c r="F489">
        <v>36.43333333333333</v>
      </c>
      <c r="G489">
        <v>72.95</v>
      </c>
      <c r="I489">
        <v>13</v>
      </c>
      <c r="J489">
        <v>15</v>
      </c>
      <c r="K489">
        <v>15</v>
      </c>
      <c r="L489">
        <v>21.97</v>
      </c>
      <c r="N489">
        <v>1.44</v>
      </c>
      <c r="O489">
        <v>4</v>
      </c>
      <c r="P489" t="str">
        <f>IF(O489="","",VLOOKUP(O489,TABLAS_NOBORRAR!$B$3:$C$12,2,))</f>
        <v>Vitelado</v>
      </c>
      <c r="Q489">
        <v>7</v>
      </c>
    </row>
    <row r="490" spans="1:17" x14ac:dyDescent="0.3">
      <c r="A490" t="s">
        <v>20</v>
      </c>
      <c r="B490">
        <v>13</v>
      </c>
      <c r="C490" s="3">
        <v>42285</v>
      </c>
      <c r="D490" s="4">
        <v>0.29305555555555557</v>
      </c>
      <c r="E490" s="19">
        <f t="shared" si="7"/>
        <v>7.0333333333333332</v>
      </c>
      <c r="F490">
        <v>36.43333333333333</v>
      </c>
      <c r="G490">
        <v>72.95</v>
      </c>
      <c r="I490">
        <v>13</v>
      </c>
      <c r="J490">
        <v>16</v>
      </c>
      <c r="K490">
        <v>14.3</v>
      </c>
      <c r="L490">
        <v>18.850000000000001</v>
      </c>
      <c r="N490">
        <v>0.96</v>
      </c>
      <c r="O490">
        <v>4</v>
      </c>
      <c r="P490" t="str">
        <f>IF(O490="","",VLOOKUP(O490,TABLAS_NOBORRAR!$B$3:$C$12,2,))</f>
        <v>Vitelado</v>
      </c>
      <c r="Q490">
        <v>7</v>
      </c>
    </row>
    <row r="491" spans="1:17" x14ac:dyDescent="0.3">
      <c r="A491" t="s">
        <v>20</v>
      </c>
      <c r="B491">
        <v>13</v>
      </c>
      <c r="C491" s="3">
        <v>42285</v>
      </c>
      <c r="D491" s="4">
        <v>0.29305555555555557</v>
      </c>
      <c r="E491" s="19">
        <f t="shared" si="7"/>
        <v>7.0333333333333332</v>
      </c>
      <c r="F491">
        <v>36.43333333333333</v>
      </c>
      <c r="G491">
        <v>72.95</v>
      </c>
      <c r="I491">
        <v>13</v>
      </c>
      <c r="J491">
        <v>17</v>
      </c>
      <c r="K491">
        <v>14</v>
      </c>
      <c r="L491">
        <v>19.98</v>
      </c>
      <c r="N491">
        <v>0.96</v>
      </c>
      <c r="O491">
        <v>4</v>
      </c>
      <c r="P491" t="str">
        <f>IF(O491="","",VLOOKUP(O491,TABLAS_NOBORRAR!$B$3:$C$12,2,))</f>
        <v>Vitelado</v>
      </c>
      <c r="Q491">
        <v>4</v>
      </c>
    </row>
    <row r="492" spans="1:17" x14ac:dyDescent="0.3">
      <c r="A492" t="s">
        <v>20</v>
      </c>
      <c r="B492">
        <v>13</v>
      </c>
      <c r="C492" s="3">
        <v>42285</v>
      </c>
      <c r="D492" s="4">
        <v>0.29305555555555557</v>
      </c>
      <c r="E492" s="19">
        <f t="shared" si="7"/>
        <v>7.0333333333333332</v>
      </c>
      <c r="F492">
        <v>36.43333333333333</v>
      </c>
      <c r="G492">
        <v>72.95</v>
      </c>
      <c r="I492">
        <v>13</v>
      </c>
      <c r="J492">
        <v>18</v>
      </c>
      <c r="K492">
        <v>14.5</v>
      </c>
      <c r="L492">
        <v>21.66</v>
      </c>
      <c r="N492">
        <v>0.95</v>
      </c>
      <c r="O492">
        <v>4</v>
      </c>
      <c r="P492" t="str">
        <f>IF(O492="","",VLOOKUP(O492,TABLAS_NOBORRAR!$B$3:$C$12,2,))</f>
        <v>Vitelado</v>
      </c>
      <c r="Q492">
        <v>4</v>
      </c>
    </row>
    <row r="493" spans="1:17" x14ac:dyDescent="0.3">
      <c r="A493" t="s">
        <v>20</v>
      </c>
      <c r="B493">
        <v>13</v>
      </c>
      <c r="C493" s="3">
        <v>42285</v>
      </c>
      <c r="D493" s="4">
        <v>0.29305555555555557</v>
      </c>
      <c r="E493" s="19">
        <f t="shared" si="7"/>
        <v>7.0333333333333332</v>
      </c>
      <c r="F493">
        <v>36.43333333333333</v>
      </c>
      <c r="G493">
        <v>72.95</v>
      </c>
      <c r="I493">
        <v>13</v>
      </c>
      <c r="J493">
        <v>19</v>
      </c>
      <c r="K493">
        <v>14</v>
      </c>
      <c r="L493">
        <v>16.12</v>
      </c>
      <c r="N493">
        <v>0.62</v>
      </c>
      <c r="O493">
        <v>4</v>
      </c>
      <c r="P493" t="str">
        <f>IF(O493="","",VLOOKUP(O493,TABLAS_NOBORRAR!$B$3:$C$12,2,))</f>
        <v>Vitelado</v>
      </c>
      <c r="Q493">
        <v>999</v>
      </c>
    </row>
    <row r="494" spans="1:17" x14ac:dyDescent="0.3">
      <c r="A494" t="s">
        <v>20</v>
      </c>
      <c r="B494">
        <v>13</v>
      </c>
      <c r="C494" s="3">
        <v>42285</v>
      </c>
      <c r="D494" s="4">
        <v>0.29305555555555557</v>
      </c>
      <c r="E494" s="19">
        <f t="shared" si="7"/>
        <v>7.0333333333333332</v>
      </c>
      <c r="F494">
        <v>36.43333333333333</v>
      </c>
      <c r="G494">
        <v>72.95</v>
      </c>
      <c r="I494">
        <v>13</v>
      </c>
      <c r="J494">
        <v>20</v>
      </c>
      <c r="K494">
        <v>16</v>
      </c>
      <c r="L494">
        <v>25.83</v>
      </c>
      <c r="N494">
        <v>2.0499999999999998</v>
      </c>
      <c r="O494">
        <v>5</v>
      </c>
      <c r="P494" t="str">
        <f>IF(O494="","",VLOOKUP(O494,TABLAS_NOBORRAR!$B$3:$C$12,2,))</f>
        <v>En Maduracion</v>
      </c>
      <c r="Q494">
        <v>999</v>
      </c>
    </row>
    <row r="495" spans="1:17" x14ac:dyDescent="0.3">
      <c r="A495" t="s">
        <v>20</v>
      </c>
      <c r="B495">
        <v>13</v>
      </c>
      <c r="C495" s="3">
        <v>42285</v>
      </c>
      <c r="D495" s="4">
        <v>0.29305555555555557</v>
      </c>
      <c r="E495" s="19">
        <f t="shared" si="7"/>
        <v>7.0333333333333332</v>
      </c>
      <c r="F495">
        <v>36.43333333333333</v>
      </c>
      <c r="G495">
        <v>72.95</v>
      </c>
      <c r="I495">
        <v>13</v>
      </c>
      <c r="J495">
        <v>21</v>
      </c>
      <c r="K495">
        <v>14.3</v>
      </c>
      <c r="L495">
        <v>18.39</v>
      </c>
      <c r="N495">
        <v>1.1399999999999999</v>
      </c>
      <c r="O495">
        <v>4</v>
      </c>
      <c r="P495" t="str">
        <f>IF(O495="","",VLOOKUP(O495,TABLAS_NOBORRAR!$B$3:$C$12,2,))</f>
        <v>Vitelado</v>
      </c>
      <c r="Q495">
        <v>999</v>
      </c>
    </row>
    <row r="496" spans="1:17" x14ac:dyDescent="0.3">
      <c r="A496" t="s">
        <v>20</v>
      </c>
      <c r="B496">
        <v>13</v>
      </c>
      <c r="C496" s="3">
        <v>42285</v>
      </c>
      <c r="D496" s="4">
        <v>0.29305555555555557</v>
      </c>
      <c r="E496" s="19">
        <f t="shared" si="7"/>
        <v>7.0333333333333332</v>
      </c>
      <c r="F496">
        <v>36.43333333333333</v>
      </c>
      <c r="G496">
        <v>72.95</v>
      </c>
      <c r="I496">
        <v>13</v>
      </c>
      <c r="J496">
        <v>22</v>
      </c>
      <c r="K496">
        <v>14.3</v>
      </c>
      <c r="L496">
        <v>20.43</v>
      </c>
      <c r="N496">
        <v>2.04</v>
      </c>
      <c r="O496">
        <v>6</v>
      </c>
      <c r="P496" t="str">
        <f>IF(O496="","",VLOOKUP(O496,TABLAS_NOBORRAR!$B$3:$C$12,2,))</f>
        <v>Hidratado</v>
      </c>
      <c r="Q496">
        <v>999</v>
      </c>
    </row>
    <row r="497" spans="1:17" x14ac:dyDescent="0.3">
      <c r="A497" t="s">
        <v>20</v>
      </c>
      <c r="B497">
        <v>13</v>
      </c>
      <c r="C497" s="3">
        <v>42285</v>
      </c>
      <c r="D497" s="4">
        <v>0.29305555555555557</v>
      </c>
      <c r="E497" s="19">
        <f t="shared" si="7"/>
        <v>7.0333333333333332</v>
      </c>
      <c r="F497">
        <v>36.43333333333333</v>
      </c>
      <c r="G497">
        <v>72.95</v>
      </c>
      <c r="I497">
        <v>13</v>
      </c>
      <c r="J497">
        <v>23</v>
      </c>
      <c r="K497">
        <v>13.2</v>
      </c>
      <c r="L497">
        <v>14.99</v>
      </c>
      <c r="N497">
        <v>1.1200000000000001</v>
      </c>
      <c r="O497">
        <v>4</v>
      </c>
      <c r="P497" t="str">
        <f>IF(O497="","",VLOOKUP(O497,TABLAS_NOBORRAR!$B$3:$C$12,2,))</f>
        <v>Vitelado</v>
      </c>
      <c r="Q497">
        <v>999</v>
      </c>
    </row>
    <row r="498" spans="1:17" x14ac:dyDescent="0.3">
      <c r="A498" t="s">
        <v>20</v>
      </c>
      <c r="B498">
        <v>13</v>
      </c>
      <c r="C498" s="3">
        <v>42285</v>
      </c>
      <c r="D498" s="4">
        <v>0.29305555555555557</v>
      </c>
      <c r="E498" s="19">
        <f t="shared" si="7"/>
        <v>7.0333333333333332</v>
      </c>
      <c r="F498">
        <v>36.43333333333333</v>
      </c>
      <c r="G498">
        <v>72.95</v>
      </c>
      <c r="I498">
        <v>13</v>
      </c>
      <c r="J498">
        <v>24</v>
      </c>
      <c r="K498">
        <v>15</v>
      </c>
      <c r="L498">
        <v>22.06</v>
      </c>
      <c r="N498">
        <v>1.17</v>
      </c>
      <c r="O498">
        <v>4</v>
      </c>
      <c r="P498" t="str">
        <f>IF(O498="","",VLOOKUP(O498,TABLAS_NOBORRAR!$B$3:$C$12,2,))</f>
        <v>Vitelado</v>
      </c>
      <c r="Q498">
        <v>7</v>
      </c>
    </row>
    <row r="499" spans="1:17" x14ac:dyDescent="0.3">
      <c r="A499" t="s">
        <v>20</v>
      </c>
      <c r="B499">
        <v>13</v>
      </c>
      <c r="C499" s="3">
        <v>42285</v>
      </c>
      <c r="D499" s="4">
        <v>0.29305555555555557</v>
      </c>
      <c r="E499" s="19">
        <f t="shared" si="7"/>
        <v>7.0333333333333332</v>
      </c>
      <c r="F499">
        <v>36.43333333333333</v>
      </c>
      <c r="G499">
        <v>72.95</v>
      </c>
      <c r="I499">
        <v>13</v>
      </c>
      <c r="J499">
        <v>25</v>
      </c>
      <c r="K499">
        <v>14</v>
      </c>
      <c r="L499">
        <v>17.11</v>
      </c>
      <c r="N499">
        <v>1</v>
      </c>
      <c r="O499">
        <v>4</v>
      </c>
      <c r="P499" t="str">
        <f>IF(O499="","",VLOOKUP(O499,TABLAS_NOBORRAR!$B$3:$C$12,2,))</f>
        <v>Vitelado</v>
      </c>
      <c r="Q499">
        <v>4</v>
      </c>
    </row>
    <row r="500" spans="1:17" x14ac:dyDescent="0.3">
      <c r="A500" t="s">
        <v>20</v>
      </c>
      <c r="B500">
        <v>13</v>
      </c>
      <c r="C500" s="3">
        <v>42285</v>
      </c>
      <c r="D500" s="4">
        <v>0.29305555555555557</v>
      </c>
      <c r="E500" s="19">
        <f t="shared" si="7"/>
        <v>7.0333333333333332</v>
      </c>
      <c r="F500">
        <v>36.43333333333333</v>
      </c>
      <c r="G500">
        <v>72.95</v>
      </c>
      <c r="I500">
        <v>13</v>
      </c>
      <c r="J500">
        <v>26</v>
      </c>
      <c r="K500">
        <v>14</v>
      </c>
      <c r="L500">
        <v>18.420000000000002</v>
      </c>
      <c r="N500">
        <v>1.47</v>
      </c>
      <c r="O500">
        <v>6</v>
      </c>
      <c r="P500" t="str">
        <f>IF(O500="","",VLOOKUP(O500,TABLAS_NOBORRAR!$B$3:$C$12,2,))</f>
        <v>Hidratado</v>
      </c>
      <c r="Q500">
        <v>999</v>
      </c>
    </row>
    <row r="501" spans="1:17" x14ac:dyDescent="0.3">
      <c r="A501" t="s">
        <v>20</v>
      </c>
      <c r="B501">
        <v>13</v>
      </c>
      <c r="C501" s="3">
        <v>42285</v>
      </c>
      <c r="D501" s="4">
        <v>0.29305555555555557</v>
      </c>
      <c r="E501" s="19">
        <f t="shared" si="7"/>
        <v>7.0333333333333332</v>
      </c>
      <c r="F501">
        <v>36.43333333333333</v>
      </c>
      <c r="G501">
        <v>72.95</v>
      </c>
      <c r="I501">
        <v>13</v>
      </c>
      <c r="J501">
        <v>27</v>
      </c>
      <c r="K501">
        <v>16.399999999999999</v>
      </c>
      <c r="L501">
        <v>28.49</v>
      </c>
      <c r="N501">
        <v>1.59</v>
      </c>
      <c r="O501">
        <v>4</v>
      </c>
      <c r="P501" t="str">
        <f>IF(O501="","",VLOOKUP(O501,TABLAS_NOBORRAR!$B$3:$C$12,2,))</f>
        <v>Vitelado</v>
      </c>
      <c r="Q501">
        <v>3</v>
      </c>
    </row>
    <row r="502" spans="1:17" x14ac:dyDescent="0.3">
      <c r="A502" t="s">
        <v>20</v>
      </c>
      <c r="B502">
        <v>13</v>
      </c>
      <c r="C502" s="3">
        <v>42285</v>
      </c>
      <c r="D502" s="4">
        <v>0.29305555555555557</v>
      </c>
      <c r="E502" s="19">
        <f t="shared" si="7"/>
        <v>7.0333333333333332</v>
      </c>
      <c r="F502">
        <v>36.43333333333333</v>
      </c>
      <c r="G502">
        <v>72.95</v>
      </c>
      <c r="I502">
        <v>13</v>
      </c>
      <c r="J502">
        <v>28</v>
      </c>
      <c r="K502">
        <v>12.7</v>
      </c>
      <c r="L502">
        <v>13.28</v>
      </c>
      <c r="N502">
        <v>0.4</v>
      </c>
      <c r="O502">
        <v>4</v>
      </c>
      <c r="P502" t="str">
        <f>IF(O502="","",VLOOKUP(O502,TABLAS_NOBORRAR!$B$3:$C$12,2,))</f>
        <v>Vitelado</v>
      </c>
      <c r="Q502">
        <v>3</v>
      </c>
    </row>
    <row r="503" spans="1:17" x14ac:dyDescent="0.3">
      <c r="A503" t="s">
        <v>20</v>
      </c>
      <c r="B503">
        <v>13</v>
      </c>
      <c r="C503" s="3">
        <v>42285</v>
      </c>
      <c r="D503" s="4">
        <v>0.29305555555555557</v>
      </c>
      <c r="E503" s="19">
        <f t="shared" si="7"/>
        <v>7.0333333333333332</v>
      </c>
      <c r="F503">
        <v>36.43333333333333</v>
      </c>
      <c r="G503">
        <v>72.95</v>
      </c>
      <c r="I503">
        <v>13</v>
      </c>
      <c r="J503">
        <v>29</v>
      </c>
      <c r="K503">
        <v>14.5</v>
      </c>
      <c r="L503">
        <v>18.18</v>
      </c>
      <c r="N503">
        <v>0.93</v>
      </c>
      <c r="O503">
        <v>4</v>
      </c>
      <c r="P503" t="str">
        <f>IF(O503="","",VLOOKUP(O503,TABLAS_NOBORRAR!$B$3:$C$12,2,))</f>
        <v>Vitelado</v>
      </c>
      <c r="Q503">
        <v>5</v>
      </c>
    </row>
    <row r="504" spans="1:17" x14ac:dyDescent="0.3">
      <c r="A504" t="s">
        <v>20</v>
      </c>
      <c r="B504">
        <v>13</v>
      </c>
      <c r="C504" s="3">
        <v>42285</v>
      </c>
      <c r="D504" s="4">
        <v>0.29305555555555557</v>
      </c>
      <c r="E504" s="19">
        <f t="shared" si="7"/>
        <v>7.0333333333333332</v>
      </c>
      <c r="F504">
        <v>36.43333333333333</v>
      </c>
      <c r="G504">
        <v>72.95</v>
      </c>
      <c r="I504">
        <v>13</v>
      </c>
      <c r="J504">
        <v>30</v>
      </c>
      <c r="K504">
        <v>15</v>
      </c>
      <c r="L504">
        <v>22.36</v>
      </c>
      <c r="N504">
        <v>2.62</v>
      </c>
      <c r="O504">
        <v>6</v>
      </c>
      <c r="P504" t="str">
        <f>IF(O504="","",VLOOKUP(O504,TABLAS_NOBORRAR!$B$3:$C$12,2,))</f>
        <v>Hidratado</v>
      </c>
      <c r="Q504">
        <v>999</v>
      </c>
    </row>
    <row r="505" spans="1:17" x14ac:dyDescent="0.3">
      <c r="A505" t="s">
        <v>20</v>
      </c>
      <c r="B505">
        <v>13</v>
      </c>
      <c r="C505" s="3">
        <v>42285</v>
      </c>
      <c r="D505" s="4">
        <v>0.29305555555555557</v>
      </c>
      <c r="E505" s="19">
        <f t="shared" si="7"/>
        <v>7.0333333333333332</v>
      </c>
      <c r="F505">
        <v>36.43333333333333</v>
      </c>
      <c r="G505">
        <v>72.95</v>
      </c>
      <c r="I505">
        <v>13</v>
      </c>
      <c r="J505">
        <v>31</v>
      </c>
      <c r="K505">
        <v>14.4</v>
      </c>
      <c r="L505">
        <v>18.899999999999999</v>
      </c>
      <c r="N505">
        <v>0.96</v>
      </c>
      <c r="O505">
        <v>5</v>
      </c>
      <c r="P505" t="str">
        <f>IF(O505="","",VLOOKUP(O505,TABLAS_NOBORRAR!$B$3:$C$12,2,))</f>
        <v>En Maduracion</v>
      </c>
      <c r="Q505">
        <v>999</v>
      </c>
    </row>
    <row r="506" spans="1:17" x14ac:dyDescent="0.3">
      <c r="A506" t="s">
        <v>20</v>
      </c>
      <c r="B506">
        <v>13</v>
      </c>
      <c r="C506" s="3">
        <v>42285</v>
      </c>
      <c r="D506" s="4">
        <v>0.29305555555555557</v>
      </c>
      <c r="E506" s="19">
        <f t="shared" si="7"/>
        <v>7.0333333333333332</v>
      </c>
      <c r="F506">
        <v>36.43333333333333</v>
      </c>
      <c r="G506">
        <v>72.95</v>
      </c>
      <c r="I506">
        <v>13</v>
      </c>
      <c r="J506">
        <v>32</v>
      </c>
      <c r="K506">
        <v>14</v>
      </c>
      <c r="L506">
        <v>17.61</v>
      </c>
      <c r="N506">
        <v>0.92</v>
      </c>
      <c r="O506">
        <v>4</v>
      </c>
      <c r="P506" t="str">
        <f>IF(O506="","",VLOOKUP(O506,TABLAS_NOBORRAR!$B$3:$C$12,2,))</f>
        <v>Vitelado</v>
      </c>
      <c r="Q506">
        <v>3</v>
      </c>
    </row>
    <row r="507" spans="1:17" x14ac:dyDescent="0.3">
      <c r="A507" t="s">
        <v>20</v>
      </c>
      <c r="B507">
        <v>13</v>
      </c>
      <c r="C507" s="3">
        <v>42285</v>
      </c>
      <c r="D507" s="4">
        <v>0.29305555555555557</v>
      </c>
      <c r="E507" s="19">
        <f t="shared" si="7"/>
        <v>7.0333333333333332</v>
      </c>
      <c r="F507">
        <v>36.43333333333333</v>
      </c>
      <c r="G507">
        <v>72.95</v>
      </c>
      <c r="I507">
        <v>13</v>
      </c>
      <c r="J507">
        <v>33</v>
      </c>
      <c r="K507">
        <v>15</v>
      </c>
      <c r="L507">
        <v>21.4</v>
      </c>
      <c r="N507">
        <v>1.05</v>
      </c>
      <c r="O507">
        <v>4</v>
      </c>
      <c r="P507" t="str">
        <f>IF(O507="","",VLOOKUP(O507,TABLAS_NOBORRAR!$B$3:$C$12,2,))</f>
        <v>Vitelado</v>
      </c>
      <c r="Q507">
        <v>2</v>
      </c>
    </row>
    <row r="508" spans="1:17" x14ac:dyDescent="0.3">
      <c r="A508" t="s">
        <v>20</v>
      </c>
      <c r="B508">
        <v>13</v>
      </c>
      <c r="C508" s="3">
        <v>42285</v>
      </c>
      <c r="D508" s="4">
        <v>0.29305555555555557</v>
      </c>
      <c r="E508" s="19">
        <f t="shared" si="7"/>
        <v>7.0333333333333332</v>
      </c>
      <c r="F508">
        <v>36.43333333333333</v>
      </c>
      <c r="G508">
        <v>72.95</v>
      </c>
      <c r="I508">
        <v>13</v>
      </c>
      <c r="J508">
        <v>34</v>
      </c>
      <c r="K508">
        <v>14.3</v>
      </c>
      <c r="L508">
        <v>19.66</v>
      </c>
      <c r="N508">
        <v>1.29</v>
      </c>
      <c r="O508">
        <v>4</v>
      </c>
      <c r="P508" t="str">
        <f>IF(O508="","",VLOOKUP(O508,TABLAS_NOBORRAR!$B$3:$C$12,2,))</f>
        <v>Vitelado</v>
      </c>
      <c r="Q508">
        <v>999</v>
      </c>
    </row>
    <row r="509" spans="1:17" x14ac:dyDescent="0.3">
      <c r="A509" t="s">
        <v>20</v>
      </c>
      <c r="B509">
        <v>13</v>
      </c>
      <c r="C509" s="3">
        <v>42285</v>
      </c>
      <c r="D509" s="4">
        <v>0.29305555555555557</v>
      </c>
      <c r="E509" s="19">
        <f t="shared" si="7"/>
        <v>7.0333333333333332</v>
      </c>
      <c r="F509">
        <v>36.43333333333333</v>
      </c>
      <c r="G509">
        <v>72.95</v>
      </c>
      <c r="I509">
        <v>13</v>
      </c>
      <c r="J509">
        <v>35</v>
      </c>
      <c r="K509">
        <v>14.2</v>
      </c>
      <c r="L509">
        <v>17.3</v>
      </c>
      <c r="N509">
        <v>1.39</v>
      </c>
      <c r="O509">
        <v>6</v>
      </c>
      <c r="P509" t="str">
        <f>IF(O509="","",VLOOKUP(O509,TABLAS_NOBORRAR!$B$3:$C$12,2,))</f>
        <v>Hidratado</v>
      </c>
      <c r="Q509">
        <v>999</v>
      </c>
    </row>
    <row r="510" spans="1:17" x14ac:dyDescent="0.3">
      <c r="A510" t="s">
        <v>20</v>
      </c>
      <c r="B510">
        <v>13</v>
      </c>
      <c r="C510" s="3">
        <v>42285</v>
      </c>
      <c r="D510" s="4">
        <v>0.29305555555555557</v>
      </c>
      <c r="E510" s="19">
        <f t="shared" si="7"/>
        <v>7.0333333333333332</v>
      </c>
      <c r="F510">
        <v>36.43333333333333</v>
      </c>
      <c r="G510">
        <v>72.95</v>
      </c>
      <c r="I510">
        <v>13</v>
      </c>
      <c r="J510">
        <v>36</v>
      </c>
      <c r="K510">
        <v>14.4</v>
      </c>
      <c r="L510">
        <v>20.32</v>
      </c>
      <c r="N510">
        <v>2.09</v>
      </c>
      <c r="O510">
        <v>4</v>
      </c>
      <c r="P510" t="str">
        <f>IF(O510="","",VLOOKUP(O510,TABLAS_NOBORRAR!$B$3:$C$12,2,))</f>
        <v>Vitelado</v>
      </c>
      <c r="Q510">
        <v>999</v>
      </c>
    </row>
    <row r="511" spans="1:17" x14ac:dyDescent="0.3">
      <c r="A511" t="s">
        <v>20</v>
      </c>
      <c r="B511">
        <v>13</v>
      </c>
      <c r="C511" s="3">
        <v>42285</v>
      </c>
      <c r="D511" s="4">
        <v>0.29305555555555557</v>
      </c>
      <c r="E511" s="19">
        <f t="shared" si="7"/>
        <v>7.0333333333333332</v>
      </c>
      <c r="F511">
        <v>36.43333333333333</v>
      </c>
      <c r="G511">
        <v>72.95</v>
      </c>
      <c r="I511">
        <v>13</v>
      </c>
      <c r="J511">
        <v>37</v>
      </c>
      <c r="K511">
        <v>13.9</v>
      </c>
      <c r="L511">
        <v>17.3</v>
      </c>
      <c r="N511">
        <v>1.53</v>
      </c>
      <c r="O511">
        <v>4</v>
      </c>
      <c r="P511" t="str">
        <f>IF(O511="","",VLOOKUP(O511,TABLAS_NOBORRAR!$B$3:$C$12,2,))</f>
        <v>Vitelado</v>
      </c>
      <c r="Q511">
        <v>999</v>
      </c>
    </row>
    <row r="512" spans="1:17" x14ac:dyDescent="0.3">
      <c r="A512" t="s">
        <v>20</v>
      </c>
      <c r="B512">
        <v>13</v>
      </c>
      <c r="C512" s="3">
        <v>42285</v>
      </c>
      <c r="D512" s="4">
        <v>0.29305555555555557</v>
      </c>
      <c r="E512" s="19">
        <f t="shared" si="7"/>
        <v>7.0333333333333332</v>
      </c>
      <c r="F512">
        <v>36.43333333333333</v>
      </c>
      <c r="G512">
        <v>72.95</v>
      </c>
      <c r="I512">
        <v>13</v>
      </c>
      <c r="J512">
        <v>38</v>
      </c>
      <c r="K512">
        <v>14.2</v>
      </c>
      <c r="L512">
        <v>18.88</v>
      </c>
      <c r="N512">
        <v>1.76</v>
      </c>
      <c r="O512">
        <v>4</v>
      </c>
      <c r="P512" t="str">
        <f>IF(O512="","",VLOOKUP(O512,TABLAS_NOBORRAR!$B$3:$C$12,2,))</f>
        <v>Vitelado</v>
      </c>
      <c r="Q512">
        <v>999</v>
      </c>
    </row>
    <row r="513" spans="1:17" x14ac:dyDescent="0.3">
      <c r="A513" t="s">
        <v>20</v>
      </c>
      <c r="B513">
        <v>13</v>
      </c>
      <c r="C513" s="3">
        <v>42285</v>
      </c>
      <c r="D513" s="4">
        <v>0.29305555555555557</v>
      </c>
      <c r="E513" s="19">
        <f t="shared" si="7"/>
        <v>7.0333333333333332</v>
      </c>
      <c r="F513">
        <v>36.43333333333333</v>
      </c>
      <c r="G513">
        <v>72.95</v>
      </c>
      <c r="I513">
        <v>13</v>
      </c>
      <c r="J513">
        <v>39</v>
      </c>
      <c r="K513">
        <v>14.5</v>
      </c>
      <c r="L513">
        <v>19.25</v>
      </c>
      <c r="N513">
        <v>1.29</v>
      </c>
      <c r="O513">
        <v>4</v>
      </c>
      <c r="P513" t="str">
        <f>IF(O513="","",VLOOKUP(O513,TABLAS_NOBORRAR!$B$3:$C$12,2,))</f>
        <v>Vitelado</v>
      </c>
      <c r="Q513">
        <v>7</v>
      </c>
    </row>
    <row r="514" spans="1:17" x14ac:dyDescent="0.3">
      <c r="A514" t="s">
        <v>20</v>
      </c>
      <c r="B514">
        <v>13</v>
      </c>
      <c r="C514" s="3">
        <v>42285</v>
      </c>
      <c r="D514" s="4">
        <v>0.29305555555555557</v>
      </c>
      <c r="E514" s="19">
        <f t="shared" si="7"/>
        <v>7.0333333333333332</v>
      </c>
      <c r="F514">
        <v>36.43333333333333</v>
      </c>
      <c r="G514">
        <v>72.95</v>
      </c>
      <c r="I514">
        <v>13</v>
      </c>
      <c r="J514">
        <v>40</v>
      </c>
      <c r="K514">
        <v>14</v>
      </c>
      <c r="L514">
        <v>17.809999999999999</v>
      </c>
      <c r="N514">
        <v>0.88</v>
      </c>
      <c r="O514">
        <v>4</v>
      </c>
      <c r="P514" t="str">
        <f>IF(O514="","",VLOOKUP(O514,TABLAS_NOBORRAR!$B$3:$C$12,2,))</f>
        <v>Vitelado</v>
      </c>
      <c r="Q514">
        <v>4</v>
      </c>
    </row>
    <row r="515" spans="1:17" x14ac:dyDescent="0.3">
      <c r="A515" t="s">
        <v>20</v>
      </c>
      <c r="B515">
        <v>14</v>
      </c>
      <c r="C515" s="3">
        <v>42285</v>
      </c>
      <c r="D515" s="4">
        <v>0.38750000000000001</v>
      </c>
      <c r="E515" s="19">
        <f t="shared" ref="E515:E578" si="8">HOUR(D515)+ MINUTE(D515)/60</f>
        <v>9.3000000000000007</v>
      </c>
      <c r="F515">
        <v>36.466666666666669</v>
      </c>
      <c r="G515">
        <v>72.916666666666671</v>
      </c>
      <c r="I515">
        <v>14</v>
      </c>
      <c r="J515">
        <v>1</v>
      </c>
      <c r="K515">
        <v>14.3</v>
      </c>
      <c r="L515">
        <v>19.010000000000002</v>
      </c>
      <c r="N515">
        <v>2.17</v>
      </c>
      <c r="O515">
        <v>4</v>
      </c>
      <c r="P515" t="str">
        <f>IF(O515="","",VLOOKUP(O515,TABLAS_NOBORRAR!$B$3:$C$12,2,))</f>
        <v>Vitelado</v>
      </c>
      <c r="Q515">
        <v>7</v>
      </c>
    </row>
    <row r="516" spans="1:17" x14ac:dyDescent="0.3">
      <c r="A516" t="s">
        <v>20</v>
      </c>
      <c r="B516">
        <v>14</v>
      </c>
      <c r="C516" s="3">
        <v>42285</v>
      </c>
      <c r="D516" s="4">
        <v>0.38750000000000001</v>
      </c>
      <c r="E516" s="19">
        <f t="shared" si="8"/>
        <v>9.3000000000000007</v>
      </c>
      <c r="F516">
        <v>36.466666666666669</v>
      </c>
      <c r="G516">
        <v>72.916666666666671</v>
      </c>
      <c r="I516">
        <v>14</v>
      </c>
      <c r="J516">
        <v>2</v>
      </c>
      <c r="K516">
        <v>14.9</v>
      </c>
      <c r="L516">
        <v>20.22</v>
      </c>
      <c r="N516">
        <v>1.1100000000000001</v>
      </c>
      <c r="O516">
        <v>5</v>
      </c>
      <c r="P516" t="str">
        <f>IF(O516="","",VLOOKUP(O516,TABLAS_NOBORRAR!$B$3:$C$12,2,))</f>
        <v>En Maduracion</v>
      </c>
      <c r="Q516">
        <v>999</v>
      </c>
    </row>
    <row r="517" spans="1:17" x14ac:dyDescent="0.3">
      <c r="A517" t="s">
        <v>20</v>
      </c>
      <c r="B517">
        <v>14</v>
      </c>
      <c r="C517" s="3">
        <v>42285</v>
      </c>
      <c r="D517" s="4">
        <v>0.38750000000000001</v>
      </c>
      <c r="E517" s="19">
        <f t="shared" si="8"/>
        <v>9.3000000000000007</v>
      </c>
      <c r="F517">
        <v>36.466666666666669</v>
      </c>
      <c r="G517">
        <v>72.916666666666671</v>
      </c>
      <c r="I517">
        <v>14</v>
      </c>
      <c r="J517">
        <v>3</v>
      </c>
      <c r="K517">
        <v>14.2</v>
      </c>
      <c r="L517">
        <v>19.29</v>
      </c>
      <c r="N517">
        <v>1.42</v>
      </c>
      <c r="O517">
        <v>6</v>
      </c>
      <c r="P517" t="str">
        <f>IF(O517="","",VLOOKUP(O517,TABLAS_NOBORRAR!$B$3:$C$12,2,))</f>
        <v>Hidratado</v>
      </c>
      <c r="Q517">
        <v>999</v>
      </c>
    </row>
    <row r="518" spans="1:17" x14ac:dyDescent="0.3">
      <c r="A518" t="s">
        <v>20</v>
      </c>
      <c r="B518">
        <v>14</v>
      </c>
      <c r="C518" s="3">
        <v>42285</v>
      </c>
      <c r="D518" s="4">
        <v>0.38750000000000001</v>
      </c>
      <c r="E518" s="19">
        <f t="shared" si="8"/>
        <v>9.3000000000000007</v>
      </c>
      <c r="F518">
        <v>36.466666666666669</v>
      </c>
      <c r="G518">
        <v>72.916666666666671</v>
      </c>
      <c r="I518">
        <v>14</v>
      </c>
      <c r="J518">
        <v>4</v>
      </c>
      <c r="K518">
        <v>13.4</v>
      </c>
      <c r="L518">
        <v>15.44</v>
      </c>
      <c r="N518">
        <v>1.4</v>
      </c>
      <c r="O518">
        <v>4</v>
      </c>
      <c r="P518" t="str">
        <f>IF(O518="","",VLOOKUP(O518,TABLAS_NOBORRAR!$B$3:$C$12,2,))</f>
        <v>Vitelado</v>
      </c>
      <c r="Q518">
        <v>6</v>
      </c>
    </row>
    <row r="519" spans="1:17" x14ac:dyDescent="0.3">
      <c r="A519" t="s">
        <v>20</v>
      </c>
      <c r="B519">
        <v>14</v>
      </c>
      <c r="C519" s="3">
        <v>42285</v>
      </c>
      <c r="D519" s="4">
        <v>0.38750000000000001</v>
      </c>
      <c r="E519" s="19">
        <f t="shared" si="8"/>
        <v>9.3000000000000007</v>
      </c>
      <c r="F519">
        <v>36.466666666666669</v>
      </c>
      <c r="G519">
        <v>72.916666666666671</v>
      </c>
      <c r="I519">
        <v>14</v>
      </c>
      <c r="J519">
        <v>5</v>
      </c>
      <c r="K519">
        <v>16</v>
      </c>
      <c r="L519">
        <v>24.78</v>
      </c>
      <c r="N519">
        <v>1.65</v>
      </c>
      <c r="O519">
        <v>4</v>
      </c>
      <c r="P519" t="str">
        <f>IF(O519="","",VLOOKUP(O519,TABLAS_NOBORRAR!$B$3:$C$12,2,))</f>
        <v>Vitelado</v>
      </c>
      <c r="Q519">
        <v>7</v>
      </c>
    </row>
    <row r="520" spans="1:17" x14ac:dyDescent="0.3">
      <c r="A520" t="s">
        <v>20</v>
      </c>
      <c r="B520">
        <v>14</v>
      </c>
      <c r="C520" s="3">
        <v>42285</v>
      </c>
      <c r="D520" s="4">
        <v>0.38750000000000001</v>
      </c>
      <c r="E520" s="19">
        <f t="shared" si="8"/>
        <v>9.3000000000000007</v>
      </c>
      <c r="F520">
        <v>36.466666666666669</v>
      </c>
      <c r="G520">
        <v>72.916666666666671</v>
      </c>
      <c r="I520">
        <v>14</v>
      </c>
      <c r="J520">
        <v>6</v>
      </c>
      <c r="K520">
        <v>14.8</v>
      </c>
      <c r="L520">
        <v>20.51</v>
      </c>
      <c r="N520">
        <v>1.63</v>
      </c>
      <c r="O520">
        <v>4</v>
      </c>
      <c r="P520" t="str">
        <f>IF(O520="","",VLOOKUP(O520,TABLAS_NOBORRAR!$B$3:$C$12,2,))</f>
        <v>Vitelado</v>
      </c>
      <c r="Q520">
        <v>999</v>
      </c>
    </row>
    <row r="521" spans="1:17" x14ac:dyDescent="0.3">
      <c r="A521" t="s">
        <v>20</v>
      </c>
      <c r="B521">
        <v>14</v>
      </c>
      <c r="C521" s="3">
        <v>42285</v>
      </c>
      <c r="D521" s="4">
        <v>0.38750000000000001</v>
      </c>
      <c r="E521" s="19">
        <f t="shared" si="8"/>
        <v>9.3000000000000007</v>
      </c>
      <c r="F521">
        <v>36.466666666666669</v>
      </c>
      <c r="G521">
        <v>72.916666666666671</v>
      </c>
      <c r="I521">
        <v>14</v>
      </c>
      <c r="J521">
        <v>7</v>
      </c>
      <c r="K521">
        <v>15.2</v>
      </c>
      <c r="L521">
        <v>23.13</v>
      </c>
      <c r="N521">
        <v>1.26</v>
      </c>
      <c r="O521">
        <v>4</v>
      </c>
      <c r="P521" t="str">
        <f>IF(O521="","",VLOOKUP(O521,TABLAS_NOBORRAR!$B$3:$C$12,2,))</f>
        <v>Vitelado</v>
      </c>
      <c r="Q521">
        <v>2</v>
      </c>
    </row>
    <row r="522" spans="1:17" x14ac:dyDescent="0.3">
      <c r="A522" t="s">
        <v>20</v>
      </c>
      <c r="B522">
        <v>14</v>
      </c>
      <c r="C522" s="3">
        <v>42285</v>
      </c>
      <c r="D522" s="4">
        <v>0.38750000000000001</v>
      </c>
      <c r="E522" s="19">
        <f t="shared" si="8"/>
        <v>9.3000000000000007</v>
      </c>
      <c r="F522">
        <v>36.466666666666669</v>
      </c>
      <c r="G522">
        <v>72.916666666666671</v>
      </c>
      <c r="I522">
        <v>14</v>
      </c>
      <c r="J522">
        <v>8</v>
      </c>
      <c r="K522">
        <v>15</v>
      </c>
      <c r="L522">
        <v>20.22</v>
      </c>
      <c r="N522">
        <v>1.05</v>
      </c>
      <c r="O522">
        <v>4</v>
      </c>
      <c r="P522" t="str">
        <f>IF(O522="","",VLOOKUP(O522,TABLAS_NOBORRAR!$B$3:$C$12,2,))</f>
        <v>Vitelado</v>
      </c>
      <c r="Q522">
        <v>999</v>
      </c>
    </row>
    <row r="523" spans="1:17" x14ac:dyDescent="0.3">
      <c r="A523" t="s">
        <v>20</v>
      </c>
      <c r="B523">
        <v>14</v>
      </c>
      <c r="C523" s="3">
        <v>42285</v>
      </c>
      <c r="D523" s="4">
        <v>0.38750000000000001</v>
      </c>
      <c r="E523" s="19">
        <f t="shared" si="8"/>
        <v>9.3000000000000007</v>
      </c>
      <c r="F523">
        <v>36.466666666666669</v>
      </c>
      <c r="G523">
        <v>72.916666666666671</v>
      </c>
      <c r="I523">
        <v>14</v>
      </c>
      <c r="J523">
        <v>9</v>
      </c>
      <c r="K523">
        <v>15.5</v>
      </c>
      <c r="L523">
        <v>22.79</v>
      </c>
      <c r="N523">
        <v>1.1399999999999999</v>
      </c>
      <c r="O523">
        <v>4</v>
      </c>
      <c r="P523" t="str">
        <f>IF(O523="","",VLOOKUP(O523,TABLAS_NOBORRAR!$B$3:$C$12,2,))</f>
        <v>Vitelado</v>
      </c>
      <c r="Q523">
        <v>3</v>
      </c>
    </row>
    <row r="524" spans="1:17" x14ac:dyDescent="0.3">
      <c r="A524" t="s">
        <v>20</v>
      </c>
      <c r="B524">
        <v>14</v>
      </c>
      <c r="C524" s="3">
        <v>42285</v>
      </c>
      <c r="D524" s="4">
        <v>0.38750000000000001</v>
      </c>
      <c r="E524" s="19">
        <f t="shared" si="8"/>
        <v>9.3000000000000007</v>
      </c>
      <c r="F524">
        <v>36.466666666666669</v>
      </c>
      <c r="G524">
        <v>72.916666666666671</v>
      </c>
      <c r="I524">
        <v>14</v>
      </c>
      <c r="J524">
        <v>10</v>
      </c>
      <c r="K524">
        <v>13.7</v>
      </c>
      <c r="L524">
        <v>18.28</v>
      </c>
      <c r="N524">
        <v>2.06</v>
      </c>
      <c r="O524">
        <v>6</v>
      </c>
      <c r="P524" t="str">
        <f>IF(O524="","",VLOOKUP(O524,TABLAS_NOBORRAR!$B$3:$C$12,2,))</f>
        <v>Hidratado</v>
      </c>
      <c r="Q524">
        <v>999</v>
      </c>
    </row>
    <row r="525" spans="1:17" x14ac:dyDescent="0.3">
      <c r="A525" t="s">
        <v>20</v>
      </c>
      <c r="B525">
        <v>14</v>
      </c>
      <c r="C525" s="3">
        <v>42285</v>
      </c>
      <c r="D525" s="4">
        <v>0.38750000000000001</v>
      </c>
      <c r="E525" s="19">
        <f t="shared" si="8"/>
        <v>9.3000000000000007</v>
      </c>
      <c r="F525">
        <v>36.466666666666669</v>
      </c>
      <c r="G525">
        <v>72.916666666666671</v>
      </c>
      <c r="I525">
        <v>14</v>
      </c>
      <c r="J525">
        <v>11</v>
      </c>
      <c r="K525">
        <v>13.8</v>
      </c>
      <c r="L525">
        <v>15.69</v>
      </c>
      <c r="N525">
        <v>0.65</v>
      </c>
      <c r="O525">
        <v>4</v>
      </c>
      <c r="P525" t="str">
        <f>IF(O525="","",VLOOKUP(O525,TABLAS_NOBORRAR!$B$3:$C$12,2,))</f>
        <v>Vitelado</v>
      </c>
      <c r="Q525">
        <v>3</v>
      </c>
    </row>
    <row r="526" spans="1:17" x14ac:dyDescent="0.3">
      <c r="A526" t="s">
        <v>20</v>
      </c>
      <c r="B526">
        <v>14</v>
      </c>
      <c r="C526" s="3">
        <v>42285</v>
      </c>
      <c r="D526" s="4">
        <v>0.38750000000000001</v>
      </c>
      <c r="E526" s="19">
        <f t="shared" si="8"/>
        <v>9.3000000000000007</v>
      </c>
      <c r="F526">
        <v>36.466666666666669</v>
      </c>
      <c r="G526">
        <v>72.916666666666671</v>
      </c>
      <c r="I526">
        <v>14</v>
      </c>
      <c r="J526">
        <v>12</v>
      </c>
      <c r="K526">
        <v>14.9</v>
      </c>
      <c r="L526">
        <v>20.78</v>
      </c>
      <c r="N526">
        <v>1.52</v>
      </c>
      <c r="O526">
        <v>4</v>
      </c>
      <c r="P526" t="str">
        <f>IF(O526="","",VLOOKUP(O526,TABLAS_NOBORRAR!$B$3:$C$12,2,))</f>
        <v>Vitelado</v>
      </c>
      <c r="Q526">
        <v>7</v>
      </c>
    </row>
    <row r="527" spans="1:17" x14ac:dyDescent="0.3">
      <c r="A527" t="s">
        <v>20</v>
      </c>
      <c r="B527">
        <v>14</v>
      </c>
      <c r="C527" s="3">
        <v>42285</v>
      </c>
      <c r="D527" s="4">
        <v>0.38750000000000001</v>
      </c>
      <c r="E527" s="19">
        <f t="shared" si="8"/>
        <v>9.3000000000000007</v>
      </c>
      <c r="F527">
        <v>36.466666666666669</v>
      </c>
      <c r="G527">
        <v>72.916666666666671</v>
      </c>
      <c r="I527">
        <v>14</v>
      </c>
      <c r="J527">
        <v>13</v>
      </c>
      <c r="K527">
        <v>16</v>
      </c>
      <c r="L527">
        <v>26.71</v>
      </c>
      <c r="N527">
        <v>1.4</v>
      </c>
      <c r="O527">
        <v>4</v>
      </c>
      <c r="P527" t="str">
        <f>IF(O527="","",VLOOKUP(O527,TABLAS_NOBORRAR!$B$3:$C$12,2,))</f>
        <v>Vitelado</v>
      </c>
      <c r="Q527">
        <v>4</v>
      </c>
    </row>
    <row r="528" spans="1:17" x14ac:dyDescent="0.3">
      <c r="A528" t="s">
        <v>20</v>
      </c>
      <c r="B528">
        <v>14</v>
      </c>
      <c r="C528" s="3">
        <v>42285</v>
      </c>
      <c r="D528" s="4">
        <v>0.38750000000000001</v>
      </c>
      <c r="E528" s="19">
        <f t="shared" si="8"/>
        <v>9.3000000000000007</v>
      </c>
      <c r="F528">
        <v>36.466666666666669</v>
      </c>
      <c r="G528">
        <v>72.916666666666671</v>
      </c>
      <c r="I528">
        <v>14</v>
      </c>
      <c r="J528">
        <v>14</v>
      </c>
      <c r="K528">
        <v>15</v>
      </c>
      <c r="L528">
        <v>21.9</v>
      </c>
      <c r="N528">
        <v>1.1499999999999999</v>
      </c>
      <c r="O528">
        <v>4</v>
      </c>
      <c r="P528" t="str">
        <f>IF(O528="","",VLOOKUP(O528,TABLAS_NOBORRAR!$B$3:$C$12,2,))</f>
        <v>Vitelado</v>
      </c>
      <c r="Q528">
        <v>999</v>
      </c>
    </row>
    <row r="529" spans="1:17" x14ac:dyDescent="0.3">
      <c r="A529" t="s">
        <v>20</v>
      </c>
      <c r="B529">
        <v>14</v>
      </c>
      <c r="C529" s="3">
        <v>42285</v>
      </c>
      <c r="D529" s="4">
        <v>0.38750000000000001</v>
      </c>
      <c r="E529" s="19">
        <f t="shared" si="8"/>
        <v>9.3000000000000007</v>
      </c>
      <c r="F529">
        <v>36.466666666666669</v>
      </c>
      <c r="G529">
        <v>72.916666666666671</v>
      </c>
      <c r="I529">
        <v>14</v>
      </c>
      <c r="J529">
        <v>15</v>
      </c>
      <c r="K529">
        <v>13.4</v>
      </c>
      <c r="L529">
        <v>15.84</v>
      </c>
      <c r="N529">
        <v>1.02</v>
      </c>
      <c r="O529">
        <v>4</v>
      </c>
      <c r="P529" t="str">
        <f>IF(O529="","",VLOOKUP(O529,TABLAS_NOBORRAR!$B$3:$C$12,2,))</f>
        <v>Vitelado</v>
      </c>
      <c r="Q529">
        <v>7</v>
      </c>
    </row>
    <row r="530" spans="1:17" x14ac:dyDescent="0.3">
      <c r="A530" t="s">
        <v>20</v>
      </c>
      <c r="B530">
        <v>14</v>
      </c>
      <c r="C530" s="3">
        <v>42285</v>
      </c>
      <c r="D530" s="4">
        <v>0.38750000000000001</v>
      </c>
      <c r="E530" s="19">
        <f t="shared" si="8"/>
        <v>9.3000000000000007</v>
      </c>
      <c r="F530">
        <v>36.466666666666669</v>
      </c>
      <c r="G530">
        <v>72.916666666666671</v>
      </c>
      <c r="I530">
        <v>14</v>
      </c>
      <c r="J530">
        <v>16</v>
      </c>
      <c r="K530">
        <v>15</v>
      </c>
      <c r="L530">
        <v>19.86</v>
      </c>
      <c r="N530">
        <v>0.94</v>
      </c>
      <c r="O530">
        <v>4</v>
      </c>
      <c r="P530" t="str">
        <f>IF(O530="","",VLOOKUP(O530,TABLAS_NOBORRAR!$B$3:$C$12,2,))</f>
        <v>Vitelado</v>
      </c>
      <c r="Q530">
        <v>999</v>
      </c>
    </row>
    <row r="531" spans="1:17" x14ac:dyDescent="0.3">
      <c r="A531" t="s">
        <v>20</v>
      </c>
      <c r="B531">
        <v>14</v>
      </c>
      <c r="C531" s="3">
        <v>42285</v>
      </c>
      <c r="D531" s="4">
        <v>0.38750000000000001</v>
      </c>
      <c r="E531" s="19">
        <f t="shared" si="8"/>
        <v>9.3000000000000007</v>
      </c>
      <c r="F531">
        <v>36.466666666666669</v>
      </c>
      <c r="G531">
        <v>72.916666666666671</v>
      </c>
      <c r="I531">
        <v>14</v>
      </c>
      <c r="J531">
        <v>17</v>
      </c>
      <c r="K531">
        <v>14.2</v>
      </c>
      <c r="L531">
        <v>18.03</v>
      </c>
      <c r="N531">
        <v>1.18</v>
      </c>
      <c r="O531">
        <v>4</v>
      </c>
      <c r="P531" t="str">
        <f>IF(O531="","",VLOOKUP(O531,TABLAS_NOBORRAR!$B$3:$C$12,2,))</f>
        <v>Vitelado</v>
      </c>
      <c r="Q531">
        <v>999</v>
      </c>
    </row>
    <row r="532" spans="1:17" x14ac:dyDescent="0.3">
      <c r="A532" t="s">
        <v>20</v>
      </c>
      <c r="B532">
        <v>14</v>
      </c>
      <c r="C532" s="3">
        <v>42285</v>
      </c>
      <c r="D532" s="4">
        <v>0.38750000000000001</v>
      </c>
      <c r="E532" s="19">
        <f t="shared" si="8"/>
        <v>9.3000000000000007</v>
      </c>
      <c r="F532">
        <v>36.466666666666669</v>
      </c>
      <c r="G532">
        <v>72.916666666666671</v>
      </c>
      <c r="I532">
        <v>14</v>
      </c>
      <c r="J532">
        <v>18</v>
      </c>
      <c r="K532">
        <v>14.8</v>
      </c>
      <c r="L532">
        <v>20.8</v>
      </c>
      <c r="N532">
        <v>1.53</v>
      </c>
      <c r="O532">
        <v>4</v>
      </c>
      <c r="P532" t="str">
        <f>IF(O532="","",VLOOKUP(O532,TABLAS_NOBORRAR!$B$3:$C$12,2,))</f>
        <v>Vitelado</v>
      </c>
      <c r="Q532">
        <v>999</v>
      </c>
    </row>
    <row r="533" spans="1:17" x14ac:dyDescent="0.3">
      <c r="A533" t="s">
        <v>20</v>
      </c>
      <c r="B533">
        <v>14</v>
      </c>
      <c r="C533" s="3">
        <v>42285</v>
      </c>
      <c r="D533" s="4">
        <v>0.38750000000000001</v>
      </c>
      <c r="E533" s="19">
        <f t="shared" si="8"/>
        <v>9.3000000000000007</v>
      </c>
      <c r="F533">
        <v>36.466666666666669</v>
      </c>
      <c r="G533">
        <v>72.916666666666671</v>
      </c>
      <c r="I533">
        <v>14</v>
      </c>
      <c r="J533">
        <v>19</v>
      </c>
      <c r="K533">
        <v>12.9</v>
      </c>
      <c r="L533">
        <v>13.61</v>
      </c>
      <c r="N533">
        <v>0.65</v>
      </c>
      <c r="O533">
        <v>4</v>
      </c>
      <c r="P533" t="str">
        <f>IF(O533="","",VLOOKUP(O533,TABLAS_NOBORRAR!$B$3:$C$12,2,))</f>
        <v>Vitelado</v>
      </c>
      <c r="Q533">
        <v>999</v>
      </c>
    </row>
    <row r="534" spans="1:17" x14ac:dyDescent="0.3">
      <c r="A534" t="s">
        <v>20</v>
      </c>
      <c r="B534">
        <v>14</v>
      </c>
      <c r="C534" s="3">
        <v>42285</v>
      </c>
      <c r="D534" s="4">
        <v>0.38750000000000001</v>
      </c>
      <c r="E534" s="19">
        <f t="shared" si="8"/>
        <v>9.3000000000000007</v>
      </c>
      <c r="F534">
        <v>36.466666666666669</v>
      </c>
      <c r="G534">
        <v>72.916666666666671</v>
      </c>
      <c r="I534">
        <v>14</v>
      </c>
      <c r="J534">
        <v>20</v>
      </c>
      <c r="K534">
        <v>15.4</v>
      </c>
      <c r="L534">
        <v>23.69</v>
      </c>
      <c r="N534">
        <v>1.1000000000000001</v>
      </c>
      <c r="O534">
        <v>4</v>
      </c>
      <c r="P534" t="str">
        <f>IF(O534="","",VLOOKUP(O534,TABLAS_NOBORRAR!$B$3:$C$12,2,))</f>
        <v>Vitelado</v>
      </c>
      <c r="Q534">
        <v>5</v>
      </c>
    </row>
    <row r="535" spans="1:17" x14ac:dyDescent="0.3">
      <c r="A535" t="s">
        <v>20</v>
      </c>
      <c r="B535">
        <v>14</v>
      </c>
      <c r="C535" s="3">
        <v>42285</v>
      </c>
      <c r="D535" s="4">
        <v>0.38750000000000001</v>
      </c>
      <c r="E535" s="19">
        <f t="shared" si="8"/>
        <v>9.3000000000000007</v>
      </c>
      <c r="F535">
        <v>36.466666666666669</v>
      </c>
      <c r="G535">
        <v>72.916666666666671</v>
      </c>
      <c r="I535">
        <v>14</v>
      </c>
      <c r="J535">
        <v>21</v>
      </c>
      <c r="K535">
        <v>14</v>
      </c>
      <c r="L535">
        <v>17.649999999999999</v>
      </c>
      <c r="N535">
        <v>1.75</v>
      </c>
      <c r="O535">
        <v>6</v>
      </c>
      <c r="P535" t="str">
        <f>IF(O535="","",VLOOKUP(O535,TABLAS_NOBORRAR!$B$3:$C$12,2,))</f>
        <v>Hidratado</v>
      </c>
      <c r="Q535">
        <v>999</v>
      </c>
    </row>
    <row r="536" spans="1:17" x14ac:dyDescent="0.3">
      <c r="A536" t="s">
        <v>20</v>
      </c>
      <c r="B536">
        <v>14</v>
      </c>
      <c r="C536" s="3">
        <v>42285</v>
      </c>
      <c r="D536" s="4">
        <v>0.38750000000000001</v>
      </c>
      <c r="E536" s="19">
        <f t="shared" si="8"/>
        <v>9.3000000000000007</v>
      </c>
      <c r="F536">
        <v>36.466666666666669</v>
      </c>
      <c r="G536">
        <v>72.916666666666671</v>
      </c>
      <c r="I536">
        <v>14</v>
      </c>
      <c r="J536">
        <v>22</v>
      </c>
      <c r="K536">
        <v>14</v>
      </c>
      <c r="L536">
        <v>18.78</v>
      </c>
      <c r="N536">
        <v>2.06</v>
      </c>
      <c r="O536">
        <v>6</v>
      </c>
      <c r="P536" t="str">
        <f>IF(O536="","",VLOOKUP(O536,TABLAS_NOBORRAR!$B$3:$C$12,2,))</f>
        <v>Hidratado</v>
      </c>
      <c r="Q536">
        <v>999</v>
      </c>
    </row>
    <row r="537" spans="1:17" x14ac:dyDescent="0.3">
      <c r="A537" t="s">
        <v>20</v>
      </c>
      <c r="B537">
        <v>14</v>
      </c>
      <c r="C537" s="3">
        <v>42285</v>
      </c>
      <c r="D537" s="4">
        <v>0.38750000000000001</v>
      </c>
      <c r="E537" s="19">
        <f t="shared" si="8"/>
        <v>9.3000000000000007</v>
      </c>
      <c r="F537">
        <v>36.466666666666669</v>
      </c>
      <c r="G537">
        <v>72.916666666666671</v>
      </c>
      <c r="I537">
        <v>14</v>
      </c>
      <c r="J537">
        <v>23</v>
      </c>
      <c r="K537">
        <v>14.4</v>
      </c>
      <c r="L537">
        <v>19.68</v>
      </c>
      <c r="N537">
        <v>1.05</v>
      </c>
      <c r="O537">
        <v>4</v>
      </c>
      <c r="P537" t="str">
        <f>IF(O537="","",VLOOKUP(O537,TABLAS_NOBORRAR!$B$3:$C$12,2,))</f>
        <v>Vitelado</v>
      </c>
      <c r="Q537">
        <v>4</v>
      </c>
    </row>
    <row r="538" spans="1:17" x14ac:dyDescent="0.3">
      <c r="A538" t="s">
        <v>20</v>
      </c>
      <c r="B538">
        <v>14</v>
      </c>
      <c r="C538" s="3">
        <v>42285</v>
      </c>
      <c r="D538" s="4">
        <v>0.38750000000000001</v>
      </c>
      <c r="E538" s="19">
        <f t="shared" si="8"/>
        <v>9.3000000000000007</v>
      </c>
      <c r="F538">
        <v>36.466666666666669</v>
      </c>
      <c r="G538">
        <v>72.916666666666671</v>
      </c>
      <c r="I538">
        <v>14</v>
      </c>
      <c r="J538">
        <v>24</v>
      </c>
      <c r="K538">
        <v>15.5</v>
      </c>
      <c r="L538">
        <v>25.26</v>
      </c>
      <c r="N538">
        <v>1.59</v>
      </c>
      <c r="O538">
        <v>4</v>
      </c>
      <c r="P538" t="str">
        <f>IF(O538="","",VLOOKUP(O538,TABLAS_NOBORRAR!$B$3:$C$12,2,))</f>
        <v>Vitelado</v>
      </c>
      <c r="Q538">
        <v>999</v>
      </c>
    </row>
    <row r="539" spans="1:17" x14ac:dyDescent="0.3">
      <c r="A539" t="s">
        <v>20</v>
      </c>
      <c r="B539">
        <v>14</v>
      </c>
      <c r="C539" s="3">
        <v>42285</v>
      </c>
      <c r="D539" s="4">
        <v>0.38750000000000001</v>
      </c>
      <c r="E539" s="19">
        <f t="shared" si="8"/>
        <v>9.3000000000000007</v>
      </c>
      <c r="F539">
        <v>36.466666666666669</v>
      </c>
      <c r="G539">
        <v>72.916666666666671</v>
      </c>
      <c r="I539">
        <v>14</v>
      </c>
      <c r="J539">
        <v>25</v>
      </c>
      <c r="K539">
        <v>13.9</v>
      </c>
      <c r="L539">
        <v>17.420000000000002</v>
      </c>
      <c r="N539">
        <v>0.69</v>
      </c>
      <c r="O539">
        <v>4</v>
      </c>
      <c r="P539" t="str">
        <f>IF(O539="","",VLOOKUP(O539,TABLAS_NOBORRAR!$B$3:$C$12,2,))</f>
        <v>Vitelado</v>
      </c>
      <c r="Q539">
        <v>999</v>
      </c>
    </row>
    <row r="540" spans="1:17" x14ac:dyDescent="0.3">
      <c r="A540" t="s">
        <v>20</v>
      </c>
      <c r="B540">
        <v>14</v>
      </c>
      <c r="C540" s="3">
        <v>42285</v>
      </c>
      <c r="D540" s="4">
        <v>0.38750000000000001</v>
      </c>
      <c r="E540" s="19">
        <f t="shared" si="8"/>
        <v>9.3000000000000007</v>
      </c>
      <c r="F540">
        <v>36.466666666666669</v>
      </c>
      <c r="G540">
        <v>72.916666666666671</v>
      </c>
      <c r="I540">
        <v>14</v>
      </c>
      <c r="J540">
        <v>26</v>
      </c>
      <c r="K540">
        <v>14.5</v>
      </c>
      <c r="L540">
        <v>19.45</v>
      </c>
      <c r="N540">
        <v>1.06</v>
      </c>
      <c r="O540">
        <v>4</v>
      </c>
      <c r="P540" t="str">
        <f>IF(O540="","",VLOOKUP(O540,TABLAS_NOBORRAR!$B$3:$C$12,2,))</f>
        <v>Vitelado</v>
      </c>
      <c r="Q540">
        <v>7</v>
      </c>
    </row>
    <row r="541" spans="1:17" x14ac:dyDescent="0.3">
      <c r="A541" t="s">
        <v>20</v>
      </c>
      <c r="B541">
        <v>14</v>
      </c>
      <c r="C541" s="3">
        <v>42285</v>
      </c>
      <c r="D541" s="4">
        <v>0.38750000000000001</v>
      </c>
      <c r="E541" s="19">
        <f t="shared" si="8"/>
        <v>9.3000000000000007</v>
      </c>
      <c r="F541">
        <v>36.466666666666669</v>
      </c>
      <c r="G541">
        <v>72.916666666666671</v>
      </c>
      <c r="I541">
        <v>14</v>
      </c>
      <c r="J541">
        <v>27</v>
      </c>
      <c r="K541">
        <v>14.6</v>
      </c>
      <c r="L541">
        <v>21.26</v>
      </c>
      <c r="N541">
        <v>1.5</v>
      </c>
      <c r="O541">
        <v>4</v>
      </c>
      <c r="P541" t="str">
        <f>IF(O541="","",VLOOKUP(O541,TABLAS_NOBORRAR!$B$3:$C$12,2,))</f>
        <v>Vitelado</v>
      </c>
      <c r="Q541">
        <v>999</v>
      </c>
    </row>
    <row r="542" spans="1:17" x14ac:dyDescent="0.3">
      <c r="A542" t="s">
        <v>20</v>
      </c>
      <c r="B542">
        <v>14</v>
      </c>
      <c r="C542" s="3">
        <v>42285</v>
      </c>
      <c r="D542" s="4">
        <v>0.38750000000000001</v>
      </c>
      <c r="E542" s="19">
        <f t="shared" si="8"/>
        <v>9.3000000000000007</v>
      </c>
      <c r="F542">
        <v>36.466666666666669</v>
      </c>
      <c r="G542">
        <v>72.916666666666671</v>
      </c>
      <c r="I542">
        <v>14</v>
      </c>
      <c r="J542">
        <v>28</v>
      </c>
      <c r="K542">
        <v>14.3</v>
      </c>
      <c r="L542">
        <v>17.850000000000001</v>
      </c>
      <c r="N542">
        <v>1.18</v>
      </c>
      <c r="O542">
        <v>4</v>
      </c>
      <c r="P542" t="str">
        <f>IF(O542="","",VLOOKUP(O542,TABLAS_NOBORRAR!$B$3:$C$12,2,))</f>
        <v>Vitelado</v>
      </c>
      <c r="Q542">
        <v>7</v>
      </c>
    </row>
    <row r="543" spans="1:17" x14ac:dyDescent="0.3">
      <c r="A543" t="s">
        <v>20</v>
      </c>
      <c r="B543">
        <v>14</v>
      </c>
      <c r="C543" s="3">
        <v>42285</v>
      </c>
      <c r="D543" s="4">
        <v>0.38750000000000001</v>
      </c>
      <c r="E543" s="19">
        <f t="shared" si="8"/>
        <v>9.3000000000000007</v>
      </c>
      <c r="F543">
        <v>36.466666666666669</v>
      </c>
      <c r="G543">
        <v>72.916666666666671</v>
      </c>
      <c r="I543">
        <v>14</v>
      </c>
      <c r="J543">
        <v>29</v>
      </c>
      <c r="K543">
        <v>14.5</v>
      </c>
      <c r="L543">
        <v>20.18</v>
      </c>
      <c r="N543">
        <v>1.36</v>
      </c>
      <c r="O543">
        <v>4</v>
      </c>
      <c r="P543" t="str">
        <f>IF(O543="","",VLOOKUP(O543,TABLAS_NOBORRAR!$B$3:$C$12,2,))</f>
        <v>Vitelado</v>
      </c>
      <c r="Q543">
        <v>7</v>
      </c>
    </row>
    <row r="544" spans="1:17" x14ac:dyDescent="0.3">
      <c r="A544" t="s">
        <v>20</v>
      </c>
      <c r="B544">
        <v>14</v>
      </c>
      <c r="C544" s="3">
        <v>42285</v>
      </c>
      <c r="D544" s="4">
        <v>0.38750000000000001</v>
      </c>
      <c r="E544" s="19">
        <f t="shared" si="8"/>
        <v>9.3000000000000007</v>
      </c>
      <c r="F544">
        <v>36.466666666666669</v>
      </c>
      <c r="G544">
        <v>72.916666666666671</v>
      </c>
      <c r="I544">
        <v>14</v>
      </c>
      <c r="J544">
        <v>30</v>
      </c>
      <c r="K544">
        <v>14</v>
      </c>
      <c r="L544">
        <v>17.7</v>
      </c>
      <c r="N544">
        <v>1.02</v>
      </c>
      <c r="O544">
        <v>4</v>
      </c>
      <c r="P544" t="str">
        <f>IF(O544="","",VLOOKUP(O544,TABLAS_NOBORRAR!$B$3:$C$12,2,))</f>
        <v>Vitelado</v>
      </c>
      <c r="Q544">
        <v>5</v>
      </c>
    </row>
    <row r="545" spans="1:17" x14ac:dyDescent="0.3">
      <c r="A545" t="s">
        <v>20</v>
      </c>
      <c r="B545">
        <v>14</v>
      </c>
      <c r="C545" s="3">
        <v>42285</v>
      </c>
      <c r="D545" s="4">
        <v>0.38750000000000001</v>
      </c>
      <c r="E545" s="19">
        <f t="shared" si="8"/>
        <v>9.3000000000000007</v>
      </c>
      <c r="F545">
        <v>36.466666666666669</v>
      </c>
      <c r="G545">
        <v>72.916666666666671</v>
      </c>
      <c r="I545">
        <v>14</v>
      </c>
      <c r="J545">
        <v>31</v>
      </c>
      <c r="K545">
        <v>13.5</v>
      </c>
      <c r="L545">
        <v>15.16</v>
      </c>
      <c r="N545">
        <v>0.84</v>
      </c>
      <c r="O545">
        <v>4</v>
      </c>
      <c r="P545" t="str">
        <f>IF(O545="","",VLOOKUP(O545,TABLAS_NOBORRAR!$B$3:$C$12,2,))</f>
        <v>Vitelado</v>
      </c>
      <c r="Q545">
        <v>7</v>
      </c>
    </row>
    <row r="546" spans="1:17" x14ac:dyDescent="0.3">
      <c r="A546" t="s">
        <v>20</v>
      </c>
      <c r="B546">
        <v>14</v>
      </c>
      <c r="C546" s="3">
        <v>42285</v>
      </c>
      <c r="D546" s="4">
        <v>0.38750000000000001</v>
      </c>
      <c r="E546" s="19">
        <f t="shared" si="8"/>
        <v>9.3000000000000007</v>
      </c>
      <c r="F546">
        <v>36.466666666666669</v>
      </c>
      <c r="G546">
        <v>72.916666666666671</v>
      </c>
      <c r="I546">
        <v>14</v>
      </c>
      <c r="J546">
        <v>32</v>
      </c>
      <c r="K546">
        <v>14.3</v>
      </c>
      <c r="L546">
        <v>18.78</v>
      </c>
      <c r="N546">
        <v>0.9</v>
      </c>
      <c r="O546">
        <v>4</v>
      </c>
      <c r="P546" t="str">
        <f>IF(O546="","",VLOOKUP(O546,TABLAS_NOBORRAR!$B$3:$C$12,2,))</f>
        <v>Vitelado</v>
      </c>
      <c r="Q546">
        <v>7</v>
      </c>
    </row>
    <row r="547" spans="1:17" x14ac:dyDescent="0.3">
      <c r="A547" t="s">
        <v>20</v>
      </c>
      <c r="B547">
        <v>14</v>
      </c>
      <c r="C547" s="3">
        <v>42285</v>
      </c>
      <c r="D547" s="4">
        <v>0.38750000000000001</v>
      </c>
      <c r="E547" s="19">
        <f t="shared" si="8"/>
        <v>9.3000000000000007</v>
      </c>
      <c r="F547">
        <v>36.466666666666669</v>
      </c>
      <c r="G547">
        <v>72.916666666666671</v>
      </c>
      <c r="I547">
        <v>14</v>
      </c>
      <c r="J547">
        <v>33</v>
      </c>
      <c r="K547">
        <v>14.5</v>
      </c>
      <c r="L547">
        <v>20.149999999999999</v>
      </c>
      <c r="N547">
        <v>1.83</v>
      </c>
      <c r="O547">
        <v>6</v>
      </c>
      <c r="P547" t="str">
        <f>IF(O547="","",VLOOKUP(O547,TABLAS_NOBORRAR!$B$3:$C$12,2,))</f>
        <v>Hidratado</v>
      </c>
      <c r="Q547">
        <v>999</v>
      </c>
    </row>
    <row r="548" spans="1:17" x14ac:dyDescent="0.3">
      <c r="A548" t="s">
        <v>20</v>
      </c>
      <c r="B548">
        <v>14</v>
      </c>
      <c r="C548" s="3">
        <v>42285</v>
      </c>
      <c r="D548" s="4">
        <v>0.38750000000000001</v>
      </c>
      <c r="E548" s="19">
        <f t="shared" si="8"/>
        <v>9.3000000000000007</v>
      </c>
      <c r="F548">
        <v>36.466666666666669</v>
      </c>
      <c r="G548">
        <v>72.916666666666671</v>
      </c>
      <c r="I548">
        <v>14</v>
      </c>
      <c r="J548">
        <v>34</v>
      </c>
      <c r="K548">
        <v>13.1</v>
      </c>
      <c r="L548">
        <v>14.55</v>
      </c>
      <c r="N548">
        <v>1.04</v>
      </c>
      <c r="O548">
        <v>4</v>
      </c>
      <c r="P548" t="str">
        <f>IF(O548="","",VLOOKUP(O548,TABLAS_NOBORRAR!$B$3:$C$12,2,))</f>
        <v>Vitelado</v>
      </c>
      <c r="Q548">
        <v>3</v>
      </c>
    </row>
    <row r="549" spans="1:17" x14ac:dyDescent="0.3">
      <c r="A549" t="s">
        <v>20</v>
      </c>
      <c r="B549">
        <v>14</v>
      </c>
      <c r="C549" s="3">
        <v>42285</v>
      </c>
      <c r="D549" s="4">
        <v>0.38750000000000001</v>
      </c>
      <c r="E549" s="19">
        <f t="shared" si="8"/>
        <v>9.3000000000000007</v>
      </c>
      <c r="F549">
        <v>36.466666666666669</v>
      </c>
      <c r="G549">
        <v>72.916666666666671</v>
      </c>
      <c r="I549">
        <v>14</v>
      </c>
      <c r="J549">
        <v>35</v>
      </c>
      <c r="K549">
        <v>14.6</v>
      </c>
      <c r="L549">
        <v>20.61</v>
      </c>
      <c r="N549">
        <v>1.27</v>
      </c>
      <c r="O549">
        <v>6</v>
      </c>
      <c r="P549" t="str">
        <f>IF(O549="","",VLOOKUP(O549,TABLAS_NOBORRAR!$B$3:$C$12,2,))</f>
        <v>Hidratado</v>
      </c>
      <c r="Q549">
        <v>999</v>
      </c>
    </row>
    <row r="550" spans="1:17" x14ac:dyDescent="0.3">
      <c r="A550" t="s">
        <v>20</v>
      </c>
      <c r="B550">
        <v>14</v>
      </c>
      <c r="C550" s="3">
        <v>42285</v>
      </c>
      <c r="D550" s="4">
        <v>0.38750000000000001</v>
      </c>
      <c r="E550" s="19">
        <f t="shared" si="8"/>
        <v>9.3000000000000007</v>
      </c>
      <c r="F550">
        <v>36.466666666666669</v>
      </c>
      <c r="G550">
        <v>72.916666666666671</v>
      </c>
      <c r="I550">
        <v>14</v>
      </c>
      <c r="J550">
        <v>36</v>
      </c>
      <c r="K550">
        <v>13</v>
      </c>
      <c r="L550">
        <v>14.84</v>
      </c>
      <c r="N550">
        <v>0.91</v>
      </c>
      <c r="O550">
        <v>6</v>
      </c>
      <c r="P550" t="str">
        <f>IF(O550="","",VLOOKUP(O550,TABLAS_NOBORRAR!$B$3:$C$12,2,))</f>
        <v>Hidratado</v>
      </c>
      <c r="Q550">
        <v>999</v>
      </c>
    </row>
    <row r="551" spans="1:17" x14ac:dyDescent="0.3">
      <c r="A551" t="s">
        <v>20</v>
      </c>
      <c r="B551">
        <v>14</v>
      </c>
      <c r="C551" s="3">
        <v>42285</v>
      </c>
      <c r="D551" s="4">
        <v>0.38750000000000001</v>
      </c>
      <c r="E551" s="19">
        <f t="shared" si="8"/>
        <v>9.3000000000000007</v>
      </c>
      <c r="F551">
        <v>36.466666666666669</v>
      </c>
      <c r="G551">
        <v>72.916666666666671</v>
      </c>
      <c r="I551">
        <v>14</v>
      </c>
      <c r="J551">
        <v>37</v>
      </c>
      <c r="K551">
        <v>13.2</v>
      </c>
      <c r="L551">
        <v>14.71</v>
      </c>
      <c r="N551">
        <v>0.6</v>
      </c>
      <c r="O551">
        <v>4</v>
      </c>
      <c r="P551" t="str">
        <f>IF(O551="","",VLOOKUP(O551,TABLAS_NOBORRAR!$B$3:$C$12,2,))</f>
        <v>Vitelado</v>
      </c>
      <c r="Q551">
        <v>7</v>
      </c>
    </row>
    <row r="552" spans="1:17" x14ac:dyDescent="0.3">
      <c r="A552" t="s">
        <v>20</v>
      </c>
      <c r="B552">
        <v>14</v>
      </c>
      <c r="C552" s="3">
        <v>42285</v>
      </c>
      <c r="D552" s="4">
        <v>0.38750000000000001</v>
      </c>
      <c r="E552" s="19">
        <f t="shared" si="8"/>
        <v>9.3000000000000007</v>
      </c>
      <c r="F552">
        <v>36.466666666666669</v>
      </c>
      <c r="G552">
        <v>72.916666666666671</v>
      </c>
      <c r="I552">
        <v>14</v>
      </c>
      <c r="J552">
        <v>38</v>
      </c>
      <c r="K552">
        <v>14</v>
      </c>
      <c r="L552">
        <v>17.95</v>
      </c>
      <c r="N552">
        <v>1.66</v>
      </c>
      <c r="O552">
        <v>6</v>
      </c>
      <c r="P552" t="str">
        <f>IF(O552="","",VLOOKUP(O552,TABLAS_NOBORRAR!$B$3:$C$12,2,))</f>
        <v>Hidratado</v>
      </c>
      <c r="Q552">
        <v>999</v>
      </c>
    </row>
    <row r="553" spans="1:17" x14ac:dyDescent="0.3">
      <c r="A553" t="s">
        <v>20</v>
      </c>
      <c r="B553">
        <v>14</v>
      </c>
      <c r="C553" s="3">
        <v>42285</v>
      </c>
      <c r="D553" s="4">
        <v>0.38750000000000001</v>
      </c>
      <c r="E553" s="19">
        <f t="shared" si="8"/>
        <v>9.3000000000000007</v>
      </c>
      <c r="F553">
        <v>36.466666666666669</v>
      </c>
      <c r="G553">
        <v>72.916666666666671</v>
      </c>
      <c r="I553">
        <v>14</v>
      </c>
      <c r="J553">
        <v>39</v>
      </c>
      <c r="K553">
        <v>13.9</v>
      </c>
      <c r="L553">
        <v>14.91</v>
      </c>
      <c r="N553">
        <v>0.64</v>
      </c>
      <c r="O553">
        <v>4</v>
      </c>
      <c r="P553" t="str">
        <f>IF(O553="","",VLOOKUP(O553,TABLAS_NOBORRAR!$B$3:$C$12,2,))</f>
        <v>Vitelado</v>
      </c>
      <c r="Q553">
        <v>2</v>
      </c>
    </row>
    <row r="554" spans="1:17" x14ac:dyDescent="0.3">
      <c r="A554" t="s">
        <v>20</v>
      </c>
      <c r="B554">
        <v>14</v>
      </c>
      <c r="C554" s="3">
        <v>42285</v>
      </c>
      <c r="D554" s="4">
        <v>0.38750000000000001</v>
      </c>
      <c r="E554" s="19">
        <f t="shared" si="8"/>
        <v>9.3000000000000007</v>
      </c>
      <c r="F554">
        <v>36.466666666666669</v>
      </c>
      <c r="G554">
        <v>72.916666666666671</v>
      </c>
      <c r="I554">
        <v>14</v>
      </c>
      <c r="J554">
        <v>40</v>
      </c>
      <c r="K554">
        <v>14.2</v>
      </c>
      <c r="L554">
        <v>16.600000000000001</v>
      </c>
      <c r="N554">
        <v>0.98</v>
      </c>
      <c r="O554">
        <v>4</v>
      </c>
      <c r="P554" t="str">
        <f>IF(O554="","",VLOOKUP(O554,TABLAS_NOBORRAR!$B$3:$C$12,2,))</f>
        <v>Vitelado</v>
      </c>
      <c r="Q554">
        <v>7</v>
      </c>
    </row>
    <row r="555" spans="1:17" x14ac:dyDescent="0.3">
      <c r="A555" t="s">
        <v>20</v>
      </c>
      <c r="B555">
        <v>15</v>
      </c>
      <c r="C555" s="3">
        <v>42285</v>
      </c>
      <c r="D555" s="4">
        <v>0.4458333333333333</v>
      </c>
      <c r="E555" s="19">
        <f t="shared" si="8"/>
        <v>10.7</v>
      </c>
      <c r="F555">
        <v>36.483333333333334</v>
      </c>
      <c r="G555">
        <v>72.95</v>
      </c>
      <c r="I555">
        <v>15</v>
      </c>
      <c r="J555">
        <v>1</v>
      </c>
      <c r="K555">
        <v>14.6</v>
      </c>
      <c r="L555">
        <v>21.07</v>
      </c>
      <c r="N555">
        <v>1.08</v>
      </c>
      <c r="O555">
        <v>4</v>
      </c>
      <c r="P555" t="str">
        <f>IF(O555="","",VLOOKUP(O555,TABLAS_NOBORRAR!$B$3:$C$12,2,))</f>
        <v>Vitelado</v>
      </c>
      <c r="Q555">
        <v>4</v>
      </c>
    </row>
    <row r="556" spans="1:17" x14ac:dyDescent="0.3">
      <c r="A556" t="s">
        <v>20</v>
      </c>
      <c r="B556">
        <v>15</v>
      </c>
      <c r="C556" s="3">
        <v>42285</v>
      </c>
      <c r="D556" s="4">
        <v>0.4458333333333333</v>
      </c>
      <c r="E556" s="19">
        <f t="shared" si="8"/>
        <v>10.7</v>
      </c>
      <c r="F556">
        <v>36.483333333333334</v>
      </c>
      <c r="G556">
        <v>72.95</v>
      </c>
      <c r="I556">
        <v>15</v>
      </c>
      <c r="J556">
        <v>2</v>
      </c>
      <c r="K556">
        <v>13.7</v>
      </c>
      <c r="L556">
        <v>16.21</v>
      </c>
      <c r="N556">
        <v>0.49</v>
      </c>
      <c r="O556">
        <v>4</v>
      </c>
      <c r="P556" t="str">
        <f>IF(O556="","",VLOOKUP(O556,TABLAS_NOBORRAR!$B$3:$C$12,2,))</f>
        <v>Vitelado</v>
      </c>
      <c r="Q556">
        <v>4</v>
      </c>
    </row>
    <row r="557" spans="1:17" x14ac:dyDescent="0.3">
      <c r="A557" t="s">
        <v>20</v>
      </c>
      <c r="B557">
        <v>15</v>
      </c>
      <c r="C557" s="3">
        <v>42285</v>
      </c>
      <c r="D557" s="4">
        <v>0.4458333333333333</v>
      </c>
      <c r="E557" s="19">
        <f t="shared" si="8"/>
        <v>10.7</v>
      </c>
      <c r="F557">
        <v>36.483333333333334</v>
      </c>
      <c r="G557">
        <v>72.95</v>
      </c>
      <c r="I557">
        <v>15</v>
      </c>
      <c r="J557">
        <v>3</v>
      </c>
      <c r="K557">
        <v>14.1</v>
      </c>
      <c r="L557">
        <v>19.59</v>
      </c>
      <c r="N557">
        <v>1</v>
      </c>
      <c r="O557">
        <v>4</v>
      </c>
      <c r="P557" t="str">
        <f>IF(O557="","",VLOOKUP(O557,TABLAS_NOBORRAR!$B$3:$C$12,2,))</f>
        <v>Vitelado</v>
      </c>
      <c r="Q557">
        <v>999</v>
      </c>
    </row>
    <row r="558" spans="1:17" x14ac:dyDescent="0.3">
      <c r="A558" t="s">
        <v>20</v>
      </c>
      <c r="B558">
        <v>15</v>
      </c>
      <c r="C558" s="3">
        <v>42285</v>
      </c>
      <c r="D558" s="4">
        <v>0.4458333333333333</v>
      </c>
      <c r="E558" s="19">
        <f t="shared" si="8"/>
        <v>10.7</v>
      </c>
      <c r="F558">
        <v>36.483333333333334</v>
      </c>
      <c r="G558">
        <v>72.95</v>
      </c>
      <c r="I558">
        <v>15</v>
      </c>
      <c r="J558">
        <v>4</v>
      </c>
      <c r="K558">
        <v>15.2</v>
      </c>
      <c r="L558">
        <v>23.91</v>
      </c>
      <c r="N558">
        <v>1.25</v>
      </c>
      <c r="O558">
        <v>4</v>
      </c>
      <c r="P558" t="str">
        <f>IF(O558="","",VLOOKUP(O558,TABLAS_NOBORRAR!$B$3:$C$12,2,))</f>
        <v>Vitelado</v>
      </c>
      <c r="Q558">
        <v>3</v>
      </c>
    </row>
    <row r="559" spans="1:17" x14ac:dyDescent="0.3">
      <c r="A559" t="s">
        <v>20</v>
      </c>
      <c r="B559">
        <v>15</v>
      </c>
      <c r="C559" s="3">
        <v>42285</v>
      </c>
      <c r="D559" s="4">
        <v>0.4458333333333333</v>
      </c>
      <c r="E559" s="19">
        <f t="shared" si="8"/>
        <v>10.7</v>
      </c>
      <c r="F559">
        <v>36.483333333333334</v>
      </c>
      <c r="G559">
        <v>72.95</v>
      </c>
      <c r="I559">
        <v>15</v>
      </c>
      <c r="J559">
        <v>5</v>
      </c>
      <c r="K559">
        <v>14.5</v>
      </c>
      <c r="L559">
        <v>20.84</v>
      </c>
      <c r="N559">
        <v>1.74</v>
      </c>
      <c r="O559">
        <v>6</v>
      </c>
      <c r="P559" t="str">
        <f>IF(O559="","",VLOOKUP(O559,TABLAS_NOBORRAR!$B$3:$C$12,2,))</f>
        <v>Hidratado</v>
      </c>
      <c r="Q559">
        <v>999</v>
      </c>
    </row>
    <row r="560" spans="1:17" x14ac:dyDescent="0.3">
      <c r="A560" t="s">
        <v>20</v>
      </c>
      <c r="B560">
        <v>15</v>
      </c>
      <c r="C560" s="3">
        <v>42285</v>
      </c>
      <c r="D560" s="4">
        <v>0.4458333333333333</v>
      </c>
      <c r="E560" s="19">
        <f t="shared" si="8"/>
        <v>10.7</v>
      </c>
      <c r="F560">
        <v>36.483333333333334</v>
      </c>
      <c r="G560">
        <v>72.95</v>
      </c>
      <c r="I560">
        <v>15</v>
      </c>
      <c r="J560">
        <v>6</v>
      </c>
      <c r="K560">
        <v>14</v>
      </c>
      <c r="L560">
        <v>17.21</v>
      </c>
      <c r="N560">
        <v>0.84</v>
      </c>
      <c r="O560">
        <v>4</v>
      </c>
      <c r="P560" t="str">
        <f>IF(O560="","",VLOOKUP(O560,TABLAS_NOBORRAR!$B$3:$C$12,2,))</f>
        <v>Vitelado</v>
      </c>
      <c r="Q560">
        <v>999</v>
      </c>
    </row>
    <row r="561" spans="1:17" x14ac:dyDescent="0.3">
      <c r="A561" t="s">
        <v>20</v>
      </c>
      <c r="B561">
        <v>15</v>
      </c>
      <c r="C561" s="3">
        <v>42285</v>
      </c>
      <c r="D561" s="4">
        <v>0.4458333333333333</v>
      </c>
      <c r="E561" s="19">
        <f t="shared" si="8"/>
        <v>10.7</v>
      </c>
      <c r="F561">
        <v>36.483333333333334</v>
      </c>
      <c r="G561">
        <v>72.95</v>
      </c>
      <c r="I561">
        <v>15</v>
      </c>
      <c r="J561">
        <v>7</v>
      </c>
      <c r="K561">
        <v>15.2</v>
      </c>
      <c r="L561">
        <v>21.57</v>
      </c>
      <c r="N561">
        <v>1.28</v>
      </c>
      <c r="O561">
        <v>4</v>
      </c>
      <c r="P561" t="str">
        <f>IF(O561="","",VLOOKUP(O561,TABLAS_NOBORRAR!$B$3:$C$12,2,))</f>
        <v>Vitelado</v>
      </c>
      <c r="Q561">
        <v>3</v>
      </c>
    </row>
    <row r="562" spans="1:17" x14ac:dyDescent="0.3">
      <c r="A562" t="s">
        <v>20</v>
      </c>
      <c r="B562">
        <v>15</v>
      </c>
      <c r="C562" s="3">
        <v>42285</v>
      </c>
      <c r="D562" s="4">
        <v>0.4458333333333333</v>
      </c>
      <c r="E562" s="19">
        <f t="shared" si="8"/>
        <v>10.7</v>
      </c>
      <c r="F562">
        <v>36.483333333333334</v>
      </c>
      <c r="G562">
        <v>72.95</v>
      </c>
      <c r="I562">
        <v>15</v>
      </c>
      <c r="J562">
        <v>8</v>
      </c>
      <c r="K562">
        <v>15</v>
      </c>
      <c r="L562">
        <v>20.73</v>
      </c>
      <c r="N562">
        <v>1.05</v>
      </c>
      <c r="O562">
        <v>4</v>
      </c>
      <c r="P562" t="str">
        <f>IF(O562="","",VLOOKUP(O562,TABLAS_NOBORRAR!$B$3:$C$12,2,))</f>
        <v>Vitelado</v>
      </c>
      <c r="Q562">
        <v>5</v>
      </c>
    </row>
    <row r="563" spans="1:17" x14ac:dyDescent="0.3">
      <c r="A563" t="s">
        <v>20</v>
      </c>
      <c r="B563">
        <v>15</v>
      </c>
      <c r="C563" s="3">
        <v>42285</v>
      </c>
      <c r="D563" s="4">
        <v>0.4458333333333333</v>
      </c>
      <c r="E563" s="19">
        <f t="shared" si="8"/>
        <v>10.7</v>
      </c>
      <c r="F563">
        <v>36.483333333333334</v>
      </c>
      <c r="G563">
        <v>72.95</v>
      </c>
      <c r="I563">
        <v>15</v>
      </c>
      <c r="J563">
        <v>9</v>
      </c>
      <c r="K563">
        <v>15</v>
      </c>
      <c r="L563">
        <v>22.2</v>
      </c>
      <c r="N563">
        <v>0.7</v>
      </c>
      <c r="O563">
        <v>4</v>
      </c>
      <c r="P563" t="str">
        <f>IF(O563="","",VLOOKUP(O563,TABLAS_NOBORRAR!$B$3:$C$12,2,))</f>
        <v>Vitelado</v>
      </c>
      <c r="Q563">
        <v>999</v>
      </c>
    </row>
    <row r="564" spans="1:17" x14ac:dyDescent="0.3">
      <c r="A564" t="s">
        <v>20</v>
      </c>
      <c r="B564">
        <v>15</v>
      </c>
      <c r="C564" s="3">
        <v>42285</v>
      </c>
      <c r="D564" s="4">
        <v>0.4458333333333333</v>
      </c>
      <c r="E564" s="19">
        <f t="shared" si="8"/>
        <v>10.7</v>
      </c>
      <c r="F564">
        <v>36.483333333333334</v>
      </c>
      <c r="G564">
        <v>72.95</v>
      </c>
      <c r="I564">
        <v>15</v>
      </c>
      <c r="J564">
        <v>10</v>
      </c>
      <c r="K564">
        <v>14.4</v>
      </c>
      <c r="L564">
        <v>19.16</v>
      </c>
      <c r="N564">
        <v>1.19</v>
      </c>
      <c r="O564">
        <v>4</v>
      </c>
      <c r="P564" t="str">
        <f>IF(O564="","",VLOOKUP(O564,TABLAS_NOBORRAR!$B$3:$C$12,2,))</f>
        <v>Vitelado</v>
      </c>
      <c r="Q564">
        <v>3</v>
      </c>
    </row>
    <row r="565" spans="1:17" x14ac:dyDescent="0.3">
      <c r="A565" t="s">
        <v>20</v>
      </c>
      <c r="B565">
        <v>15</v>
      </c>
      <c r="C565" s="3">
        <v>42285</v>
      </c>
      <c r="D565" s="4">
        <v>0.4458333333333333</v>
      </c>
      <c r="E565" s="19">
        <f t="shared" si="8"/>
        <v>10.7</v>
      </c>
      <c r="F565">
        <v>36.483333333333334</v>
      </c>
      <c r="G565">
        <v>72.95</v>
      </c>
      <c r="I565">
        <v>15</v>
      </c>
      <c r="J565">
        <v>11</v>
      </c>
      <c r="K565">
        <v>15</v>
      </c>
      <c r="L565">
        <v>19.05</v>
      </c>
      <c r="N565">
        <v>1.03</v>
      </c>
      <c r="O565">
        <v>4</v>
      </c>
      <c r="P565" t="str">
        <f>IF(O565="","",VLOOKUP(O565,TABLAS_NOBORRAR!$B$3:$C$12,2,))</f>
        <v>Vitelado</v>
      </c>
      <c r="Q565">
        <v>999</v>
      </c>
    </row>
    <row r="566" spans="1:17" x14ac:dyDescent="0.3">
      <c r="A566" t="s">
        <v>20</v>
      </c>
      <c r="B566">
        <v>15</v>
      </c>
      <c r="C566" s="3">
        <v>42285</v>
      </c>
      <c r="D566" s="4">
        <v>0.4458333333333333</v>
      </c>
      <c r="E566" s="19">
        <f t="shared" si="8"/>
        <v>10.7</v>
      </c>
      <c r="F566">
        <v>36.483333333333334</v>
      </c>
      <c r="G566">
        <v>72.95</v>
      </c>
      <c r="I566">
        <v>15</v>
      </c>
      <c r="J566">
        <v>12</v>
      </c>
      <c r="K566">
        <v>14.5</v>
      </c>
      <c r="L566">
        <v>20.98</v>
      </c>
      <c r="N566">
        <v>0.88</v>
      </c>
      <c r="O566">
        <v>4</v>
      </c>
      <c r="P566" t="str">
        <f>IF(O566="","",VLOOKUP(O566,TABLAS_NOBORRAR!$B$3:$C$12,2,))</f>
        <v>Vitelado</v>
      </c>
      <c r="Q566">
        <v>5</v>
      </c>
    </row>
    <row r="567" spans="1:17" x14ac:dyDescent="0.3">
      <c r="A567" t="s">
        <v>20</v>
      </c>
      <c r="B567">
        <v>15</v>
      </c>
      <c r="C567" s="3">
        <v>42285</v>
      </c>
      <c r="D567" s="4">
        <v>0.4458333333333333</v>
      </c>
      <c r="E567" s="19">
        <f t="shared" si="8"/>
        <v>10.7</v>
      </c>
      <c r="F567">
        <v>36.483333333333334</v>
      </c>
      <c r="G567">
        <v>72.95</v>
      </c>
      <c r="I567">
        <v>15</v>
      </c>
      <c r="J567">
        <v>13</v>
      </c>
      <c r="K567">
        <v>15</v>
      </c>
      <c r="L567">
        <v>20.85</v>
      </c>
      <c r="N567">
        <v>1.03</v>
      </c>
      <c r="O567">
        <v>4</v>
      </c>
      <c r="P567" t="str">
        <f>IF(O567="","",VLOOKUP(O567,TABLAS_NOBORRAR!$B$3:$C$12,2,))</f>
        <v>Vitelado</v>
      </c>
      <c r="Q567">
        <v>999</v>
      </c>
    </row>
    <row r="568" spans="1:17" x14ac:dyDescent="0.3">
      <c r="A568" t="s">
        <v>20</v>
      </c>
      <c r="B568">
        <v>15</v>
      </c>
      <c r="C568" s="3">
        <v>42285</v>
      </c>
      <c r="D568" s="4">
        <v>0.4458333333333333</v>
      </c>
      <c r="E568" s="19">
        <f t="shared" si="8"/>
        <v>10.7</v>
      </c>
      <c r="F568">
        <v>36.483333333333334</v>
      </c>
      <c r="G568">
        <v>72.95</v>
      </c>
      <c r="I568">
        <v>15</v>
      </c>
      <c r="J568">
        <v>14</v>
      </c>
      <c r="K568">
        <v>15.2</v>
      </c>
      <c r="L568">
        <v>22.29</v>
      </c>
      <c r="N568">
        <v>1.27</v>
      </c>
      <c r="O568">
        <v>4</v>
      </c>
      <c r="P568" t="str">
        <f>IF(O568="","",VLOOKUP(O568,TABLAS_NOBORRAR!$B$3:$C$12,2,))</f>
        <v>Vitelado</v>
      </c>
      <c r="Q568">
        <v>4</v>
      </c>
    </row>
    <row r="569" spans="1:17" x14ac:dyDescent="0.3">
      <c r="A569" t="s">
        <v>20</v>
      </c>
      <c r="B569">
        <v>15</v>
      </c>
      <c r="C569" s="3">
        <v>42285</v>
      </c>
      <c r="D569" s="4">
        <v>0.4458333333333333</v>
      </c>
      <c r="E569" s="19">
        <f t="shared" si="8"/>
        <v>10.7</v>
      </c>
      <c r="F569">
        <v>36.483333333333334</v>
      </c>
      <c r="G569">
        <v>72.95</v>
      </c>
      <c r="I569">
        <v>15</v>
      </c>
      <c r="J569">
        <v>15</v>
      </c>
      <c r="K569">
        <v>14.7</v>
      </c>
      <c r="L569">
        <v>16.850000000000001</v>
      </c>
      <c r="N569">
        <v>1.43</v>
      </c>
      <c r="O569">
        <v>6</v>
      </c>
      <c r="P569" t="str">
        <f>IF(O569="","",VLOOKUP(O569,TABLAS_NOBORRAR!$B$3:$C$12,2,))</f>
        <v>Hidratado</v>
      </c>
      <c r="Q569">
        <v>999</v>
      </c>
    </row>
    <row r="570" spans="1:17" x14ac:dyDescent="0.3">
      <c r="A570" t="s">
        <v>20</v>
      </c>
      <c r="B570">
        <v>15</v>
      </c>
      <c r="C570" s="3">
        <v>42285</v>
      </c>
      <c r="D570" s="4">
        <v>0.4458333333333333</v>
      </c>
      <c r="E570" s="19">
        <f t="shared" si="8"/>
        <v>10.7</v>
      </c>
      <c r="F570">
        <v>36.483333333333334</v>
      </c>
      <c r="G570">
        <v>72.95</v>
      </c>
      <c r="I570">
        <v>15</v>
      </c>
      <c r="J570">
        <v>16</v>
      </c>
      <c r="K570">
        <v>14.5</v>
      </c>
      <c r="L570">
        <v>19.73</v>
      </c>
      <c r="N570">
        <v>0.92</v>
      </c>
      <c r="O570">
        <v>4</v>
      </c>
      <c r="P570" t="str">
        <f>IF(O570="","",VLOOKUP(O570,TABLAS_NOBORRAR!$B$3:$C$12,2,))</f>
        <v>Vitelado</v>
      </c>
      <c r="Q570">
        <v>3</v>
      </c>
    </row>
    <row r="571" spans="1:17" x14ac:dyDescent="0.3">
      <c r="A571" t="s">
        <v>20</v>
      </c>
      <c r="B571">
        <v>15</v>
      </c>
      <c r="C571" s="3">
        <v>42285</v>
      </c>
      <c r="D571" s="4">
        <v>0.4458333333333333</v>
      </c>
      <c r="E571" s="19">
        <f t="shared" si="8"/>
        <v>10.7</v>
      </c>
      <c r="F571">
        <v>36.483333333333334</v>
      </c>
      <c r="G571">
        <v>72.95</v>
      </c>
      <c r="I571">
        <v>15</v>
      </c>
      <c r="J571">
        <v>17</v>
      </c>
      <c r="K571">
        <v>14.9</v>
      </c>
      <c r="L571">
        <v>20.69</v>
      </c>
      <c r="N571">
        <v>0.72</v>
      </c>
      <c r="O571">
        <v>6</v>
      </c>
      <c r="P571" t="str">
        <f>IF(O571="","",VLOOKUP(O571,TABLAS_NOBORRAR!$B$3:$C$12,2,))</f>
        <v>Hidratado</v>
      </c>
      <c r="Q571">
        <v>999</v>
      </c>
    </row>
    <row r="572" spans="1:17" x14ac:dyDescent="0.3">
      <c r="A572" t="s">
        <v>20</v>
      </c>
      <c r="B572">
        <v>15</v>
      </c>
      <c r="C572" s="3">
        <v>42285</v>
      </c>
      <c r="D572" s="4">
        <v>0.4458333333333333</v>
      </c>
      <c r="E572" s="19">
        <f t="shared" si="8"/>
        <v>10.7</v>
      </c>
      <c r="F572">
        <v>36.483333333333334</v>
      </c>
      <c r="G572">
        <v>72.95</v>
      </c>
      <c r="I572">
        <v>15</v>
      </c>
      <c r="J572">
        <v>18</v>
      </c>
      <c r="K572">
        <v>14.5</v>
      </c>
      <c r="L572">
        <v>17.72</v>
      </c>
      <c r="N572">
        <v>1.22</v>
      </c>
      <c r="O572">
        <v>4</v>
      </c>
      <c r="P572" t="str">
        <f>IF(O572="","",VLOOKUP(O572,TABLAS_NOBORRAR!$B$3:$C$12,2,))</f>
        <v>Vitelado</v>
      </c>
      <c r="Q572">
        <v>999</v>
      </c>
    </row>
    <row r="573" spans="1:17" x14ac:dyDescent="0.3">
      <c r="A573" t="s">
        <v>20</v>
      </c>
      <c r="B573">
        <v>15</v>
      </c>
      <c r="C573" s="3">
        <v>42285</v>
      </c>
      <c r="D573" s="4">
        <v>0.4458333333333333</v>
      </c>
      <c r="E573" s="19">
        <f t="shared" si="8"/>
        <v>10.7</v>
      </c>
      <c r="F573">
        <v>36.483333333333334</v>
      </c>
      <c r="G573">
        <v>72.95</v>
      </c>
      <c r="I573">
        <v>15</v>
      </c>
      <c r="J573">
        <v>19</v>
      </c>
      <c r="K573">
        <v>15.2</v>
      </c>
      <c r="L573">
        <v>22.79</v>
      </c>
      <c r="N573">
        <v>1.64</v>
      </c>
      <c r="O573">
        <v>4</v>
      </c>
      <c r="P573" t="str">
        <f>IF(O573="","",VLOOKUP(O573,TABLAS_NOBORRAR!$B$3:$C$12,2,))</f>
        <v>Vitelado</v>
      </c>
      <c r="Q573">
        <v>999</v>
      </c>
    </row>
    <row r="574" spans="1:17" x14ac:dyDescent="0.3">
      <c r="A574" t="s">
        <v>20</v>
      </c>
      <c r="B574">
        <v>15</v>
      </c>
      <c r="C574" s="3">
        <v>42285</v>
      </c>
      <c r="D574" s="4">
        <v>0.4458333333333333</v>
      </c>
      <c r="E574" s="19">
        <f t="shared" si="8"/>
        <v>10.7</v>
      </c>
      <c r="F574">
        <v>36.483333333333334</v>
      </c>
      <c r="G574">
        <v>72.95</v>
      </c>
      <c r="I574">
        <v>15</v>
      </c>
      <c r="J574">
        <v>20</v>
      </c>
      <c r="K574">
        <v>15.5</v>
      </c>
      <c r="L574">
        <v>23.04</v>
      </c>
      <c r="N574">
        <v>1.25</v>
      </c>
      <c r="O574">
        <v>4</v>
      </c>
      <c r="P574" t="str">
        <f>IF(O574="","",VLOOKUP(O574,TABLAS_NOBORRAR!$B$3:$C$12,2,))</f>
        <v>Vitelado</v>
      </c>
      <c r="Q574">
        <v>3</v>
      </c>
    </row>
    <row r="575" spans="1:17" x14ac:dyDescent="0.3">
      <c r="A575" t="s">
        <v>20</v>
      </c>
      <c r="B575">
        <v>15</v>
      </c>
      <c r="C575" s="3">
        <v>42285</v>
      </c>
      <c r="D575" s="4">
        <v>0.4458333333333333</v>
      </c>
      <c r="E575" s="19">
        <f t="shared" si="8"/>
        <v>10.7</v>
      </c>
      <c r="F575">
        <v>36.483333333333334</v>
      </c>
      <c r="G575">
        <v>72.95</v>
      </c>
      <c r="I575">
        <v>15</v>
      </c>
      <c r="J575">
        <v>21</v>
      </c>
      <c r="K575">
        <v>14.5</v>
      </c>
      <c r="L575">
        <v>19.71</v>
      </c>
      <c r="N575">
        <v>1.18</v>
      </c>
      <c r="O575">
        <v>5</v>
      </c>
      <c r="P575" t="str">
        <f>IF(O575="","",VLOOKUP(O575,TABLAS_NOBORRAR!$B$3:$C$12,2,))</f>
        <v>En Maduracion</v>
      </c>
      <c r="Q575">
        <v>999</v>
      </c>
    </row>
    <row r="576" spans="1:17" x14ac:dyDescent="0.3">
      <c r="A576" t="s">
        <v>20</v>
      </c>
      <c r="B576">
        <v>15</v>
      </c>
      <c r="C576" s="3">
        <v>42285</v>
      </c>
      <c r="D576" s="4">
        <v>0.4458333333333333</v>
      </c>
      <c r="E576" s="19">
        <f t="shared" si="8"/>
        <v>10.7</v>
      </c>
      <c r="F576">
        <v>36.483333333333334</v>
      </c>
      <c r="G576">
        <v>72.95</v>
      </c>
      <c r="I576">
        <v>15</v>
      </c>
      <c r="J576">
        <v>22</v>
      </c>
      <c r="K576">
        <v>16</v>
      </c>
      <c r="L576">
        <v>28.61</v>
      </c>
      <c r="N576">
        <v>3.65</v>
      </c>
      <c r="O576">
        <v>6</v>
      </c>
      <c r="P576" t="str">
        <f>IF(O576="","",VLOOKUP(O576,TABLAS_NOBORRAR!$B$3:$C$12,2,))</f>
        <v>Hidratado</v>
      </c>
      <c r="Q576">
        <v>999</v>
      </c>
    </row>
    <row r="577" spans="1:17" x14ac:dyDescent="0.3">
      <c r="A577" t="s">
        <v>20</v>
      </c>
      <c r="B577">
        <v>15</v>
      </c>
      <c r="C577" s="3">
        <v>42285</v>
      </c>
      <c r="D577" s="4">
        <v>0.4458333333333333</v>
      </c>
      <c r="E577" s="19">
        <f t="shared" si="8"/>
        <v>10.7</v>
      </c>
      <c r="F577">
        <v>36.483333333333334</v>
      </c>
      <c r="G577">
        <v>72.95</v>
      </c>
      <c r="I577">
        <v>15</v>
      </c>
      <c r="J577">
        <v>23</v>
      </c>
      <c r="K577">
        <v>14.4</v>
      </c>
      <c r="L577">
        <v>18.43</v>
      </c>
      <c r="N577">
        <v>0.92</v>
      </c>
      <c r="O577">
        <v>4</v>
      </c>
      <c r="P577" t="str">
        <f>IF(O577="","",VLOOKUP(O577,TABLAS_NOBORRAR!$B$3:$C$12,2,))</f>
        <v>Vitelado</v>
      </c>
      <c r="Q577">
        <v>999</v>
      </c>
    </row>
    <row r="578" spans="1:17" x14ac:dyDescent="0.3">
      <c r="A578" t="s">
        <v>20</v>
      </c>
      <c r="B578">
        <v>15</v>
      </c>
      <c r="C578" s="3">
        <v>42285</v>
      </c>
      <c r="D578" s="4">
        <v>0.4458333333333333</v>
      </c>
      <c r="E578" s="19">
        <f t="shared" si="8"/>
        <v>10.7</v>
      </c>
      <c r="F578">
        <v>36.483333333333334</v>
      </c>
      <c r="G578">
        <v>72.95</v>
      </c>
      <c r="I578">
        <v>15</v>
      </c>
      <c r="J578">
        <v>24</v>
      </c>
      <c r="K578">
        <v>15.9</v>
      </c>
      <c r="L578">
        <v>27.94</v>
      </c>
      <c r="N578">
        <v>1.41</v>
      </c>
      <c r="O578">
        <v>4</v>
      </c>
      <c r="P578" t="str">
        <f>IF(O578="","",VLOOKUP(O578,TABLAS_NOBORRAR!$B$3:$C$12,2,))</f>
        <v>Vitelado</v>
      </c>
      <c r="Q578">
        <v>4</v>
      </c>
    </row>
    <row r="579" spans="1:17" x14ac:dyDescent="0.3">
      <c r="A579" t="s">
        <v>20</v>
      </c>
      <c r="B579">
        <v>15</v>
      </c>
      <c r="C579" s="3">
        <v>42285</v>
      </c>
      <c r="D579" s="4">
        <v>0.4458333333333333</v>
      </c>
      <c r="E579" s="19">
        <f t="shared" ref="E579:E594" si="9">HOUR(D579)+ MINUTE(D579)/60</f>
        <v>10.7</v>
      </c>
      <c r="F579">
        <v>36.483333333333334</v>
      </c>
      <c r="G579">
        <v>72.95</v>
      </c>
      <c r="I579">
        <v>15</v>
      </c>
      <c r="J579">
        <v>25</v>
      </c>
      <c r="K579">
        <v>12.9</v>
      </c>
      <c r="L579">
        <v>14.07</v>
      </c>
      <c r="N579">
        <v>0.63</v>
      </c>
      <c r="O579">
        <v>4</v>
      </c>
      <c r="P579" t="str">
        <f>IF(O579="","",VLOOKUP(O579,TABLAS_NOBORRAR!$B$3:$C$12,2,))</f>
        <v>Vitelado</v>
      </c>
      <c r="Q579">
        <v>3</v>
      </c>
    </row>
    <row r="580" spans="1:17" x14ac:dyDescent="0.3">
      <c r="A580" t="s">
        <v>20</v>
      </c>
      <c r="B580">
        <v>15</v>
      </c>
      <c r="C580" s="3">
        <v>42285</v>
      </c>
      <c r="D580" s="4">
        <v>0.4458333333333333</v>
      </c>
      <c r="E580" s="19">
        <f t="shared" si="9"/>
        <v>10.7</v>
      </c>
      <c r="F580">
        <v>36.483333333333334</v>
      </c>
      <c r="G580">
        <v>72.95</v>
      </c>
      <c r="I580">
        <v>15</v>
      </c>
      <c r="J580">
        <v>26</v>
      </c>
      <c r="K580">
        <v>13.6</v>
      </c>
      <c r="L580">
        <v>15.1</v>
      </c>
      <c r="N580">
        <v>0.81</v>
      </c>
      <c r="O580">
        <v>4</v>
      </c>
      <c r="P580" t="str">
        <f>IF(O580="","",VLOOKUP(O580,TABLAS_NOBORRAR!$B$3:$C$12,2,))</f>
        <v>Vitelado</v>
      </c>
      <c r="Q580">
        <v>4</v>
      </c>
    </row>
    <row r="581" spans="1:17" x14ac:dyDescent="0.3">
      <c r="A581" t="s">
        <v>20</v>
      </c>
      <c r="B581">
        <v>15</v>
      </c>
      <c r="C581" s="3">
        <v>42285</v>
      </c>
      <c r="D581" s="4">
        <v>0.4458333333333333</v>
      </c>
      <c r="E581" s="19">
        <f t="shared" si="9"/>
        <v>10.7</v>
      </c>
      <c r="F581">
        <v>36.483333333333334</v>
      </c>
      <c r="G581">
        <v>72.95</v>
      </c>
      <c r="I581">
        <v>15</v>
      </c>
      <c r="J581">
        <v>27</v>
      </c>
      <c r="K581">
        <v>14.5</v>
      </c>
      <c r="L581">
        <v>20.47</v>
      </c>
      <c r="N581">
        <v>1.02</v>
      </c>
      <c r="O581">
        <v>4</v>
      </c>
      <c r="P581" t="str">
        <f>IF(O581="","",VLOOKUP(O581,TABLAS_NOBORRAR!$B$3:$C$12,2,))</f>
        <v>Vitelado</v>
      </c>
      <c r="Q581">
        <v>4</v>
      </c>
    </row>
    <row r="582" spans="1:17" x14ac:dyDescent="0.3">
      <c r="A582" t="s">
        <v>20</v>
      </c>
      <c r="B582">
        <v>15</v>
      </c>
      <c r="C582" s="3">
        <v>42285</v>
      </c>
      <c r="D582" s="4">
        <v>0.4458333333333333</v>
      </c>
      <c r="E582" s="19">
        <f t="shared" si="9"/>
        <v>10.7</v>
      </c>
      <c r="F582">
        <v>36.483333333333334</v>
      </c>
      <c r="G582">
        <v>72.95</v>
      </c>
      <c r="I582">
        <v>15</v>
      </c>
      <c r="J582">
        <v>28</v>
      </c>
      <c r="K582">
        <v>14.5</v>
      </c>
      <c r="L582">
        <v>19.3</v>
      </c>
      <c r="N582">
        <v>0.82</v>
      </c>
      <c r="O582">
        <v>4</v>
      </c>
      <c r="P582" t="str">
        <f>IF(O582="","",VLOOKUP(O582,TABLAS_NOBORRAR!$B$3:$C$12,2,))</f>
        <v>Vitelado</v>
      </c>
      <c r="Q582">
        <v>4</v>
      </c>
    </row>
    <row r="583" spans="1:17" x14ac:dyDescent="0.3">
      <c r="A583" t="s">
        <v>20</v>
      </c>
      <c r="B583">
        <v>15</v>
      </c>
      <c r="C583" s="3">
        <v>42285</v>
      </c>
      <c r="D583" s="4">
        <v>0.4458333333333333</v>
      </c>
      <c r="E583" s="19">
        <f t="shared" si="9"/>
        <v>10.7</v>
      </c>
      <c r="F583">
        <v>36.483333333333334</v>
      </c>
      <c r="G583">
        <v>72.95</v>
      </c>
      <c r="I583">
        <v>15</v>
      </c>
      <c r="J583">
        <v>29</v>
      </c>
      <c r="K583">
        <v>13.2</v>
      </c>
      <c r="L583">
        <v>15.31</v>
      </c>
      <c r="N583">
        <v>1</v>
      </c>
      <c r="O583">
        <v>4</v>
      </c>
      <c r="P583" t="str">
        <f>IF(O583="","",VLOOKUP(O583,TABLAS_NOBORRAR!$B$3:$C$12,2,))</f>
        <v>Vitelado</v>
      </c>
      <c r="Q583">
        <v>999</v>
      </c>
    </row>
    <row r="584" spans="1:17" x14ac:dyDescent="0.3">
      <c r="A584" t="s">
        <v>20</v>
      </c>
      <c r="B584">
        <v>15</v>
      </c>
      <c r="C584" s="3">
        <v>42285</v>
      </c>
      <c r="D584" s="4">
        <v>0.4458333333333333</v>
      </c>
      <c r="E584" s="19">
        <f t="shared" si="9"/>
        <v>10.7</v>
      </c>
      <c r="F584">
        <v>36.483333333333334</v>
      </c>
      <c r="G584">
        <v>72.95</v>
      </c>
      <c r="I584">
        <v>15</v>
      </c>
      <c r="J584">
        <v>30</v>
      </c>
      <c r="K584">
        <v>14.4</v>
      </c>
      <c r="L584">
        <v>19.39</v>
      </c>
      <c r="N584">
        <v>0.84</v>
      </c>
      <c r="O584">
        <v>4</v>
      </c>
      <c r="P584" t="str">
        <f>IF(O584="","",VLOOKUP(O584,TABLAS_NOBORRAR!$B$3:$C$12,2,))</f>
        <v>Vitelado</v>
      </c>
      <c r="Q584">
        <v>7</v>
      </c>
    </row>
    <row r="585" spans="1:17" x14ac:dyDescent="0.3">
      <c r="A585" t="s">
        <v>20</v>
      </c>
      <c r="B585">
        <v>15</v>
      </c>
      <c r="C585" s="3">
        <v>42285</v>
      </c>
      <c r="D585" s="4">
        <v>0.4458333333333333</v>
      </c>
      <c r="E585" s="19">
        <f t="shared" si="9"/>
        <v>10.7</v>
      </c>
      <c r="F585">
        <v>36.483333333333334</v>
      </c>
      <c r="G585">
        <v>72.95</v>
      </c>
      <c r="I585">
        <v>15</v>
      </c>
      <c r="J585">
        <v>31</v>
      </c>
      <c r="K585">
        <v>16</v>
      </c>
      <c r="L585">
        <v>25.36</v>
      </c>
      <c r="N585">
        <v>1.1000000000000001</v>
      </c>
      <c r="O585">
        <v>4</v>
      </c>
      <c r="P585" t="str">
        <f>IF(O585="","",VLOOKUP(O585,TABLAS_NOBORRAR!$B$3:$C$12,2,))</f>
        <v>Vitelado</v>
      </c>
      <c r="Q585">
        <v>999</v>
      </c>
    </row>
    <row r="586" spans="1:17" x14ac:dyDescent="0.3">
      <c r="A586" t="s">
        <v>20</v>
      </c>
      <c r="B586">
        <v>15</v>
      </c>
      <c r="C586" s="3">
        <v>42285</v>
      </c>
      <c r="D586" s="4">
        <v>0.4458333333333333</v>
      </c>
      <c r="E586" s="19">
        <f t="shared" si="9"/>
        <v>10.7</v>
      </c>
      <c r="F586">
        <v>36.483333333333334</v>
      </c>
      <c r="G586">
        <v>72.95</v>
      </c>
      <c r="I586">
        <v>15</v>
      </c>
      <c r="J586">
        <v>32</v>
      </c>
      <c r="K586">
        <v>13</v>
      </c>
      <c r="L586">
        <v>13.79</v>
      </c>
      <c r="N586">
        <v>0.55000000000000004</v>
      </c>
      <c r="O586">
        <v>4</v>
      </c>
      <c r="P586" t="str">
        <f>IF(O586="","",VLOOKUP(O586,TABLAS_NOBORRAR!$B$3:$C$12,2,))</f>
        <v>Vitelado</v>
      </c>
      <c r="Q586">
        <v>4</v>
      </c>
    </row>
    <row r="587" spans="1:17" x14ac:dyDescent="0.3">
      <c r="A587" t="s">
        <v>20</v>
      </c>
      <c r="B587">
        <v>15</v>
      </c>
      <c r="C587" s="3">
        <v>42285</v>
      </c>
      <c r="D587" s="4">
        <v>0.4458333333333333</v>
      </c>
      <c r="E587" s="19">
        <f t="shared" si="9"/>
        <v>10.7</v>
      </c>
      <c r="F587">
        <v>36.483333333333334</v>
      </c>
      <c r="G587">
        <v>72.95</v>
      </c>
      <c r="I587">
        <v>15</v>
      </c>
      <c r="J587">
        <v>33</v>
      </c>
      <c r="K587">
        <v>14</v>
      </c>
      <c r="L587">
        <v>17.079999999999998</v>
      </c>
      <c r="N587">
        <v>0.7</v>
      </c>
      <c r="O587">
        <v>4</v>
      </c>
      <c r="P587" t="str">
        <f>IF(O587="","",VLOOKUP(O587,TABLAS_NOBORRAR!$B$3:$C$12,2,))</f>
        <v>Vitelado</v>
      </c>
      <c r="Q587">
        <v>3</v>
      </c>
    </row>
    <row r="588" spans="1:17" x14ac:dyDescent="0.3">
      <c r="A588" t="s">
        <v>20</v>
      </c>
      <c r="B588">
        <v>15</v>
      </c>
      <c r="C588" s="3">
        <v>42285</v>
      </c>
      <c r="D588" s="4">
        <v>0.4458333333333333</v>
      </c>
      <c r="E588" s="19">
        <f t="shared" si="9"/>
        <v>10.7</v>
      </c>
      <c r="F588">
        <v>36.483333333333334</v>
      </c>
      <c r="G588">
        <v>72.95</v>
      </c>
      <c r="I588">
        <v>15</v>
      </c>
      <c r="J588">
        <v>34</v>
      </c>
      <c r="K588">
        <v>16</v>
      </c>
      <c r="L588">
        <v>26.67</v>
      </c>
      <c r="N588">
        <v>1.4</v>
      </c>
      <c r="O588">
        <v>4</v>
      </c>
      <c r="P588" t="str">
        <f>IF(O588="","",VLOOKUP(O588,TABLAS_NOBORRAR!$B$3:$C$12,2,))</f>
        <v>Vitelado</v>
      </c>
      <c r="Q588">
        <v>4</v>
      </c>
    </row>
    <row r="589" spans="1:17" x14ac:dyDescent="0.3">
      <c r="A589" t="s">
        <v>20</v>
      </c>
      <c r="B589">
        <v>15</v>
      </c>
      <c r="C589" s="3">
        <v>42285</v>
      </c>
      <c r="D589" s="4">
        <v>0.4458333333333333</v>
      </c>
      <c r="E589" s="19">
        <f t="shared" si="9"/>
        <v>10.7</v>
      </c>
      <c r="F589">
        <v>36.483333333333334</v>
      </c>
      <c r="G589">
        <v>72.95</v>
      </c>
      <c r="I589">
        <v>15</v>
      </c>
      <c r="J589">
        <v>35</v>
      </c>
      <c r="K589">
        <v>14.5</v>
      </c>
      <c r="L589">
        <v>17.57</v>
      </c>
      <c r="N589">
        <v>1.55</v>
      </c>
      <c r="O589">
        <v>6</v>
      </c>
      <c r="P589" t="str">
        <f>IF(O589="","",VLOOKUP(O589,TABLAS_NOBORRAR!$B$3:$C$12,2,))</f>
        <v>Hidratado</v>
      </c>
      <c r="Q589">
        <v>999</v>
      </c>
    </row>
    <row r="590" spans="1:17" x14ac:dyDescent="0.3">
      <c r="A590" t="s">
        <v>20</v>
      </c>
      <c r="B590">
        <v>15</v>
      </c>
      <c r="C590" s="3">
        <v>42285</v>
      </c>
      <c r="D590" s="4">
        <v>0.4458333333333333</v>
      </c>
      <c r="E590" s="19">
        <f t="shared" si="9"/>
        <v>10.7</v>
      </c>
      <c r="F590">
        <v>36.483333333333334</v>
      </c>
      <c r="G590">
        <v>72.95</v>
      </c>
      <c r="I590">
        <v>15</v>
      </c>
      <c r="J590">
        <v>36</v>
      </c>
      <c r="K590">
        <v>14.8</v>
      </c>
      <c r="L590">
        <v>22.65</v>
      </c>
      <c r="N590">
        <v>1.08</v>
      </c>
      <c r="O590">
        <v>4</v>
      </c>
      <c r="P590" t="str">
        <f>IF(O590="","",VLOOKUP(O590,TABLAS_NOBORRAR!$B$3:$C$12,2,))</f>
        <v>Vitelado</v>
      </c>
      <c r="Q590">
        <v>4</v>
      </c>
    </row>
    <row r="591" spans="1:17" x14ac:dyDescent="0.3">
      <c r="A591" t="s">
        <v>20</v>
      </c>
      <c r="B591">
        <v>15</v>
      </c>
      <c r="C591" s="3">
        <v>42285</v>
      </c>
      <c r="D591" s="4">
        <v>0.4458333333333333</v>
      </c>
      <c r="E591" s="19">
        <f t="shared" si="9"/>
        <v>10.7</v>
      </c>
      <c r="F591">
        <v>36.483333333333334</v>
      </c>
      <c r="G591">
        <v>72.95</v>
      </c>
      <c r="I591">
        <v>15</v>
      </c>
      <c r="J591">
        <v>37</v>
      </c>
      <c r="K591">
        <v>15.3</v>
      </c>
      <c r="L591">
        <v>21.32</v>
      </c>
      <c r="N591">
        <v>0.99</v>
      </c>
      <c r="O591">
        <v>4</v>
      </c>
      <c r="P591" t="str">
        <f>IF(O591="","",VLOOKUP(O591,TABLAS_NOBORRAR!$B$3:$C$12,2,))</f>
        <v>Vitelado</v>
      </c>
      <c r="Q591">
        <v>7</v>
      </c>
    </row>
    <row r="592" spans="1:17" x14ac:dyDescent="0.3">
      <c r="A592" t="s">
        <v>20</v>
      </c>
      <c r="B592">
        <v>15</v>
      </c>
      <c r="C592" s="3">
        <v>42285</v>
      </c>
      <c r="D592" s="4">
        <v>0.4458333333333333</v>
      </c>
      <c r="E592" s="19">
        <f t="shared" si="9"/>
        <v>10.7</v>
      </c>
      <c r="F592">
        <v>36.483333333333334</v>
      </c>
      <c r="G592">
        <v>72.95</v>
      </c>
      <c r="I592">
        <v>15</v>
      </c>
      <c r="J592">
        <v>38</v>
      </c>
      <c r="K592">
        <v>14</v>
      </c>
      <c r="L592">
        <v>18.25</v>
      </c>
      <c r="N592">
        <v>2.2400000000000002</v>
      </c>
      <c r="O592">
        <v>6</v>
      </c>
      <c r="P592" t="str">
        <f>IF(O592="","",VLOOKUP(O592,TABLAS_NOBORRAR!$B$3:$C$12,2,))</f>
        <v>Hidratado</v>
      </c>
      <c r="Q592">
        <v>999</v>
      </c>
    </row>
    <row r="593" spans="1:17" x14ac:dyDescent="0.3">
      <c r="A593" t="s">
        <v>20</v>
      </c>
      <c r="B593">
        <v>15</v>
      </c>
      <c r="C593" s="3">
        <v>42285</v>
      </c>
      <c r="D593" s="4">
        <v>0.4458333333333333</v>
      </c>
      <c r="E593" s="19">
        <f t="shared" si="9"/>
        <v>10.7</v>
      </c>
      <c r="F593">
        <v>36.483333333333334</v>
      </c>
      <c r="G593">
        <v>72.95</v>
      </c>
      <c r="I593">
        <v>15</v>
      </c>
      <c r="J593">
        <v>39</v>
      </c>
      <c r="K593">
        <v>14.5</v>
      </c>
      <c r="L593">
        <v>18.55</v>
      </c>
      <c r="N593">
        <v>1.21</v>
      </c>
      <c r="O593">
        <v>4</v>
      </c>
      <c r="P593" t="str">
        <f>IF(O593="","",VLOOKUP(O593,TABLAS_NOBORRAR!$B$3:$C$12,2,))</f>
        <v>Vitelado</v>
      </c>
      <c r="Q593">
        <v>999</v>
      </c>
    </row>
    <row r="594" spans="1:17" x14ac:dyDescent="0.3">
      <c r="A594" t="s">
        <v>20</v>
      </c>
      <c r="B594">
        <v>15</v>
      </c>
      <c r="C594" s="3">
        <v>42285</v>
      </c>
      <c r="D594" s="4">
        <v>0.4458333333333333</v>
      </c>
      <c r="E594" s="19">
        <f t="shared" si="9"/>
        <v>10.7</v>
      </c>
      <c r="F594">
        <v>36.483333333333334</v>
      </c>
      <c r="G594">
        <v>72.95</v>
      </c>
      <c r="I594">
        <v>15</v>
      </c>
      <c r="J594">
        <v>40</v>
      </c>
      <c r="K594">
        <v>15</v>
      </c>
      <c r="L594">
        <v>21.62</v>
      </c>
      <c r="N594">
        <v>1.0900000000000001</v>
      </c>
      <c r="O594">
        <v>4</v>
      </c>
      <c r="P594" t="str">
        <f>IF(O594="","",VLOOKUP(O594,TABLAS_NOBORRAR!$B$3:$C$12,2,))</f>
        <v>Vitelado</v>
      </c>
      <c r="Q594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C25" workbookViewId="0">
      <selection activeCell="M42" sqref="M42"/>
    </sheetView>
  </sheetViews>
  <sheetFormatPr baseColWidth="10" defaultRowHeight="14.4" x14ac:dyDescent="0.3"/>
  <cols>
    <col min="2" max="2" width="12" bestFit="1" customWidth="1"/>
  </cols>
  <sheetData>
    <row r="1" spans="1:19" ht="28.8" x14ac:dyDescent="0.3">
      <c r="A1" s="1" t="s">
        <v>0</v>
      </c>
      <c r="B1" s="12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40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Q1" t="s">
        <v>42</v>
      </c>
      <c r="R1" s="13" t="s">
        <v>41</v>
      </c>
    </row>
    <row r="2" spans="1:19" ht="15" x14ac:dyDescent="0.25">
      <c r="A2" t="s">
        <v>20</v>
      </c>
      <c r="B2">
        <v>1</v>
      </c>
      <c r="C2">
        <v>28</v>
      </c>
      <c r="D2">
        <v>12.6</v>
      </c>
      <c r="E2">
        <v>12.35</v>
      </c>
      <c r="F2">
        <v>0.56000000000000005</v>
      </c>
      <c r="G2">
        <f t="shared" ref="G2:G26" si="0">E2-F2</f>
        <v>11.79</v>
      </c>
      <c r="H2">
        <v>2.9700000000000001E-2</v>
      </c>
      <c r="I2">
        <v>3.5400000000000001E-2</v>
      </c>
      <c r="J2">
        <v>2.7199999999999998E-2</v>
      </c>
      <c r="K2">
        <v>166</v>
      </c>
      <c r="L2">
        <v>211</v>
      </c>
      <c r="M2">
        <v>151</v>
      </c>
      <c r="N2">
        <f>K2/H2</f>
        <v>5589.2255892255889</v>
      </c>
      <c r="O2">
        <f t="shared" ref="O2:O26" si="1">L2/I2</f>
        <v>5960.4519774011296</v>
      </c>
      <c r="P2">
        <f t="shared" ref="P2:P26" si="2">M2/J2</f>
        <v>5551.4705882352946</v>
      </c>
      <c r="Q2">
        <f t="shared" ref="Q2:Q26" si="3">AVERAGE(N2:P2)</f>
        <v>5700.3827182873383</v>
      </c>
      <c r="R2">
        <f t="shared" ref="R2:R26" si="4">Q2*F2</f>
        <v>3192.21432224091</v>
      </c>
      <c r="S2">
        <f t="shared" ref="S2:S26" si="5">STDEV(N2:P2)/AVERAGE(N2:P2)*100</f>
        <v>3.9649322902999691</v>
      </c>
    </row>
    <row r="3" spans="1:19" ht="15" x14ac:dyDescent="0.25">
      <c r="A3" t="s">
        <v>20</v>
      </c>
      <c r="B3">
        <v>1</v>
      </c>
      <c r="C3">
        <v>40</v>
      </c>
      <c r="D3">
        <v>13.1</v>
      </c>
      <c r="E3">
        <v>14.46</v>
      </c>
      <c r="F3">
        <v>0.71</v>
      </c>
      <c r="G3">
        <f t="shared" si="0"/>
        <v>13.75</v>
      </c>
      <c r="H3">
        <v>3.4299999999999997E-2</v>
      </c>
      <c r="I3">
        <v>3.8100000000000002E-2</v>
      </c>
      <c r="J3">
        <v>3.2399999999999998E-2</v>
      </c>
      <c r="K3">
        <v>245</v>
      </c>
      <c r="L3">
        <v>310</v>
      </c>
      <c r="M3">
        <v>282</v>
      </c>
      <c r="N3">
        <f t="shared" ref="N3:N26" si="6">K3/H3</f>
        <v>7142.8571428571431</v>
      </c>
      <c r="O3">
        <f t="shared" si="1"/>
        <v>8136.4829396325458</v>
      </c>
      <c r="P3">
        <f t="shared" si="2"/>
        <v>8703.7037037037044</v>
      </c>
      <c r="Q3">
        <f t="shared" si="3"/>
        <v>7994.3479287311311</v>
      </c>
      <c r="R3">
        <f t="shared" si="4"/>
        <v>5675.9870293991025</v>
      </c>
      <c r="S3">
        <f t="shared" si="5"/>
        <v>9.8828704892962396</v>
      </c>
    </row>
    <row r="4" spans="1:19" ht="15" x14ac:dyDescent="0.25">
      <c r="A4" t="s">
        <v>20</v>
      </c>
      <c r="B4">
        <v>10</v>
      </c>
      <c r="C4">
        <v>27</v>
      </c>
      <c r="D4">
        <v>13</v>
      </c>
      <c r="E4">
        <v>15.2</v>
      </c>
      <c r="F4">
        <v>1.54</v>
      </c>
      <c r="G4">
        <f t="shared" si="0"/>
        <v>13.66</v>
      </c>
      <c r="H4">
        <v>3.8100000000000002E-2</v>
      </c>
      <c r="I4">
        <v>4.6600000000000003E-2</v>
      </c>
      <c r="J4">
        <v>4.5199999999999997E-2</v>
      </c>
      <c r="K4">
        <v>218</v>
      </c>
      <c r="L4">
        <v>271</v>
      </c>
      <c r="M4">
        <v>260</v>
      </c>
      <c r="N4">
        <f t="shared" si="6"/>
        <v>5721.7847769028867</v>
      </c>
      <c r="O4">
        <f t="shared" si="1"/>
        <v>5815.4506437768241</v>
      </c>
      <c r="P4">
        <f t="shared" si="2"/>
        <v>5752.212389380531</v>
      </c>
      <c r="Q4">
        <f t="shared" si="3"/>
        <v>5763.1492700200806</v>
      </c>
      <c r="R4">
        <f t="shared" si="4"/>
        <v>8875.2498758309248</v>
      </c>
      <c r="S4">
        <f t="shared" si="5"/>
        <v>0.82907998885927836</v>
      </c>
    </row>
    <row r="5" spans="1:19" ht="15" x14ac:dyDescent="0.25">
      <c r="A5" t="s">
        <v>20</v>
      </c>
      <c r="B5">
        <v>8</v>
      </c>
      <c r="C5">
        <v>33</v>
      </c>
      <c r="D5">
        <v>15</v>
      </c>
      <c r="E5">
        <v>21.05</v>
      </c>
      <c r="F5">
        <v>2.0099999999999998</v>
      </c>
      <c r="G5">
        <f t="shared" si="0"/>
        <v>19.04</v>
      </c>
      <c r="H5">
        <v>4.2299999999999997E-2</v>
      </c>
      <c r="I5">
        <v>5.1400000000000001E-2</v>
      </c>
      <c r="J5">
        <v>4.9500000000000002E-2</v>
      </c>
      <c r="K5">
        <v>220</v>
      </c>
      <c r="L5">
        <v>262</v>
      </c>
      <c r="M5">
        <v>242</v>
      </c>
      <c r="N5">
        <f t="shared" si="6"/>
        <v>5200.9456264775417</v>
      </c>
      <c r="O5">
        <f t="shared" si="1"/>
        <v>5097.2762645914399</v>
      </c>
      <c r="P5">
        <f t="shared" si="2"/>
        <v>4888.8888888888887</v>
      </c>
      <c r="Q5">
        <f t="shared" si="3"/>
        <v>5062.3702599859562</v>
      </c>
      <c r="R5">
        <f t="shared" si="4"/>
        <v>10175.36422257177</v>
      </c>
      <c r="S5">
        <f t="shared" si="5"/>
        <v>3.1394340586604041</v>
      </c>
    </row>
    <row r="6" spans="1:19" ht="15" x14ac:dyDescent="0.25">
      <c r="A6" t="s">
        <v>20</v>
      </c>
      <c r="B6">
        <v>1</v>
      </c>
      <c r="C6">
        <v>26</v>
      </c>
      <c r="D6">
        <v>12.8</v>
      </c>
      <c r="E6">
        <v>13.96</v>
      </c>
      <c r="F6">
        <v>0.81</v>
      </c>
      <c r="G6">
        <f t="shared" si="0"/>
        <v>13.15</v>
      </c>
      <c r="H6">
        <v>4.3099999999999999E-2</v>
      </c>
      <c r="I6">
        <v>4.1099999999999998E-2</v>
      </c>
      <c r="J6">
        <v>4.2999999999999997E-2</v>
      </c>
      <c r="K6">
        <v>267</v>
      </c>
      <c r="L6">
        <v>270</v>
      </c>
      <c r="M6">
        <v>270</v>
      </c>
      <c r="N6">
        <f t="shared" si="6"/>
        <v>6194.8955916473315</v>
      </c>
      <c r="O6">
        <f t="shared" si="1"/>
        <v>6569.3430656934306</v>
      </c>
      <c r="P6">
        <f t="shared" si="2"/>
        <v>6279.0697674418607</v>
      </c>
      <c r="Q6">
        <f t="shared" si="3"/>
        <v>6347.7694749275406</v>
      </c>
      <c r="R6">
        <f t="shared" si="4"/>
        <v>5141.693274691308</v>
      </c>
      <c r="S6">
        <f t="shared" si="5"/>
        <v>3.0947823636306309</v>
      </c>
    </row>
    <row r="7" spans="1:19" ht="15" x14ac:dyDescent="0.25">
      <c r="A7" t="s">
        <v>20</v>
      </c>
      <c r="B7">
        <v>10</v>
      </c>
      <c r="C7">
        <v>9</v>
      </c>
      <c r="D7">
        <v>14.5</v>
      </c>
      <c r="E7">
        <v>19.760000000000002</v>
      </c>
      <c r="F7">
        <v>2.2599999999999998</v>
      </c>
      <c r="G7">
        <f t="shared" si="0"/>
        <v>17.5</v>
      </c>
      <c r="H7">
        <v>4.3400000000000001E-2</v>
      </c>
      <c r="I7">
        <v>5.4100000000000002E-2</v>
      </c>
      <c r="J7">
        <v>4.9000000000000002E-2</v>
      </c>
      <c r="K7">
        <v>228</v>
      </c>
      <c r="L7">
        <v>282</v>
      </c>
      <c r="M7">
        <v>229</v>
      </c>
      <c r="N7">
        <f t="shared" si="6"/>
        <v>5253.4562211981565</v>
      </c>
      <c r="O7">
        <f t="shared" si="1"/>
        <v>5212.5693160813307</v>
      </c>
      <c r="P7">
        <f t="shared" si="2"/>
        <v>4673.4693877551017</v>
      </c>
      <c r="Q7">
        <f t="shared" si="3"/>
        <v>5046.4983083448633</v>
      </c>
      <c r="R7">
        <f t="shared" si="4"/>
        <v>11405.08617685939</v>
      </c>
      <c r="S7">
        <f t="shared" si="5"/>
        <v>6.4143235196084474</v>
      </c>
    </row>
    <row r="8" spans="1:19" ht="15" x14ac:dyDescent="0.25">
      <c r="A8" t="s">
        <v>20</v>
      </c>
      <c r="B8">
        <v>13</v>
      </c>
      <c r="C8">
        <v>36</v>
      </c>
      <c r="D8">
        <v>14.4</v>
      </c>
      <c r="E8">
        <v>20.32</v>
      </c>
      <c r="F8">
        <v>2.09</v>
      </c>
      <c r="G8">
        <f t="shared" si="0"/>
        <v>18.23</v>
      </c>
      <c r="H8">
        <v>4.48E-2</v>
      </c>
      <c r="I8">
        <v>5.74E-2</v>
      </c>
      <c r="J8">
        <v>4.6899999999999997E-2</v>
      </c>
      <c r="K8">
        <v>221</v>
      </c>
      <c r="L8">
        <v>287</v>
      </c>
      <c r="M8">
        <v>244</v>
      </c>
      <c r="N8">
        <f t="shared" si="6"/>
        <v>4933.0357142857147</v>
      </c>
      <c r="O8">
        <f t="shared" si="1"/>
        <v>5000</v>
      </c>
      <c r="P8">
        <f t="shared" si="2"/>
        <v>5202.5586353944564</v>
      </c>
      <c r="Q8">
        <f t="shared" si="3"/>
        <v>5045.1981165600564</v>
      </c>
      <c r="R8">
        <f t="shared" si="4"/>
        <v>10544.464063610518</v>
      </c>
      <c r="S8">
        <f t="shared" si="5"/>
        <v>2.7814774885502795</v>
      </c>
    </row>
    <row r="9" spans="1:19" ht="15" x14ac:dyDescent="0.25">
      <c r="A9" t="s">
        <v>20</v>
      </c>
      <c r="B9">
        <v>1</v>
      </c>
      <c r="C9">
        <v>1</v>
      </c>
      <c r="D9">
        <v>13.3</v>
      </c>
      <c r="E9">
        <v>15.51</v>
      </c>
      <c r="F9">
        <v>1.01</v>
      </c>
      <c r="G9">
        <f t="shared" si="0"/>
        <v>14.5</v>
      </c>
      <c r="H9">
        <v>4.4900000000000002E-2</v>
      </c>
      <c r="I9">
        <v>4.8300000000000003E-2</v>
      </c>
      <c r="J9">
        <v>5.3100000000000001E-2</v>
      </c>
      <c r="K9">
        <v>280</v>
      </c>
      <c r="L9">
        <v>291</v>
      </c>
      <c r="M9">
        <v>322</v>
      </c>
      <c r="N9">
        <f t="shared" si="6"/>
        <v>6236.0801781737191</v>
      </c>
      <c r="O9">
        <f t="shared" si="1"/>
        <v>6024.8447204968943</v>
      </c>
      <c r="P9">
        <f t="shared" si="2"/>
        <v>6064.030131826742</v>
      </c>
      <c r="Q9">
        <f t="shared" si="3"/>
        <v>6108.3183434991188</v>
      </c>
      <c r="R9">
        <f t="shared" si="4"/>
        <v>6169.4015269341098</v>
      </c>
      <c r="S9">
        <f t="shared" si="5"/>
        <v>1.8395622072946847</v>
      </c>
    </row>
    <row r="10" spans="1:19" ht="15" x14ac:dyDescent="0.25">
      <c r="A10" t="s">
        <v>20</v>
      </c>
      <c r="B10">
        <v>8</v>
      </c>
      <c r="C10">
        <v>37</v>
      </c>
      <c r="D10">
        <v>13.5</v>
      </c>
      <c r="E10">
        <v>13.95</v>
      </c>
      <c r="F10">
        <v>1.18</v>
      </c>
      <c r="G10">
        <f t="shared" si="0"/>
        <v>12.77</v>
      </c>
      <c r="H10">
        <v>4.4900000000000002E-2</v>
      </c>
      <c r="I10">
        <v>4.8000000000000001E-2</v>
      </c>
      <c r="J10">
        <v>4.7399999999999998E-2</v>
      </c>
      <c r="K10">
        <v>244</v>
      </c>
      <c r="L10">
        <v>251</v>
      </c>
      <c r="M10">
        <v>249</v>
      </c>
      <c r="N10">
        <f t="shared" si="6"/>
        <v>5434.2984409799556</v>
      </c>
      <c r="O10">
        <f t="shared" si="1"/>
        <v>5229.166666666667</v>
      </c>
      <c r="P10">
        <f t="shared" si="2"/>
        <v>5253.1645569620259</v>
      </c>
      <c r="Q10">
        <f t="shared" si="3"/>
        <v>5305.5432215362162</v>
      </c>
      <c r="R10">
        <f t="shared" si="4"/>
        <v>6260.5410014127347</v>
      </c>
      <c r="S10">
        <f t="shared" si="5"/>
        <v>2.113808591882083</v>
      </c>
    </row>
    <row r="11" spans="1:19" ht="15" x14ac:dyDescent="0.25">
      <c r="A11" t="s">
        <v>20</v>
      </c>
      <c r="B11">
        <v>1</v>
      </c>
      <c r="C11">
        <v>21</v>
      </c>
      <c r="D11">
        <v>13</v>
      </c>
      <c r="E11">
        <v>13.75</v>
      </c>
      <c r="F11">
        <v>0.87</v>
      </c>
      <c r="G11">
        <f t="shared" si="0"/>
        <v>12.88</v>
      </c>
      <c r="H11">
        <v>4.5999999999999999E-2</v>
      </c>
      <c r="I11">
        <v>5.1900000000000002E-2</v>
      </c>
      <c r="J11">
        <v>5.0599999999999999E-2</v>
      </c>
      <c r="K11">
        <v>308</v>
      </c>
      <c r="L11">
        <v>354</v>
      </c>
      <c r="M11">
        <v>358</v>
      </c>
      <c r="N11">
        <f t="shared" si="6"/>
        <v>6695.652173913044</v>
      </c>
      <c r="O11">
        <f t="shared" si="1"/>
        <v>6820.8092485549132</v>
      </c>
      <c r="P11">
        <f t="shared" si="2"/>
        <v>7075.098814229249</v>
      </c>
      <c r="Q11">
        <f t="shared" si="3"/>
        <v>6863.8534122324018</v>
      </c>
      <c r="R11">
        <f t="shared" si="4"/>
        <v>5971.5524686421895</v>
      </c>
      <c r="S11">
        <f t="shared" si="5"/>
        <v>2.8169426831167277</v>
      </c>
    </row>
    <row r="12" spans="1:19" ht="15" x14ac:dyDescent="0.25">
      <c r="A12" t="s">
        <v>20</v>
      </c>
      <c r="B12">
        <v>10</v>
      </c>
      <c r="C12">
        <v>20</v>
      </c>
      <c r="D12">
        <v>15</v>
      </c>
      <c r="E12">
        <v>22.13</v>
      </c>
      <c r="F12">
        <v>2.91</v>
      </c>
      <c r="G12">
        <f t="shared" si="0"/>
        <v>19.22</v>
      </c>
      <c r="H12">
        <v>4.7E-2</v>
      </c>
      <c r="I12">
        <v>5.3600000000000002E-2</v>
      </c>
      <c r="J12">
        <v>4.6600000000000003E-2</v>
      </c>
      <c r="K12">
        <v>227</v>
      </c>
      <c r="L12">
        <v>255</v>
      </c>
      <c r="M12">
        <v>235</v>
      </c>
      <c r="N12">
        <f t="shared" si="6"/>
        <v>4829.7872340425529</v>
      </c>
      <c r="O12">
        <f t="shared" si="1"/>
        <v>4757.4626865671644</v>
      </c>
      <c r="P12">
        <f t="shared" si="2"/>
        <v>5042.9184549356223</v>
      </c>
      <c r="Q12">
        <f t="shared" si="3"/>
        <v>4876.7227918484459</v>
      </c>
      <c r="R12">
        <f t="shared" si="4"/>
        <v>14191.263324278978</v>
      </c>
      <c r="S12">
        <f t="shared" si="5"/>
        <v>3.0430892798211766</v>
      </c>
    </row>
    <row r="13" spans="1:19" ht="15" x14ac:dyDescent="0.25">
      <c r="A13" t="s">
        <v>20</v>
      </c>
      <c r="B13">
        <v>11</v>
      </c>
      <c r="C13">
        <v>20</v>
      </c>
      <c r="D13">
        <v>13.5</v>
      </c>
      <c r="E13">
        <v>15.83</v>
      </c>
      <c r="F13">
        <v>0.77</v>
      </c>
      <c r="G13">
        <f t="shared" si="0"/>
        <v>15.06</v>
      </c>
      <c r="H13">
        <v>4.7E-2</v>
      </c>
      <c r="I13">
        <v>5.3600000000000002E-2</v>
      </c>
      <c r="J13">
        <v>4.6600000000000003E-2</v>
      </c>
      <c r="K13">
        <v>227</v>
      </c>
      <c r="L13">
        <v>255</v>
      </c>
      <c r="M13">
        <v>235</v>
      </c>
      <c r="N13">
        <f t="shared" si="6"/>
        <v>4829.7872340425529</v>
      </c>
      <c r="O13">
        <f t="shared" si="1"/>
        <v>4757.4626865671644</v>
      </c>
      <c r="P13">
        <f t="shared" si="2"/>
        <v>5042.9184549356223</v>
      </c>
      <c r="Q13">
        <f t="shared" si="3"/>
        <v>4876.7227918484459</v>
      </c>
      <c r="R13">
        <f t="shared" si="4"/>
        <v>3755.0765497233033</v>
      </c>
      <c r="S13">
        <f t="shared" si="5"/>
        <v>3.0430892798211766</v>
      </c>
    </row>
    <row r="14" spans="1:19" ht="15" x14ac:dyDescent="0.25">
      <c r="A14" t="s">
        <v>20</v>
      </c>
      <c r="B14">
        <v>1</v>
      </c>
      <c r="C14">
        <v>33</v>
      </c>
      <c r="D14">
        <v>12.6</v>
      </c>
      <c r="E14">
        <v>12.94</v>
      </c>
      <c r="F14">
        <v>0.56000000000000005</v>
      </c>
      <c r="G14">
        <f t="shared" si="0"/>
        <v>12.379999999999999</v>
      </c>
      <c r="H14">
        <v>4.7199999999999999E-2</v>
      </c>
      <c r="I14">
        <v>4.5900000000000003E-2</v>
      </c>
      <c r="J14">
        <v>4.1399999999999999E-2</v>
      </c>
      <c r="K14">
        <v>334</v>
      </c>
      <c r="L14">
        <v>313</v>
      </c>
      <c r="M14">
        <v>303</v>
      </c>
      <c r="N14">
        <f t="shared" si="6"/>
        <v>7076.2711864406783</v>
      </c>
      <c r="O14">
        <f t="shared" si="1"/>
        <v>6819.1721132897601</v>
      </c>
      <c r="P14">
        <f t="shared" si="2"/>
        <v>7318.840579710145</v>
      </c>
      <c r="Q14">
        <f t="shared" si="3"/>
        <v>7071.4279598135281</v>
      </c>
      <c r="R14">
        <f t="shared" si="4"/>
        <v>3959.9996574955762</v>
      </c>
      <c r="S14">
        <f t="shared" si="5"/>
        <v>3.5335075286280722</v>
      </c>
    </row>
    <row r="15" spans="1:19" ht="15" x14ac:dyDescent="0.25">
      <c r="A15" t="s">
        <v>20</v>
      </c>
      <c r="B15">
        <v>7</v>
      </c>
      <c r="C15">
        <v>32</v>
      </c>
      <c r="D15">
        <v>14.4</v>
      </c>
      <c r="E15">
        <v>16.23</v>
      </c>
      <c r="F15">
        <v>1.41</v>
      </c>
      <c r="G15">
        <f t="shared" si="0"/>
        <v>14.82</v>
      </c>
      <c r="H15">
        <v>4.7800000000000002E-2</v>
      </c>
      <c r="I15">
        <v>0.05</v>
      </c>
      <c r="J15">
        <v>5.2999999999999999E-2</v>
      </c>
      <c r="K15">
        <v>247</v>
      </c>
      <c r="L15">
        <v>251</v>
      </c>
      <c r="M15">
        <v>276</v>
      </c>
      <c r="N15">
        <f t="shared" si="6"/>
        <v>5167.364016736401</v>
      </c>
      <c r="O15">
        <f t="shared" si="1"/>
        <v>5020</v>
      </c>
      <c r="P15">
        <f t="shared" si="2"/>
        <v>5207.5471698113206</v>
      </c>
      <c r="Q15">
        <f t="shared" si="3"/>
        <v>5131.6370621825736</v>
      </c>
      <c r="R15">
        <f t="shared" si="4"/>
        <v>7235.6082576774279</v>
      </c>
      <c r="S15">
        <f t="shared" si="5"/>
        <v>1.9242616185594335</v>
      </c>
    </row>
    <row r="16" spans="1:19" x14ac:dyDescent="0.3">
      <c r="A16" t="s">
        <v>20</v>
      </c>
      <c r="B16">
        <v>11</v>
      </c>
      <c r="C16">
        <v>33</v>
      </c>
      <c r="D16">
        <v>16</v>
      </c>
      <c r="E16">
        <v>28.09</v>
      </c>
      <c r="F16">
        <v>2.98</v>
      </c>
      <c r="G16">
        <f t="shared" si="0"/>
        <v>25.11</v>
      </c>
      <c r="H16">
        <v>4.7800000000000002E-2</v>
      </c>
      <c r="I16">
        <v>5.4100000000000002E-2</v>
      </c>
      <c r="J16">
        <v>5.4300000000000001E-2</v>
      </c>
      <c r="K16">
        <v>251</v>
      </c>
      <c r="L16">
        <v>279</v>
      </c>
      <c r="M16">
        <v>309</v>
      </c>
      <c r="N16">
        <f t="shared" si="6"/>
        <v>5251.0460251046024</v>
      </c>
      <c r="O16">
        <f t="shared" si="1"/>
        <v>5157.1164510166354</v>
      </c>
      <c r="P16">
        <f t="shared" si="2"/>
        <v>5690.6077348066301</v>
      </c>
      <c r="Q16">
        <f t="shared" si="3"/>
        <v>5366.2567369759554</v>
      </c>
      <c r="R16">
        <f t="shared" si="4"/>
        <v>15991.445076188347</v>
      </c>
      <c r="S16">
        <f t="shared" si="5"/>
        <v>5.3071502893985363</v>
      </c>
    </row>
    <row r="17" spans="1:19" x14ac:dyDescent="0.3">
      <c r="A17" t="s">
        <v>20</v>
      </c>
      <c r="B17">
        <v>10</v>
      </c>
      <c r="C17">
        <v>10</v>
      </c>
      <c r="D17">
        <v>14.2</v>
      </c>
      <c r="E17">
        <v>19.66</v>
      </c>
      <c r="F17">
        <v>2.0699999999999998</v>
      </c>
      <c r="G17">
        <f t="shared" si="0"/>
        <v>17.59</v>
      </c>
      <c r="H17">
        <v>0.05</v>
      </c>
      <c r="I17">
        <v>5.1999999999999998E-2</v>
      </c>
      <c r="J17">
        <v>5.2999999999999999E-2</v>
      </c>
      <c r="K17">
        <v>235</v>
      </c>
      <c r="L17">
        <v>252</v>
      </c>
      <c r="M17">
        <v>224</v>
      </c>
      <c r="N17">
        <f t="shared" si="6"/>
        <v>4700</v>
      </c>
      <c r="O17">
        <f t="shared" si="1"/>
        <v>4846.1538461538466</v>
      </c>
      <c r="P17">
        <f t="shared" si="2"/>
        <v>4226.4150943396226</v>
      </c>
      <c r="Q17">
        <f t="shared" si="3"/>
        <v>4590.856313497824</v>
      </c>
      <c r="R17">
        <f t="shared" si="4"/>
        <v>9503.0725689404953</v>
      </c>
      <c r="S17">
        <f t="shared" si="5"/>
        <v>7.0567433860407256</v>
      </c>
    </row>
    <row r="18" spans="1:19" x14ac:dyDescent="0.3">
      <c r="A18" t="s">
        <v>20</v>
      </c>
      <c r="B18">
        <v>7</v>
      </c>
      <c r="C18">
        <v>24</v>
      </c>
      <c r="D18">
        <v>16</v>
      </c>
      <c r="E18">
        <v>27.85</v>
      </c>
      <c r="F18">
        <v>3.73</v>
      </c>
      <c r="G18">
        <f t="shared" si="0"/>
        <v>24.12</v>
      </c>
      <c r="H18">
        <v>5.0099999999999999E-2</v>
      </c>
      <c r="I18">
        <v>5.3900000000000003E-2</v>
      </c>
      <c r="J18">
        <v>5.0599999999999999E-2</v>
      </c>
      <c r="K18">
        <v>220</v>
      </c>
      <c r="L18">
        <v>242</v>
      </c>
      <c r="M18">
        <v>206</v>
      </c>
      <c r="N18">
        <f t="shared" si="6"/>
        <v>4391.2175648702596</v>
      </c>
      <c r="O18">
        <f t="shared" si="1"/>
        <v>4489.7959183673465</v>
      </c>
      <c r="P18">
        <f t="shared" si="2"/>
        <v>4071.1462450592885</v>
      </c>
      <c r="Q18">
        <f t="shared" si="3"/>
        <v>4317.3865760989647</v>
      </c>
      <c r="R18">
        <f t="shared" si="4"/>
        <v>16103.851928849139</v>
      </c>
      <c r="S18">
        <f t="shared" si="5"/>
        <v>5.0695587242038505</v>
      </c>
    </row>
    <row r="19" spans="1:19" x14ac:dyDescent="0.3">
      <c r="A19" t="s">
        <v>20</v>
      </c>
      <c r="B19">
        <v>14</v>
      </c>
      <c r="C19">
        <v>10</v>
      </c>
      <c r="D19">
        <v>13.7</v>
      </c>
      <c r="E19">
        <v>18.28</v>
      </c>
      <c r="F19">
        <v>2.06</v>
      </c>
      <c r="G19">
        <f t="shared" si="0"/>
        <v>16.220000000000002</v>
      </c>
      <c r="H19">
        <v>5.0299999999999997E-2</v>
      </c>
      <c r="I19">
        <v>5.5399999999999998E-2</v>
      </c>
      <c r="J19">
        <v>5.3199999999999997E-2</v>
      </c>
      <c r="K19">
        <v>258</v>
      </c>
      <c r="L19">
        <v>284</v>
      </c>
      <c r="M19">
        <v>214</v>
      </c>
      <c r="N19">
        <f t="shared" si="6"/>
        <v>5129.2246520874751</v>
      </c>
      <c r="O19">
        <f t="shared" si="1"/>
        <v>5126.353790613719</v>
      </c>
      <c r="P19">
        <f t="shared" si="2"/>
        <v>4022.5563909774437</v>
      </c>
      <c r="Q19">
        <f t="shared" si="3"/>
        <v>4759.3782778928789</v>
      </c>
      <c r="R19">
        <f t="shared" si="4"/>
        <v>9804.3192524593305</v>
      </c>
      <c r="S19">
        <f t="shared" si="5"/>
        <v>13.407383262795753</v>
      </c>
    </row>
    <row r="20" spans="1:19" x14ac:dyDescent="0.3">
      <c r="A20" t="s">
        <v>20</v>
      </c>
      <c r="B20">
        <v>8</v>
      </c>
      <c r="C20">
        <v>20</v>
      </c>
      <c r="D20">
        <v>13.4</v>
      </c>
      <c r="E20">
        <v>16.170000000000002</v>
      </c>
      <c r="F20">
        <v>1.7</v>
      </c>
      <c r="G20">
        <f t="shared" si="0"/>
        <v>14.470000000000002</v>
      </c>
      <c r="H20">
        <v>5.0799999999999998E-2</v>
      </c>
      <c r="I20">
        <v>6.0100000000000001E-2</v>
      </c>
      <c r="J20">
        <v>5.8099999999999999E-2</v>
      </c>
      <c r="K20">
        <v>230</v>
      </c>
      <c r="L20">
        <v>287</v>
      </c>
      <c r="M20">
        <v>280</v>
      </c>
      <c r="N20">
        <f t="shared" si="6"/>
        <v>4527.5590551181103</v>
      </c>
      <c r="O20">
        <f t="shared" si="1"/>
        <v>4775.3743760399329</v>
      </c>
      <c r="P20">
        <f t="shared" si="2"/>
        <v>4819.2771084337346</v>
      </c>
      <c r="Q20">
        <f t="shared" si="3"/>
        <v>4707.4035131972587</v>
      </c>
      <c r="R20">
        <f t="shared" si="4"/>
        <v>8002.5859724353395</v>
      </c>
      <c r="S20">
        <f t="shared" si="5"/>
        <v>3.3413148821280494</v>
      </c>
    </row>
    <row r="21" spans="1:19" x14ac:dyDescent="0.3">
      <c r="A21" t="s">
        <v>20</v>
      </c>
      <c r="B21">
        <v>8</v>
      </c>
      <c r="C21">
        <v>7</v>
      </c>
      <c r="D21">
        <v>14.6</v>
      </c>
      <c r="E21">
        <v>18.62</v>
      </c>
      <c r="F21">
        <v>1.93</v>
      </c>
      <c r="G21">
        <f t="shared" si="0"/>
        <v>16.690000000000001</v>
      </c>
      <c r="H21">
        <v>5.21E-2</v>
      </c>
      <c r="I21">
        <v>4.6800000000000001E-2</v>
      </c>
      <c r="J21">
        <v>4.6600000000000003E-2</v>
      </c>
      <c r="K21">
        <v>236</v>
      </c>
      <c r="L21">
        <v>209</v>
      </c>
      <c r="M21">
        <v>227</v>
      </c>
      <c r="N21">
        <f t="shared" si="6"/>
        <v>4529.7504798464488</v>
      </c>
      <c r="O21">
        <f t="shared" si="1"/>
        <v>4465.8119658119658</v>
      </c>
      <c r="P21">
        <f t="shared" si="2"/>
        <v>4871.244635193133</v>
      </c>
      <c r="Q21">
        <f t="shared" si="3"/>
        <v>4622.2690269505156</v>
      </c>
      <c r="R21">
        <f t="shared" si="4"/>
        <v>8920.9792220144955</v>
      </c>
      <c r="S21">
        <f t="shared" si="5"/>
        <v>4.7157859668712128</v>
      </c>
    </row>
    <row r="22" spans="1:19" x14ac:dyDescent="0.3">
      <c r="A22" t="s">
        <v>20</v>
      </c>
      <c r="B22">
        <v>9</v>
      </c>
      <c r="C22">
        <v>29</v>
      </c>
      <c r="D22">
        <v>14</v>
      </c>
      <c r="E22">
        <v>17.350000000000001</v>
      </c>
      <c r="F22">
        <v>1.53</v>
      </c>
      <c r="G22">
        <f t="shared" si="0"/>
        <v>15.820000000000002</v>
      </c>
      <c r="H22">
        <v>5.28E-2</v>
      </c>
      <c r="I22">
        <v>5.7799999999999997E-2</v>
      </c>
      <c r="J22">
        <v>5.3999999999999999E-2</v>
      </c>
      <c r="K22">
        <v>236</v>
      </c>
      <c r="L22">
        <v>251</v>
      </c>
      <c r="M22">
        <v>213</v>
      </c>
      <c r="N22">
        <f t="shared" si="6"/>
        <v>4469.69696969697</v>
      </c>
      <c r="O22">
        <f t="shared" si="1"/>
        <v>4342.5605536332178</v>
      </c>
      <c r="P22">
        <f t="shared" si="2"/>
        <v>3944.4444444444443</v>
      </c>
      <c r="Q22">
        <f t="shared" si="3"/>
        <v>4252.2339892582104</v>
      </c>
      <c r="R22">
        <f t="shared" si="4"/>
        <v>6505.9180035650616</v>
      </c>
      <c r="S22">
        <f t="shared" si="5"/>
        <v>6.4443463203768632</v>
      </c>
    </row>
    <row r="23" spans="1:19" x14ac:dyDescent="0.3">
      <c r="A23" t="s">
        <v>20</v>
      </c>
      <c r="B23">
        <v>10</v>
      </c>
      <c r="C23">
        <v>40</v>
      </c>
      <c r="D23">
        <v>15.4</v>
      </c>
      <c r="E23">
        <v>24.52</v>
      </c>
      <c r="F23">
        <v>2.19</v>
      </c>
      <c r="G23">
        <f t="shared" si="0"/>
        <v>22.33</v>
      </c>
      <c r="H23">
        <v>5.4399999999999997E-2</v>
      </c>
      <c r="I23">
        <v>4.8800000000000003E-2</v>
      </c>
      <c r="J23">
        <v>5.3600000000000002E-2</v>
      </c>
      <c r="K23">
        <v>234</v>
      </c>
      <c r="L23">
        <v>212</v>
      </c>
      <c r="M23">
        <v>221</v>
      </c>
      <c r="N23">
        <f t="shared" si="6"/>
        <v>4301.4705882352946</v>
      </c>
      <c r="O23">
        <f t="shared" si="1"/>
        <v>4344.2622950819668</v>
      </c>
      <c r="P23">
        <f t="shared" si="2"/>
        <v>4123.1343283582091</v>
      </c>
      <c r="Q23">
        <f t="shared" si="3"/>
        <v>4256.2890705584905</v>
      </c>
      <c r="R23">
        <f t="shared" si="4"/>
        <v>9321.2730645230931</v>
      </c>
      <c r="S23">
        <f t="shared" si="5"/>
        <v>2.7555343970217159</v>
      </c>
    </row>
    <row r="24" spans="1:19" x14ac:dyDescent="0.3">
      <c r="A24" t="s">
        <v>20</v>
      </c>
      <c r="B24">
        <v>11</v>
      </c>
      <c r="C24">
        <v>15</v>
      </c>
      <c r="D24">
        <v>14.3</v>
      </c>
      <c r="E24">
        <v>19.91</v>
      </c>
      <c r="F24">
        <v>2.21</v>
      </c>
      <c r="G24">
        <f t="shared" si="0"/>
        <v>17.7</v>
      </c>
      <c r="H24">
        <v>5.5100000000000003E-2</v>
      </c>
      <c r="I24">
        <v>5.8099999999999999E-2</v>
      </c>
      <c r="J24">
        <v>5.7099999999999998E-2</v>
      </c>
      <c r="K24">
        <v>260</v>
      </c>
      <c r="L24">
        <v>272</v>
      </c>
      <c r="M24">
        <v>257</v>
      </c>
      <c r="N24">
        <f t="shared" si="6"/>
        <v>4718.6932849364784</v>
      </c>
      <c r="O24">
        <f t="shared" si="1"/>
        <v>4681.5834767642</v>
      </c>
      <c r="P24">
        <f t="shared" si="2"/>
        <v>4500.8756567425571</v>
      </c>
      <c r="Q24">
        <f t="shared" si="3"/>
        <v>4633.7174728144118</v>
      </c>
      <c r="R24">
        <f t="shared" si="4"/>
        <v>10240.51561491985</v>
      </c>
      <c r="S24">
        <f t="shared" si="5"/>
        <v>2.5148510513797544</v>
      </c>
    </row>
    <row r="25" spans="1:19" x14ac:dyDescent="0.3">
      <c r="A25" t="s">
        <v>20</v>
      </c>
      <c r="B25">
        <v>13</v>
      </c>
      <c r="C25">
        <v>22</v>
      </c>
      <c r="D25">
        <v>14.3</v>
      </c>
      <c r="E25">
        <v>20.43</v>
      </c>
      <c r="F25">
        <v>2.04</v>
      </c>
      <c r="G25">
        <f t="shared" si="0"/>
        <v>18.39</v>
      </c>
      <c r="H25">
        <v>5.5800000000000002E-2</v>
      </c>
      <c r="I25">
        <v>5.7799999999999997E-2</v>
      </c>
      <c r="J25">
        <v>5.3699999999999998E-2</v>
      </c>
      <c r="K25">
        <v>268</v>
      </c>
      <c r="L25">
        <v>275</v>
      </c>
      <c r="M25">
        <v>266</v>
      </c>
      <c r="N25">
        <f t="shared" si="6"/>
        <v>4802.8673835125446</v>
      </c>
      <c r="O25">
        <f t="shared" si="1"/>
        <v>4757.7854671280284</v>
      </c>
      <c r="P25">
        <f t="shared" si="2"/>
        <v>4953.4450651769093</v>
      </c>
      <c r="Q25">
        <f t="shared" si="3"/>
        <v>4838.0326386058277</v>
      </c>
      <c r="R25">
        <f t="shared" si="4"/>
        <v>9869.5865827558882</v>
      </c>
      <c r="S25">
        <f t="shared" si="5"/>
        <v>2.117809483429228</v>
      </c>
    </row>
    <row r="26" spans="1:19" x14ac:dyDescent="0.3">
      <c r="A26" t="s">
        <v>20</v>
      </c>
      <c r="B26">
        <v>10</v>
      </c>
      <c r="C26">
        <v>14</v>
      </c>
      <c r="D26">
        <v>13.5</v>
      </c>
      <c r="E26">
        <v>16.16</v>
      </c>
      <c r="F26">
        <v>1.88</v>
      </c>
      <c r="G26">
        <f t="shared" si="0"/>
        <v>14.280000000000001</v>
      </c>
      <c r="H26">
        <v>5.6399999999999999E-2</v>
      </c>
      <c r="I26">
        <v>5.2299999999999999E-2</v>
      </c>
      <c r="J26">
        <v>5.0999999999999997E-2</v>
      </c>
      <c r="K26">
        <v>274</v>
      </c>
      <c r="L26">
        <v>250</v>
      </c>
      <c r="M26">
        <v>224</v>
      </c>
      <c r="N26">
        <f t="shared" si="6"/>
        <v>4858.1560283687941</v>
      </c>
      <c r="O26">
        <f t="shared" si="1"/>
        <v>4780.1147227533465</v>
      </c>
      <c r="P26">
        <f t="shared" si="2"/>
        <v>4392.1568627450979</v>
      </c>
      <c r="Q26">
        <f t="shared" si="3"/>
        <v>4676.8092046224128</v>
      </c>
      <c r="R26">
        <f t="shared" si="4"/>
        <v>8792.4013046901364</v>
      </c>
      <c r="S26">
        <f t="shared" si="5"/>
        <v>5.3366579957353801</v>
      </c>
    </row>
    <row r="30" spans="1:19" x14ac:dyDescent="0.3">
      <c r="F30" t="s">
        <v>43</v>
      </c>
    </row>
    <row r="31" spans="1:19" ht="15" thickBot="1" x14ac:dyDescent="0.35"/>
    <row r="32" spans="1:19" x14ac:dyDescent="0.3">
      <c r="F32" s="18" t="s">
        <v>44</v>
      </c>
      <c r="G32" s="18"/>
    </row>
    <row r="33" spans="6:14" x14ac:dyDescent="0.3">
      <c r="F33" s="15" t="s">
        <v>45</v>
      </c>
      <c r="G33" s="15">
        <v>0.86714471564637363</v>
      </c>
    </row>
    <row r="34" spans="6:14" x14ac:dyDescent="0.3">
      <c r="F34" s="15" t="s">
        <v>46</v>
      </c>
      <c r="G34" s="15">
        <v>0.75193995787343026</v>
      </c>
    </row>
    <row r="35" spans="6:14" x14ac:dyDescent="0.3">
      <c r="F35" s="15" t="s">
        <v>47</v>
      </c>
      <c r="G35" s="15">
        <v>0.74115473865053583</v>
      </c>
      <c r="I35" t="s">
        <v>69</v>
      </c>
      <c r="J35">
        <f>AVERAGE(G2:G26)</f>
        <v>16.4588</v>
      </c>
    </row>
    <row r="36" spans="6:14" x14ac:dyDescent="0.3">
      <c r="F36" s="15" t="s">
        <v>48</v>
      </c>
      <c r="G36" s="15">
        <v>1747.908124215114</v>
      </c>
    </row>
    <row r="37" spans="6:14" ht="15" thickBot="1" x14ac:dyDescent="0.35">
      <c r="F37" s="16" t="s">
        <v>49</v>
      </c>
      <c r="G37" s="16">
        <v>25</v>
      </c>
    </row>
    <row r="39" spans="6:14" ht="15" thickBot="1" x14ac:dyDescent="0.35">
      <c r="F39" t="s">
        <v>50</v>
      </c>
    </row>
    <row r="40" spans="6:14" x14ac:dyDescent="0.3">
      <c r="F40" s="17"/>
      <c r="G40" s="17" t="s">
        <v>55</v>
      </c>
      <c r="H40" s="17" t="s">
        <v>56</v>
      </c>
      <c r="I40" s="17" t="s">
        <v>57</v>
      </c>
      <c r="J40" s="17" t="s">
        <v>58</v>
      </c>
      <c r="K40" s="17" t="s">
        <v>59</v>
      </c>
    </row>
    <row r="41" spans="6:14" x14ac:dyDescent="0.3">
      <c r="F41" s="15" t="s">
        <v>51</v>
      </c>
      <c r="G41" s="15">
        <v>1</v>
      </c>
      <c r="H41" s="15">
        <v>213005780.08601373</v>
      </c>
      <c r="I41" s="15">
        <v>213005780.08601373</v>
      </c>
      <c r="J41" s="15">
        <v>69.719487599959834</v>
      </c>
      <c r="K41" s="15">
        <v>2.042214553865075E-8</v>
      </c>
    </row>
    <row r="42" spans="6:14" x14ac:dyDescent="0.3">
      <c r="F42" s="15" t="s">
        <v>52</v>
      </c>
      <c r="G42" s="15">
        <v>23</v>
      </c>
      <c r="H42" s="15">
        <v>70269204.646035552</v>
      </c>
      <c r="I42" s="15">
        <v>3055182.8106971979</v>
      </c>
      <c r="J42" s="15"/>
      <c r="K42" s="15"/>
    </row>
    <row r="43" spans="6:14" ht="15" thickBot="1" x14ac:dyDescent="0.35">
      <c r="F43" s="16" t="s">
        <v>53</v>
      </c>
      <c r="G43" s="16">
        <v>24</v>
      </c>
      <c r="H43" s="16">
        <v>283274984.73204929</v>
      </c>
      <c r="I43" s="16"/>
      <c r="J43" s="16"/>
      <c r="K43" s="16"/>
    </row>
    <row r="44" spans="6:14" ht="15" thickBot="1" x14ac:dyDescent="0.35"/>
    <row r="45" spans="6:14" x14ac:dyDescent="0.3">
      <c r="F45" s="17"/>
      <c r="G45" s="17" t="s">
        <v>60</v>
      </c>
      <c r="H45" s="17" t="s">
        <v>48</v>
      </c>
      <c r="I45" s="17" t="s">
        <v>61</v>
      </c>
      <c r="J45" s="17" t="s">
        <v>62</v>
      </c>
      <c r="K45" s="17" t="s">
        <v>63</v>
      </c>
      <c r="L45" s="17" t="s">
        <v>64</v>
      </c>
      <c r="M45" s="17" t="s">
        <v>65</v>
      </c>
      <c r="N45" s="17" t="s">
        <v>66</v>
      </c>
    </row>
    <row r="46" spans="6:14" x14ac:dyDescent="0.3">
      <c r="F46" s="15" t="s">
        <v>54</v>
      </c>
      <c r="G46" s="15">
        <v>-5204.3189335543011</v>
      </c>
      <c r="H46" s="15">
        <v>1692.6597231288461</v>
      </c>
      <c r="I46" s="15">
        <v>-3.0746397887546038</v>
      </c>
      <c r="J46" s="15">
        <v>5.3598422746504353E-3</v>
      </c>
      <c r="K46" s="15">
        <v>-8705.8523516545883</v>
      </c>
      <c r="L46" s="15">
        <v>-1702.7855154540134</v>
      </c>
      <c r="M46" s="15">
        <v>-8705.8523516545883</v>
      </c>
      <c r="N46" s="15">
        <v>-1702.7855154540134</v>
      </c>
    </row>
    <row r="47" spans="6:14" ht="15" thickBot="1" x14ac:dyDescent="0.35">
      <c r="F47" s="16" t="s">
        <v>67</v>
      </c>
      <c r="G47" s="16">
        <v>840.20080122868478</v>
      </c>
      <c r="H47" s="16">
        <v>100.62502425056721</v>
      </c>
      <c r="I47" s="16">
        <v>8.3498196148156332</v>
      </c>
      <c r="J47" s="16">
        <v>2.0422145538650604E-8</v>
      </c>
      <c r="K47" s="16">
        <v>632.04207901414759</v>
      </c>
      <c r="L47" s="16">
        <v>1048.3595234432221</v>
      </c>
      <c r="M47" s="16">
        <v>632.04207901414759</v>
      </c>
      <c r="N47" s="16">
        <v>1048.3595234432221</v>
      </c>
    </row>
    <row r="52" spans="6:11" x14ac:dyDescent="0.3">
      <c r="F52" t="s">
        <v>43</v>
      </c>
    </row>
    <row r="53" spans="6:11" ht="15" thickBot="1" x14ac:dyDescent="0.35"/>
    <row r="54" spans="6:11" x14ac:dyDescent="0.3">
      <c r="F54" s="18" t="s">
        <v>44</v>
      </c>
      <c r="G54" s="18"/>
    </row>
    <row r="55" spans="6:11" x14ac:dyDescent="0.3">
      <c r="F55" s="15" t="s">
        <v>45</v>
      </c>
      <c r="G55" s="15">
        <v>0.97658980977203325</v>
      </c>
    </row>
    <row r="56" spans="6:11" x14ac:dyDescent="0.3">
      <c r="F56" s="15" t="s">
        <v>46</v>
      </c>
      <c r="G56" s="15">
        <v>0.95372765655057612</v>
      </c>
    </row>
    <row r="57" spans="6:11" x14ac:dyDescent="0.3">
      <c r="F57" s="15" t="s">
        <v>47</v>
      </c>
      <c r="G57" s="15">
        <v>0.91206098988390938</v>
      </c>
    </row>
    <row r="58" spans="6:11" x14ac:dyDescent="0.3">
      <c r="F58" s="15" t="s">
        <v>48</v>
      </c>
      <c r="G58" s="15">
        <v>2032.5589358300188</v>
      </c>
    </row>
    <row r="59" spans="6:11" ht="15" thickBot="1" x14ac:dyDescent="0.35">
      <c r="F59" s="16" t="s">
        <v>49</v>
      </c>
      <c r="G59" s="16">
        <v>25</v>
      </c>
    </row>
    <row r="61" spans="6:11" ht="15" thickBot="1" x14ac:dyDescent="0.35">
      <c r="F61" t="s">
        <v>50</v>
      </c>
    </row>
    <row r="62" spans="6:11" x14ac:dyDescent="0.3">
      <c r="F62" s="17"/>
      <c r="G62" s="17" t="s">
        <v>55</v>
      </c>
      <c r="H62" s="17" t="s">
        <v>56</v>
      </c>
      <c r="I62" s="17" t="s">
        <v>57</v>
      </c>
      <c r="J62" s="17" t="s">
        <v>58</v>
      </c>
      <c r="K62" s="17" t="s">
        <v>59</v>
      </c>
    </row>
    <row r="63" spans="6:11" x14ac:dyDescent="0.3">
      <c r="F63" s="15" t="s">
        <v>51</v>
      </c>
      <c r="G63" s="15">
        <v>1</v>
      </c>
      <c r="H63" s="15">
        <v>2043621287.9525213</v>
      </c>
      <c r="I63" s="15">
        <v>2043621287.9525213</v>
      </c>
      <c r="J63" s="15">
        <v>494.66834940469897</v>
      </c>
      <c r="K63" s="15">
        <v>4.7173492242285839E-17</v>
      </c>
    </row>
    <row r="64" spans="6:11" x14ac:dyDescent="0.3">
      <c r="F64" s="15" t="s">
        <v>52</v>
      </c>
      <c r="G64" s="15">
        <v>24</v>
      </c>
      <c r="H64" s="15">
        <v>99151099.862939</v>
      </c>
      <c r="I64" s="15">
        <v>4131295.8276224583</v>
      </c>
      <c r="J64" s="15"/>
      <c r="K64" s="15"/>
    </row>
    <row r="65" spans="6:14" ht="15" thickBot="1" x14ac:dyDescent="0.35">
      <c r="F65" s="16" t="s">
        <v>53</v>
      </c>
      <c r="G65" s="16">
        <v>25</v>
      </c>
      <c r="H65" s="16">
        <v>2142772387.8154602</v>
      </c>
      <c r="I65" s="16"/>
      <c r="J65" s="16"/>
      <c r="K65" s="16"/>
    </row>
    <row r="66" spans="6:14" ht="15" thickBot="1" x14ac:dyDescent="0.35"/>
    <row r="67" spans="6:14" x14ac:dyDescent="0.3">
      <c r="F67" s="17"/>
      <c r="G67" s="17" t="s">
        <v>60</v>
      </c>
      <c r="H67" s="17" t="s">
        <v>48</v>
      </c>
      <c r="I67" s="17" t="s">
        <v>61</v>
      </c>
      <c r="J67" s="17" t="s">
        <v>62</v>
      </c>
      <c r="K67" s="17" t="s">
        <v>63</v>
      </c>
      <c r="L67" s="17" t="s">
        <v>64</v>
      </c>
      <c r="M67" s="17" t="s">
        <v>65</v>
      </c>
      <c r="N67" s="17" t="s">
        <v>66</v>
      </c>
    </row>
    <row r="68" spans="6:14" x14ac:dyDescent="0.3">
      <c r="F68" s="15" t="s">
        <v>54</v>
      </c>
      <c r="G68" s="15">
        <v>0</v>
      </c>
      <c r="H68" s="15" t="e">
        <v>#N/A</v>
      </c>
      <c r="I68" s="15" t="e">
        <v>#N/A</v>
      </c>
      <c r="J68" s="15" t="e">
        <v>#N/A</v>
      </c>
      <c r="K68" s="15" t="e">
        <v>#N/A</v>
      </c>
      <c r="L68" s="15" t="e">
        <v>#N/A</v>
      </c>
      <c r="M68" s="15" t="e">
        <v>#N/A</v>
      </c>
      <c r="N68" s="15" t="e">
        <v>#N/A</v>
      </c>
    </row>
    <row r="69" spans="6:14" ht="15" thickBot="1" x14ac:dyDescent="0.35">
      <c r="F69" s="16" t="s">
        <v>67</v>
      </c>
      <c r="G69" s="16">
        <v>537.48523989955538</v>
      </c>
      <c r="H69" s="16">
        <v>24.166262056562694</v>
      </c>
      <c r="I69" s="16">
        <v>22.241140919581877</v>
      </c>
      <c r="J69" s="16">
        <v>1.5872692715103256E-17</v>
      </c>
      <c r="K69" s="16">
        <v>487.6085264010897</v>
      </c>
      <c r="L69" s="16">
        <v>587.361953398021</v>
      </c>
      <c r="M69" s="16">
        <v>487.6085264010897</v>
      </c>
      <c r="N69" s="16">
        <v>587.361953398021</v>
      </c>
    </row>
  </sheetData>
  <sortState ref="A2:M70">
    <sortCondition ref="H2:H70"/>
    <sortCondition ref="B2:B70"/>
  </sortState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E27" sqref="E27"/>
    </sheetView>
  </sheetViews>
  <sheetFormatPr baseColWidth="10" defaultRowHeight="14.4" x14ac:dyDescent="0.3"/>
  <cols>
    <col min="3" max="3" width="20.88671875" bestFit="1" customWidth="1"/>
  </cols>
  <sheetData>
    <row r="3" spans="2:3" x14ac:dyDescent="0.25">
      <c r="B3" s="6" t="s">
        <v>13</v>
      </c>
      <c r="C3" s="7" t="s">
        <v>14</v>
      </c>
    </row>
    <row r="4" spans="2:3" x14ac:dyDescent="0.25">
      <c r="B4" s="8">
        <v>0</v>
      </c>
      <c r="C4" s="9" t="s">
        <v>22</v>
      </c>
    </row>
    <row r="5" spans="2:3" x14ac:dyDescent="0.25">
      <c r="B5" s="8">
        <v>1</v>
      </c>
      <c r="C5" s="9" t="s">
        <v>23</v>
      </c>
    </row>
    <row r="6" spans="2:3" x14ac:dyDescent="0.25">
      <c r="B6" s="8">
        <v>2</v>
      </c>
      <c r="C6" s="9" t="s">
        <v>24</v>
      </c>
    </row>
    <row r="7" spans="2:3" x14ac:dyDescent="0.25">
      <c r="B7" s="8">
        <v>3</v>
      </c>
      <c r="C7" s="9" t="s">
        <v>25</v>
      </c>
    </row>
    <row r="8" spans="2:3" x14ac:dyDescent="0.25">
      <c r="B8" s="8">
        <v>4</v>
      </c>
      <c r="C8" s="9" t="s">
        <v>26</v>
      </c>
    </row>
    <row r="9" spans="2:3" x14ac:dyDescent="0.25">
      <c r="B9" s="8">
        <v>5</v>
      </c>
      <c r="C9" s="9" t="s">
        <v>27</v>
      </c>
    </row>
    <row r="10" spans="2:3" x14ac:dyDescent="0.25">
      <c r="B10" s="8">
        <v>6</v>
      </c>
      <c r="C10" s="9" t="s">
        <v>28</v>
      </c>
    </row>
    <row r="11" spans="2:3" x14ac:dyDescent="0.25">
      <c r="B11" s="8">
        <v>7</v>
      </c>
      <c r="C11" s="9" t="s">
        <v>29</v>
      </c>
    </row>
    <row r="12" spans="2:3" x14ac:dyDescent="0.25">
      <c r="B12" s="10">
        <v>8</v>
      </c>
      <c r="C12" s="1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LEAME</vt:lpstr>
      <vt:lpstr>BIOLÓGICO Recibido</vt:lpstr>
      <vt:lpstr>BIOLÓGICO Calculos</vt:lpstr>
      <vt:lpstr>HIDRATADAS</vt:lpstr>
      <vt:lpstr>TABLAS_NOBORRAR</vt:lpstr>
      <vt:lpstr>Hoja2</vt:lpstr>
    </vt:vector>
  </TitlesOfParts>
  <Company>UNAP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Biología Pesquera</dc:creator>
  <cp:lastModifiedBy>Gabriel Claramunt</cp:lastModifiedBy>
  <cp:lastPrinted>2016-03-15T15:25:19Z</cp:lastPrinted>
  <dcterms:created xsi:type="dcterms:W3CDTF">2016-01-20T11:57:57Z</dcterms:created>
  <dcterms:modified xsi:type="dcterms:W3CDTF">2016-03-18T18:24:06Z</dcterms:modified>
</cp:coreProperties>
</file>