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480" windowHeight="11640"/>
  </bookViews>
  <sheets>
    <sheet name="S. común" sheetId="4" r:id="rId1"/>
    <sheet name="Anchoveta" sheetId="6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V94" i="6" l="1"/>
  <c r="U94" i="6"/>
  <c r="U90" i="6"/>
  <c r="U91" i="6"/>
  <c r="U92" i="6"/>
  <c r="U93" i="6"/>
  <c r="U89" i="6"/>
  <c r="V87" i="6"/>
  <c r="U87" i="6"/>
  <c r="U83" i="6"/>
  <c r="U84" i="6"/>
  <c r="U85" i="6"/>
  <c r="U86" i="6"/>
  <c r="U82" i="6"/>
  <c r="V79" i="6"/>
  <c r="U79" i="6"/>
  <c r="U75" i="6"/>
  <c r="U76" i="6"/>
  <c r="U77" i="6"/>
  <c r="U78" i="6"/>
  <c r="U74" i="6"/>
  <c r="V72" i="6"/>
  <c r="U72" i="6"/>
  <c r="U68" i="6"/>
  <c r="U69" i="6"/>
  <c r="U70" i="6"/>
  <c r="U71" i="6"/>
  <c r="U67" i="6"/>
  <c r="V65" i="6"/>
  <c r="U65" i="6"/>
  <c r="U61" i="6"/>
  <c r="U62" i="6"/>
  <c r="U63" i="6"/>
  <c r="U64" i="6"/>
  <c r="U60" i="6"/>
  <c r="V58" i="6"/>
  <c r="U58" i="6"/>
  <c r="U54" i="6"/>
  <c r="U55" i="6"/>
  <c r="U56" i="6"/>
  <c r="U57" i="6"/>
  <c r="U53" i="6"/>
  <c r="V50" i="6"/>
  <c r="U50" i="6"/>
  <c r="U46" i="6"/>
  <c r="U47" i="6"/>
  <c r="U48" i="6"/>
  <c r="U49" i="6"/>
  <c r="U45" i="6"/>
  <c r="V43" i="6"/>
  <c r="U43" i="6"/>
  <c r="U39" i="6"/>
  <c r="U40" i="6"/>
  <c r="U41" i="6"/>
  <c r="U42" i="6"/>
  <c r="U38" i="6"/>
  <c r="V36" i="6"/>
  <c r="U36" i="6"/>
  <c r="U32" i="6"/>
  <c r="U33" i="6"/>
  <c r="U34" i="6"/>
  <c r="U35" i="6"/>
  <c r="U31" i="6"/>
  <c r="V29" i="6"/>
  <c r="U29" i="6"/>
  <c r="U25" i="6"/>
  <c r="U26" i="6"/>
  <c r="U27" i="6"/>
  <c r="U28" i="6"/>
  <c r="U24" i="6"/>
  <c r="V22" i="6"/>
  <c r="U22" i="6"/>
  <c r="U18" i="6"/>
  <c r="U19" i="6"/>
  <c r="U20" i="6"/>
  <c r="U21" i="6"/>
  <c r="U17" i="6"/>
  <c r="V15" i="6"/>
  <c r="U15" i="6"/>
  <c r="U11" i="6"/>
  <c r="U12" i="6"/>
  <c r="U13" i="6"/>
  <c r="U14" i="6"/>
  <c r="U10" i="6"/>
  <c r="D203" i="6" l="1"/>
  <c r="F143" i="6"/>
  <c r="E143" i="6"/>
  <c r="F201" i="6"/>
  <c r="E201" i="6"/>
  <c r="F194" i="6"/>
  <c r="E194" i="6"/>
  <c r="F186" i="6"/>
  <c r="E186" i="6"/>
  <c r="F179" i="6"/>
  <c r="E179" i="6"/>
  <c r="F172" i="6"/>
  <c r="E172" i="6"/>
  <c r="F165" i="6"/>
  <c r="E165" i="6"/>
  <c r="F157" i="6"/>
  <c r="E157" i="6"/>
  <c r="F150" i="6"/>
  <c r="E150" i="6"/>
  <c r="F136" i="6"/>
  <c r="E136" i="6"/>
  <c r="F129" i="6"/>
  <c r="E129" i="6"/>
  <c r="F122" i="6"/>
  <c r="E122" i="6"/>
  <c r="T90" i="6"/>
  <c r="T91" i="6"/>
  <c r="T92" i="6"/>
  <c r="T93" i="6"/>
  <c r="T89" i="6"/>
  <c r="I321" i="4"/>
  <c r="H321" i="4"/>
  <c r="E398" i="4"/>
  <c r="D398" i="4"/>
  <c r="E391" i="4"/>
  <c r="D391" i="4"/>
  <c r="E384" i="4"/>
  <c r="D384" i="4"/>
  <c r="E377" i="4"/>
  <c r="D377" i="4"/>
  <c r="E369" i="4"/>
  <c r="D369" i="4"/>
  <c r="E362" i="4"/>
  <c r="D362" i="4"/>
  <c r="E355" i="4"/>
  <c r="D355" i="4"/>
  <c r="E348" i="4"/>
  <c r="D348" i="4"/>
  <c r="E341" i="4"/>
  <c r="D341" i="4"/>
  <c r="E333" i="4"/>
  <c r="D333" i="4"/>
  <c r="E326" i="4"/>
  <c r="D326" i="4"/>
  <c r="E319" i="4"/>
  <c r="D319" i="4"/>
  <c r="S271" i="4"/>
  <c r="S272" i="4"/>
  <c r="S264" i="4"/>
  <c r="S265" i="4"/>
  <c r="S257" i="4"/>
  <c r="S258" i="4"/>
  <c r="S250" i="4"/>
  <c r="S251" i="4"/>
  <c r="S242" i="4"/>
  <c r="S243" i="4"/>
  <c r="S235" i="4"/>
  <c r="S236" i="4"/>
  <c r="S228" i="4"/>
  <c r="S229" i="4"/>
  <c r="S221" i="4"/>
  <c r="S222" i="4"/>
  <c r="S214" i="4"/>
  <c r="S215" i="4"/>
  <c r="S206" i="4"/>
  <c r="S207" i="4"/>
  <c r="S199" i="4"/>
  <c r="S200" i="4"/>
  <c r="S278" i="4"/>
  <c r="W276" i="4"/>
  <c r="V276" i="4" l="1"/>
  <c r="T278" i="4"/>
  <c r="T276" i="4"/>
  <c r="S276" i="4"/>
  <c r="T275" i="4"/>
  <c r="T274" i="4"/>
  <c r="S274" i="4"/>
  <c r="S275" i="4"/>
  <c r="S273" i="4"/>
  <c r="S194" i="4" l="1"/>
  <c r="AA220" i="4" l="1"/>
  <c r="AA221" i="4"/>
  <c r="AA222" i="4"/>
  <c r="AA223" i="4"/>
  <c r="AA224" i="4"/>
  <c r="AA225" i="4"/>
  <c r="AA226" i="4"/>
  <c r="AA227" i="4"/>
  <c r="AA228" i="4"/>
  <c r="AA229" i="4"/>
  <c r="AA219" i="4"/>
  <c r="AA230" i="4" s="1"/>
  <c r="AB230" i="4"/>
  <c r="Z230" i="4"/>
  <c r="T269" i="4"/>
  <c r="AJ49" i="6" l="1"/>
  <c r="AJ50" i="6"/>
  <c r="AJ51" i="6"/>
  <c r="AJ52" i="6"/>
  <c r="AJ53" i="6"/>
  <c r="AJ54" i="6"/>
  <c r="AJ55" i="6"/>
  <c r="AJ56" i="6"/>
  <c r="AJ57" i="6"/>
  <c r="AJ58" i="6"/>
  <c r="AJ48" i="6"/>
  <c r="AI49" i="6"/>
  <c r="AI50" i="6"/>
  <c r="AI51" i="6"/>
  <c r="AI52" i="6"/>
  <c r="AI53" i="6"/>
  <c r="AI54" i="6"/>
  <c r="AI55" i="6"/>
  <c r="AI56" i="6"/>
  <c r="AI57" i="6"/>
  <c r="AI58" i="6"/>
  <c r="AI59" i="6"/>
  <c r="AI48" i="6"/>
  <c r="W262" i="4" l="1"/>
  <c r="T262" i="4"/>
  <c r="T255" i="4"/>
  <c r="T247" i="4"/>
  <c r="T240" i="4"/>
  <c r="T233" i="4"/>
  <c r="T226" i="4"/>
  <c r="T219" i="4"/>
  <c r="T211" i="4"/>
  <c r="T204" i="4"/>
  <c r="T268" i="4"/>
  <c r="S268" i="4"/>
  <c r="T267" i="4"/>
  <c r="S267" i="4"/>
  <c r="S269" i="4" s="1"/>
  <c r="S266" i="4"/>
  <c r="T261" i="4"/>
  <c r="S261" i="4"/>
  <c r="T260" i="4"/>
  <c r="S260" i="4"/>
  <c r="S262" i="4" s="1"/>
  <c r="S259" i="4"/>
  <c r="T254" i="4"/>
  <c r="S254" i="4"/>
  <c r="T253" i="4"/>
  <c r="S253" i="4"/>
  <c r="S255" i="4" s="1"/>
  <c r="S252" i="4"/>
  <c r="T246" i="4"/>
  <c r="S246" i="4"/>
  <c r="T245" i="4"/>
  <c r="S245" i="4"/>
  <c r="S247" i="4" s="1"/>
  <c r="S244" i="4"/>
  <c r="T239" i="4"/>
  <c r="S239" i="4"/>
  <c r="T238" i="4"/>
  <c r="S238" i="4"/>
  <c r="S240" i="4" s="1"/>
  <c r="S237" i="4"/>
  <c r="T232" i="4"/>
  <c r="S232" i="4"/>
  <c r="T231" i="4"/>
  <c r="S231" i="4"/>
  <c r="S233" i="4" s="1"/>
  <c r="S230" i="4"/>
  <c r="T225" i="4"/>
  <c r="S225" i="4"/>
  <c r="T224" i="4"/>
  <c r="S224" i="4"/>
  <c r="S226" i="4" s="1"/>
  <c r="S223" i="4"/>
  <c r="T218" i="4"/>
  <c r="S218" i="4"/>
  <c r="T217" i="4"/>
  <c r="S217" i="4"/>
  <c r="S219" i="4" s="1"/>
  <c r="S216" i="4"/>
  <c r="T210" i="4"/>
  <c r="S210" i="4"/>
  <c r="T209" i="4"/>
  <c r="S209" i="4"/>
  <c r="S211" i="4" s="1"/>
  <c r="S208" i="4"/>
  <c r="T203" i="4"/>
  <c r="S203" i="4"/>
  <c r="T202" i="4"/>
  <c r="S202" i="4"/>
  <c r="S204" i="4" s="1"/>
  <c r="S201" i="4"/>
  <c r="T197" i="4"/>
  <c r="T196" i="4"/>
  <c r="T195" i="4"/>
  <c r="T86" i="6"/>
  <c r="T85" i="6"/>
  <c r="T84" i="6"/>
  <c r="T83" i="6"/>
  <c r="T82" i="6"/>
  <c r="T87" i="6" s="1"/>
  <c r="T78" i="6"/>
  <c r="T77" i="6"/>
  <c r="T76" i="6"/>
  <c r="T75" i="6"/>
  <c r="T74" i="6"/>
  <c r="T79" i="6" s="1"/>
  <c r="T71" i="6"/>
  <c r="T70" i="6"/>
  <c r="T69" i="6"/>
  <c r="T68" i="6"/>
  <c r="T67" i="6"/>
  <c r="T72" i="6" s="1"/>
  <c r="T64" i="6"/>
  <c r="T63" i="6"/>
  <c r="T62" i="6"/>
  <c r="T61" i="6"/>
  <c r="T60" i="6"/>
  <c r="T65" i="6" s="1"/>
  <c r="T57" i="6"/>
  <c r="T56" i="6"/>
  <c r="T55" i="6"/>
  <c r="T54" i="6"/>
  <c r="T53" i="6"/>
  <c r="T58" i="6" s="1"/>
  <c r="T49" i="6"/>
  <c r="T48" i="6"/>
  <c r="T47" i="6"/>
  <c r="T46" i="6"/>
  <c r="T45" i="6"/>
  <c r="T50" i="6" s="1"/>
  <c r="T42" i="6"/>
  <c r="T41" i="6"/>
  <c r="T40" i="6"/>
  <c r="T39" i="6"/>
  <c r="T38" i="6"/>
  <c r="T43" i="6" s="1"/>
  <c r="T35" i="6"/>
  <c r="T34" i="6"/>
  <c r="T33" i="6"/>
  <c r="T32" i="6"/>
  <c r="T31" i="6"/>
  <c r="T36" i="6" s="1"/>
  <c r="T28" i="6"/>
  <c r="T27" i="6"/>
  <c r="T26" i="6"/>
  <c r="T25" i="6"/>
  <c r="T24" i="6"/>
  <c r="T29" i="6" s="1"/>
  <c r="T18" i="6"/>
  <c r="T19" i="6"/>
  <c r="T20" i="6"/>
  <c r="T21" i="6"/>
  <c r="T17" i="6"/>
  <c r="T22" i="6" s="1"/>
  <c r="T11" i="6"/>
  <c r="T12" i="6"/>
  <c r="T13" i="6"/>
  <c r="T14" i="6"/>
  <c r="T10" i="6"/>
  <c r="T15" i="6" s="1"/>
  <c r="P82" i="6"/>
  <c r="P83" i="6"/>
  <c r="P84" i="6"/>
  <c r="P85" i="6"/>
  <c r="Q86" i="6" s="1"/>
  <c r="P86" i="6"/>
  <c r="P75" i="6"/>
  <c r="P76" i="6"/>
  <c r="P77" i="6"/>
  <c r="P78" i="6"/>
  <c r="P74" i="6"/>
  <c r="P68" i="6"/>
  <c r="P69" i="6"/>
  <c r="P70" i="6"/>
  <c r="P71" i="6"/>
  <c r="P67" i="6"/>
  <c r="P61" i="6"/>
  <c r="P62" i="6"/>
  <c r="P63" i="6"/>
  <c r="P64" i="6"/>
  <c r="P60" i="6"/>
  <c r="P54" i="6"/>
  <c r="P55" i="6"/>
  <c r="P56" i="6"/>
  <c r="P57" i="6"/>
  <c r="P53" i="6"/>
  <c r="P46" i="6"/>
  <c r="P47" i="6"/>
  <c r="P48" i="6"/>
  <c r="P49" i="6"/>
  <c r="P45" i="6"/>
  <c r="P39" i="6"/>
  <c r="P40" i="6"/>
  <c r="P41" i="6"/>
  <c r="P42" i="6"/>
  <c r="P38" i="6"/>
  <c r="P32" i="6"/>
  <c r="P33" i="6"/>
  <c r="P34" i="6"/>
  <c r="P35" i="6"/>
  <c r="P31" i="6"/>
  <c r="P25" i="6"/>
  <c r="P26" i="6"/>
  <c r="P27" i="6"/>
  <c r="P28" i="6"/>
  <c r="P24" i="6"/>
  <c r="P18" i="6"/>
  <c r="P19" i="6"/>
  <c r="P20" i="6"/>
  <c r="P21" i="6"/>
  <c r="P17" i="6"/>
  <c r="P11" i="6"/>
  <c r="P12" i="6"/>
  <c r="P13" i="6"/>
  <c r="P14" i="6"/>
  <c r="P10" i="6"/>
  <c r="AM196" i="4"/>
  <c r="AM195" i="4"/>
  <c r="AM194" i="4"/>
  <c r="AM193" i="4"/>
  <c r="S193" i="4"/>
  <c r="S192" i="4"/>
  <c r="R269" i="4"/>
  <c r="S195" i="4"/>
  <c r="S197" i="4" s="1"/>
  <c r="S196" i="4"/>
  <c r="R86" i="6" l="1"/>
  <c r="T88" i="6"/>
  <c r="V197" i="4"/>
  <c r="V262" i="4"/>
  <c r="W197" i="4"/>
  <c r="W204" i="4"/>
  <c r="W211" i="4"/>
  <c r="W219" i="4"/>
  <c r="W226" i="4"/>
  <c r="W233" i="4"/>
  <c r="W240" i="4"/>
  <c r="W247" i="4"/>
  <c r="W255" i="4"/>
  <c r="R14" i="6"/>
  <c r="Q21" i="6"/>
  <c r="R28" i="6"/>
  <c r="Q35" i="6"/>
  <c r="R42" i="6"/>
  <c r="Q49" i="6"/>
  <c r="R57" i="6"/>
  <c r="Q64" i="6"/>
  <c r="R71" i="6"/>
  <c r="Q78" i="6"/>
  <c r="Q14" i="6"/>
  <c r="R21" i="6"/>
  <c r="Q28" i="6"/>
  <c r="R35" i="6"/>
  <c r="Q42" i="6"/>
  <c r="R49" i="6"/>
  <c r="Q57" i="6"/>
  <c r="R64" i="6"/>
  <c r="Q71" i="6"/>
  <c r="R78" i="6"/>
  <c r="W293" i="4"/>
  <c r="X293" i="4"/>
  <c r="W294" i="4"/>
  <c r="X294" i="4"/>
  <c r="W295" i="4"/>
  <c r="X295" i="4"/>
  <c r="Y295" i="4"/>
  <c r="W296" i="4"/>
  <c r="X296" i="4"/>
  <c r="Y296" i="4"/>
  <c r="W297" i="4"/>
  <c r="X297" i="4"/>
  <c r="Y297" i="4"/>
  <c r="W298" i="4"/>
  <c r="X298" i="4"/>
  <c r="Y298" i="4"/>
  <c r="AA298" i="4"/>
  <c r="W299" i="4"/>
  <c r="X299" i="4"/>
  <c r="Y299" i="4"/>
  <c r="Z299" i="4"/>
  <c r="W300" i="4"/>
  <c r="X300" i="4"/>
  <c r="Y300" i="4"/>
  <c r="Z300" i="4"/>
  <c r="W301" i="4"/>
  <c r="X301" i="4"/>
  <c r="Y301" i="4"/>
  <c r="Z301" i="4"/>
  <c r="AA301" i="4"/>
  <c r="W302" i="4"/>
  <c r="X302" i="4"/>
  <c r="Y302" i="4"/>
  <c r="Z302" i="4"/>
  <c r="AA302" i="4"/>
  <c r="W303" i="4"/>
  <c r="X303" i="4"/>
  <c r="Y303" i="4"/>
  <c r="Z303" i="4"/>
  <c r="AA303" i="4"/>
  <c r="W304" i="4"/>
  <c r="X304" i="4"/>
  <c r="Y304" i="4"/>
  <c r="Z304" i="4"/>
  <c r="AA304" i="4"/>
  <c r="W305" i="4"/>
  <c r="X305" i="4"/>
  <c r="Y305" i="4"/>
  <c r="Z305" i="4"/>
  <c r="AA305" i="4"/>
  <c r="W306" i="4"/>
  <c r="X306" i="4"/>
  <c r="Y306" i="4"/>
  <c r="Z306" i="4"/>
  <c r="AA306" i="4"/>
  <c r="W307" i="4"/>
  <c r="X307" i="4"/>
  <c r="Y307" i="4"/>
  <c r="Z307" i="4"/>
  <c r="AA307" i="4"/>
  <c r="W308" i="4"/>
  <c r="X308" i="4"/>
  <c r="Y308" i="4"/>
  <c r="Z308" i="4"/>
  <c r="AA308" i="4"/>
  <c r="W309" i="4"/>
  <c r="X309" i="4"/>
  <c r="Y309" i="4"/>
  <c r="Z309" i="4"/>
  <c r="AA309" i="4"/>
  <c r="W310" i="4"/>
  <c r="X310" i="4"/>
  <c r="Y310" i="4"/>
  <c r="Z310" i="4"/>
  <c r="W311" i="4"/>
  <c r="X311" i="4"/>
  <c r="Y311" i="4"/>
  <c r="Z311" i="4"/>
  <c r="W312" i="4"/>
  <c r="X312" i="4"/>
  <c r="Y312" i="4"/>
  <c r="Z312" i="4"/>
  <c r="W313" i="4"/>
  <c r="X313" i="4"/>
  <c r="Y313" i="4"/>
  <c r="Z313" i="4"/>
  <c r="W314" i="4"/>
  <c r="X314" i="4"/>
  <c r="Y314" i="4"/>
  <c r="Z314" i="4"/>
  <c r="W315" i="4"/>
  <c r="X315" i="4"/>
  <c r="Y315" i="4"/>
  <c r="Z315" i="4"/>
  <c r="W316" i="4"/>
  <c r="X316" i="4"/>
  <c r="Y316" i="4"/>
  <c r="Z316" i="4"/>
  <c r="W317" i="4"/>
  <c r="X317" i="4"/>
  <c r="Y317" i="4"/>
  <c r="Z317" i="4"/>
  <c r="W318" i="4"/>
  <c r="X318" i="4"/>
  <c r="Y318" i="4"/>
  <c r="Z318" i="4"/>
  <c r="W319" i="4"/>
  <c r="X319" i="4"/>
  <c r="Y319" i="4"/>
  <c r="Z319" i="4"/>
  <c r="W320" i="4"/>
  <c r="X320" i="4"/>
  <c r="Y320" i="4"/>
  <c r="Z320" i="4"/>
  <c r="W321" i="4"/>
  <c r="X321" i="4"/>
  <c r="Y321" i="4"/>
  <c r="Z321" i="4"/>
  <c r="W322" i="4"/>
  <c r="X322" i="4"/>
  <c r="Y322" i="4"/>
  <c r="Z322" i="4"/>
  <c r="W323" i="4"/>
  <c r="X323" i="4"/>
  <c r="Y323" i="4"/>
  <c r="Z323" i="4"/>
  <c r="W324" i="4"/>
  <c r="X324" i="4"/>
  <c r="Y324" i="4"/>
  <c r="Z324" i="4"/>
  <c r="W325" i="4"/>
  <c r="X325" i="4"/>
  <c r="Y325" i="4"/>
  <c r="Z325" i="4"/>
  <c r="W326" i="4"/>
  <c r="X326" i="4"/>
  <c r="Y326" i="4"/>
  <c r="Z326" i="4"/>
  <c r="W327" i="4"/>
  <c r="X327" i="4"/>
  <c r="Y327" i="4"/>
  <c r="Z327" i="4"/>
  <c r="W328" i="4"/>
  <c r="X328" i="4"/>
  <c r="Y328" i="4"/>
  <c r="Z328" i="4"/>
  <c r="W329" i="4"/>
  <c r="X329" i="4"/>
  <c r="Y329" i="4"/>
  <c r="Z329" i="4"/>
  <c r="W330" i="4"/>
  <c r="X330" i="4"/>
  <c r="Y330" i="4"/>
  <c r="Z330" i="4"/>
  <c r="W331" i="4"/>
  <c r="X331" i="4"/>
  <c r="Y331" i="4"/>
  <c r="Z331" i="4"/>
  <c r="W332" i="4"/>
  <c r="X332" i="4"/>
  <c r="Y332" i="4"/>
  <c r="Z332" i="4"/>
  <c r="W333" i="4"/>
  <c r="X333" i="4"/>
  <c r="Y333" i="4"/>
  <c r="Z333" i="4"/>
  <c r="W335" i="4"/>
  <c r="X335" i="4"/>
  <c r="Y335" i="4"/>
  <c r="Z335" i="4"/>
  <c r="W336" i="4"/>
  <c r="X336" i="4"/>
  <c r="Y336" i="4"/>
  <c r="Z336" i="4"/>
  <c r="W337" i="4"/>
  <c r="X337" i="4"/>
  <c r="Y337" i="4"/>
  <c r="Z337" i="4"/>
  <c r="W338" i="4"/>
  <c r="X338" i="4"/>
  <c r="Y338" i="4"/>
  <c r="Z338" i="4"/>
  <c r="W339" i="4"/>
  <c r="X339" i="4"/>
  <c r="Y339" i="4"/>
  <c r="Z339" i="4"/>
  <c r="AA339" i="4"/>
  <c r="W340" i="4"/>
  <c r="X340" i="4"/>
  <c r="Y340" i="4"/>
  <c r="Z340" i="4"/>
  <c r="AA340" i="4"/>
  <c r="W341" i="4"/>
  <c r="X341" i="4"/>
  <c r="Y341" i="4"/>
  <c r="Z341" i="4"/>
  <c r="AA341" i="4"/>
  <c r="W342" i="4"/>
  <c r="X342" i="4"/>
  <c r="Y342" i="4"/>
  <c r="Z342" i="4"/>
  <c r="AA342" i="4"/>
  <c r="W343" i="4"/>
  <c r="X343" i="4"/>
  <c r="Y343" i="4"/>
  <c r="Z343" i="4"/>
  <c r="AA343" i="4"/>
  <c r="W344" i="4"/>
  <c r="X344" i="4"/>
  <c r="Y344" i="4"/>
  <c r="Z344" i="4"/>
  <c r="AA344" i="4"/>
  <c r="W345" i="4"/>
  <c r="X345" i="4"/>
  <c r="Y345" i="4"/>
  <c r="Z345" i="4"/>
  <c r="AA345" i="4"/>
  <c r="W346" i="4"/>
  <c r="X346" i="4"/>
  <c r="Y346" i="4"/>
  <c r="Z346" i="4"/>
  <c r="AA346" i="4"/>
  <c r="W347" i="4"/>
  <c r="X347" i="4"/>
  <c r="Y347" i="4"/>
  <c r="Z347" i="4"/>
  <c r="AA347" i="4"/>
  <c r="W348" i="4"/>
  <c r="X348" i="4"/>
  <c r="Y348" i="4"/>
  <c r="Z348" i="4"/>
  <c r="AA348" i="4"/>
  <c r="W349" i="4"/>
  <c r="X349" i="4"/>
  <c r="Y349" i="4"/>
  <c r="Z349" i="4"/>
  <c r="AA349" i="4"/>
  <c r="W350" i="4"/>
  <c r="X350" i="4"/>
  <c r="Y350" i="4"/>
  <c r="Z350" i="4"/>
  <c r="AA350" i="4"/>
  <c r="W351" i="4"/>
  <c r="X351" i="4"/>
  <c r="Y351" i="4"/>
  <c r="Z351" i="4"/>
  <c r="AA351" i="4"/>
  <c r="W352" i="4"/>
  <c r="X352" i="4"/>
  <c r="Y352" i="4"/>
  <c r="Z352" i="4"/>
  <c r="AA352" i="4"/>
  <c r="W353" i="4"/>
  <c r="X353" i="4"/>
  <c r="Y353" i="4"/>
  <c r="Z353" i="4"/>
  <c r="AA353" i="4"/>
  <c r="W354" i="4"/>
  <c r="X354" i="4"/>
  <c r="Y354" i="4"/>
  <c r="Z354" i="4"/>
  <c r="AA354" i="4"/>
  <c r="W355" i="4"/>
  <c r="X355" i="4"/>
  <c r="Y355" i="4"/>
  <c r="Z355" i="4"/>
  <c r="AA355" i="4"/>
  <c r="W356" i="4"/>
  <c r="X356" i="4"/>
  <c r="Y356" i="4"/>
  <c r="Z356" i="4"/>
  <c r="AA356" i="4"/>
  <c r="W357" i="4"/>
  <c r="X357" i="4"/>
  <c r="Y357" i="4"/>
  <c r="Z357" i="4"/>
  <c r="AA357" i="4"/>
  <c r="W358" i="4"/>
  <c r="X358" i="4"/>
  <c r="Y358" i="4"/>
  <c r="Z358" i="4"/>
  <c r="AA358" i="4"/>
  <c r="W359" i="4"/>
  <c r="X359" i="4"/>
  <c r="Y359" i="4"/>
  <c r="Z359" i="4"/>
  <c r="AA359" i="4"/>
  <c r="W360" i="4"/>
  <c r="X360" i="4"/>
  <c r="Y360" i="4"/>
  <c r="Z360" i="4"/>
  <c r="AA360" i="4"/>
  <c r="W361" i="4"/>
  <c r="X361" i="4"/>
  <c r="Y361" i="4"/>
  <c r="Z361" i="4"/>
  <c r="AA361" i="4"/>
  <c r="W362" i="4"/>
  <c r="X362" i="4"/>
  <c r="Y362" i="4"/>
  <c r="Z362" i="4"/>
  <c r="AA362" i="4"/>
  <c r="W363" i="4"/>
  <c r="X363" i="4"/>
  <c r="Y363" i="4"/>
  <c r="Z363" i="4"/>
  <c r="AA363" i="4"/>
  <c r="W364" i="4"/>
  <c r="X364" i="4"/>
  <c r="Y364" i="4"/>
  <c r="Z364" i="4"/>
  <c r="AA364" i="4"/>
  <c r="W365" i="4"/>
  <c r="X365" i="4"/>
  <c r="Y365" i="4"/>
  <c r="Z365" i="4"/>
  <c r="AA365" i="4"/>
  <c r="W366" i="4"/>
  <c r="X366" i="4"/>
  <c r="Y366" i="4"/>
  <c r="Z366" i="4"/>
  <c r="AA366" i="4"/>
  <c r="W367" i="4"/>
  <c r="X367" i="4"/>
  <c r="Y367" i="4"/>
  <c r="Z367" i="4"/>
  <c r="AA367" i="4"/>
  <c r="W368" i="4"/>
  <c r="X368" i="4"/>
  <c r="Y368" i="4"/>
  <c r="Z368" i="4"/>
  <c r="AA368" i="4"/>
  <c r="W369" i="4"/>
  <c r="X369" i="4"/>
  <c r="Y369" i="4"/>
  <c r="Z369" i="4"/>
  <c r="AA369" i="4"/>
  <c r="W370" i="4"/>
  <c r="X370" i="4"/>
  <c r="Y370" i="4"/>
  <c r="Z370" i="4"/>
  <c r="AA370" i="4"/>
  <c r="W371" i="4"/>
  <c r="X371" i="4"/>
  <c r="Y371" i="4"/>
  <c r="Z371" i="4"/>
  <c r="AA371" i="4"/>
  <c r="W372" i="4"/>
  <c r="X372" i="4"/>
  <c r="Y372" i="4"/>
  <c r="Z372" i="4"/>
  <c r="AA372" i="4"/>
  <c r="W373" i="4"/>
  <c r="X373" i="4"/>
  <c r="Y373" i="4"/>
  <c r="Z373" i="4"/>
  <c r="AA373" i="4"/>
  <c r="W374" i="4"/>
  <c r="X374" i="4"/>
  <c r="Y374" i="4"/>
  <c r="Z374" i="4"/>
  <c r="AA374" i="4"/>
  <c r="W375" i="4"/>
  <c r="X375" i="4"/>
  <c r="Y375" i="4"/>
  <c r="Z375" i="4"/>
  <c r="AA375" i="4"/>
  <c r="W376" i="4"/>
  <c r="X376" i="4"/>
  <c r="Y376" i="4"/>
  <c r="Z376" i="4"/>
  <c r="AA376" i="4"/>
  <c r="W377" i="4"/>
  <c r="X377" i="4"/>
  <c r="Y377" i="4"/>
  <c r="Z377" i="4"/>
  <c r="AA377" i="4"/>
  <c r="W378" i="4"/>
  <c r="X378" i="4"/>
  <c r="Y378" i="4"/>
  <c r="Z378" i="4"/>
  <c r="AA378" i="4"/>
  <c r="W380" i="4"/>
  <c r="X380" i="4"/>
  <c r="Y380" i="4"/>
  <c r="Z380" i="4"/>
  <c r="AA380" i="4"/>
  <c r="W381" i="4"/>
  <c r="X381" i="4"/>
  <c r="Y381" i="4"/>
  <c r="Z381" i="4"/>
  <c r="AA381" i="4"/>
  <c r="W382" i="4"/>
  <c r="X382" i="4"/>
  <c r="Y382" i="4"/>
  <c r="Z382" i="4"/>
  <c r="AA382" i="4"/>
  <c r="W383" i="4"/>
  <c r="X383" i="4"/>
  <c r="Y383" i="4"/>
  <c r="Z383" i="4"/>
  <c r="AA383" i="4"/>
  <c r="W384" i="4"/>
  <c r="X384" i="4"/>
  <c r="Y384" i="4"/>
  <c r="Z384" i="4"/>
  <c r="AA384" i="4"/>
  <c r="W385" i="4"/>
  <c r="X385" i="4"/>
  <c r="Y385" i="4"/>
  <c r="Z385" i="4"/>
  <c r="AA385" i="4"/>
  <c r="W386" i="4"/>
  <c r="X386" i="4"/>
  <c r="Y386" i="4"/>
  <c r="Z386" i="4"/>
  <c r="AA386" i="4"/>
  <c r="W387" i="4"/>
  <c r="X387" i="4"/>
  <c r="Y387" i="4"/>
  <c r="Z387" i="4"/>
  <c r="AA387" i="4"/>
  <c r="W388" i="4"/>
  <c r="X388" i="4"/>
  <c r="Y388" i="4"/>
  <c r="Z388" i="4"/>
  <c r="AA388" i="4"/>
  <c r="W389" i="4"/>
  <c r="X389" i="4"/>
  <c r="Y389" i="4"/>
  <c r="Z389" i="4"/>
  <c r="AA389" i="4"/>
  <c r="W390" i="4"/>
  <c r="X390" i="4"/>
  <c r="Y390" i="4"/>
  <c r="Z390" i="4"/>
  <c r="AA390" i="4"/>
  <c r="W391" i="4"/>
  <c r="X391" i="4"/>
  <c r="Y391" i="4"/>
  <c r="Z391" i="4"/>
  <c r="AA391" i="4"/>
  <c r="W392" i="4"/>
  <c r="X392" i="4"/>
  <c r="Y392" i="4"/>
  <c r="Z392" i="4"/>
  <c r="AA392" i="4"/>
  <c r="W393" i="4"/>
  <c r="X393" i="4"/>
  <c r="Y393" i="4"/>
  <c r="Z393" i="4"/>
  <c r="AA393" i="4"/>
  <c r="W394" i="4"/>
  <c r="X394" i="4"/>
  <c r="Y394" i="4"/>
  <c r="Z394" i="4"/>
  <c r="AA394" i="4"/>
  <c r="W395" i="4"/>
  <c r="X395" i="4"/>
  <c r="Y395" i="4"/>
  <c r="Z395" i="4"/>
  <c r="AA395" i="4"/>
  <c r="W396" i="4"/>
  <c r="X396" i="4"/>
  <c r="Y396" i="4"/>
  <c r="Z396" i="4"/>
  <c r="AA396" i="4"/>
  <c r="W397" i="4"/>
  <c r="X397" i="4"/>
  <c r="Y397" i="4"/>
  <c r="Z397" i="4"/>
  <c r="AA397" i="4"/>
  <c r="W398" i="4"/>
  <c r="X398" i="4"/>
  <c r="Y398" i="4"/>
  <c r="Z398" i="4"/>
  <c r="AA398" i="4"/>
  <c r="W399" i="4"/>
  <c r="X399" i="4"/>
  <c r="Y399" i="4"/>
  <c r="Z399" i="4"/>
  <c r="AA399" i="4"/>
  <c r="W400" i="4"/>
  <c r="X400" i="4"/>
  <c r="Y400" i="4"/>
  <c r="Z400" i="4"/>
  <c r="AA400" i="4"/>
  <c r="W401" i="4"/>
  <c r="X401" i="4"/>
  <c r="Y401" i="4"/>
  <c r="Z401" i="4"/>
  <c r="AA401" i="4"/>
  <c r="W402" i="4"/>
  <c r="X402" i="4"/>
  <c r="Y402" i="4"/>
  <c r="Z402" i="4"/>
  <c r="AA402" i="4"/>
  <c r="W403" i="4"/>
  <c r="X403" i="4"/>
  <c r="Y403" i="4"/>
  <c r="Z403" i="4"/>
  <c r="AA403" i="4"/>
  <c r="W404" i="4"/>
  <c r="X404" i="4"/>
  <c r="Y404" i="4"/>
  <c r="Z404" i="4"/>
  <c r="AA404" i="4"/>
  <c r="W405" i="4"/>
  <c r="X405" i="4"/>
  <c r="Y405" i="4"/>
  <c r="Z405" i="4"/>
  <c r="AA405" i="4"/>
  <c r="W406" i="4"/>
  <c r="X406" i="4"/>
  <c r="Y406" i="4"/>
  <c r="Z406" i="4"/>
  <c r="AA406" i="4"/>
  <c r="W407" i="4"/>
  <c r="X407" i="4"/>
  <c r="Y407" i="4"/>
  <c r="Z407" i="4"/>
  <c r="AA407" i="4"/>
  <c r="W408" i="4"/>
  <c r="X408" i="4"/>
  <c r="Y408" i="4"/>
  <c r="Z408" i="4"/>
  <c r="AA408" i="4"/>
  <c r="W409" i="4"/>
  <c r="X409" i="4"/>
  <c r="Y409" i="4"/>
  <c r="Z409" i="4"/>
  <c r="AA409" i="4"/>
  <c r="W410" i="4"/>
  <c r="X410" i="4"/>
  <c r="Y410" i="4"/>
  <c r="Z410" i="4"/>
  <c r="AA410" i="4"/>
  <c r="W411" i="4"/>
  <c r="X411" i="4"/>
  <c r="Y411" i="4"/>
  <c r="Z411" i="4"/>
  <c r="AA411" i="4"/>
  <c r="W412" i="4"/>
  <c r="X412" i="4"/>
  <c r="Y412" i="4"/>
  <c r="Z412" i="4"/>
  <c r="AA412" i="4"/>
  <c r="W413" i="4"/>
  <c r="X413" i="4"/>
  <c r="Y413" i="4"/>
  <c r="Z413" i="4"/>
  <c r="AA413" i="4"/>
  <c r="W414" i="4"/>
  <c r="X414" i="4"/>
  <c r="Y414" i="4"/>
  <c r="Z414" i="4"/>
  <c r="AA414" i="4"/>
  <c r="W415" i="4"/>
  <c r="X415" i="4"/>
  <c r="Y415" i="4"/>
  <c r="Z415" i="4"/>
  <c r="AA415" i="4"/>
  <c r="W416" i="4"/>
  <c r="X416" i="4"/>
  <c r="Y416" i="4"/>
  <c r="Z416" i="4"/>
  <c r="AA416" i="4"/>
  <c r="W417" i="4"/>
  <c r="X417" i="4"/>
  <c r="Y417" i="4"/>
  <c r="Z417" i="4"/>
  <c r="AA417" i="4"/>
  <c r="W418" i="4"/>
  <c r="X418" i="4"/>
  <c r="Y418" i="4"/>
  <c r="Z418" i="4"/>
  <c r="AA418" i="4"/>
  <c r="W419" i="4"/>
  <c r="X419" i="4"/>
  <c r="Y419" i="4"/>
  <c r="Z419" i="4"/>
  <c r="AA419" i="4"/>
  <c r="W420" i="4"/>
  <c r="X420" i="4"/>
  <c r="Y420" i="4"/>
  <c r="Z420" i="4"/>
  <c r="AA420" i="4"/>
  <c r="W421" i="4"/>
  <c r="X421" i="4"/>
  <c r="Y421" i="4"/>
  <c r="Z421" i="4"/>
  <c r="AA421" i="4"/>
  <c r="W422" i="4"/>
  <c r="X422" i="4"/>
  <c r="Y422" i="4"/>
  <c r="Z422" i="4"/>
  <c r="AA422" i="4"/>
  <c r="W424" i="4"/>
  <c r="X424" i="4"/>
  <c r="Y424" i="4"/>
  <c r="Z424" i="4"/>
  <c r="AA424" i="4"/>
  <c r="W425" i="4"/>
  <c r="X425" i="4"/>
  <c r="Y425" i="4"/>
  <c r="Z425" i="4"/>
  <c r="AA425" i="4"/>
  <c r="W426" i="4"/>
  <c r="X426" i="4"/>
  <c r="Y426" i="4"/>
  <c r="Z426" i="4"/>
  <c r="AA426" i="4"/>
  <c r="W427" i="4"/>
  <c r="X427" i="4"/>
  <c r="Y427" i="4"/>
  <c r="Z427" i="4"/>
  <c r="AA427" i="4"/>
  <c r="W428" i="4"/>
  <c r="X428" i="4"/>
  <c r="Y428" i="4"/>
  <c r="Z428" i="4"/>
  <c r="AA428" i="4"/>
  <c r="W429" i="4"/>
  <c r="X429" i="4"/>
  <c r="Y429" i="4"/>
  <c r="Z429" i="4"/>
  <c r="AA429" i="4"/>
  <c r="W430" i="4"/>
  <c r="X430" i="4"/>
  <c r="Y430" i="4"/>
  <c r="Z430" i="4"/>
  <c r="AA430" i="4"/>
  <c r="W431" i="4"/>
  <c r="X431" i="4"/>
  <c r="Y431" i="4"/>
  <c r="Z431" i="4"/>
  <c r="AA431" i="4"/>
  <c r="W432" i="4"/>
  <c r="X432" i="4"/>
  <c r="Y432" i="4"/>
  <c r="Z432" i="4"/>
  <c r="AA432" i="4"/>
  <c r="W433" i="4"/>
  <c r="X433" i="4"/>
  <c r="Y433" i="4"/>
  <c r="Z433" i="4"/>
  <c r="AA433" i="4"/>
  <c r="W434" i="4"/>
  <c r="X434" i="4"/>
  <c r="Y434" i="4"/>
  <c r="Z434" i="4"/>
  <c r="AA434" i="4"/>
  <c r="W435" i="4"/>
  <c r="X435" i="4"/>
  <c r="Y435" i="4"/>
  <c r="Z435" i="4"/>
  <c r="AA435" i="4"/>
  <c r="W436" i="4"/>
  <c r="X436" i="4"/>
  <c r="Y436" i="4"/>
  <c r="Z436" i="4"/>
  <c r="AA436" i="4"/>
  <c r="W437" i="4"/>
  <c r="X437" i="4"/>
  <c r="Y437" i="4"/>
  <c r="Z437" i="4"/>
  <c r="AA437" i="4"/>
  <c r="W438" i="4"/>
  <c r="X438" i="4"/>
  <c r="Y438" i="4"/>
  <c r="Z438" i="4"/>
  <c r="AA438" i="4"/>
  <c r="W439" i="4"/>
  <c r="X439" i="4"/>
  <c r="Y439" i="4"/>
  <c r="Z439" i="4"/>
  <c r="AA439" i="4"/>
  <c r="W440" i="4"/>
  <c r="X440" i="4"/>
  <c r="Y440" i="4"/>
  <c r="Z440" i="4"/>
  <c r="AA440" i="4"/>
  <c r="W441" i="4"/>
  <c r="X441" i="4"/>
  <c r="Y441" i="4"/>
  <c r="Z441" i="4"/>
  <c r="AA441" i="4"/>
  <c r="W442" i="4"/>
  <c r="X442" i="4"/>
  <c r="Y442" i="4"/>
  <c r="Z442" i="4"/>
  <c r="AA442" i="4"/>
  <c r="W443" i="4"/>
  <c r="X443" i="4"/>
  <c r="Y443" i="4"/>
  <c r="Z443" i="4"/>
  <c r="AA443" i="4"/>
  <c r="W444" i="4"/>
  <c r="X444" i="4"/>
  <c r="Y444" i="4"/>
  <c r="Z444" i="4"/>
  <c r="AA444" i="4"/>
  <c r="W445" i="4"/>
  <c r="X445" i="4"/>
  <c r="Y445" i="4"/>
  <c r="Z445" i="4"/>
  <c r="AA445" i="4"/>
  <c r="W446" i="4"/>
  <c r="X446" i="4"/>
  <c r="Y446" i="4"/>
  <c r="Z446" i="4"/>
  <c r="AA446" i="4"/>
  <c r="W447" i="4"/>
  <c r="X447" i="4"/>
  <c r="Y447" i="4"/>
  <c r="Z447" i="4"/>
  <c r="AA447" i="4"/>
  <c r="W448" i="4"/>
  <c r="X448" i="4"/>
  <c r="Y448" i="4"/>
  <c r="Z448" i="4"/>
  <c r="AA448" i="4"/>
  <c r="W449" i="4"/>
  <c r="X449" i="4"/>
  <c r="Y449" i="4"/>
  <c r="Z449" i="4"/>
  <c r="AA449" i="4"/>
  <c r="W450" i="4"/>
  <c r="X450" i="4"/>
  <c r="Y450" i="4"/>
  <c r="Z450" i="4"/>
  <c r="AA450" i="4"/>
  <c r="W451" i="4"/>
  <c r="X451" i="4"/>
  <c r="Y451" i="4"/>
  <c r="Z451" i="4"/>
  <c r="AA451" i="4"/>
  <c r="W452" i="4"/>
  <c r="X452" i="4"/>
  <c r="Y452" i="4"/>
  <c r="Z452" i="4"/>
  <c r="AA452" i="4"/>
  <c r="W453" i="4"/>
  <c r="X453" i="4"/>
  <c r="Y453" i="4"/>
  <c r="Z453" i="4"/>
  <c r="AA453" i="4"/>
  <c r="W454" i="4"/>
  <c r="X454" i="4"/>
  <c r="Y454" i="4"/>
  <c r="Z454" i="4"/>
  <c r="AA454" i="4"/>
  <c r="W455" i="4"/>
  <c r="X455" i="4"/>
  <c r="Y455" i="4"/>
  <c r="Z455" i="4"/>
  <c r="AA455" i="4"/>
  <c r="W456" i="4"/>
  <c r="X456" i="4"/>
  <c r="Y456" i="4"/>
  <c r="Z456" i="4"/>
  <c r="AA456" i="4"/>
  <c r="W457" i="4"/>
  <c r="X457" i="4"/>
  <c r="Y457" i="4"/>
  <c r="Z457" i="4"/>
  <c r="AA457" i="4"/>
  <c r="W458" i="4"/>
  <c r="X458" i="4"/>
  <c r="Y458" i="4"/>
  <c r="Z458" i="4"/>
  <c r="AA458" i="4"/>
  <c r="W459" i="4"/>
  <c r="X459" i="4"/>
  <c r="Y459" i="4"/>
  <c r="Z459" i="4"/>
  <c r="AA459" i="4"/>
  <c r="W460" i="4"/>
  <c r="X460" i="4"/>
  <c r="Y460" i="4"/>
  <c r="Z460" i="4"/>
  <c r="AA460" i="4"/>
  <c r="W461" i="4"/>
  <c r="X461" i="4"/>
  <c r="Y461" i="4"/>
  <c r="Z461" i="4"/>
  <c r="AA461" i="4"/>
  <c r="W463" i="4"/>
  <c r="X463" i="4"/>
  <c r="Y463" i="4"/>
  <c r="Z463" i="4"/>
  <c r="AA463" i="4"/>
  <c r="W464" i="4"/>
  <c r="X464" i="4"/>
  <c r="Y464" i="4"/>
  <c r="Z464" i="4"/>
  <c r="AA464" i="4"/>
  <c r="W465" i="4"/>
  <c r="X465" i="4"/>
  <c r="Y465" i="4"/>
  <c r="Z465" i="4"/>
  <c r="AA465" i="4"/>
  <c r="W466" i="4"/>
  <c r="X466" i="4"/>
  <c r="Y466" i="4"/>
  <c r="Z466" i="4"/>
  <c r="AA466" i="4"/>
  <c r="W467" i="4"/>
  <c r="X467" i="4"/>
  <c r="Y467" i="4"/>
  <c r="Z467" i="4"/>
  <c r="AA467" i="4"/>
  <c r="W468" i="4"/>
  <c r="X468" i="4"/>
  <c r="Y468" i="4"/>
  <c r="Z468" i="4"/>
  <c r="AA468" i="4"/>
  <c r="W469" i="4"/>
  <c r="X469" i="4"/>
  <c r="Y469" i="4"/>
  <c r="Z469" i="4"/>
  <c r="AA469" i="4"/>
  <c r="W470" i="4"/>
  <c r="X470" i="4"/>
  <c r="Y470" i="4"/>
  <c r="Z470" i="4"/>
  <c r="AA470" i="4"/>
  <c r="W471" i="4"/>
  <c r="X471" i="4"/>
  <c r="Y471" i="4"/>
  <c r="Z471" i="4"/>
  <c r="AA471" i="4"/>
  <c r="W472" i="4"/>
  <c r="X472" i="4"/>
  <c r="Y472" i="4"/>
  <c r="Z472" i="4"/>
  <c r="AA472" i="4"/>
  <c r="W473" i="4"/>
  <c r="X473" i="4"/>
  <c r="Y473" i="4"/>
  <c r="Z473" i="4"/>
  <c r="AA473" i="4"/>
  <c r="W474" i="4"/>
  <c r="X474" i="4"/>
  <c r="Y474" i="4"/>
  <c r="Z474" i="4"/>
  <c r="AA474" i="4"/>
  <c r="W475" i="4"/>
  <c r="X475" i="4"/>
  <c r="Y475" i="4"/>
  <c r="Z475" i="4"/>
  <c r="AA475" i="4"/>
  <c r="W476" i="4"/>
  <c r="X476" i="4"/>
  <c r="Y476" i="4"/>
  <c r="Z476" i="4"/>
  <c r="AA476" i="4"/>
  <c r="W477" i="4"/>
  <c r="X477" i="4"/>
  <c r="Y477" i="4"/>
  <c r="Z477" i="4"/>
  <c r="AA477" i="4"/>
  <c r="W478" i="4"/>
  <c r="X478" i="4"/>
  <c r="Y478" i="4"/>
  <c r="Z478" i="4"/>
  <c r="AA478" i="4"/>
  <c r="W479" i="4"/>
  <c r="X479" i="4"/>
  <c r="Y479" i="4"/>
  <c r="Z479" i="4"/>
  <c r="AA479" i="4"/>
  <c r="W480" i="4"/>
  <c r="X480" i="4"/>
  <c r="Y480" i="4"/>
  <c r="Z480" i="4"/>
  <c r="AA480" i="4"/>
  <c r="W481" i="4"/>
  <c r="X481" i="4"/>
  <c r="Y481" i="4"/>
  <c r="Z481" i="4"/>
  <c r="AA481" i="4"/>
  <c r="W482" i="4"/>
  <c r="X482" i="4"/>
  <c r="Y482" i="4"/>
  <c r="Z482" i="4"/>
  <c r="AA482" i="4"/>
  <c r="W483" i="4"/>
  <c r="X483" i="4"/>
  <c r="Y483" i="4"/>
  <c r="Z483" i="4"/>
  <c r="AA483" i="4"/>
  <c r="W484" i="4"/>
  <c r="X484" i="4"/>
  <c r="Y484" i="4"/>
  <c r="Z484" i="4"/>
  <c r="AA484" i="4"/>
  <c r="W485" i="4"/>
  <c r="X485" i="4"/>
  <c r="Y485" i="4"/>
  <c r="Z485" i="4"/>
  <c r="AA485" i="4"/>
  <c r="W486" i="4"/>
  <c r="X486" i="4"/>
  <c r="Y486" i="4"/>
  <c r="Z486" i="4"/>
  <c r="AA486" i="4"/>
  <c r="W487" i="4"/>
  <c r="X487" i="4"/>
  <c r="Y487" i="4"/>
  <c r="Z487" i="4"/>
  <c r="AA487" i="4"/>
  <c r="W488" i="4"/>
  <c r="X488" i="4"/>
  <c r="Y488" i="4"/>
  <c r="Z488" i="4"/>
  <c r="AA488" i="4"/>
  <c r="W489" i="4"/>
  <c r="X489" i="4"/>
  <c r="Y489" i="4"/>
  <c r="Z489" i="4"/>
  <c r="AA489" i="4"/>
  <c r="W490" i="4"/>
  <c r="X490" i="4"/>
  <c r="Y490" i="4"/>
  <c r="Z490" i="4"/>
  <c r="AA490" i="4"/>
  <c r="W491" i="4"/>
  <c r="X491" i="4"/>
  <c r="Y491" i="4"/>
  <c r="Z491" i="4"/>
  <c r="AA491" i="4"/>
  <c r="W492" i="4"/>
  <c r="X492" i="4"/>
  <c r="Y492" i="4"/>
  <c r="Z492" i="4"/>
  <c r="AA492" i="4"/>
  <c r="W493" i="4"/>
  <c r="X493" i="4"/>
  <c r="Y493" i="4"/>
  <c r="Z493" i="4"/>
  <c r="AA493" i="4"/>
  <c r="W494" i="4"/>
  <c r="X494" i="4"/>
  <c r="Y494" i="4"/>
  <c r="Z494" i="4"/>
  <c r="AA494" i="4"/>
  <c r="W495" i="4"/>
  <c r="X495" i="4"/>
  <c r="Y495" i="4"/>
  <c r="Z495" i="4"/>
  <c r="AA495" i="4"/>
  <c r="W496" i="4"/>
  <c r="X496" i="4"/>
  <c r="Y496" i="4"/>
  <c r="Z496" i="4"/>
  <c r="AA496" i="4"/>
  <c r="W498" i="4"/>
  <c r="X498" i="4"/>
  <c r="Y498" i="4"/>
  <c r="Z498" i="4"/>
  <c r="AA498" i="4"/>
  <c r="W499" i="4"/>
  <c r="X499" i="4"/>
  <c r="Y499" i="4"/>
  <c r="Z499" i="4"/>
  <c r="AA499" i="4"/>
  <c r="W500" i="4"/>
  <c r="X500" i="4"/>
  <c r="Y500" i="4"/>
  <c r="Z500" i="4"/>
  <c r="AA500" i="4"/>
  <c r="W501" i="4"/>
  <c r="X501" i="4"/>
  <c r="Y501" i="4"/>
  <c r="Z501" i="4"/>
  <c r="AA501" i="4"/>
  <c r="W502" i="4"/>
  <c r="X502" i="4"/>
  <c r="Y502" i="4"/>
  <c r="Z502" i="4"/>
  <c r="AA502" i="4"/>
  <c r="W503" i="4"/>
  <c r="X503" i="4"/>
  <c r="Y503" i="4"/>
  <c r="Z503" i="4"/>
  <c r="AA503" i="4"/>
  <c r="W504" i="4"/>
  <c r="X504" i="4"/>
  <c r="Y504" i="4"/>
  <c r="Z504" i="4"/>
  <c r="AA504" i="4"/>
  <c r="W505" i="4"/>
  <c r="X505" i="4"/>
  <c r="Y505" i="4"/>
  <c r="Z505" i="4"/>
  <c r="AA505" i="4"/>
  <c r="W506" i="4"/>
  <c r="X506" i="4"/>
  <c r="Y506" i="4"/>
  <c r="Z506" i="4"/>
  <c r="AA506" i="4"/>
  <c r="W507" i="4"/>
  <c r="X507" i="4"/>
  <c r="Y507" i="4"/>
  <c r="Z507" i="4"/>
  <c r="AA507" i="4"/>
  <c r="W508" i="4"/>
  <c r="X508" i="4"/>
  <c r="Y508" i="4"/>
  <c r="Z508" i="4"/>
  <c r="AA508" i="4"/>
  <c r="W509" i="4"/>
  <c r="X509" i="4"/>
  <c r="Y509" i="4"/>
  <c r="Z509" i="4"/>
  <c r="AA509" i="4"/>
  <c r="W510" i="4"/>
  <c r="X510" i="4"/>
  <c r="Y510" i="4"/>
  <c r="Z510" i="4"/>
  <c r="AA510" i="4"/>
  <c r="W511" i="4"/>
  <c r="X511" i="4"/>
  <c r="Y511" i="4"/>
  <c r="Z511" i="4"/>
  <c r="AA511" i="4"/>
  <c r="W512" i="4"/>
  <c r="X512" i="4"/>
  <c r="Y512" i="4"/>
  <c r="Z512" i="4"/>
  <c r="AA512" i="4"/>
  <c r="W513" i="4"/>
  <c r="X513" i="4"/>
  <c r="Y513" i="4"/>
  <c r="Z513" i="4"/>
  <c r="AA513" i="4"/>
  <c r="W514" i="4"/>
  <c r="X514" i="4"/>
  <c r="Y514" i="4"/>
  <c r="Z514" i="4"/>
  <c r="AA514" i="4"/>
  <c r="W515" i="4"/>
  <c r="X515" i="4"/>
  <c r="Y515" i="4"/>
  <c r="Z515" i="4"/>
  <c r="AA515" i="4"/>
  <c r="W516" i="4"/>
  <c r="X516" i="4"/>
  <c r="Y516" i="4"/>
  <c r="Z516" i="4"/>
  <c r="AA516" i="4"/>
  <c r="W517" i="4"/>
  <c r="X517" i="4"/>
  <c r="Y517" i="4"/>
  <c r="Z517" i="4"/>
  <c r="AA517" i="4"/>
  <c r="W518" i="4"/>
  <c r="X518" i="4"/>
  <c r="Y518" i="4"/>
  <c r="Z518" i="4"/>
  <c r="AA518" i="4"/>
  <c r="W519" i="4"/>
  <c r="X519" i="4"/>
  <c r="Y519" i="4"/>
  <c r="Z519" i="4"/>
  <c r="AA519" i="4"/>
  <c r="W520" i="4"/>
  <c r="X520" i="4"/>
  <c r="Y520" i="4"/>
  <c r="Z520" i="4"/>
  <c r="AA520" i="4"/>
  <c r="W521" i="4"/>
  <c r="X521" i="4"/>
  <c r="Y521" i="4"/>
  <c r="Z521" i="4"/>
  <c r="AA521" i="4"/>
  <c r="W522" i="4"/>
  <c r="X522" i="4"/>
  <c r="Y522" i="4"/>
  <c r="Z522" i="4"/>
  <c r="AA522" i="4"/>
  <c r="W523" i="4"/>
  <c r="X523" i="4"/>
  <c r="Y523" i="4"/>
  <c r="Z523" i="4"/>
  <c r="AA523" i="4"/>
  <c r="W524" i="4"/>
  <c r="X524" i="4"/>
  <c r="Y524" i="4"/>
  <c r="Z524" i="4"/>
  <c r="AA524" i="4"/>
  <c r="W525" i="4"/>
  <c r="X525" i="4"/>
  <c r="Y525" i="4"/>
  <c r="Z525" i="4"/>
  <c r="AA525" i="4"/>
  <c r="W526" i="4"/>
  <c r="X526" i="4"/>
  <c r="Y526" i="4"/>
  <c r="Z526" i="4"/>
  <c r="AA526" i="4"/>
  <c r="W527" i="4"/>
  <c r="X527" i="4"/>
  <c r="Y527" i="4"/>
  <c r="Z527" i="4"/>
  <c r="AA527" i="4"/>
  <c r="W528" i="4"/>
  <c r="X528" i="4"/>
  <c r="Y528" i="4"/>
  <c r="Z528" i="4"/>
  <c r="AA528" i="4"/>
  <c r="W529" i="4"/>
  <c r="X529" i="4"/>
  <c r="Y529" i="4"/>
  <c r="Z529" i="4"/>
  <c r="AA529" i="4"/>
  <c r="W530" i="4"/>
  <c r="X530" i="4"/>
  <c r="Y530" i="4"/>
  <c r="Z530" i="4"/>
  <c r="AA530" i="4"/>
  <c r="W531" i="4"/>
  <c r="X531" i="4"/>
  <c r="Y531" i="4"/>
  <c r="Z531" i="4"/>
  <c r="AA531" i="4"/>
  <c r="W532" i="4"/>
  <c r="X532" i="4"/>
  <c r="Y532" i="4"/>
  <c r="Z532" i="4"/>
  <c r="AA532" i="4"/>
  <c r="W533" i="4"/>
  <c r="X533" i="4"/>
  <c r="Y533" i="4"/>
  <c r="Z533" i="4"/>
  <c r="AA533" i="4"/>
  <c r="W534" i="4"/>
  <c r="X534" i="4"/>
  <c r="Y534" i="4"/>
  <c r="Z534" i="4"/>
  <c r="AA534" i="4"/>
  <c r="W535" i="4"/>
  <c r="X535" i="4"/>
  <c r="Y535" i="4"/>
  <c r="Z535" i="4"/>
  <c r="AA535" i="4"/>
  <c r="W537" i="4"/>
  <c r="X537" i="4"/>
  <c r="Y537" i="4"/>
  <c r="Z537" i="4"/>
  <c r="W538" i="4"/>
  <c r="X538" i="4"/>
  <c r="Y538" i="4"/>
  <c r="Z538" i="4"/>
  <c r="W539" i="4"/>
  <c r="X539" i="4"/>
  <c r="Y539" i="4"/>
  <c r="Z539" i="4"/>
  <c r="W540" i="4"/>
  <c r="X540" i="4"/>
  <c r="Y540" i="4"/>
  <c r="Z540" i="4"/>
  <c r="W541" i="4"/>
  <c r="X541" i="4"/>
  <c r="Y541" i="4"/>
  <c r="Z541" i="4"/>
  <c r="W542" i="4"/>
  <c r="X542" i="4"/>
  <c r="Y542" i="4"/>
  <c r="Z542" i="4"/>
  <c r="W543" i="4"/>
  <c r="X543" i="4"/>
  <c r="Y543" i="4"/>
  <c r="Z543" i="4"/>
  <c r="W544" i="4"/>
  <c r="X544" i="4"/>
  <c r="Y544" i="4"/>
  <c r="Z544" i="4"/>
  <c r="W545" i="4"/>
  <c r="X545" i="4"/>
  <c r="Y545" i="4"/>
  <c r="Z545" i="4"/>
  <c r="W546" i="4"/>
  <c r="X546" i="4"/>
  <c r="Y546" i="4"/>
  <c r="Z546" i="4"/>
  <c r="W547" i="4"/>
  <c r="X547" i="4"/>
  <c r="Y547" i="4"/>
  <c r="Z547" i="4"/>
  <c r="W548" i="4"/>
  <c r="X548" i="4"/>
  <c r="Y548" i="4"/>
  <c r="Z548" i="4"/>
  <c r="W549" i="4"/>
  <c r="X549" i="4"/>
  <c r="Y549" i="4"/>
  <c r="Z549" i="4"/>
  <c r="W550" i="4"/>
  <c r="X550" i="4"/>
  <c r="Y550" i="4"/>
  <c r="Z550" i="4"/>
  <c r="W551" i="4"/>
  <c r="X551" i="4"/>
  <c r="Y551" i="4"/>
  <c r="Z551" i="4"/>
  <c r="W552" i="4"/>
  <c r="X552" i="4"/>
  <c r="Y552" i="4"/>
  <c r="Z552" i="4"/>
  <c r="W553" i="4"/>
  <c r="X553" i="4"/>
  <c r="Y553" i="4"/>
  <c r="Z553" i="4"/>
  <c r="W554" i="4"/>
  <c r="X554" i="4"/>
  <c r="Y554" i="4"/>
  <c r="Z554" i="4"/>
  <c r="W555" i="4"/>
  <c r="X555" i="4"/>
  <c r="Y555" i="4"/>
  <c r="Z555" i="4"/>
  <c r="W556" i="4"/>
  <c r="X556" i="4"/>
  <c r="Y556" i="4"/>
  <c r="Z556" i="4"/>
  <c r="W557" i="4"/>
  <c r="X557" i="4"/>
  <c r="Y557" i="4"/>
  <c r="Z557" i="4"/>
  <c r="W558" i="4"/>
  <c r="X558" i="4"/>
  <c r="Y558" i="4"/>
  <c r="Z558" i="4"/>
  <c r="W559" i="4"/>
  <c r="X559" i="4"/>
  <c r="Y559" i="4"/>
  <c r="Z559" i="4"/>
  <c r="W560" i="4"/>
  <c r="X560" i="4"/>
  <c r="Y560" i="4"/>
  <c r="Z560" i="4"/>
  <c r="W561" i="4"/>
  <c r="X561" i="4"/>
  <c r="Y561" i="4"/>
  <c r="Z561" i="4"/>
  <c r="W562" i="4"/>
  <c r="X562" i="4"/>
  <c r="Y562" i="4"/>
  <c r="Z562" i="4"/>
  <c r="W563" i="4"/>
  <c r="X563" i="4"/>
  <c r="Y563" i="4"/>
  <c r="Z563" i="4"/>
  <c r="W564" i="4"/>
  <c r="X564" i="4"/>
  <c r="Y564" i="4"/>
  <c r="Z564" i="4"/>
  <c r="W565" i="4"/>
  <c r="X565" i="4"/>
  <c r="Y565" i="4"/>
  <c r="Z565" i="4"/>
  <c r="W566" i="4"/>
  <c r="X566" i="4"/>
  <c r="Y566" i="4"/>
  <c r="Z566" i="4"/>
  <c r="W567" i="4"/>
  <c r="X567" i="4"/>
  <c r="Y567" i="4"/>
  <c r="Z567" i="4"/>
  <c r="W568" i="4"/>
  <c r="X568" i="4"/>
  <c r="Y568" i="4"/>
  <c r="Z568" i="4"/>
  <c r="W569" i="4"/>
  <c r="X569" i="4"/>
  <c r="Y569" i="4"/>
  <c r="Z569" i="4"/>
  <c r="W570" i="4"/>
  <c r="X570" i="4"/>
  <c r="Y570" i="4"/>
  <c r="Z570" i="4"/>
  <c r="W571" i="4"/>
  <c r="X571" i="4"/>
  <c r="Y571" i="4"/>
  <c r="Z571" i="4"/>
  <c r="W572" i="4"/>
  <c r="X572" i="4"/>
  <c r="Y572" i="4"/>
  <c r="Z572" i="4"/>
  <c r="W573" i="4"/>
  <c r="X573" i="4"/>
  <c r="Y573" i="4"/>
  <c r="Z573" i="4"/>
  <c r="W574" i="4"/>
  <c r="X574" i="4"/>
  <c r="Y574" i="4"/>
  <c r="Z574" i="4"/>
  <c r="W575" i="4"/>
  <c r="X575" i="4"/>
  <c r="Y575" i="4"/>
  <c r="Z575" i="4"/>
  <c r="W576" i="4"/>
  <c r="X576" i="4"/>
  <c r="Y576" i="4"/>
  <c r="Z576" i="4"/>
  <c r="W577" i="4"/>
  <c r="X577" i="4"/>
  <c r="Y577" i="4"/>
  <c r="Z577" i="4"/>
  <c r="W578" i="4"/>
  <c r="X578" i="4"/>
  <c r="Y578" i="4"/>
  <c r="Z578" i="4"/>
  <c r="X580" i="4"/>
  <c r="Y580" i="4"/>
  <c r="Z580" i="4"/>
  <c r="X581" i="4"/>
  <c r="Y581" i="4"/>
  <c r="Z581" i="4"/>
  <c r="X582" i="4"/>
  <c r="Y582" i="4"/>
  <c r="Z582" i="4"/>
  <c r="X583" i="4"/>
  <c r="Y583" i="4"/>
  <c r="Z583" i="4"/>
  <c r="X584" i="4"/>
  <c r="Y584" i="4"/>
  <c r="Z584" i="4"/>
  <c r="X585" i="4"/>
  <c r="Y585" i="4"/>
  <c r="Z585" i="4"/>
  <c r="X586" i="4"/>
  <c r="Y586" i="4"/>
  <c r="Z586" i="4"/>
  <c r="X587" i="4"/>
  <c r="Y587" i="4"/>
  <c r="Z587" i="4"/>
  <c r="X588" i="4"/>
  <c r="Y588" i="4"/>
  <c r="Z588" i="4"/>
  <c r="X589" i="4"/>
  <c r="Y589" i="4"/>
  <c r="Z589" i="4"/>
  <c r="X590" i="4"/>
  <c r="Y590" i="4"/>
  <c r="Z590" i="4"/>
  <c r="X591" i="4"/>
  <c r="Y591" i="4"/>
  <c r="Z591" i="4"/>
  <c r="X592" i="4"/>
  <c r="Y592" i="4"/>
  <c r="Z592" i="4"/>
  <c r="X593" i="4"/>
  <c r="Y593" i="4"/>
  <c r="Z593" i="4"/>
  <c r="X594" i="4"/>
  <c r="Y594" i="4"/>
  <c r="Z594" i="4"/>
  <c r="X595" i="4"/>
  <c r="Y595" i="4"/>
  <c r="Z595" i="4"/>
  <c r="X596" i="4"/>
  <c r="Y596" i="4"/>
  <c r="Z596" i="4"/>
  <c r="X597" i="4"/>
  <c r="Y597" i="4"/>
  <c r="Z597" i="4"/>
  <c r="X598" i="4"/>
  <c r="Y598" i="4"/>
  <c r="Z598" i="4"/>
  <c r="X599" i="4"/>
  <c r="Y599" i="4"/>
  <c r="Z599" i="4"/>
  <c r="X600" i="4"/>
  <c r="Y600" i="4"/>
  <c r="Z600" i="4"/>
  <c r="X601" i="4"/>
  <c r="Y601" i="4"/>
  <c r="Z601" i="4"/>
  <c r="X602" i="4"/>
  <c r="Y602" i="4"/>
  <c r="Z602" i="4"/>
  <c r="X603" i="4"/>
  <c r="Y603" i="4"/>
  <c r="Z603" i="4"/>
  <c r="X604" i="4"/>
  <c r="Y604" i="4"/>
  <c r="Z604" i="4"/>
  <c r="X605" i="4"/>
  <c r="Y605" i="4"/>
  <c r="Z605" i="4"/>
  <c r="X606" i="4"/>
  <c r="Y606" i="4"/>
  <c r="Z606" i="4"/>
  <c r="X607" i="4"/>
  <c r="Y607" i="4"/>
  <c r="Z607" i="4"/>
  <c r="X608" i="4"/>
  <c r="Y608" i="4"/>
  <c r="Z608" i="4"/>
  <c r="X609" i="4"/>
  <c r="Y609" i="4"/>
  <c r="Z609" i="4"/>
  <c r="X610" i="4"/>
  <c r="Y610" i="4"/>
  <c r="Z610" i="4"/>
  <c r="X611" i="4"/>
  <c r="Y611" i="4"/>
  <c r="Z611" i="4"/>
  <c r="X612" i="4"/>
  <c r="Y612" i="4"/>
  <c r="Z612" i="4"/>
  <c r="X613" i="4"/>
  <c r="Y613" i="4"/>
  <c r="Z613" i="4"/>
  <c r="X614" i="4"/>
  <c r="Y614" i="4"/>
  <c r="Z614" i="4"/>
  <c r="X615" i="4"/>
  <c r="Y615" i="4"/>
  <c r="Z615" i="4"/>
  <c r="X616" i="4"/>
  <c r="Y616" i="4"/>
  <c r="Z616" i="4"/>
  <c r="X617" i="4"/>
  <c r="Y617" i="4"/>
  <c r="Z617" i="4"/>
  <c r="X618" i="4"/>
  <c r="Y618" i="4"/>
  <c r="Z618" i="4"/>
  <c r="W620" i="4"/>
  <c r="X620" i="4"/>
  <c r="Y620" i="4"/>
  <c r="Z620" i="4"/>
  <c r="AA620" i="4"/>
  <c r="W621" i="4"/>
  <c r="X621" i="4"/>
  <c r="Y621" i="4"/>
  <c r="Z621" i="4"/>
  <c r="AA621" i="4"/>
  <c r="W622" i="4"/>
  <c r="X622" i="4"/>
  <c r="Y622" i="4"/>
  <c r="Z622" i="4"/>
  <c r="AA622" i="4"/>
  <c r="W623" i="4"/>
  <c r="X623" i="4"/>
  <c r="Y623" i="4"/>
  <c r="Z623" i="4"/>
  <c r="AA623" i="4"/>
  <c r="W624" i="4"/>
  <c r="X624" i="4"/>
  <c r="Y624" i="4"/>
  <c r="Z624" i="4"/>
  <c r="AA624" i="4"/>
  <c r="W625" i="4"/>
  <c r="X625" i="4"/>
  <c r="Y625" i="4"/>
  <c r="Z625" i="4"/>
  <c r="AA625" i="4"/>
  <c r="W626" i="4"/>
  <c r="X626" i="4"/>
  <c r="Y626" i="4"/>
  <c r="Z626" i="4"/>
  <c r="AA626" i="4"/>
  <c r="W627" i="4"/>
  <c r="X627" i="4"/>
  <c r="Y627" i="4"/>
  <c r="Z627" i="4"/>
  <c r="AA627" i="4"/>
  <c r="W628" i="4"/>
  <c r="X628" i="4"/>
  <c r="Y628" i="4"/>
  <c r="Z628" i="4"/>
  <c r="AA628" i="4"/>
  <c r="W629" i="4"/>
  <c r="X629" i="4"/>
  <c r="Y629" i="4"/>
  <c r="Z629" i="4"/>
  <c r="AA629" i="4"/>
  <c r="W630" i="4"/>
  <c r="X630" i="4"/>
  <c r="Y630" i="4"/>
  <c r="Z630" i="4"/>
  <c r="AA630" i="4"/>
  <c r="W631" i="4"/>
  <c r="X631" i="4"/>
  <c r="Y631" i="4"/>
  <c r="Z631" i="4"/>
  <c r="AA631" i="4"/>
  <c r="W632" i="4"/>
  <c r="X632" i="4"/>
  <c r="Y632" i="4"/>
  <c r="Z632" i="4"/>
  <c r="AA632" i="4"/>
  <c r="W633" i="4"/>
  <c r="X633" i="4"/>
  <c r="Y633" i="4"/>
  <c r="Z633" i="4"/>
  <c r="AA633" i="4"/>
  <c r="W634" i="4"/>
  <c r="X634" i="4"/>
  <c r="Y634" i="4"/>
  <c r="Z634" i="4"/>
  <c r="AA634" i="4"/>
  <c r="W635" i="4"/>
  <c r="X635" i="4"/>
  <c r="Y635" i="4"/>
  <c r="Z635" i="4"/>
  <c r="AA635" i="4"/>
  <c r="W636" i="4"/>
  <c r="X636" i="4"/>
  <c r="Y636" i="4"/>
  <c r="Z636" i="4"/>
  <c r="AA636" i="4"/>
  <c r="W637" i="4"/>
  <c r="X637" i="4"/>
  <c r="Y637" i="4"/>
  <c r="Z637" i="4"/>
  <c r="AA637" i="4"/>
  <c r="W638" i="4"/>
  <c r="X638" i="4"/>
  <c r="Y638" i="4"/>
  <c r="Z638" i="4"/>
  <c r="AA638" i="4"/>
  <c r="W639" i="4"/>
  <c r="X639" i="4"/>
  <c r="Y639" i="4"/>
  <c r="Z639" i="4"/>
  <c r="AA639" i="4"/>
  <c r="W640" i="4"/>
  <c r="X640" i="4"/>
  <c r="Y640" i="4"/>
  <c r="Z640" i="4"/>
  <c r="AA640" i="4"/>
  <c r="W641" i="4"/>
  <c r="X641" i="4"/>
  <c r="Y641" i="4"/>
  <c r="Z641" i="4"/>
  <c r="AA641" i="4"/>
  <c r="W642" i="4"/>
  <c r="X642" i="4"/>
  <c r="Y642" i="4"/>
  <c r="Z642" i="4"/>
  <c r="AA642" i="4"/>
  <c r="W643" i="4"/>
  <c r="X643" i="4"/>
  <c r="Y643" i="4"/>
  <c r="Z643" i="4"/>
  <c r="AA643" i="4"/>
  <c r="W644" i="4"/>
  <c r="X644" i="4"/>
  <c r="Y644" i="4"/>
  <c r="Z644" i="4"/>
  <c r="AA644" i="4"/>
  <c r="W645" i="4"/>
  <c r="X645" i="4"/>
  <c r="Y645" i="4"/>
  <c r="Z645" i="4"/>
  <c r="AA645" i="4"/>
  <c r="W646" i="4"/>
  <c r="X646" i="4"/>
  <c r="Y646" i="4"/>
  <c r="Z646" i="4"/>
  <c r="AA646" i="4"/>
  <c r="W647" i="4"/>
  <c r="X647" i="4"/>
  <c r="Y647" i="4"/>
  <c r="Z647" i="4"/>
  <c r="AA647" i="4"/>
  <c r="W648" i="4"/>
  <c r="X648" i="4"/>
  <c r="Y648" i="4"/>
  <c r="Z648" i="4"/>
  <c r="AA648" i="4"/>
  <c r="W649" i="4"/>
  <c r="X649" i="4"/>
  <c r="Y649" i="4"/>
  <c r="Z649" i="4"/>
  <c r="AA649" i="4"/>
  <c r="W650" i="4"/>
  <c r="X650" i="4"/>
  <c r="Y650" i="4"/>
  <c r="Z650" i="4"/>
  <c r="AA650" i="4"/>
  <c r="W651" i="4"/>
  <c r="X651" i="4"/>
  <c r="Y651" i="4"/>
  <c r="Z651" i="4"/>
  <c r="AA651" i="4"/>
  <c r="W652" i="4"/>
  <c r="X652" i="4"/>
  <c r="Y652" i="4"/>
  <c r="Z652" i="4"/>
  <c r="AA652" i="4"/>
  <c r="W653" i="4"/>
  <c r="X653" i="4"/>
  <c r="Y653" i="4"/>
  <c r="Z653" i="4"/>
  <c r="AA653" i="4"/>
  <c r="W654" i="4"/>
  <c r="X654" i="4"/>
  <c r="Y654" i="4"/>
  <c r="Z654" i="4"/>
  <c r="AA654" i="4"/>
  <c r="W655" i="4"/>
  <c r="X655" i="4"/>
  <c r="Y655" i="4"/>
  <c r="Z655" i="4"/>
  <c r="AA655" i="4"/>
  <c r="W656" i="4"/>
  <c r="X656" i="4"/>
  <c r="Y656" i="4"/>
  <c r="Z656" i="4"/>
  <c r="AA656" i="4"/>
  <c r="W657" i="4"/>
  <c r="X657" i="4"/>
  <c r="Y657" i="4"/>
  <c r="Z657" i="4"/>
  <c r="AA657" i="4"/>
  <c r="W658" i="4"/>
  <c r="X658" i="4"/>
  <c r="Y658" i="4"/>
  <c r="Z658" i="4"/>
  <c r="AA658" i="4"/>
  <c r="W659" i="4"/>
  <c r="X659" i="4"/>
  <c r="Y659" i="4"/>
  <c r="Z659" i="4"/>
  <c r="AA659" i="4"/>
  <c r="W660" i="4"/>
  <c r="X660" i="4"/>
  <c r="Y660" i="4"/>
  <c r="Z660" i="4"/>
  <c r="AA660" i="4"/>
  <c r="W662" i="4"/>
  <c r="X662" i="4"/>
  <c r="Y662" i="4"/>
  <c r="Z662" i="4"/>
  <c r="AA662" i="4"/>
  <c r="W663" i="4"/>
  <c r="X663" i="4"/>
  <c r="Y663" i="4"/>
  <c r="Z663" i="4"/>
  <c r="AA663" i="4"/>
  <c r="W664" i="4"/>
  <c r="X664" i="4"/>
  <c r="Y664" i="4"/>
  <c r="Z664" i="4"/>
  <c r="AA664" i="4"/>
  <c r="W665" i="4"/>
  <c r="X665" i="4"/>
  <c r="Y665" i="4"/>
  <c r="Z665" i="4"/>
  <c r="AA665" i="4"/>
  <c r="W666" i="4"/>
  <c r="X666" i="4"/>
  <c r="Y666" i="4"/>
  <c r="Z666" i="4"/>
  <c r="AA666" i="4"/>
  <c r="W667" i="4"/>
  <c r="X667" i="4"/>
  <c r="Y667" i="4"/>
  <c r="Z667" i="4"/>
  <c r="AA667" i="4"/>
  <c r="W668" i="4"/>
  <c r="X668" i="4"/>
  <c r="Y668" i="4"/>
  <c r="Z668" i="4"/>
  <c r="AA668" i="4"/>
  <c r="W669" i="4"/>
  <c r="X669" i="4"/>
  <c r="Y669" i="4"/>
  <c r="Z669" i="4"/>
  <c r="AA669" i="4"/>
  <c r="W670" i="4"/>
  <c r="X670" i="4"/>
  <c r="Y670" i="4"/>
  <c r="Z670" i="4"/>
  <c r="AA670" i="4"/>
  <c r="W671" i="4"/>
  <c r="X671" i="4"/>
  <c r="Y671" i="4"/>
  <c r="Z671" i="4"/>
  <c r="AA671" i="4"/>
  <c r="W672" i="4"/>
  <c r="X672" i="4"/>
  <c r="Y672" i="4"/>
  <c r="Z672" i="4"/>
  <c r="AA672" i="4"/>
  <c r="W673" i="4"/>
  <c r="X673" i="4"/>
  <c r="Y673" i="4"/>
  <c r="Z673" i="4"/>
  <c r="AA673" i="4"/>
  <c r="W674" i="4"/>
  <c r="X674" i="4"/>
  <c r="Y674" i="4"/>
  <c r="Z674" i="4"/>
  <c r="AA674" i="4"/>
  <c r="W675" i="4"/>
  <c r="X675" i="4"/>
  <c r="Y675" i="4"/>
  <c r="Z675" i="4"/>
  <c r="AA675" i="4"/>
  <c r="W676" i="4"/>
  <c r="X676" i="4"/>
  <c r="Y676" i="4"/>
  <c r="Z676" i="4"/>
  <c r="AA676" i="4"/>
  <c r="W677" i="4"/>
  <c r="X677" i="4"/>
  <c r="Y677" i="4"/>
  <c r="Z677" i="4"/>
  <c r="AA677" i="4"/>
  <c r="W678" i="4"/>
  <c r="X678" i="4"/>
  <c r="Y678" i="4"/>
  <c r="Z678" i="4"/>
  <c r="AA678" i="4"/>
  <c r="W679" i="4"/>
  <c r="X679" i="4"/>
  <c r="Y679" i="4"/>
  <c r="Z679" i="4"/>
  <c r="AA679" i="4"/>
  <c r="W680" i="4"/>
  <c r="X680" i="4"/>
  <c r="Y680" i="4"/>
  <c r="Z680" i="4"/>
  <c r="AA680" i="4"/>
  <c r="W681" i="4"/>
  <c r="X681" i="4"/>
  <c r="Y681" i="4"/>
  <c r="Z681" i="4"/>
  <c r="AA681" i="4"/>
  <c r="W682" i="4"/>
  <c r="X682" i="4"/>
  <c r="Y682" i="4"/>
  <c r="Z682" i="4"/>
  <c r="AA682" i="4"/>
  <c r="W683" i="4"/>
  <c r="X683" i="4"/>
  <c r="Y683" i="4"/>
  <c r="Z683" i="4"/>
  <c r="AA683" i="4"/>
  <c r="W684" i="4"/>
  <c r="X684" i="4"/>
  <c r="Y684" i="4"/>
  <c r="Z684" i="4"/>
  <c r="AA684" i="4"/>
  <c r="W685" i="4"/>
  <c r="X685" i="4"/>
  <c r="Y685" i="4"/>
  <c r="Z685" i="4"/>
  <c r="AA685" i="4"/>
  <c r="W686" i="4"/>
  <c r="X686" i="4"/>
  <c r="Y686" i="4"/>
  <c r="Z686" i="4"/>
  <c r="AA686" i="4"/>
  <c r="W687" i="4"/>
  <c r="X687" i="4"/>
  <c r="Y687" i="4"/>
  <c r="Z687" i="4"/>
  <c r="AA687" i="4"/>
  <c r="W688" i="4"/>
  <c r="X688" i="4"/>
  <c r="Y688" i="4"/>
  <c r="Z688" i="4"/>
  <c r="AA688" i="4"/>
  <c r="W689" i="4"/>
  <c r="X689" i="4"/>
  <c r="Y689" i="4"/>
  <c r="Z689" i="4"/>
  <c r="AA689" i="4"/>
  <c r="W690" i="4"/>
  <c r="X690" i="4"/>
  <c r="Y690" i="4"/>
  <c r="Z690" i="4"/>
  <c r="AA690" i="4"/>
  <c r="W691" i="4"/>
  <c r="X691" i="4"/>
  <c r="Y691" i="4"/>
  <c r="Z691" i="4"/>
  <c r="AA691" i="4"/>
  <c r="W692" i="4"/>
  <c r="X692" i="4"/>
  <c r="Y692" i="4"/>
  <c r="Z692" i="4"/>
  <c r="AA692" i="4"/>
  <c r="W693" i="4"/>
  <c r="X693" i="4"/>
  <c r="Y693" i="4"/>
  <c r="Z693" i="4"/>
  <c r="AA693" i="4"/>
  <c r="W694" i="4"/>
  <c r="X694" i="4"/>
  <c r="Y694" i="4"/>
  <c r="Z694" i="4"/>
  <c r="AA694" i="4"/>
  <c r="W695" i="4"/>
  <c r="X695" i="4"/>
  <c r="Y695" i="4"/>
  <c r="Z695" i="4"/>
  <c r="AA695" i="4"/>
  <c r="W696" i="4"/>
  <c r="X696" i="4"/>
  <c r="Y696" i="4"/>
  <c r="Z696" i="4"/>
  <c r="AA696" i="4"/>
  <c r="W697" i="4"/>
  <c r="X697" i="4"/>
  <c r="Y697" i="4"/>
  <c r="Z697" i="4"/>
  <c r="AA697" i="4"/>
  <c r="W698" i="4"/>
  <c r="X698" i="4"/>
  <c r="Y698" i="4"/>
  <c r="Z698" i="4"/>
  <c r="AA698" i="4"/>
  <c r="W699" i="4"/>
  <c r="X699" i="4"/>
  <c r="Y699" i="4"/>
  <c r="Z699" i="4"/>
  <c r="AA699" i="4"/>
  <c r="W700" i="4"/>
  <c r="X700" i="4"/>
  <c r="Y700" i="4"/>
  <c r="Z700" i="4"/>
  <c r="AA700" i="4"/>
  <c r="W701" i="4"/>
  <c r="X701" i="4"/>
  <c r="Y701" i="4"/>
  <c r="Z701" i="4"/>
  <c r="AA701" i="4"/>
  <c r="W702" i="4"/>
  <c r="X702" i="4"/>
  <c r="Y702" i="4"/>
  <c r="Z702" i="4"/>
  <c r="AA702" i="4"/>
  <c r="W704" i="4"/>
  <c r="X704" i="4"/>
  <c r="Y704" i="4"/>
  <c r="Z704" i="4"/>
  <c r="W705" i="4"/>
  <c r="X705" i="4"/>
  <c r="Y705" i="4"/>
  <c r="Z705" i="4"/>
  <c r="W706" i="4"/>
  <c r="X706" i="4"/>
  <c r="Y706" i="4"/>
  <c r="Z706" i="4"/>
  <c r="W707" i="4"/>
  <c r="X707" i="4"/>
  <c r="Y707" i="4"/>
  <c r="Z707" i="4"/>
  <c r="W708" i="4"/>
  <c r="X708" i="4"/>
  <c r="Y708" i="4"/>
  <c r="Z708" i="4"/>
  <c r="W709" i="4"/>
  <c r="X709" i="4"/>
  <c r="Y709" i="4"/>
  <c r="Z709" i="4"/>
  <c r="W710" i="4"/>
  <c r="X710" i="4"/>
  <c r="Y710" i="4"/>
  <c r="Z710" i="4"/>
  <c r="W711" i="4"/>
  <c r="X711" i="4"/>
  <c r="Y711" i="4"/>
  <c r="Z711" i="4"/>
  <c r="W712" i="4"/>
  <c r="X712" i="4"/>
  <c r="Y712" i="4"/>
  <c r="Z712" i="4"/>
  <c r="W713" i="4"/>
  <c r="X713" i="4"/>
  <c r="Y713" i="4"/>
  <c r="Z713" i="4"/>
  <c r="W714" i="4"/>
  <c r="X714" i="4"/>
  <c r="Y714" i="4"/>
  <c r="Z714" i="4"/>
  <c r="W715" i="4"/>
  <c r="X715" i="4"/>
  <c r="Y715" i="4"/>
  <c r="Z715" i="4"/>
  <c r="W716" i="4"/>
  <c r="X716" i="4"/>
  <c r="Y716" i="4"/>
  <c r="Z716" i="4"/>
  <c r="W717" i="4"/>
  <c r="X717" i="4"/>
  <c r="Y717" i="4"/>
  <c r="Z717" i="4"/>
  <c r="W718" i="4"/>
  <c r="X718" i="4"/>
  <c r="Y718" i="4"/>
  <c r="Z718" i="4"/>
  <c r="W719" i="4"/>
  <c r="X719" i="4"/>
  <c r="Y719" i="4"/>
  <c r="Z719" i="4"/>
  <c r="W720" i="4"/>
  <c r="X720" i="4"/>
  <c r="Y720" i="4"/>
  <c r="Z720" i="4"/>
  <c r="W721" i="4"/>
  <c r="X721" i="4"/>
  <c r="Y721" i="4"/>
  <c r="Z721" i="4"/>
  <c r="W722" i="4"/>
  <c r="X722" i="4"/>
  <c r="Y722" i="4"/>
  <c r="Z722" i="4"/>
  <c r="W723" i="4"/>
  <c r="X723" i="4"/>
  <c r="Y723" i="4"/>
  <c r="Z723" i="4"/>
  <c r="W724" i="4"/>
  <c r="X724" i="4"/>
  <c r="Y724" i="4"/>
  <c r="Z724" i="4"/>
  <c r="W725" i="4"/>
  <c r="X725" i="4"/>
  <c r="Y725" i="4"/>
  <c r="Z725" i="4"/>
  <c r="W726" i="4"/>
  <c r="X726" i="4"/>
  <c r="Y726" i="4"/>
  <c r="Z726" i="4"/>
  <c r="W727" i="4"/>
  <c r="X727" i="4"/>
  <c r="Y727" i="4"/>
  <c r="Z727" i="4"/>
  <c r="W728" i="4"/>
  <c r="X728" i="4"/>
  <c r="Y728" i="4"/>
  <c r="Z728" i="4"/>
  <c r="W729" i="4"/>
  <c r="X729" i="4"/>
  <c r="Y729" i="4"/>
  <c r="Z729" i="4"/>
  <c r="W730" i="4"/>
  <c r="X730" i="4"/>
  <c r="Y730" i="4"/>
  <c r="Z730" i="4"/>
  <c r="W731" i="4"/>
  <c r="X731" i="4"/>
  <c r="Y731" i="4"/>
  <c r="Z731" i="4"/>
  <c r="W732" i="4"/>
  <c r="X732" i="4"/>
  <c r="Y732" i="4"/>
  <c r="Z732" i="4"/>
  <c r="W733" i="4"/>
  <c r="X733" i="4"/>
  <c r="Y733" i="4"/>
  <c r="Z733" i="4"/>
  <c r="W734" i="4"/>
  <c r="X734" i="4"/>
  <c r="Y734" i="4"/>
  <c r="Z734" i="4"/>
  <c r="W735" i="4"/>
  <c r="X735" i="4"/>
  <c r="Y735" i="4"/>
  <c r="Z735" i="4"/>
  <c r="W736" i="4"/>
  <c r="X736" i="4"/>
  <c r="Y736" i="4"/>
  <c r="Z736" i="4"/>
  <c r="W737" i="4"/>
  <c r="X737" i="4"/>
  <c r="Y737" i="4"/>
  <c r="Z737" i="4"/>
  <c r="W738" i="4"/>
  <c r="X738" i="4"/>
  <c r="Y738" i="4"/>
  <c r="Z738" i="4"/>
  <c r="W739" i="4"/>
  <c r="X739" i="4"/>
  <c r="Y739" i="4"/>
  <c r="Z739" i="4"/>
  <c r="W740" i="4"/>
  <c r="X740" i="4"/>
  <c r="Y740" i="4"/>
  <c r="Z740" i="4"/>
  <c r="W741" i="4"/>
  <c r="X741" i="4"/>
  <c r="Y741" i="4"/>
  <c r="Z741" i="4"/>
  <c r="W742" i="4"/>
  <c r="X742" i="4"/>
  <c r="Y742" i="4"/>
  <c r="Z742" i="4"/>
  <c r="W743" i="4"/>
  <c r="X743" i="4"/>
  <c r="Y743" i="4"/>
  <c r="Z743" i="4"/>
  <c r="W744" i="4"/>
  <c r="X744" i="4"/>
  <c r="Y744" i="4"/>
  <c r="Z744" i="4"/>
  <c r="W745" i="4"/>
  <c r="X745" i="4"/>
  <c r="Y745" i="4"/>
  <c r="Z745" i="4"/>
  <c r="V204" i="4" l="1"/>
  <c r="V233" i="4"/>
  <c r="V240" i="4"/>
  <c r="V211" i="4"/>
  <c r="V247" i="4"/>
  <c r="V219" i="4"/>
  <c r="V255" i="4"/>
  <c r="V226" i="4"/>
  <c r="T170" i="4"/>
  <c r="U170" i="4"/>
  <c r="V170" i="4"/>
  <c r="W170" i="4"/>
  <c r="X170" i="4"/>
  <c r="T171" i="4"/>
  <c r="U171" i="4"/>
  <c r="V171" i="4"/>
  <c r="W171" i="4"/>
  <c r="X171" i="4"/>
  <c r="T172" i="4"/>
  <c r="U172" i="4"/>
  <c r="V172" i="4"/>
  <c r="W172" i="4"/>
  <c r="X172" i="4"/>
  <c r="T173" i="4"/>
  <c r="U173" i="4"/>
  <c r="V173" i="4"/>
  <c r="W173" i="4"/>
  <c r="X173" i="4"/>
  <c r="T174" i="4"/>
  <c r="U174" i="4"/>
  <c r="V174" i="4"/>
  <c r="W174" i="4"/>
  <c r="X174" i="4"/>
  <c r="T175" i="4"/>
  <c r="U175" i="4"/>
  <c r="V175" i="4"/>
  <c r="W175" i="4"/>
  <c r="X175" i="4"/>
  <c r="T176" i="4"/>
  <c r="U176" i="4"/>
  <c r="V176" i="4"/>
  <c r="W176" i="4"/>
  <c r="X176" i="4"/>
  <c r="T177" i="4"/>
  <c r="U177" i="4"/>
  <c r="V177" i="4"/>
  <c r="W177" i="4"/>
  <c r="X177" i="4"/>
  <c r="T178" i="4"/>
  <c r="U178" i="4"/>
  <c r="V178" i="4"/>
  <c r="W178" i="4"/>
  <c r="X178" i="4"/>
  <c r="T179" i="4"/>
  <c r="U179" i="4"/>
  <c r="V179" i="4"/>
  <c r="W179" i="4"/>
  <c r="X179" i="4"/>
  <c r="X169" i="4"/>
  <c r="W169" i="4"/>
  <c r="V169" i="4"/>
  <c r="U169" i="4"/>
  <c r="T169" i="4"/>
  <c r="P170" i="4"/>
  <c r="P171" i="4"/>
  <c r="P172" i="4"/>
  <c r="P173" i="4"/>
  <c r="P174" i="4"/>
  <c r="P175" i="4"/>
  <c r="P176" i="4"/>
  <c r="P177" i="4"/>
  <c r="P178" i="4"/>
  <c r="P179" i="4"/>
  <c r="P180" i="4"/>
  <c r="P169" i="4"/>
  <c r="N170" i="4"/>
  <c r="N171" i="4"/>
  <c r="N172" i="4"/>
  <c r="N173" i="4"/>
  <c r="N174" i="4"/>
  <c r="N175" i="4"/>
  <c r="N176" i="4"/>
  <c r="N177" i="4"/>
  <c r="N178" i="4"/>
  <c r="N179" i="4"/>
  <c r="N180" i="4"/>
  <c r="N169" i="4"/>
  <c r="J180" i="4"/>
  <c r="L170" i="4"/>
  <c r="L171" i="4"/>
  <c r="L172" i="4"/>
  <c r="L173" i="4"/>
  <c r="L174" i="4"/>
  <c r="L175" i="4"/>
  <c r="L176" i="4"/>
  <c r="L177" i="4"/>
  <c r="L178" i="4"/>
  <c r="L179" i="4"/>
  <c r="L180" i="4"/>
  <c r="L169" i="4"/>
  <c r="J170" i="4"/>
  <c r="J171" i="4"/>
  <c r="J172" i="4"/>
  <c r="J173" i="4"/>
  <c r="J174" i="4"/>
  <c r="J175" i="4"/>
  <c r="J176" i="4"/>
  <c r="J177" i="4"/>
  <c r="J178" i="4"/>
  <c r="J179" i="4"/>
  <c r="J169" i="4"/>
  <c r="H170" i="4"/>
  <c r="H171" i="4"/>
  <c r="H172" i="4"/>
  <c r="H173" i="4"/>
  <c r="H174" i="4"/>
  <c r="H175" i="4"/>
  <c r="H176" i="4"/>
  <c r="H177" i="4"/>
  <c r="H178" i="4"/>
  <c r="H179" i="4"/>
  <c r="H180" i="4"/>
  <c r="H169" i="4"/>
</calcChain>
</file>

<file path=xl/sharedStrings.xml><?xml version="1.0" encoding="utf-8"?>
<sst xmlns="http://schemas.openxmlformats.org/spreadsheetml/2006/main" count="212" uniqueCount="42">
  <si>
    <t>COD_ESPECIE</t>
  </si>
  <si>
    <t>SEXO_ESPECIMEN</t>
  </si>
  <si>
    <t>Etiquetas de fila</t>
  </si>
  <si>
    <t>Total general</t>
  </si>
  <si>
    <t>Promedio de IGS</t>
  </si>
  <si>
    <t>Promedio de K</t>
  </si>
  <si>
    <t>Cuenta de MADUREZ</t>
  </si>
  <si>
    <t>Etiquetas de columna</t>
  </si>
  <si>
    <t>3+4+5</t>
  </si>
  <si>
    <t>4+5</t>
  </si>
  <si>
    <t>Estadios 4 y 5</t>
  </si>
  <si>
    <t>Estadios 3+4+5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</si>
  <si>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</si>
  <si>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</si>
  <si>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</si>
  <si>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</si>
  <si>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</si>
  <si>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</si>
  <si>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</si>
  <si>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</si>
  <si>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</si>
  <si>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</si>
  <si>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</si>
  <si>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</si>
  <si>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 IGS</t>
  </si>
  <si>
    <t>F K</t>
  </si>
  <si>
    <t>Jurel</t>
  </si>
  <si>
    <t>S. común</t>
  </si>
  <si>
    <t>Correlación jurel(4+5 y 3+4+5)</t>
  </si>
  <si>
    <t>Correlación S. común (4+5 y 3+4+5)</t>
  </si>
  <si>
    <t>Correlación Jurel-S.común(4+5)</t>
  </si>
  <si>
    <t>Correlación Jurel-S.común(3+4+5)</t>
  </si>
  <si>
    <t>% que constituyó los est.3+4+5</t>
  </si>
  <si>
    <t>Porcentaje según el aporte por cada año</t>
  </si>
  <si>
    <t>Registro segpun epoca de desove (julio Dic)</t>
  </si>
  <si>
    <t>(en blanco)</t>
  </si>
  <si>
    <t>3,4,5</t>
  </si>
  <si>
    <t>Porcentaje de hembras que van a desovar 3+4+5 y 4+5 entre junio y octubre, por año.</t>
  </si>
  <si>
    <t>3+4+5 (1)</t>
  </si>
  <si>
    <t>4+5 (1)</t>
  </si>
  <si>
    <t xml:space="preserve">3+4+5 </t>
  </si>
  <si>
    <t xml:space="preserve">4+5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</si>
</sst>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164" fontId="0" fillId="0" borderId="0" xfId="0" applyNumberFormat="1"/>
    <xf numFmtId="0" fontId="2" fillId="2" borderId="0" xfId="0" applyFont="1" applyFill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Indice gonadosomático y Factor de Condición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346429423594778"/>
          <c:w val="0.8740648020501196"/>
          <c:h val="0.54013361966117868"/>
        </c:manualLayout>
      </c:layout>
      <c:lineChart>
        <c:grouping val="standard"/>
        <c:varyColors val="0"/>
        <c:ser>
          <c:idx val="0"/>
          <c:order val="0"/>
          <c:tx>
            <c:strRef>
              <c:f>'S. común'!$E$5</c:f>
              <c:strCache>
                <c:ptCount val="1"/>
                <c:pt idx="0">
                  <c:v>Promedio de IGS</c:v>
                </c:pt>
              </c:strCache>
            </c:strRef>
          </c:tx>
          <c:marker>
            <c:symbol val="none"/>
          </c:marker>
          <c:cat>
            <c:multiLvlStrRef>
              <c:f>'S. común'!$C$7:$D$138</c:f>
              <c:multiLvlStrCache>
                <c:ptCount val="13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  <c:pt idx="72">
                    <c:v>2007</c:v>
                  </c:pt>
                  <c:pt idx="84">
                    <c:v>2008</c:v>
                  </c:pt>
                  <c:pt idx="96">
                    <c:v>2009</c:v>
                  </c:pt>
                  <c:pt idx="108">
                    <c:v>2010</c:v>
                  </c:pt>
                  <c:pt idx="120">
                    <c:v>2011</c:v>
                  </c:pt>
                </c:lvl>
              </c:multiLvlStrCache>
            </c:multiLvlStrRef>
          </c:cat>
          <c:val>
            <c:numRef>
              <c:f>'S. común'!$E$7:$E$138</c:f>
              <c:numCache>
                <c:formatCode>General</c:formatCode>
                <c:ptCount val="132"/>
                <c:pt idx="0">
                  <c:v>2.575116337774086</c:v>
                </c:pt>
                <c:pt idx="1">
                  <c:v>2.1235529924701204</c:v>
                </c:pt>
                <c:pt idx="2">
                  <c:v>1.6899261943347739</c:v>
                </c:pt>
                <c:pt idx="3">
                  <c:v>1.4596405801662156</c:v>
                </c:pt>
                <c:pt idx="4">
                  <c:v>1.877271858831951</c:v>
                </c:pt>
                <c:pt idx="5">
                  <c:v>2.9496748980559082</c:v>
                </c:pt>
                <c:pt idx="6">
                  <c:v>2.6518118349723547</c:v>
                </c:pt>
                <c:pt idx="8">
                  <c:v>4.1199822796613939</c:v>
                </c:pt>
                <c:pt idx="9">
                  <c:v>3.2215395218372698</c:v>
                </c:pt>
                <c:pt idx="10">
                  <c:v>1.974026983355553</c:v>
                </c:pt>
                <c:pt idx="11">
                  <c:v>1.1073317867486665</c:v>
                </c:pt>
                <c:pt idx="12">
                  <c:v>1.4588307117777137</c:v>
                </c:pt>
                <c:pt idx="13">
                  <c:v>1.6089683218189923</c:v>
                </c:pt>
                <c:pt idx="14">
                  <c:v>0.28382806480590406</c:v>
                </c:pt>
                <c:pt idx="15">
                  <c:v>1.3910079752246853</c:v>
                </c:pt>
                <c:pt idx="16">
                  <c:v>1.3279816916181424</c:v>
                </c:pt>
                <c:pt idx="17">
                  <c:v>3.0335223613961375</c:v>
                </c:pt>
                <c:pt idx="18">
                  <c:v>4.0390709440222476</c:v>
                </c:pt>
                <c:pt idx="19">
                  <c:v>3.9945220867351297</c:v>
                </c:pt>
                <c:pt idx="20">
                  <c:v>5.5633020661144093</c:v>
                </c:pt>
                <c:pt idx="21">
                  <c:v>7.165530209449507</c:v>
                </c:pt>
                <c:pt idx="22">
                  <c:v>6.5450996985042975</c:v>
                </c:pt>
                <c:pt idx="23">
                  <c:v>3.165562809332108</c:v>
                </c:pt>
                <c:pt idx="24">
                  <c:v>2.0326125654773937</c:v>
                </c:pt>
                <c:pt idx="25">
                  <c:v>2.5011197166669428</c:v>
                </c:pt>
                <c:pt idx="26">
                  <c:v>2.1118763153636833</c:v>
                </c:pt>
                <c:pt idx="27">
                  <c:v>2.689190932925432</c:v>
                </c:pt>
                <c:pt idx="28">
                  <c:v>3.6339400182123307</c:v>
                </c:pt>
                <c:pt idx="29">
                  <c:v>0.72222678605657309</c:v>
                </c:pt>
                <c:pt idx="30">
                  <c:v>5.676155291074676</c:v>
                </c:pt>
                <c:pt idx="31">
                  <c:v>6.6986935608154949</c:v>
                </c:pt>
                <c:pt idx="32">
                  <c:v>7.7537297472999791</c:v>
                </c:pt>
                <c:pt idx="33">
                  <c:v>6.4619895346990477</c:v>
                </c:pt>
                <c:pt idx="34">
                  <c:v>6.4971203177096131</c:v>
                </c:pt>
                <c:pt idx="35">
                  <c:v>5.4630871682418212</c:v>
                </c:pt>
                <c:pt idx="36">
                  <c:v>2.8358638329534878</c:v>
                </c:pt>
                <c:pt idx="37">
                  <c:v>2.717925797730449</c:v>
                </c:pt>
                <c:pt idx="38">
                  <c:v>0.88201867968167569</c:v>
                </c:pt>
                <c:pt idx="39">
                  <c:v>0.89460968026680032</c:v>
                </c:pt>
                <c:pt idx="40">
                  <c:v>1.3287169024295977</c:v>
                </c:pt>
                <c:pt idx="41">
                  <c:v>2.6775037123016676</c:v>
                </c:pt>
                <c:pt idx="42">
                  <c:v>6.6435780321121438</c:v>
                </c:pt>
                <c:pt idx="44">
                  <c:v>4.6276894627951011</c:v>
                </c:pt>
                <c:pt idx="45">
                  <c:v>4.744505976398858</c:v>
                </c:pt>
                <c:pt idx="46">
                  <c:v>3.1093409263957361</c:v>
                </c:pt>
                <c:pt idx="47">
                  <c:v>3.6874923016751264</c:v>
                </c:pt>
                <c:pt idx="48">
                  <c:v>1.532233574665562</c:v>
                </c:pt>
                <c:pt idx="49">
                  <c:v>1.013848344559003</c:v>
                </c:pt>
                <c:pt idx="50">
                  <c:v>0.98927359970378403</c:v>
                </c:pt>
                <c:pt idx="51">
                  <c:v>1.0955163812280058</c:v>
                </c:pt>
                <c:pt idx="52">
                  <c:v>1.8637398158042884</c:v>
                </c:pt>
                <c:pt idx="53">
                  <c:v>4.2236096005523498</c:v>
                </c:pt>
                <c:pt idx="54">
                  <c:v>5.0133584789523935</c:v>
                </c:pt>
                <c:pt idx="55">
                  <c:v>6.8508945332549134</c:v>
                </c:pt>
                <c:pt idx="56">
                  <c:v>5.14545217802441</c:v>
                </c:pt>
                <c:pt idx="57">
                  <c:v>5.7082089188370286</c:v>
                </c:pt>
                <c:pt idx="58">
                  <c:v>3.0074208088851133</c:v>
                </c:pt>
                <c:pt idx="59">
                  <c:v>1.9537978543486927</c:v>
                </c:pt>
                <c:pt idx="61">
                  <c:v>1.1685118376133463</c:v>
                </c:pt>
                <c:pt idx="62">
                  <c:v>0.7501349076400684</c:v>
                </c:pt>
                <c:pt idx="63">
                  <c:v>0.41964603604243972</c:v>
                </c:pt>
                <c:pt idx="64">
                  <c:v>0.17096070713718739</c:v>
                </c:pt>
                <c:pt idx="66">
                  <c:v>1.2881322227981706</c:v>
                </c:pt>
                <c:pt idx="67">
                  <c:v>1.0476100675634235</c:v>
                </c:pt>
                <c:pt idx="68">
                  <c:v>5.0654527903903546</c:v>
                </c:pt>
                <c:pt idx="69">
                  <c:v>2.9818096496686395</c:v>
                </c:pt>
                <c:pt idx="70">
                  <c:v>2.6048891355949411</c:v>
                </c:pt>
                <c:pt idx="71">
                  <c:v>0.73141806002427179</c:v>
                </c:pt>
                <c:pt idx="72">
                  <c:v>0.76653345978034071</c:v>
                </c:pt>
                <c:pt idx="73">
                  <c:v>1.489546615935647</c:v>
                </c:pt>
                <c:pt idx="74">
                  <c:v>0.86034461355255409</c:v>
                </c:pt>
                <c:pt idx="75">
                  <c:v>0.96730870054184248</c:v>
                </c:pt>
                <c:pt idx="76">
                  <c:v>1.5594426419327174</c:v>
                </c:pt>
                <c:pt idx="77">
                  <c:v>3.1638772482072759</c:v>
                </c:pt>
                <c:pt idx="78">
                  <c:v>5.9219666463004073</c:v>
                </c:pt>
                <c:pt idx="79">
                  <c:v>8.4814628465379407</c:v>
                </c:pt>
                <c:pt idx="80">
                  <c:v>7.6915586181655051</c:v>
                </c:pt>
                <c:pt idx="81">
                  <c:v>5.8581498146807229</c:v>
                </c:pt>
                <c:pt idx="82">
                  <c:v>3.2035191668651324</c:v>
                </c:pt>
                <c:pt idx="83">
                  <c:v>2.6041366113064566</c:v>
                </c:pt>
                <c:pt idx="85">
                  <c:v>1.0466288777414308</c:v>
                </c:pt>
                <c:pt idx="86">
                  <c:v>0.57403846067490438</c:v>
                </c:pt>
                <c:pt idx="87">
                  <c:v>0.6912697977685569</c:v>
                </c:pt>
                <c:pt idx="88">
                  <c:v>1.1146830923370359</c:v>
                </c:pt>
                <c:pt idx="89">
                  <c:v>1.3355624119870284</c:v>
                </c:pt>
                <c:pt idx="90">
                  <c:v>2.1485002846728798</c:v>
                </c:pt>
                <c:pt idx="91">
                  <c:v>3.2603866696460968</c:v>
                </c:pt>
                <c:pt idx="92">
                  <c:v>3.0900149242174813</c:v>
                </c:pt>
                <c:pt idx="93">
                  <c:v>4.6339581434143282</c:v>
                </c:pt>
                <c:pt idx="94">
                  <c:v>3.292965532096547</c:v>
                </c:pt>
                <c:pt idx="95">
                  <c:v>2.5009103077584589</c:v>
                </c:pt>
                <c:pt idx="97">
                  <c:v>0.90044798942442295</c:v>
                </c:pt>
                <c:pt idx="98">
                  <c:v>1.0010879834815509</c:v>
                </c:pt>
                <c:pt idx="99">
                  <c:v>1.171807949847705</c:v>
                </c:pt>
                <c:pt idx="100">
                  <c:v>1.4940633050511822</c:v>
                </c:pt>
                <c:pt idx="101">
                  <c:v>1.7609388057224105</c:v>
                </c:pt>
                <c:pt idx="102">
                  <c:v>2.460528061433696</c:v>
                </c:pt>
                <c:pt idx="103">
                  <c:v>3.6905140921849808</c:v>
                </c:pt>
                <c:pt idx="104">
                  <c:v>3.9267509780339913</c:v>
                </c:pt>
                <c:pt idx="105">
                  <c:v>3.9906997176398873</c:v>
                </c:pt>
                <c:pt idx="106">
                  <c:v>2.0013016396662273</c:v>
                </c:pt>
                <c:pt idx="107">
                  <c:v>1.7459770545745603</c:v>
                </c:pt>
                <c:pt idx="109">
                  <c:v>1.1684820831480454</c:v>
                </c:pt>
                <c:pt idx="110">
                  <c:v>1.0775223942427212</c:v>
                </c:pt>
                <c:pt idx="111">
                  <c:v>1.3221240998438399</c:v>
                </c:pt>
                <c:pt idx="112">
                  <c:v>1.6022412258747329</c:v>
                </c:pt>
                <c:pt idx="113">
                  <c:v>1.7756348390284311</c:v>
                </c:pt>
                <c:pt idx="114">
                  <c:v>2.8027567166214653</c:v>
                </c:pt>
                <c:pt idx="115">
                  <c:v>3.5895825803180044</c:v>
                </c:pt>
                <c:pt idx="116">
                  <c:v>5.7371263103521839</c:v>
                </c:pt>
                <c:pt idx="117">
                  <c:v>2.8813257406424118</c:v>
                </c:pt>
                <c:pt idx="118">
                  <c:v>1.7656417621402245</c:v>
                </c:pt>
                <c:pt idx="119">
                  <c:v>1.1812126999975006</c:v>
                </c:pt>
                <c:pt idx="121">
                  <c:v>1.2869190841882503</c:v>
                </c:pt>
                <c:pt idx="122">
                  <c:v>1.2490755721374784</c:v>
                </c:pt>
                <c:pt idx="123">
                  <c:v>1.2044228543855628</c:v>
                </c:pt>
                <c:pt idx="124">
                  <c:v>1.3877320082053908</c:v>
                </c:pt>
                <c:pt idx="125">
                  <c:v>2.3208245555512907</c:v>
                </c:pt>
                <c:pt idx="126">
                  <c:v>4.2789944694737487</c:v>
                </c:pt>
                <c:pt idx="127">
                  <c:v>4.7120136833251607</c:v>
                </c:pt>
                <c:pt idx="128">
                  <c:v>3.1556255833439306</c:v>
                </c:pt>
                <c:pt idx="129">
                  <c:v>3.2954573078185012</c:v>
                </c:pt>
                <c:pt idx="130">
                  <c:v>2.0163358673095262</c:v>
                </c:pt>
                <c:pt idx="131">
                  <c:v>1.3825069991493588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10336"/>
        <c:axId val="80536704"/>
      </c:lineChart>
      <c:catAx>
        <c:axId val="8051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0536704"/>
        <c:crosses val="autoZero"/>
        <c:auto val="1"/>
        <c:lblAlgn val="ctr"/>
        <c:lblOffset val="100"/>
        <c:tickLblSkip val="1"/>
        <c:noMultiLvlLbl val="0"/>
      </c:catAx>
      <c:valAx>
        <c:axId val="8053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05103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2006</a:t>
            </a:r>
          </a:p>
        </c:rich>
      </c:tx>
      <c:overlay val="0"/>
    </c:title>
    <c:autoTitleDeleted val="0"/>
    <c:view3D>
      <c:rotX val="70"/>
      <c:rotY val="170"/>
      <c:depthPercent val="21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07174103237096E-2"/>
          <c:y val="0.15313684747739867"/>
          <c:w val="0.78690879265091862"/>
          <c:h val="0.73088327500729078"/>
        </c:manualLayout>
      </c:layout>
      <c:area3DChart>
        <c:grouping val="standard"/>
        <c:varyColors val="0"/>
        <c:ser>
          <c:idx val="0"/>
          <c:order val="0"/>
          <c:tx>
            <c:strRef>
              <c:f>'S. común'!$W$497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'S. común'!$P$498:$P$535</c:f>
              <c:numCache>
                <c:formatCode>General</c:formatCode>
                <c:ptCount val="38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</c:numCache>
            </c:numRef>
          </c:cat>
          <c:val>
            <c:numRef>
              <c:f>'S. común'!$W$498:$W$535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50</c:v>
                </c:pt>
              </c:numCache>
            </c:numRef>
          </c:val>
        </c:ser>
        <c:ser>
          <c:idx val="1"/>
          <c:order val="1"/>
          <c:tx>
            <c:strRef>
              <c:f>'S. común'!$X$497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común'!$P$498:$P$535</c:f>
              <c:numCache>
                <c:formatCode>General</c:formatCode>
                <c:ptCount val="38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</c:numCache>
            </c:numRef>
          </c:cat>
          <c:val>
            <c:numRef>
              <c:f>'S. común'!$X$498:$X$535</c:f>
              <c:numCache>
                <c:formatCode>General</c:formatCode>
                <c:ptCount val="38"/>
                <c:pt idx="0">
                  <c:v>0.10485844110450891</c:v>
                </c:pt>
                <c:pt idx="1">
                  <c:v>0.10485844110450891</c:v>
                </c:pt>
                <c:pt idx="2">
                  <c:v>0.45438657811953864</c:v>
                </c:pt>
                <c:pt idx="3">
                  <c:v>1.188395665851101</c:v>
                </c:pt>
                <c:pt idx="4">
                  <c:v>2.9360363509262495</c:v>
                </c:pt>
                <c:pt idx="5">
                  <c:v>2.4117441454037052</c:v>
                </c:pt>
                <c:pt idx="6">
                  <c:v>3.704998252359315</c:v>
                </c:pt>
                <c:pt idx="7">
                  <c:v>6.5361761621810555</c:v>
                </c:pt>
                <c:pt idx="8">
                  <c:v>7.0954211814051034</c:v>
                </c:pt>
                <c:pt idx="9">
                  <c:v>7.3750436910171269</c:v>
                </c:pt>
                <c:pt idx="10">
                  <c:v>7.1303739951066065</c:v>
                </c:pt>
                <c:pt idx="11">
                  <c:v>6.8857042991960853</c:v>
                </c:pt>
                <c:pt idx="12">
                  <c:v>5.4875917511359669</c:v>
                </c:pt>
                <c:pt idx="13">
                  <c:v>5.872072701852499</c:v>
                </c:pt>
                <c:pt idx="14">
                  <c:v>4.7535826634044041</c:v>
                </c:pt>
                <c:pt idx="15">
                  <c:v>4.6137714085983923</c:v>
                </c:pt>
                <c:pt idx="16">
                  <c:v>3.8797623208668299</c:v>
                </c:pt>
                <c:pt idx="17">
                  <c:v>4.4739601537923805</c:v>
                </c:pt>
                <c:pt idx="18">
                  <c:v>3.6350926249563091</c:v>
                </c:pt>
                <c:pt idx="19">
                  <c:v>3.4253757427472911</c:v>
                </c:pt>
                <c:pt idx="20">
                  <c:v>3.600139811254806</c:v>
                </c:pt>
                <c:pt idx="21">
                  <c:v>3.1807060468367703</c:v>
                </c:pt>
                <c:pt idx="22">
                  <c:v>2.5515554002097169</c:v>
                </c:pt>
                <c:pt idx="23">
                  <c:v>2.0622160083886754</c:v>
                </c:pt>
                <c:pt idx="24">
                  <c:v>1.6078294302691367</c:v>
                </c:pt>
                <c:pt idx="25">
                  <c:v>1.0835372247465922</c:v>
                </c:pt>
                <c:pt idx="26">
                  <c:v>0.8388675288360713</c:v>
                </c:pt>
                <c:pt idx="27">
                  <c:v>0.73400908773156237</c:v>
                </c:pt>
                <c:pt idx="28">
                  <c:v>0.69905627403005943</c:v>
                </c:pt>
                <c:pt idx="29">
                  <c:v>0.38448095071653265</c:v>
                </c:pt>
                <c:pt idx="30">
                  <c:v>0.31457532331352672</c:v>
                </c:pt>
                <c:pt idx="31">
                  <c:v>0.20971688220901782</c:v>
                </c:pt>
                <c:pt idx="32">
                  <c:v>0.20971688220901782</c:v>
                </c:pt>
                <c:pt idx="33">
                  <c:v>0.31457532331352672</c:v>
                </c:pt>
                <c:pt idx="34">
                  <c:v>0.10485844110450891</c:v>
                </c:pt>
                <c:pt idx="35">
                  <c:v>3.4952813701502973E-2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'S. común'!$Y$497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común'!$P$498:$P$535</c:f>
              <c:numCache>
                <c:formatCode>General</c:formatCode>
                <c:ptCount val="38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</c:numCache>
            </c:numRef>
          </c:cat>
          <c:val>
            <c:numRef>
              <c:f>'S. común'!$Y$498:$Y$535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0.51282051282051277</c:v>
                </c:pt>
                <c:pt idx="3">
                  <c:v>1.5384615384615385</c:v>
                </c:pt>
                <c:pt idx="4">
                  <c:v>5.299145299145299</c:v>
                </c:pt>
                <c:pt idx="5">
                  <c:v>4.4444444444444446</c:v>
                </c:pt>
                <c:pt idx="6">
                  <c:v>4.4444444444444446</c:v>
                </c:pt>
                <c:pt idx="7">
                  <c:v>4.1025641025641022</c:v>
                </c:pt>
                <c:pt idx="8">
                  <c:v>5.4700854700854702</c:v>
                </c:pt>
                <c:pt idx="9">
                  <c:v>7.5213675213675213</c:v>
                </c:pt>
                <c:pt idx="10">
                  <c:v>6.3247863247863245</c:v>
                </c:pt>
                <c:pt idx="11">
                  <c:v>2.3931623931623931</c:v>
                </c:pt>
                <c:pt idx="12">
                  <c:v>2.5641025641025643</c:v>
                </c:pt>
                <c:pt idx="13">
                  <c:v>2.0512820512820511</c:v>
                </c:pt>
                <c:pt idx="14">
                  <c:v>2.9059829059829059</c:v>
                </c:pt>
                <c:pt idx="15">
                  <c:v>1.5384615384615385</c:v>
                </c:pt>
                <c:pt idx="16">
                  <c:v>2.9059829059829059</c:v>
                </c:pt>
                <c:pt idx="17">
                  <c:v>2.5641025641025643</c:v>
                </c:pt>
                <c:pt idx="18">
                  <c:v>2.2222222222222223</c:v>
                </c:pt>
                <c:pt idx="19">
                  <c:v>2.3931623931623931</c:v>
                </c:pt>
                <c:pt idx="20">
                  <c:v>3.7606837606837606</c:v>
                </c:pt>
                <c:pt idx="21">
                  <c:v>3.5897435897435899</c:v>
                </c:pt>
                <c:pt idx="22">
                  <c:v>2.7350427350427351</c:v>
                </c:pt>
                <c:pt idx="23">
                  <c:v>2.5641025641025643</c:v>
                </c:pt>
                <c:pt idx="24">
                  <c:v>2.7350427350427351</c:v>
                </c:pt>
                <c:pt idx="25">
                  <c:v>3.7606837606837606</c:v>
                </c:pt>
                <c:pt idx="26">
                  <c:v>1.5384615384615385</c:v>
                </c:pt>
                <c:pt idx="27">
                  <c:v>2.5641025641025643</c:v>
                </c:pt>
                <c:pt idx="28">
                  <c:v>2.5641025641025643</c:v>
                </c:pt>
                <c:pt idx="29">
                  <c:v>3.4188034188034186</c:v>
                </c:pt>
                <c:pt idx="30">
                  <c:v>2.5641025641025643</c:v>
                </c:pt>
                <c:pt idx="31">
                  <c:v>2.2222222222222223</c:v>
                </c:pt>
                <c:pt idx="32">
                  <c:v>1.7094017094017093</c:v>
                </c:pt>
                <c:pt idx="33">
                  <c:v>0.85470085470085466</c:v>
                </c:pt>
                <c:pt idx="34">
                  <c:v>1.1965811965811965</c:v>
                </c:pt>
                <c:pt idx="35">
                  <c:v>0.17094017094017094</c:v>
                </c:pt>
                <c:pt idx="36">
                  <c:v>0.51282051282051277</c:v>
                </c:pt>
                <c:pt idx="37">
                  <c:v>0.34188034188034189</c:v>
                </c:pt>
              </c:numCache>
            </c:numRef>
          </c:val>
        </c:ser>
        <c:ser>
          <c:idx val="3"/>
          <c:order val="3"/>
          <c:tx>
            <c:strRef>
              <c:f>'S. común'!$Z$497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común'!$P$498:$P$535</c:f>
              <c:numCache>
                <c:formatCode>General</c:formatCode>
                <c:ptCount val="38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</c:numCache>
            </c:numRef>
          </c:cat>
          <c:val>
            <c:numRef>
              <c:f>'S. común'!$Z$498:$Z$535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14.285714285714286</c:v>
                </c:pt>
                <c:pt idx="11">
                  <c:v>0</c:v>
                </c:pt>
                <c:pt idx="12">
                  <c:v>14.285714285714286</c:v>
                </c:pt>
                <c:pt idx="13">
                  <c:v>14.285714285714286</c:v>
                </c:pt>
                <c:pt idx="14">
                  <c:v>0</c:v>
                </c:pt>
                <c:pt idx="15">
                  <c:v>0</c:v>
                </c:pt>
                <c:pt idx="16">
                  <c:v>14.285714285714286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14.285714285714286</c:v>
                </c:pt>
                <c:pt idx="25">
                  <c:v>14.285714285714286</c:v>
                </c:pt>
                <c:pt idx="26">
                  <c:v>0</c:v>
                </c:pt>
                <c:pt idx="27">
                  <c:v>14.285714285714286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'S. común'!$AA$497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común'!$P$498:$P$535</c:f>
              <c:numCache>
                <c:formatCode>General</c:formatCode>
                <c:ptCount val="38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</c:numCache>
            </c:numRef>
          </c:cat>
          <c:val>
            <c:numRef>
              <c:f>'S. común'!$AA$498:$AA$535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5984"/>
        <c:axId val="83867520"/>
        <c:axId val="83827776"/>
      </c:area3DChart>
      <c:catAx>
        <c:axId val="838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67520"/>
        <c:crosses val="autoZero"/>
        <c:auto val="1"/>
        <c:lblAlgn val="ctr"/>
        <c:lblOffset val="100"/>
        <c:noMultiLvlLbl val="0"/>
      </c:catAx>
      <c:valAx>
        <c:axId val="83867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3865984"/>
        <c:crosses val="autoZero"/>
        <c:crossBetween val="midCat"/>
      </c:valAx>
      <c:serAx>
        <c:axId val="838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3867520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2007</a:t>
            </a:r>
          </a:p>
        </c:rich>
      </c:tx>
      <c:overlay val="0"/>
    </c:title>
    <c:autoTitleDeleted val="0"/>
    <c:view3D>
      <c:rotX val="70"/>
      <c:rotY val="170"/>
      <c:depthPercent val="21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988407699037624E-2"/>
          <c:y val="0.13461832895888015"/>
          <c:w val="0.80099212598425196"/>
          <c:h val="0.74940179352580927"/>
        </c:manualLayout>
      </c:layout>
      <c:area3DChart>
        <c:grouping val="standard"/>
        <c:varyColors val="0"/>
        <c:ser>
          <c:idx val="0"/>
          <c:order val="0"/>
          <c:tx>
            <c:strRef>
              <c:f>'S. común'!$W$536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'S. común'!$P$537:$P$578</c:f>
              <c:numCache>
                <c:formatCode>General</c:formatCode>
                <c:ptCount val="4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</c:numCache>
            </c:numRef>
          </c:cat>
          <c:val>
            <c:numRef>
              <c:f>'S. común'!$W$537:$W$578</c:f>
              <c:numCache>
                <c:formatCode>General</c:formatCode>
                <c:ptCount val="42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'S. común'!$X$536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común'!$P$537:$P$578</c:f>
              <c:numCache>
                <c:formatCode>General</c:formatCode>
                <c:ptCount val="4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</c:numCache>
            </c:numRef>
          </c:cat>
          <c:val>
            <c:numRef>
              <c:f>'S. común'!$X$537:$X$578</c:f>
              <c:numCache>
                <c:formatCode>General</c:formatCode>
                <c:ptCount val="42"/>
                <c:pt idx="0">
                  <c:v>4.0584415584415584E-2</c:v>
                </c:pt>
                <c:pt idx="1">
                  <c:v>4.0584415584415584E-2</c:v>
                </c:pt>
                <c:pt idx="2">
                  <c:v>0.20292207792207792</c:v>
                </c:pt>
                <c:pt idx="3">
                  <c:v>8.1168831168831168E-2</c:v>
                </c:pt>
                <c:pt idx="4">
                  <c:v>0.8928571428571429</c:v>
                </c:pt>
                <c:pt idx="5">
                  <c:v>4.1801948051948052</c:v>
                </c:pt>
                <c:pt idx="6">
                  <c:v>6.5340909090909092</c:v>
                </c:pt>
                <c:pt idx="7">
                  <c:v>4.4845779220779223</c:v>
                </c:pt>
                <c:pt idx="8">
                  <c:v>3.429383116883117</c:v>
                </c:pt>
                <c:pt idx="9">
                  <c:v>2.8003246753246751</c:v>
                </c:pt>
                <c:pt idx="10">
                  <c:v>2.5771103896103895</c:v>
                </c:pt>
                <c:pt idx="11">
                  <c:v>4.5048701298701301</c:v>
                </c:pt>
                <c:pt idx="12">
                  <c:v>6.0470779220779223</c:v>
                </c:pt>
                <c:pt idx="13">
                  <c:v>6.3514610389610393</c:v>
                </c:pt>
                <c:pt idx="14">
                  <c:v>6.6558441558441555</c:v>
                </c:pt>
                <c:pt idx="15">
                  <c:v>6.9602272727272725</c:v>
                </c:pt>
                <c:pt idx="16">
                  <c:v>7.0008116883116882</c:v>
                </c:pt>
                <c:pt idx="17">
                  <c:v>5.783279220779221</c:v>
                </c:pt>
                <c:pt idx="18">
                  <c:v>5.3774350649350646</c:v>
                </c:pt>
                <c:pt idx="19">
                  <c:v>4.4034090909090908</c:v>
                </c:pt>
                <c:pt idx="20">
                  <c:v>3.2670454545454546</c:v>
                </c:pt>
                <c:pt idx="21">
                  <c:v>2.3538961038961039</c:v>
                </c:pt>
                <c:pt idx="22">
                  <c:v>2.6988636363636362</c:v>
                </c:pt>
                <c:pt idx="23">
                  <c:v>2.5568181818181817</c:v>
                </c:pt>
                <c:pt idx="24">
                  <c:v>2.0698051948051948</c:v>
                </c:pt>
                <c:pt idx="25">
                  <c:v>1.9074675324675325</c:v>
                </c:pt>
                <c:pt idx="26">
                  <c:v>1.6233766233766234</c:v>
                </c:pt>
                <c:pt idx="27">
                  <c:v>1.4610389610389611</c:v>
                </c:pt>
                <c:pt idx="28">
                  <c:v>0.93344155844155841</c:v>
                </c:pt>
                <c:pt idx="29">
                  <c:v>0.60876623376623373</c:v>
                </c:pt>
                <c:pt idx="30">
                  <c:v>0.64935064935064934</c:v>
                </c:pt>
                <c:pt idx="31">
                  <c:v>0.64935064935064934</c:v>
                </c:pt>
                <c:pt idx="32">
                  <c:v>0.26379870129870131</c:v>
                </c:pt>
                <c:pt idx="33">
                  <c:v>0.26379870129870131</c:v>
                </c:pt>
                <c:pt idx="34">
                  <c:v>0.10146103896103896</c:v>
                </c:pt>
                <c:pt idx="35">
                  <c:v>0.12175324675324675</c:v>
                </c:pt>
                <c:pt idx="36">
                  <c:v>6.0876623376623376E-2</c:v>
                </c:pt>
                <c:pt idx="37">
                  <c:v>4.0584415584415584E-2</c:v>
                </c:pt>
                <c:pt idx="38">
                  <c:v>0</c:v>
                </c:pt>
                <c:pt idx="39">
                  <c:v>0</c:v>
                </c:pt>
                <c:pt idx="40">
                  <c:v>2.0292207792207792E-2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'S. común'!$Y$536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común'!$P$537:$P$578</c:f>
              <c:numCache>
                <c:formatCode>General</c:formatCode>
                <c:ptCount val="4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</c:numCache>
            </c:numRef>
          </c:cat>
          <c:val>
            <c:numRef>
              <c:f>'S. común'!$Y$537:$Y$578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0.41322314049586778</c:v>
                </c:pt>
                <c:pt idx="6">
                  <c:v>2.0661157024793386</c:v>
                </c:pt>
                <c:pt idx="7">
                  <c:v>0.41322314049586778</c:v>
                </c:pt>
                <c:pt idx="8">
                  <c:v>3.3057851239669422</c:v>
                </c:pt>
                <c:pt idx="9">
                  <c:v>3.3057851239669422</c:v>
                </c:pt>
                <c:pt idx="10">
                  <c:v>3.71900826446281</c:v>
                </c:pt>
                <c:pt idx="11">
                  <c:v>4.5454545454545459</c:v>
                </c:pt>
                <c:pt idx="12">
                  <c:v>3.3057851239669422</c:v>
                </c:pt>
                <c:pt idx="13">
                  <c:v>2.8925619834710745</c:v>
                </c:pt>
                <c:pt idx="14">
                  <c:v>0.82644628099173556</c:v>
                </c:pt>
                <c:pt idx="15">
                  <c:v>2.4793388429752068</c:v>
                </c:pt>
                <c:pt idx="16">
                  <c:v>1.6528925619834711</c:v>
                </c:pt>
                <c:pt idx="17">
                  <c:v>2.0661157024793386</c:v>
                </c:pt>
                <c:pt idx="18">
                  <c:v>1.6528925619834711</c:v>
                </c:pt>
                <c:pt idx="19">
                  <c:v>1.2396694214876034</c:v>
                </c:pt>
                <c:pt idx="20">
                  <c:v>3.71900826446281</c:v>
                </c:pt>
                <c:pt idx="21">
                  <c:v>2.4793388429752068</c:v>
                </c:pt>
                <c:pt idx="22">
                  <c:v>4.1322314049586772</c:v>
                </c:pt>
                <c:pt idx="23">
                  <c:v>6.1983471074380168</c:v>
                </c:pt>
                <c:pt idx="24">
                  <c:v>3.3057851239669422</c:v>
                </c:pt>
                <c:pt idx="25">
                  <c:v>2.8925619834710745</c:v>
                </c:pt>
                <c:pt idx="26">
                  <c:v>2.8925619834710745</c:v>
                </c:pt>
                <c:pt idx="27">
                  <c:v>4.9586776859504136</c:v>
                </c:pt>
                <c:pt idx="28">
                  <c:v>7.0247933884297522</c:v>
                </c:pt>
                <c:pt idx="29">
                  <c:v>2.4793388429752068</c:v>
                </c:pt>
                <c:pt idx="30">
                  <c:v>4.5454545454545459</c:v>
                </c:pt>
                <c:pt idx="31">
                  <c:v>3.71900826446281</c:v>
                </c:pt>
                <c:pt idx="32">
                  <c:v>5.785123966942149</c:v>
                </c:pt>
                <c:pt idx="33">
                  <c:v>4.5454545454545459</c:v>
                </c:pt>
                <c:pt idx="34">
                  <c:v>2.8925619834710745</c:v>
                </c:pt>
                <c:pt idx="35">
                  <c:v>1.2396694214876034</c:v>
                </c:pt>
                <c:pt idx="36">
                  <c:v>0.82644628099173556</c:v>
                </c:pt>
                <c:pt idx="37">
                  <c:v>0.41322314049586778</c:v>
                </c:pt>
                <c:pt idx="38">
                  <c:v>0.82644628099173556</c:v>
                </c:pt>
                <c:pt idx="39">
                  <c:v>0.82644628099173556</c:v>
                </c:pt>
                <c:pt idx="40">
                  <c:v>0</c:v>
                </c:pt>
                <c:pt idx="41">
                  <c:v>0.41322314049586778</c:v>
                </c:pt>
              </c:numCache>
            </c:numRef>
          </c:val>
        </c:ser>
        <c:ser>
          <c:idx val="3"/>
          <c:order val="3"/>
          <c:tx>
            <c:strRef>
              <c:f>'S. común'!$Z$536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común'!$P$537:$P$578</c:f>
              <c:numCache>
                <c:formatCode>General</c:formatCode>
                <c:ptCount val="4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</c:numCache>
            </c:numRef>
          </c:cat>
          <c:val>
            <c:numRef>
              <c:f>'S. común'!$Z$537:$Z$578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33.333333333333336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66.666666666666671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'S. común'!$AA$536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común'!$P$537:$P$578</c:f>
              <c:numCache>
                <c:formatCode>General</c:formatCode>
                <c:ptCount val="4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</c:numCache>
            </c:numRef>
          </c:cat>
          <c:val>
            <c:numRef>
              <c:f>'S. común'!$AA$537:$AA$578</c:f>
              <c:numCache>
                <c:formatCode>General</c:formatCode>
                <c:ptCount val="4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728"/>
        <c:axId val="83939712"/>
        <c:axId val="83884672"/>
      </c:area3DChart>
      <c:catAx>
        <c:axId val="839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39712"/>
        <c:crosses val="autoZero"/>
        <c:auto val="1"/>
        <c:lblAlgn val="ctr"/>
        <c:lblOffset val="100"/>
        <c:noMultiLvlLbl val="0"/>
      </c:catAx>
      <c:valAx>
        <c:axId val="83939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3929728"/>
        <c:crosses val="autoZero"/>
        <c:crossBetween val="midCat"/>
      </c:valAx>
      <c:serAx>
        <c:axId val="8388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8393971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</a:p>
        </c:rich>
      </c:tx>
      <c:overlay val="0"/>
    </c:title>
    <c:autoTitleDeleted val="0"/>
    <c:view3D>
      <c:rotX val="70"/>
      <c:rotY val="170"/>
      <c:depthPercent val="3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988407699037624E-2"/>
          <c:y val="0.1438775882181394"/>
          <c:w val="0.82876990376202986"/>
          <c:h val="0.74014253426654997"/>
        </c:manualLayout>
      </c:layout>
      <c:area3DChart>
        <c:grouping val="standard"/>
        <c:varyColors val="0"/>
        <c:ser>
          <c:idx val="0"/>
          <c:order val="0"/>
          <c:tx>
            <c:strRef>
              <c:f>'S. común'!$W$579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'S. común'!$P$580:$P$618</c:f>
              <c:numCache>
                <c:formatCode>General</c:formatCode>
                <c:ptCount val="39"/>
                <c:pt idx="0">
                  <c:v>17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61</c:v>
                </c:pt>
              </c:numCache>
            </c:numRef>
          </c:cat>
          <c:val>
            <c:numRef>
              <c:f>'S. común'!$W$580:$W$618</c:f>
              <c:numCache>
                <c:formatCode>General</c:formatCode>
                <c:ptCount val="39"/>
              </c:numCache>
            </c:numRef>
          </c:val>
        </c:ser>
        <c:ser>
          <c:idx val="1"/>
          <c:order val="1"/>
          <c:tx>
            <c:strRef>
              <c:f>'S. común'!$X$579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común'!$P$580:$P$618</c:f>
              <c:numCache>
                <c:formatCode>General</c:formatCode>
                <c:ptCount val="39"/>
                <c:pt idx="0">
                  <c:v>17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61</c:v>
                </c:pt>
              </c:numCache>
            </c:numRef>
          </c:cat>
          <c:val>
            <c:numRef>
              <c:f>'S. común'!$X$580:$X$618</c:f>
              <c:numCache>
                <c:formatCode>General</c:formatCode>
                <c:ptCount val="39"/>
                <c:pt idx="0">
                  <c:v>3.7043897017966287E-2</c:v>
                </c:pt>
                <c:pt idx="1">
                  <c:v>5.5565845526949438E-2</c:v>
                </c:pt>
                <c:pt idx="2">
                  <c:v>5.5565845526949438E-2</c:v>
                </c:pt>
                <c:pt idx="3">
                  <c:v>1.8521948508983144E-2</c:v>
                </c:pt>
                <c:pt idx="4">
                  <c:v>1.8521948508983144E-2</c:v>
                </c:pt>
                <c:pt idx="5">
                  <c:v>0.22226338210779775</c:v>
                </c:pt>
                <c:pt idx="6">
                  <c:v>0.94461937395814044</c:v>
                </c:pt>
                <c:pt idx="7">
                  <c:v>1.7225412113354326</c:v>
                </c:pt>
                <c:pt idx="8">
                  <c:v>2.6115947397666233</c:v>
                </c:pt>
                <c:pt idx="9">
                  <c:v>2.7597703278384884</c:v>
                </c:pt>
                <c:pt idx="10">
                  <c:v>2.8523800703834041</c:v>
                </c:pt>
                <c:pt idx="11">
                  <c:v>7.0012965363956292</c:v>
                </c:pt>
                <c:pt idx="12">
                  <c:v>10.835339877755139</c:v>
                </c:pt>
                <c:pt idx="13">
                  <c:v>9.6869790701981842</c:v>
                </c:pt>
                <c:pt idx="14">
                  <c:v>8.4830524171142798</c:v>
                </c:pt>
                <c:pt idx="15">
                  <c:v>7.8903500648268201</c:v>
                </c:pt>
                <c:pt idx="16">
                  <c:v>6.5382478236710506</c:v>
                </c:pt>
                <c:pt idx="17">
                  <c:v>5.8529357288386734</c:v>
                </c:pt>
                <c:pt idx="18">
                  <c:v>5.3898870161140948</c:v>
                </c:pt>
                <c:pt idx="19">
                  <c:v>4.8342285608446005</c:v>
                </c:pt>
                <c:pt idx="20">
                  <c:v>4.0563067234673085</c:v>
                </c:pt>
                <c:pt idx="21">
                  <c:v>3.3524726801259495</c:v>
                </c:pt>
                <c:pt idx="22">
                  <c:v>3.3709946286349326</c:v>
                </c:pt>
                <c:pt idx="23">
                  <c:v>2.3893313576588255</c:v>
                </c:pt>
                <c:pt idx="24">
                  <c:v>2.4263752546767918</c:v>
                </c:pt>
                <c:pt idx="25">
                  <c:v>1.9818484904611966</c:v>
                </c:pt>
                <c:pt idx="26">
                  <c:v>1.5002778292276346</c:v>
                </c:pt>
                <c:pt idx="27">
                  <c:v>0.87053157992220787</c:v>
                </c:pt>
                <c:pt idx="28">
                  <c:v>0.7223559918503426</c:v>
                </c:pt>
                <c:pt idx="29">
                  <c:v>0.4445267642155955</c:v>
                </c:pt>
                <c:pt idx="30">
                  <c:v>0.38896091868864602</c:v>
                </c:pt>
                <c:pt idx="31">
                  <c:v>0.2407853306167809</c:v>
                </c:pt>
                <c:pt idx="32">
                  <c:v>0.2407853306167809</c:v>
                </c:pt>
                <c:pt idx="33">
                  <c:v>0.14817558807186515</c:v>
                </c:pt>
                <c:pt idx="34">
                  <c:v>3.7043897017966287E-2</c:v>
                </c:pt>
                <c:pt idx="35">
                  <c:v>1.8521948508983144E-2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'S. común'!$Y$579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común'!$P$580:$P$618</c:f>
              <c:numCache>
                <c:formatCode>General</c:formatCode>
                <c:ptCount val="39"/>
                <c:pt idx="0">
                  <c:v>17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61</c:v>
                </c:pt>
              </c:numCache>
            </c:numRef>
          </c:cat>
          <c:val>
            <c:numRef>
              <c:f>'S. común'!$Y$580:$Y$618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0.13458950201884254</c:v>
                </c:pt>
                <c:pt idx="6">
                  <c:v>1.4804845222072678</c:v>
                </c:pt>
                <c:pt idx="7">
                  <c:v>6.594885598923284</c:v>
                </c:pt>
                <c:pt idx="8">
                  <c:v>14.401076716016151</c:v>
                </c:pt>
                <c:pt idx="9">
                  <c:v>11.843876177658142</c:v>
                </c:pt>
                <c:pt idx="10">
                  <c:v>8.8829071332436076</c:v>
                </c:pt>
                <c:pt idx="11">
                  <c:v>6.1911170928667563</c:v>
                </c:pt>
                <c:pt idx="12">
                  <c:v>2.1534320323014806</c:v>
                </c:pt>
                <c:pt idx="13">
                  <c:v>1.7496635262449529</c:v>
                </c:pt>
                <c:pt idx="14">
                  <c:v>1.7496635262449529</c:v>
                </c:pt>
                <c:pt idx="15">
                  <c:v>1.0767160161507403</c:v>
                </c:pt>
                <c:pt idx="16">
                  <c:v>3.4993270524899058</c:v>
                </c:pt>
                <c:pt idx="17">
                  <c:v>2.2880215343203232</c:v>
                </c:pt>
                <c:pt idx="18">
                  <c:v>2.018842530282638</c:v>
                </c:pt>
                <c:pt idx="19">
                  <c:v>2.018842530282638</c:v>
                </c:pt>
                <c:pt idx="20">
                  <c:v>2.4226110363391657</c:v>
                </c:pt>
                <c:pt idx="21">
                  <c:v>2.826379542395693</c:v>
                </c:pt>
                <c:pt idx="22">
                  <c:v>2.1534320323014806</c:v>
                </c:pt>
                <c:pt idx="23">
                  <c:v>3.0955585464333781</c:v>
                </c:pt>
                <c:pt idx="24">
                  <c:v>2.4226110363391657</c:v>
                </c:pt>
                <c:pt idx="25">
                  <c:v>2.018842530282638</c:v>
                </c:pt>
                <c:pt idx="26">
                  <c:v>1.4804845222072678</c:v>
                </c:pt>
                <c:pt idx="27">
                  <c:v>2.018842530282638</c:v>
                </c:pt>
                <c:pt idx="28">
                  <c:v>0.67294751009421261</c:v>
                </c:pt>
                <c:pt idx="29">
                  <c:v>1.3458950201884252</c:v>
                </c:pt>
                <c:pt idx="30">
                  <c:v>2.018842530282638</c:v>
                </c:pt>
                <c:pt idx="31">
                  <c:v>2.9609690444145356</c:v>
                </c:pt>
                <c:pt idx="32">
                  <c:v>2.5572005383580079</c:v>
                </c:pt>
                <c:pt idx="33">
                  <c:v>2.6917900403768504</c:v>
                </c:pt>
                <c:pt idx="34">
                  <c:v>1.8842530282637955</c:v>
                </c:pt>
                <c:pt idx="35">
                  <c:v>0.67294751009421261</c:v>
                </c:pt>
                <c:pt idx="36">
                  <c:v>0.40376850605652759</c:v>
                </c:pt>
                <c:pt idx="37">
                  <c:v>0.13458950201884254</c:v>
                </c:pt>
                <c:pt idx="38">
                  <c:v>0.13458950201884254</c:v>
                </c:pt>
              </c:numCache>
            </c:numRef>
          </c:val>
        </c:ser>
        <c:ser>
          <c:idx val="3"/>
          <c:order val="3"/>
          <c:tx>
            <c:strRef>
              <c:f>'S. común'!$Z$579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val>
            <c:numRef>
              <c:f>'S. común'!$Z$580:$Z$618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10</c:v>
                </c:pt>
                <c:pt idx="9">
                  <c:v>30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'S. común'!$AA$579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común'!$P$580:$P$618</c:f>
              <c:numCache>
                <c:formatCode>General</c:formatCode>
                <c:ptCount val="39"/>
                <c:pt idx="0">
                  <c:v>17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61</c:v>
                </c:pt>
              </c:numCache>
            </c:numRef>
          </c:cat>
          <c:val>
            <c:numRef>
              <c:f>'S. común'!$AA$580:$AA$618</c:f>
              <c:numCache>
                <c:formatCode>General</c:formatCode>
                <c:ptCount val="3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1440"/>
        <c:axId val="83982976"/>
        <c:axId val="83948864"/>
      </c:area3DChart>
      <c:catAx>
        <c:axId val="8398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82976"/>
        <c:crosses val="autoZero"/>
        <c:auto val="1"/>
        <c:lblAlgn val="ctr"/>
        <c:lblOffset val="100"/>
        <c:noMultiLvlLbl val="0"/>
      </c:catAx>
      <c:valAx>
        <c:axId val="839829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3981440"/>
        <c:crosses val="autoZero"/>
        <c:crossBetween val="midCat"/>
      </c:valAx>
      <c:serAx>
        <c:axId val="8394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82976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2009</a:t>
            </a:r>
          </a:p>
        </c:rich>
      </c:tx>
      <c:overlay val="0"/>
    </c:title>
    <c:autoTitleDeleted val="0"/>
    <c:view3D>
      <c:rotX val="70"/>
      <c:rotY val="170"/>
      <c:depthPercent val="21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543963254593173E-2"/>
          <c:y val="0.111470180810732"/>
          <c:w val="0.80099212598425196"/>
          <c:h val="0.74477216389617962"/>
        </c:manualLayout>
      </c:layout>
      <c:area3DChart>
        <c:grouping val="standard"/>
        <c:varyColors val="0"/>
        <c:ser>
          <c:idx val="0"/>
          <c:order val="0"/>
          <c:tx>
            <c:strRef>
              <c:f>'S. común'!$W$619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'S. común'!$P$620:$P$660</c:f>
              <c:numCache>
                <c:formatCode>General</c:formatCode>
                <c:ptCount val="41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cat>
          <c:val>
            <c:numRef>
              <c:f>'S. común'!$W$620:$W$660</c:f>
              <c:numCache>
                <c:formatCode>General</c:formatCode>
                <c:ptCount val="41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'S. común'!$X$619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común'!$P$620:$P$660</c:f>
              <c:numCache>
                <c:formatCode>General</c:formatCode>
                <c:ptCount val="41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cat>
          <c:val>
            <c:numRef>
              <c:f>'S. común'!$X$620:$X$660</c:f>
              <c:numCache>
                <c:formatCode>General</c:formatCode>
                <c:ptCount val="41"/>
                <c:pt idx="0">
                  <c:v>0</c:v>
                </c:pt>
                <c:pt idx="1">
                  <c:v>1.4482259232440261E-2</c:v>
                </c:pt>
                <c:pt idx="2">
                  <c:v>0.10137581462708183</c:v>
                </c:pt>
                <c:pt idx="3">
                  <c:v>0.26068066618392471</c:v>
                </c:pt>
                <c:pt idx="4">
                  <c:v>0.31860970311368575</c:v>
                </c:pt>
                <c:pt idx="5">
                  <c:v>0.23171614771904417</c:v>
                </c:pt>
                <c:pt idx="6">
                  <c:v>0.28964518464880523</c:v>
                </c:pt>
                <c:pt idx="7">
                  <c:v>4.3446777697320783E-2</c:v>
                </c:pt>
                <c:pt idx="8">
                  <c:v>7.2411296162201308E-2</c:v>
                </c:pt>
                <c:pt idx="9">
                  <c:v>0.52136133236784943</c:v>
                </c:pt>
                <c:pt idx="10">
                  <c:v>2.1288921071687184</c:v>
                </c:pt>
                <c:pt idx="11">
                  <c:v>5.4308472121650979</c:v>
                </c:pt>
                <c:pt idx="12">
                  <c:v>6.0535843591600287</c:v>
                </c:pt>
                <c:pt idx="13">
                  <c:v>4.5474293989862415</c:v>
                </c:pt>
                <c:pt idx="14">
                  <c:v>4.721216509775525</c:v>
                </c:pt>
                <c:pt idx="15">
                  <c:v>7.8638667632150616</c:v>
                </c:pt>
                <c:pt idx="16">
                  <c:v>9.3120926864590885</c:v>
                </c:pt>
                <c:pt idx="17">
                  <c:v>8.2548877624909487</c:v>
                </c:pt>
                <c:pt idx="18">
                  <c:v>8.2404055032585077</c:v>
                </c:pt>
                <c:pt idx="19">
                  <c:v>6.5314989138305579</c:v>
                </c:pt>
                <c:pt idx="20">
                  <c:v>6.3866763215061546</c:v>
                </c:pt>
                <c:pt idx="21">
                  <c:v>4.9963794351918898</c:v>
                </c:pt>
                <c:pt idx="22">
                  <c:v>4.4460535843591602</c:v>
                </c:pt>
                <c:pt idx="23">
                  <c:v>3.9246922519913108</c:v>
                </c:pt>
                <c:pt idx="24">
                  <c:v>3.2295438088341784</c:v>
                </c:pt>
                <c:pt idx="25">
                  <c:v>3.0847212165097755</c:v>
                </c:pt>
                <c:pt idx="26">
                  <c:v>2.5054308472121649</c:v>
                </c:pt>
                <c:pt idx="27">
                  <c:v>1.8826937002172339</c:v>
                </c:pt>
                <c:pt idx="28">
                  <c:v>1.3468501086169442</c:v>
                </c:pt>
                <c:pt idx="29">
                  <c:v>1.0282404055032586</c:v>
                </c:pt>
                <c:pt idx="30">
                  <c:v>0.65170166545981179</c:v>
                </c:pt>
                <c:pt idx="31">
                  <c:v>0.43446777697320782</c:v>
                </c:pt>
                <c:pt idx="32">
                  <c:v>0.20275162925416365</c:v>
                </c:pt>
                <c:pt idx="33">
                  <c:v>0.18826937002172339</c:v>
                </c:pt>
                <c:pt idx="34">
                  <c:v>0.15930485155684287</c:v>
                </c:pt>
                <c:pt idx="35">
                  <c:v>0.11585807385952208</c:v>
                </c:pt>
                <c:pt idx="36">
                  <c:v>0.15930485155684287</c:v>
                </c:pt>
                <c:pt idx="37">
                  <c:v>0.17378711078928313</c:v>
                </c:pt>
                <c:pt idx="38">
                  <c:v>0.10137581462708183</c:v>
                </c:pt>
                <c:pt idx="39">
                  <c:v>1.4482259232440261E-2</c:v>
                </c:pt>
                <c:pt idx="40">
                  <c:v>2.8964518464880521E-2</c:v>
                </c:pt>
              </c:numCache>
            </c:numRef>
          </c:val>
        </c:ser>
        <c:ser>
          <c:idx val="2"/>
          <c:order val="2"/>
          <c:tx>
            <c:strRef>
              <c:f>'S. común'!$Y$619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común'!$P$620:$P$660</c:f>
              <c:numCache>
                <c:formatCode>General</c:formatCode>
                <c:ptCount val="41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cat>
          <c:val>
            <c:numRef>
              <c:f>'S. común'!$Y$620:$Y$660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0.12391573729863693</c:v>
                </c:pt>
                <c:pt idx="4">
                  <c:v>0.49566294919454773</c:v>
                </c:pt>
                <c:pt idx="5">
                  <c:v>2.9739776951672861</c:v>
                </c:pt>
                <c:pt idx="6">
                  <c:v>5.3283767038413883</c:v>
                </c:pt>
                <c:pt idx="7">
                  <c:v>3.7174721189591078</c:v>
                </c:pt>
                <c:pt idx="8">
                  <c:v>0.86741016109045854</c:v>
                </c:pt>
                <c:pt idx="9">
                  <c:v>0.86741016109045854</c:v>
                </c:pt>
                <c:pt idx="10">
                  <c:v>4.2131350681536555</c:v>
                </c:pt>
                <c:pt idx="11">
                  <c:v>11.028500619578686</c:v>
                </c:pt>
                <c:pt idx="12">
                  <c:v>16.728624535315983</c:v>
                </c:pt>
                <c:pt idx="13">
                  <c:v>8.4262701363073109</c:v>
                </c:pt>
                <c:pt idx="14">
                  <c:v>7.4349442379182156</c:v>
                </c:pt>
                <c:pt idx="15">
                  <c:v>3.7174721189591078</c:v>
                </c:pt>
                <c:pt idx="16">
                  <c:v>3.7174721189591078</c:v>
                </c:pt>
                <c:pt idx="17">
                  <c:v>4.0892193308550189</c:v>
                </c:pt>
                <c:pt idx="18">
                  <c:v>2.7261462205700124</c:v>
                </c:pt>
                <c:pt idx="19">
                  <c:v>2.4783147459727384</c:v>
                </c:pt>
                <c:pt idx="20">
                  <c:v>2.6022304832713754</c:v>
                </c:pt>
                <c:pt idx="21">
                  <c:v>2.4783147459727384</c:v>
                </c:pt>
                <c:pt idx="22">
                  <c:v>1.3630731102850062</c:v>
                </c:pt>
                <c:pt idx="23">
                  <c:v>2.1065675340768277</c:v>
                </c:pt>
                <c:pt idx="24">
                  <c:v>1.8587360594795539</c:v>
                </c:pt>
                <c:pt idx="25">
                  <c:v>1.9826517967781909</c:v>
                </c:pt>
                <c:pt idx="26">
                  <c:v>2.3543990086741018</c:v>
                </c:pt>
                <c:pt idx="27">
                  <c:v>2.1065675340768277</c:v>
                </c:pt>
                <c:pt idx="28">
                  <c:v>1.9826517967781909</c:v>
                </c:pt>
                <c:pt idx="29">
                  <c:v>1.1152416356877324</c:v>
                </c:pt>
                <c:pt idx="30">
                  <c:v>0.61957868649318459</c:v>
                </c:pt>
                <c:pt idx="31">
                  <c:v>0.12391573729863693</c:v>
                </c:pt>
                <c:pt idx="32">
                  <c:v>0.12391573729863693</c:v>
                </c:pt>
                <c:pt idx="33">
                  <c:v>0.24783147459727387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"/>
          <c:order val="3"/>
          <c:tx>
            <c:strRef>
              <c:f>'S. común'!$Z$619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común'!$P$620:$P$660</c:f>
              <c:numCache>
                <c:formatCode>General</c:formatCode>
                <c:ptCount val="41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cat>
          <c:val>
            <c:numRef>
              <c:f>'S. común'!$Z$620:$Z$660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16.666666666666668</c:v>
                </c:pt>
                <c:pt idx="11">
                  <c:v>0</c:v>
                </c:pt>
                <c:pt idx="12">
                  <c:v>16.666666666666668</c:v>
                </c:pt>
                <c:pt idx="13">
                  <c:v>0</c:v>
                </c:pt>
                <c:pt idx="14">
                  <c:v>16.666666666666668</c:v>
                </c:pt>
                <c:pt idx="15">
                  <c:v>0</c:v>
                </c:pt>
                <c:pt idx="16">
                  <c:v>0</c:v>
                </c:pt>
                <c:pt idx="17">
                  <c:v>16.666666666666668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16.666666666666668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16.666666666666668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"/>
          <c:order val="4"/>
          <c:tx>
            <c:strRef>
              <c:f>'S. común'!$AA$619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común'!$P$620:$P$660</c:f>
              <c:numCache>
                <c:formatCode>General</c:formatCode>
                <c:ptCount val="41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cat>
          <c:val>
            <c:numRef>
              <c:f>'S. común'!$AA$620:$AA$660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2528"/>
        <c:axId val="84108416"/>
        <c:axId val="84094976"/>
      </c:area3DChart>
      <c:catAx>
        <c:axId val="841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08416"/>
        <c:crosses val="autoZero"/>
        <c:auto val="1"/>
        <c:lblAlgn val="ctr"/>
        <c:lblOffset val="100"/>
        <c:noMultiLvlLbl val="0"/>
      </c:catAx>
      <c:valAx>
        <c:axId val="84108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4102528"/>
        <c:crosses val="autoZero"/>
        <c:crossBetween val="midCat"/>
      </c:valAx>
      <c:serAx>
        <c:axId val="8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84108416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2010</a:t>
            </a:r>
          </a:p>
        </c:rich>
      </c:tx>
      <c:overlay val="0"/>
    </c:title>
    <c:autoTitleDeleted val="0"/>
    <c:view3D>
      <c:rotX val="70"/>
      <c:rotY val="170"/>
      <c:depthPercent val="220"/>
      <c:rAngAx val="1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'S. común'!$W$661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'S. común'!$P$662:$P$702</c:f>
              <c:numCache>
                <c:formatCode>General</c:formatCode>
                <c:ptCount val="4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</c:numCache>
            </c:numRef>
          </c:cat>
          <c:val>
            <c:numRef>
              <c:f>'S. común'!$W$662:$W$702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'S. común'!$X$661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común'!$P$662:$P$702</c:f>
              <c:numCache>
                <c:formatCode>General</c:formatCode>
                <c:ptCount val="4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</c:numCache>
            </c:numRef>
          </c:cat>
          <c:val>
            <c:numRef>
              <c:f>'S. común'!$X$662:$X$702</c:f>
              <c:numCache>
                <c:formatCode>General</c:formatCode>
                <c:ptCount val="41"/>
                <c:pt idx="0">
                  <c:v>4.2826552462526764E-2</c:v>
                </c:pt>
                <c:pt idx="1">
                  <c:v>0.10706638115631692</c:v>
                </c:pt>
                <c:pt idx="2">
                  <c:v>0.23554603854389722</c:v>
                </c:pt>
                <c:pt idx="3">
                  <c:v>0.23554603854389722</c:v>
                </c:pt>
                <c:pt idx="4">
                  <c:v>0.47109207708779444</c:v>
                </c:pt>
                <c:pt idx="5">
                  <c:v>1.6916488222698072</c:v>
                </c:pt>
                <c:pt idx="6">
                  <c:v>1.39186295503212</c:v>
                </c:pt>
                <c:pt idx="7">
                  <c:v>0.9635974304068522</c:v>
                </c:pt>
                <c:pt idx="8">
                  <c:v>0.94218415417558887</c:v>
                </c:pt>
                <c:pt idx="9">
                  <c:v>0.83511777301927193</c:v>
                </c:pt>
                <c:pt idx="10">
                  <c:v>1.1134903640256959</c:v>
                </c:pt>
                <c:pt idx="11">
                  <c:v>1.45610278372591</c:v>
                </c:pt>
                <c:pt idx="12">
                  <c:v>1.6059957173447537</c:v>
                </c:pt>
                <c:pt idx="13">
                  <c:v>1.7558886509635974</c:v>
                </c:pt>
                <c:pt idx="14">
                  <c:v>2.1627408993576016</c:v>
                </c:pt>
                <c:pt idx="15">
                  <c:v>6.7880085653104922</c:v>
                </c:pt>
                <c:pt idx="16">
                  <c:v>14.603854389721628</c:v>
                </c:pt>
                <c:pt idx="17">
                  <c:v>13.597430406852249</c:v>
                </c:pt>
                <c:pt idx="18">
                  <c:v>8.7794432548179877</c:v>
                </c:pt>
                <c:pt idx="19">
                  <c:v>5.910064239828694</c:v>
                </c:pt>
                <c:pt idx="20">
                  <c:v>4.3897216274089939</c:v>
                </c:pt>
                <c:pt idx="21">
                  <c:v>4.2184154175588864</c:v>
                </c:pt>
                <c:pt idx="22">
                  <c:v>4.1327623126338331</c:v>
                </c:pt>
                <c:pt idx="23">
                  <c:v>3.0192719486081372</c:v>
                </c:pt>
                <c:pt idx="24">
                  <c:v>2.6980728051391862</c:v>
                </c:pt>
                <c:pt idx="25">
                  <c:v>2.4411134903640259</c:v>
                </c:pt>
                <c:pt idx="26">
                  <c:v>2.0342612419700212</c:v>
                </c:pt>
                <c:pt idx="27">
                  <c:v>2.1627408993576016</c:v>
                </c:pt>
                <c:pt idx="28">
                  <c:v>1.7130620985010707</c:v>
                </c:pt>
                <c:pt idx="29">
                  <c:v>1.5845824411134903</c:v>
                </c:pt>
                <c:pt idx="30">
                  <c:v>0.94218415417558887</c:v>
                </c:pt>
                <c:pt idx="31">
                  <c:v>0.8137044967880086</c:v>
                </c:pt>
                <c:pt idx="32">
                  <c:v>0.79229122055674517</c:v>
                </c:pt>
                <c:pt idx="33">
                  <c:v>1.1134903640256959</c:v>
                </c:pt>
                <c:pt idx="34">
                  <c:v>0.92077087794432544</c:v>
                </c:pt>
                <c:pt idx="35">
                  <c:v>1.0064239828693791</c:v>
                </c:pt>
                <c:pt idx="36">
                  <c:v>0.68522483940042822</c:v>
                </c:pt>
                <c:pt idx="37">
                  <c:v>0.44967880085653106</c:v>
                </c:pt>
                <c:pt idx="38">
                  <c:v>8.5653104925053528E-2</c:v>
                </c:pt>
                <c:pt idx="39">
                  <c:v>6.4239828693790149E-2</c:v>
                </c:pt>
                <c:pt idx="40">
                  <c:v>4.2826552462526764E-2</c:v>
                </c:pt>
              </c:numCache>
            </c:numRef>
          </c:val>
        </c:ser>
        <c:ser>
          <c:idx val="2"/>
          <c:order val="2"/>
          <c:tx>
            <c:strRef>
              <c:f>'S. común'!$Y$661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común'!$P$662:$P$702</c:f>
              <c:numCache>
                <c:formatCode>General</c:formatCode>
                <c:ptCount val="4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</c:numCache>
            </c:numRef>
          </c:cat>
          <c:val>
            <c:numRef>
              <c:f>'S. común'!$Y$662:$Y$702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0.59642147117296218</c:v>
                </c:pt>
                <c:pt idx="6">
                  <c:v>0.99403578528827041</c:v>
                </c:pt>
                <c:pt idx="7">
                  <c:v>0.39761431411530818</c:v>
                </c:pt>
                <c:pt idx="8">
                  <c:v>1.7892644135188867</c:v>
                </c:pt>
                <c:pt idx="9">
                  <c:v>5.1689860834990062</c:v>
                </c:pt>
                <c:pt idx="10">
                  <c:v>10.934393638170974</c:v>
                </c:pt>
                <c:pt idx="11">
                  <c:v>8.7475149105367791</c:v>
                </c:pt>
                <c:pt idx="12">
                  <c:v>14.512922465208748</c:v>
                </c:pt>
                <c:pt idx="13">
                  <c:v>15.109343936381709</c:v>
                </c:pt>
                <c:pt idx="14">
                  <c:v>10.536779324055667</c:v>
                </c:pt>
                <c:pt idx="15">
                  <c:v>9.5427435387673949</c:v>
                </c:pt>
                <c:pt idx="16">
                  <c:v>5.1689860834990062</c:v>
                </c:pt>
                <c:pt idx="17">
                  <c:v>4.5725646123260439</c:v>
                </c:pt>
                <c:pt idx="18">
                  <c:v>2.982107355864811</c:v>
                </c:pt>
                <c:pt idx="19">
                  <c:v>2.7833001988071571</c:v>
                </c:pt>
                <c:pt idx="20">
                  <c:v>1.9880715705765408</c:v>
                </c:pt>
                <c:pt idx="21">
                  <c:v>1.1928429423459244</c:v>
                </c:pt>
                <c:pt idx="22">
                  <c:v>0.19880715705765409</c:v>
                </c:pt>
                <c:pt idx="23">
                  <c:v>0.19880715705765409</c:v>
                </c:pt>
                <c:pt idx="24">
                  <c:v>0.19880715705765409</c:v>
                </c:pt>
                <c:pt idx="25">
                  <c:v>0.59642147117296218</c:v>
                </c:pt>
                <c:pt idx="26">
                  <c:v>0</c:v>
                </c:pt>
                <c:pt idx="27">
                  <c:v>0</c:v>
                </c:pt>
                <c:pt idx="28">
                  <c:v>0.59642147117296218</c:v>
                </c:pt>
                <c:pt idx="29">
                  <c:v>0</c:v>
                </c:pt>
                <c:pt idx="30">
                  <c:v>0.79522862823061635</c:v>
                </c:pt>
                <c:pt idx="31">
                  <c:v>0</c:v>
                </c:pt>
                <c:pt idx="32">
                  <c:v>0</c:v>
                </c:pt>
                <c:pt idx="33">
                  <c:v>0.19880715705765409</c:v>
                </c:pt>
                <c:pt idx="34">
                  <c:v>0</c:v>
                </c:pt>
                <c:pt idx="35">
                  <c:v>0.19880715705765409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"/>
          <c:order val="3"/>
          <c:tx>
            <c:strRef>
              <c:f>'S. común'!$Z$661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común'!$P$662:$P$702</c:f>
              <c:numCache>
                <c:formatCode>General</c:formatCode>
                <c:ptCount val="4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</c:numCache>
            </c:numRef>
          </c:cat>
          <c:val>
            <c:numRef>
              <c:f>'S. común'!$Z$662:$Z$702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7.1428571428571432</c:v>
                </c:pt>
                <c:pt idx="11">
                  <c:v>7.1428571428571432</c:v>
                </c:pt>
                <c:pt idx="12">
                  <c:v>42.857142857142854</c:v>
                </c:pt>
                <c:pt idx="13">
                  <c:v>21.428571428571427</c:v>
                </c:pt>
                <c:pt idx="14">
                  <c:v>7.1428571428571432</c:v>
                </c:pt>
                <c:pt idx="15">
                  <c:v>0</c:v>
                </c:pt>
                <c:pt idx="16">
                  <c:v>14.285714285714286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"/>
          <c:order val="4"/>
          <c:tx>
            <c:strRef>
              <c:f>'S. común'!$AA$661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común'!$P$662:$P$702</c:f>
              <c:numCache>
                <c:formatCode>General</c:formatCode>
                <c:ptCount val="4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</c:numCache>
            </c:numRef>
          </c:cat>
          <c:val>
            <c:numRef>
              <c:f>'S. común'!$AA$662:$AA$702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9.0909090909090917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9.0909090909090917</c:v>
                </c:pt>
                <c:pt idx="11">
                  <c:v>9.0909090909090917</c:v>
                </c:pt>
                <c:pt idx="12">
                  <c:v>0</c:v>
                </c:pt>
                <c:pt idx="13">
                  <c:v>9.0909090909090917</c:v>
                </c:pt>
                <c:pt idx="14">
                  <c:v>45.454545454545453</c:v>
                </c:pt>
                <c:pt idx="15">
                  <c:v>0</c:v>
                </c:pt>
                <c:pt idx="16">
                  <c:v>9.0909090909090917</c:v>
                </c:pt>
                <c:pt idx="17">
                  <c:v>9.0909090909090917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5792"/>
        <c:axId val="84307328"/>
        <c:axId val="84098112"/>
      </c:area3DChart>
      <c:catAx>
        <c:axId val="8430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07328"/>
        <c:crosses val="autoZero"/>
        <c:auto val="1"/>
        <c:lblAlgn val="ctr"/>
        <c:lblOffset val="100"/>
        <c:noMultiLvlLbl val="0"/>
      </c:catAx>
      <c:valAx>
        <c:axId val="84307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4305792"/>
        <c:crosses val="autoZero"/>
        <c:crossBetween val="midCat"/>
      </c:valAx>
      <c:serAx>
        <c:axId val="840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84307328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</a:t>
            </a:r>
          </a:p>
        </c:rich>
      </c:tx>
      <c:overlay val="0"/>
    </c:title>
    <c:autoTitleDeleted val="0"/>
    <c:view3D>
      <c:rotX val="70"/>
      <c:rotY val="170"/>
      <c:depthPercent val="21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293963254593179E-2"/>
          <c:y val="0.12535906969962088"/>
          <c:w val="0.79136023622047247"/>
          <c:h val="0.68921660834062404"/>
        </c:manualLayout>
      </c:layout>
      <c:area3DChart>
        <c:grouping val="standard"/>
        <c:varyColors val="0"/>
        <c:ser>
          <c:idx val="0"/>
          <c:order val="0"/>
          <c:tx>
            <c:strRef>
              <c:f>'S. común'!$W$703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'S. común'!$P$704:$P$745</c:f>
              <c:numCache>
                <c:formatCode>General</c:formatCode>
                <c:ptCount val="42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</c:numCache>
            </c:numRef>
          </c:cat>
          <c:val>
            <c:numRef>
              <c:f>'S. común'!$W$704:$W$745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'S. común'!$X$703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común'!$P$704:$P$745</c:f>
              <c:numCache>
                <c:formatCode>General</c:formatCode>
                <c:ptCount val="42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</c:numCache>
            </c:numRef>
          </c:cat>
          <c:val>
            <c:numRef>
              <c:f>'S. común'!$X$704:$X$745</c:f>
              <c:numCache>
                <c:formatCode>General</c:formatCode>
                <c:ptCount val="42"/>
                <c:pt idx="0">
                  <c:v>1.5137753557372086E-2</c:v>
                </c:pt>
                <c:pt idx="1">
                  <c:v>0.13623978201634879</c:v>
                </c:pt>
                <c:pt idx="2">
                  <c:v>0.36330608537693004</c:v>
                </c:pt>
                <c:pt idx="3">
                  <c:v>0.84771419921283686</c:v>
                </c:pt>
                <c:pt idx="4">
                  <c:v>1.4683620950650924</c:v>
                </c:pt>
                <c:pt idx="5">
                  <c:v>1.3623978201634876</c:v>
                </c:pt>
                <c:pt idx="6">
                  <c:v>1.74084165909779</c:v>
                </c:pt>
                <c:pt idx="7">
                  <c:v>3.3000302755071149</c:v>
                </c:pt>
                <c:pt idx="8">
                  <c:v>4.9500454132606722</c:v>
                </c:pt>
                <c:pt idx="9">
                  <c:v>5.6312443233424156</c:v>
                </c:pt>
                <c:pt idx="10">
                  <c:v>6.2064789585225553</c:v>
                </c:pt>
                <c:pt idx="11">
                  <c:v>4.1326067211625794</c:v>
                </c:pt>
                <c:pt idx="12">
                  <c:v>3.1486527399333939</c:v>
                </c:pt>
                <c:pt idx="13">
                  <c:v>3.8752649106872541</c:v>
                </c:pt>
                <c:pt idx="14">
                  <c:v>4.9046321525885554</c:v>
                </c:pt>
                <c:pt idx="15">
                  <c:v>5.4344535270965793</c:v>
                </c:pt>
                <c:pt idx="16">
                  <c:v>7.9019073569482288</c:v>
                </c:pt>
                <c:pt idx="17">
                  <c:v>11.822585528307599</c:v>
                </c:pt>
                <c:pt idx="18">
                  <c:v>10.157432636996671</c:v>
                </c:pt>
                <c:pt idx="19">
                  <c:v>6.6908870723584624</c:v>
                </c:pt>
                <c:pt idx="20">
                  <c:v>3.9963669391462306</c:v>
                </c:pt>
                <c:pt idx="21">
                  <c:v>2.7096578867696035</c:v>
                </c:pt>
                <c:pt idx="22">
                  <c:v>1.8468059339993945</c:v>
                </c:pt>
                <c:pt idx="23">
                  <c:v>1.4683620950650924</c:v>
                </c:pt>
                <c:pt idx="24">
                  <c:v>1.1504692703602786</c:v>
                </c:pt>
                <c:pt idx="25">
                  <c:v>0.71147441719648807</c:v>
                </c:pt>
                <c:pt idx="26">
                  <c:v>0.69633666363911595</c:v>
                </c:pt>
                <c:pt idx="27">
                  <c:v>0.72661217075386009</c:v>
                </c:pt>
                <c:pt idx="28">
                  <c:v>0.4389948531637905</c:v>
                </c:pt>
                <c:pt idx="29">
                  <c:v>0.28761731759006964</c:v>
                </c:pt>
                <c:pt idx="30">
                  <c:v>0.33303057826218591</c:v>
                </c:pt>
                <c:pt idx="31">
                  <c:v>0.16651528913109295</c:v>
                </c:pt>
                <c:pt idx="32">
                  <c:v>0.12110202845897669</c:v>
                </c:pt>
                <c:pt idx="33">
                  <c:v>0.31789282470481378</c:v>
                </c:pt>
                <c:pt idx="34">
                  <c:v>0.12110202845897669</c:v>
                </c:pt>
                <c:pt idx="35">
                  <c:v>0.18165304268846502</c:v>
                </c:pt>
                <c:pt idx="36">
                  <c:v>0.21192854980320922</c:v>
                </c:pt>
                <c:pt idx="37">
                  <c:v>0.22706630336058128</c:v>
                </c:pt>
                <c:pt idx="38">
                  <c:v>3.0275507114744173E-2</c:v>
                </c:pt>
                <c:pt idx="39">
                  <c:v>0.10596427490160461</c:v>
                </c:pt>
                <c:pt idx="40">
                  <c:v>4.5413260672116255E-2</c:v>
                </c:pt>
                <c:pt idx="41">
                  <c:v>1.5137753557372086E-2</c:v>
                </c:pt>
              </c:numCache>
            </c:numRef>
          </c:val>
        </c:ser>
        <c:ser>
          <c:idx val="2"/>
          <c:order val="2"/>
          <c:tx>
            <c:strRef>
              <c:f>'S. común'!$Y$703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común'!$P$704:$P$745</c:f>
              <c:numCache>
                <c:formatCode>General</c:formatCode>
                <c:ptCount val="42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</c:numCache>
            </c:numRef>
          </c:cat>
          <c:val>
            <c:numRef>
              <c:f>'S. común'!$Y$704:$Y$745</c:f>
              <c:numCache>
                <c:formatCode>General</c:formatCode>
                <c:ptCount val="42"/>
                <c:pt idx="0">
                  <c:v>0</c:v>
                </c:pt>
                <c:pt idx="1">
                  <c:v>0.21208907741251326</c:v>
                </c:pt>
                <c:pt idx="2">
                  <c:v>0.31813361611876989</c:v>
                </c:pt>
                <c:pt idx="3">
                  <c:v>0.42417815482502652</c:v>
                </c:pt>
                <c:pt idx="4">
                  <c:v>0.63626723223753978</c:v>
                </c:pt>
                <c:pt idx="5">
                  <c:v>2.7571580063626722</c:v>
                </c:pt>
                <c:pt idx="6">
                  <c:v>2.2269353128313893</c:v>
                </c:pt>
                <c:pt idx="7">
                  <c:v>5.3022269353128317</c:v>
                </c:pt>
                <c:pt idx="8">
                  <c:v>13.361611876988334</c:v>
                </c:pt>
                <c:pt idx="9">
                  <c:v>20.46659597030753</c:v>
                </c:pt>
                <c:pt idx="10">
                  <c:v>14.422057264050901</c:v>
                </c:pt>
                <c:pt idx="11">
                  <c:v>8.2714740190880178</c:v>
                </c:pt>
                <c:pt idx="12">
                  <c:v>6.5747613997879109</c:v>
                </c:pt>
                <c:pt idx="13">
                  <c:v>6.0445387062566276</c:v>
                </c:pt>
                <c:pt idx="14">
                  <c:v>5.6203605514316015</c:v>
                </c:pt>
                <c:pt idx="15">
                  <c:v>3.9236479321314954</c:v>
                </c:pt>
                <c:pt idx="16">
                  <c:v>2.8632025450689289</c:v>
                </c:pt>
                <c:pt idx="17">
                  <c:v>1.4846235418875928</c:v>
                </c:pt>
                <c:pt idx="18">
                  <c:v>1.5906680805938493</c:v>
                </c:pt>
                <c:pt idx="19">
                  <c:v>1.0604453870625663</c:v>
                </c:pt>
                <c:pt idx="20">
                  <c:v>0.63626723223753978</c:v>
                </c:pt>
                <c:pt idx="21">
                  <c:v>0.21208907741251326</c:v>
                </c:pt>
                <c:pt idx="22">
                  <c:v>0.21208907741251326</c:v>
                </c:pt>
                <c:pt idx="23">
                  <c:v>0</c:v>
                </c:pt>
                <c:pt idx="24">
                  <c:v>0.42417815482502652</c:v>
                </c:pt>
                <c:pt idx="25">
                  <c:v>0.31813361611876989</c:v>
                </c:pt>
                <c:pt idx="26">
                  <c:v>0.10604453870625663</c:v>
                </c:pt>
                <c:pt idx="27">
                  <c:v>0.10604453870625663</c:v>
                </c:pt>
                <c:pt idx="28">
                  <c:v>0.10604453870625663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0.21208907741251326</c:v>
                </c:pt>
                <c:pt idx="33">
                  <c:v>0</c:v>
                </c:pt>
                <c:pt idx="34">
                  <c:v>0</c:v>
                </c:pt>
                <c:pt idx="35">
                  <c:v>0.10604453870625663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'S. común'!$Z$703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común'!$P$704:$P$745</c:f>
              <c:numCache>
                <c:formatCode>General</c:formatCode>
                <c:ptCount val="42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</c:numCache>
            </c:numRef>
          </c:cat>
          <c:val>
            <c:numRef>
              <c:f>'S. común'!$Z$704:$Z$745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28.571428571428573</c:v>
                </c:pt>
                <c:pt idx="5">
                  <c:v>14.285714285714286</c:v>
                </c:pt>
                <c:pt idx="6">
                  <c:v>14.285714285714286</c:v>
                </c:pt>
                <c:pt idx="7">
                  <c:v>0</c:v>
                </c:pt>
                <c:pt idx="8">
                  <c:v>0</c:v>
                </c:pt>
                <c:pt idx="9">
                  <c:v>28.571428571428573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14.285714285714286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0912"/>
        <c:axId val="84156800"/>
        <c:axId val="84293376"/>
      </c:area3DChart>
      <c:catAx>
        <c:axId val="8415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56800"/>
        <c:crosses val="autoZero"/>
        <c:auto val="1"/>
        <c:lblAlgn val="ctr"/>
        <c:lblOffset val="100"/>
        <c:noMultiLvlLbl val="0"/>
      </c:catAx>
      <c:valAx>
        <c:axId val="84156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4150912"/>
        <c:crosses val="autoZero"/>
        <c:crossBetween val="midCat"/>
      </c:valAx>
      <c:serAx>
        <c:axId val="842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84156800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Estadios 3+4+5 registrado durante el periodo de desove.-2001-2011.-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'S. común'!$X$181</c:f>
              <c:strCache>
                <c:ptCount val="1"/>
                <c:pt idx="0">
                  <c:v>3+4+5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'S. común'!$W$182:$W$192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común'!$X$182:$X$192</c:f>
              <c:numCache>
                <c:formatCode>General</c:formatCode>
                <c:ptCount val="11"/>
                <c:pt idx="0">
                  <c:v>6.9184290030211484</c:v>
                </c:pt>
                <c:pt idx="1">
                  <c:v>12.628398791540786</c:v>
                </c:pt>
                <c:pt idx="2">
                  <c:v>7.5981873111782479</c:v>
                </c:pt>
                <c:pt idx="3">
                  <c:v>3.8368580060422959</c:v>
                </c:pt>
                <c:pt idx="4">
                  <c:v>5.8232628398791544</c:v>
                </c:pt>
                <c:pt idx="5">
                  <c:v>5.0377643504531724</c:v>
                </c:pt>
                <c:pt idx="6">
                  <c:v>8.8368580060422968</c:v>
                </c:pt>
                <c:pt idx="7">
                  <c:v>10.188821752265861</c:v>
                </c:pt>
                <c:pt idx="8">
                  <c:v>11.246223564954683</c:v>
                </c:pt>
                <c:pt idx="9">
                  <c:v>11.540785498489425</c:v>
                </c:pt>
                <c:pt idx="10">
                  <c:v>6.9184290030211484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171008"/>
        <c:axId val="84180992"/>
        <c:axId val="0"/>
      </c:bar3DChart>
      <c:catAx>
        <c:axId val="841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es-CL"/>
          </a:p>
        </c:txPr>
        <c:crossAx val="84180992"/>
        <c:crosses val="autoZero"/>
        <c:auto val="1"/>
        <c:lblAlgn val="ctr"/>
        <c:lblOffset val="100"/>
        <c:noMultiLvlLbl val="0"/>
      </c:catAx>
      <c:valAx>
        <c:axId val="8418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Frecuencia porcentual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1710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Estadios 4+5, registrados durante el periodo de desove.-2001-2011.-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'S. común'!$Y$181</c:f>
              <c:strCache>
                <c:ptCount val="1"/>
                <c:pt idx="0">
                  <c:v>4+5</c:v>
                </c:pt>
              </c:strCache>
            </c:strRef>
          </c:tx>
          <c:invertIfNegative val="0"/>
          <c:cat>
            <c:numRef>
              <c:f>'S. común'!$W$182:$W$192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común'!$Y$182:$Y$192</c:f>
              <c:numCache>
                <c:formatCode>General</c:formatCode>
                <c:ptCount val="11"/>
                <c:pt idx="0">
                  <c:v>7.9422382671480145</c:v>
                </c:pt>
                <c:pt idx="1">
                  <c:v>13.501805054151625</c:v>
                </c:pt>
                <c:pt idx="2">
                  <c:v>1.371841155234657</c:v>
                </c:pt>
                <c:pt idx="3">
                  <c:v>0.72202166064981954</c:v>
                </c:pt>
                <c:pt idx="4">
                  <c:v>9.3140794223826706</c:v>
                </c:pt>
                <c:pt idx="5">
                  <c:v>7.7256317689530682</c:v>
                </c:pt>
                <c:pt idx="6">
                  <c:v>7.2202166064981945</c:v>
                </c:pt>
                <c:pt idx="7">
                  <c:v>13.574007220216606</c:v>
                </c:pt>
                <c:pt idx="8">
                  <c:v>10.469314079422382</c:v>
                </c:pt>
                <c:pt idx="9">
                  <c:v>11.985559566787003</c:v>
                </c:pt>
                <c:pt idx="10">
                  <c:v>7.9422382671480145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480384"/>
        <c:axId val="84481920"/>
        <c:axId val="0"/>
      </c:bar3DChart>
      <c:catAx>
        <c:axId val="844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es-CL"/>
          </a:p>
        </c:txPr>
        <c:crossAx val="84481920"/>
        <c:crosses val="autoZero"/>
        <c:auto val="1"/>
        <c:lblAlgn val="ctr"/>
        <c:lblOffset val="100"/>
        <c:noMultiLvlLbl val="0"/>
      </c:catAx>
      <c:valAx>
        <c:axId val="8448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Frecuencia porcentual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4803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800"/>
              <a:t>Porcentaje potencial  anual  de hembras desovantes (estadios 3, 4 y 5).-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común'!$H$312</c:f>
              <c:strCache>
                <c:ptCount val="1"/>
                <c:pt idx="0">
                  <c:v>3+4+5</c:v>
                </c:pt>
              </c:strCache>
            </c:strRef>
          </c:tx>
          <c:spPr>
            <a:gradFill>
              <a:gsLst>
                <a:gs pos="0">
                  <a:srgbClr val="FF3399"/>
                </a:gs>
                <a:gs pos="25000">
                  <a:srgbClr val="FF6633"/>
                </a:gs>
                <a:gs pos="50000">
                  <a:srgbClr val="FFFF00"/>
                </a:gs>
                <a:gs pos="75000">
                  <a:srgbClr val="01A78F"/>
                </a:gs>
                <a:gs pos="100000">
                  <a:srgbClr val="3366FF"/>
                </a:gs>
              </a:gsLst>
              <a:lin ang="5400000" scaled="0"/>
            </a:gradFill>
          </c:spPr>
          <c:invertIfNegative val="0"/>
          <c:trendline>
            <c:spPr>
              <a:ln w="34925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'S. común'!$G$313:$G$324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'S. común'!$H$313:$H$324</c:f>
              <c:numCache>
                <c:formatCode>General</c:formatCode>
                <c:ptCount val="12"/>
                <c:pt idx="0">
                  <c:v>47.832898172323759</c:v>
                </c:pt>
                <c:pt idx="1">
                  <c:v>70.370370370370367</c:v>
                </c:pt>
                <c:pt idx="2">
                  <c:v>90.062667860340198</c:v>
                </c:pt>
                <c:pt idx="3">
                  <c:v>53.870625662778366</c:v>
                </c:pt>
                <c:pt idx="4">
                  <c:v>69.900271985494101</c:v>
                </c:pt>
                <c:pt idx="5">
                  <c:v>41.739674593241553</c:v>
                </c:pt>
                <c:pt idx="6">
                  <c:v>69.684335914234666</c:v>
                </c:pt>
                <c:pt idx="7">
                  <c:v>47.550229115262603</c:v>
                </c:pt>
                <c:pt idx="8">
                  <c:v>3.4686080594442341</c:v>
                </c:pt>
                <c:pt idx="9">
                  <c:v>42.503477051460365</c:v>
                </c:pt>
                <c:pt idx="10">
                  <c:v>43.858937981353868</c:v>
                </c:pt>
                <c:pt idx="11">
                  <c:v>55.375647668393782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15840"/>
        <c:axId val="84521728"/>
      </c:barChart>
      <c:catAx>
        <c:axId val="845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521728"/>
        <c:crosses val="autoZero"/>
        <c:auto val="1"/>
        <c:lblAlgn val="ctr"/>
        <c:lblOffset val="100"/>
        <c:noMultiLvlLbl val="0"/>
      </c:catAx>
      <c:valAx>
        <c:axId val="8452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porcentaje de hmbras 3+4+5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515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800"/>
              <a:t>Porcentaje  anual de hembras  que efectivamente desovaron (Estadios 4 y 5).-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común'!$I$312</c:f>
              <c:strCache>
                <c:ptCount val="1"/>
                <c:pt idx="0">
                  <c:v>4+5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5400000" scaled="0"/>
            </a:gradFill>
          </c:spPr>
          <c:invertIfNegative val="0"/>
          <c:trendline>
            <c:spPr>
              <a:ln w="381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'S. común'!$G$313:$G$324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'S. común'!$I$313:$I$324</c:f>
              <c:numCache>
                <c:formatCode>General</c:formatCode>
                <c:ptCount val="12"/>
                <c:pt idx="0">
                  <c:v>5.7441253263707575</c:v>
                </c:pt>
                <c:pt idx="1">
                  <c:v>7.8703703703703702</c:v>
                </c:pt>
                <c:pt idx="2">
                  <c:v>1.7009847806624887</c:v>
                </c:pt>
                <c:pt idx="3">
                  <c:v>1.0604453870625663</c:v>
                </c:pt>
                <c:pt idx="4">
                  <c:v>11.695376246600182</c:v>
                </c:pt>
                <c:pt idx="5">
                  <c:v>6.6958698372966206</c:v>
                </c:pt>
                <c:pt idx="6">
                  <c:v>5.9559261465157833</c:v>
                </c:pt>
                <c:pt idx="7">
                  <c:v>6.62671836446951</c:v>
                </c:pt>
                <c:pt idx="8">
                  <c:v>0.29646222730292598</c:v>
                </c:pt>
                <c:pt idx="9">
                  <c:v>4.6175243393602221</c:v>
                </c:pt>
                <c:pt idx="10">
                  <c:v>4.5399270368869074</c:v>
                </c:pt>
                <c:pt idx="11">
                  <c:v>4.0587219343696024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24576"/>
        <c:axId val="84426112"/>
      </c:barChart>
      <c:catAx>
        <c:axId val="844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426112"/>
        <c:crosses val="autoZero"/>
        <c:auto val="1"/>
        <c:lblAlgn val="ctr"/>
        <c:lblOffset val="100"/>
        <c:noMultiLvlLbl val="0"/>
      </c:catAx>
      <c:valAx>
        <c:axId val="8442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de hembras 4 y 5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4245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común'!$F$146</c:f>
              <c:strCache>
                <c:ptCount val="1"/>
                <c:pt idx="0">
                  <c:v> IGS</c:v>
                </c:pt>
              </c:strCache>
            </c:strRef>
          </c:tx>
          <c:invertIfNegative val="0"/>
          <c:cat>
            <c:numRef>
              <c:f>'S. común'!$E$147:$E$157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común'!$F$147:$F$157</c:f>
              <c:numCache>
                <c:formatCode>General</c:formatCode>
                <c:ptCount val="11"/>
                <c:pt idx="0">
                  <c:v>2.6323535744764732</c:v>
                </c:pt>
                <c:pt idx="1">
                  <c:v>3.5712911903326021</c:v>
                </c:pt>
                <c:pt idx="2">
                  <c:v>4.2310345652207273</c:v>
                </c:pt>
                <c:pt idx="3">
                  <c:v>2.8989576834205026</c:v>
                </c:pt>
                <c:pt idx="4">
                  <c:v>2.4155602211861233</c:v>
                </c:pt>
                <c:pt idx="5">
                  <c:v>2.7082357474367917</c:v>
                </c:pt>
                <c:pt idx="6">
                  <c:v>3.6375305512481777</c:v>
                </c:pt>
                <c:pt idx="7">
                  <c:v>2.6763122904045349</c:v>
                </c:pt>
                <c:pt idx="8">
                  <c:v>2.1974363892550648</c:v>
                </c:pt>
                <c:pt idx="9">
                  <c:v>2.2044064135794406</c:v>
                </c:pt>
                <c:pt idx="10">
                  <c:v>2.587396261683085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34784"/>
        <c:axId val="82940672"/>
      </c:barChart>
      <c:lineChart>
        <c:grouping val="standard"/>
        <c:varyColors val="0"/>
        <c:ser>
          <c:idx val="1"/>
          <c:order val="1"/>
          <c:tx>
            <c:strRef>
              <c:f>'S. común'!$G$146</c:f>
              <c:strCache>
                <c:ptCount val="1"/>
                <c:pt idx="0">
                  <c:v>F K</c:v>
                </c:pt>
              </c:strCache>
            </c:strRef>
          </c:tx>
          <c:marker>
            <c:symbol val="none"/>
          </c:marker>
          <c:cat>
            <c:numRef>
              <c:f>'S. común'!$E$147:$E$157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común'!$G$147:$G$157</c:f>
              <c:numCache>
                <c:formatCode>General</c:formatCode>
                <c:ptCount val="11"/>
                <c:pt idx="0">
                  <c:v>0.80202714260711061</c:v>
                </c:pt>
                <c:pt idx="1">
                  <c:v>0.783349786707909</c:v>
                </c:pt>
                <c:pt idx="2">
                  <c:v>0.81455661732323514</c:v>
                </c:pt>
                <c:pt idx="3">
                  <c:v>0.80872023790338288</c:v>
                </c:pt>
                <c:pt idx="4">
                  <c:v>0.84110807767291695</c:v>
                </c:pt>
                <c:pt idx="5">
                  <c:v>0.76313797931199101</c:v>
                </c:pt>
                <c:pt idx="6">
                  <c:v>0.83724383970558403</c:v>
                </c:pt>
                <c:pt idx="7">
                  <c:v>0.78700573000891649</c:v>
                </c:pt>
                <c:pt idx="8">
                  <c:v>0.76768770767404837</c:v>
                </c:pt>
                <c:pt idx="9">
                  <c:v>0.80701158437257725</c:v>
                </c:pt>
                <c:pt idx="10">
                  <c:v>0.79972444053233849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56288"/>
        <c:axId val="82942208"/>
      </c:lineChart>
      <c:catAx>
        <c:axId val="829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es-CL"/>
          </a:p>
        </c:txPr>
        <c:crossAx val="82940672"/>
        <c:crosses val="autoZero"/>
        <c:auto val="1"/>
        <c:lblAlgn val="ctr"/>
        <c:lblOffset val="100"/>
        <c:noMultiLvlLbl val="0"/>
      </c:catAx>
      <c:valAx>
        <c:axId val="829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2934784"/>
        <c:crosses val="autoZero"/>
        <c:crossBetween val="between"/>
      </c:valAx>
      <c:valAx>
        <c:axId val="82942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2956288"/>
        <c:crosses val="max"/>
        <c:crossBetween val="between"/>
      </c:valAx>
      <c:catAx>
        <c:axId val="8295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9422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 Factor de Condición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346429423594778"/>
          <c:w val="0.8740648020501196"/>
          <c:h val="0.54013361966117868"/>
        </c:manualLayout>
      </c:layout>
      <c:lineChart>
        <c:grouping val="standard"/>
        <c:varyColors val="0"/>
        <c:ser>
          <c:idx val="0"/>
          <c:order val="0"/>
          <c:tx>
            <c:strRef>
              <c:f>'S. común'!$F$5</c:f>
              <c:strCache>
                <c:ptCount val="1"/>
                <c:pt idx="0">
                  <c:v>Promedio de K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'S. común'!$C$7:$D$138</c:f>
              <c:multiLvlStrCache>
                <c:ptCount val="13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Ago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Ene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Abr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Ago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Dic</c:v>
                  </c:pt>
                  <c:pt idx="84">
                    <c:v>Ene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Abr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Ago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Dic</c:v>
                  </c:pt>
                  <c:pt idx="96">
                    <c:v>Ene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Abr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Ago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Dic</c:v>
                  </c:pt>
                  <c:pt idx="108">
                    <c:v>Ene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Abr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Ago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Dic</c:v>
                  </c:pt>
                  <c:pt idx="120">
                    <c:v>Ene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Abr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Ago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  <c:pt idx="72">
                    <c:v>2007</c:v>
                  </c:pt>
                  <c:pt idx="84">
                    <c:v>2008</c:v>
                  </c:pt>
                  <c:pt idx="96">
                    <c:v>2009</c:v>
                  </c:pt>
                  <c:pt idx="108">
                    <c:v>2010</c:v>
                  </c:pt>
                  <c:pt idx="120">
                    <c:v>2011</c:v>
                  </c:pt>
                </c:lvl>
              </c:multiLvlStrCache>
            </c:multiLvlStrRef>
          </c:cat>
          <c:val>
            <c:numRef>
              <c:f>'S. común'!$F$7:$F$137</c:f>
              <c:numCache>
                <c:formatCode>General</c:formatCode>
                <c:ptCount val="131"/>
                <c:pt idx="0">
                  <c:v>0.85991390584315486</c:v>
                </c:pt>
                <c:pt idx="1">
                  <c:v>0.89636926137045325</c:v>
                </c:pt>
                <c:pt idx="2">
                  <c:v>0.90141924164893528</c:v>
                </c:pt>
                <c:pt idx="3">
                  <c:v>0.87752716273062326</c:v>
                </c:pt>
                <c:pt idx="4">
                  <c:v>0.79845439353376069</c:v>
                </c:pt>
                <c:pt idx="5">
                  <c:v>0.75533029270442742</c:v>
                </c:pt>
                <c:pt idx="6">
                  <c:v>0.68333724284625341</c:v>
                </c:pt>
                <c:pt idx="8">
                  <c:v>0.75112448724267311</c:v>
                </c:pt>
                <c:pt idx="9">
                  <c:v>0.76149566174403693</c:v>
                </c:pt>
                <c:pt idx="10">
                  <c:v>0.80705846657920099</c:v>
                </c:pt>
                <c:pt idx="11">
                  <c:v>0.82513472909601593</c:v>
                </c:pt>
                <c:pt idx="12">
                  <c:v>0.89283160276144058</c:v>
                </c:pt>
                <c:pt idx="13">
                  <c:v>0.92568753105939028</c:v>
                </c:pt>
                <c:pt idx="14">
                  <c:v>0.75689392953607393</c:v>
                </c:pt>
                <c:pt idx="15">
                  <c:v>0.83681773755251432</c:v>
                </c:pt>
                <c:pt idx="16">
                  <c:v>0.77096658680672059</c:v>
                </c:pt>
                <c:pt idx="17">
                  <c:v>0.74240896773265808</c:v>
                </c:pt>
                <c:pt idx="18">
                  <c:v>0.74622440881678231</c:v>
                </c:pt>
                <c:pt idx="19">
                  <c:v>0.65343207570864437</c:v>
                </c:pt>
                <c:pt idx="20">
                  <c:v>0.74196790910171784</c:v>
                </c:pt>
                <c:pt idx="21">
                  <c:v>0.74894289936748115</c:v>
                </c:pt>
                <c:pt idx="22">
                  <c:v>0.83793526954596098</c:v>
                </c:pt>
                <c:pt idx="23">
                  <c:v>0.72206250858511112</c:v>
                </c:pt>
                <c:pt idx="24">
                  <c:v>0.7810113928780591</c:v>
                </c:pt>
                <c:pt idx="25">
                  <c:v>0.80215436612703706</c:v>
                </c:pt>
                <c:pt idx="26">
                  <c:v>0.87774141460242161</c:v>
                </c:pt>
                <c:pt idx="27">
                  <c:v>0.928313728749251</c:v>
                </c:pt>
                <c:pt idx="28">
                  <c:v>0.91897488724521537</c:v>
                </c:pt>
                <c:pt idx="29">
                  <c:v>0.79773683925498096</c:v>
                </c:pt>
                <c:pt idx="30">
                  <c:v>0.77461808954058775</c:v>
                </c:pt>
                <c:pt idx="31">
                  <c:v>0.7541066299274708</c:v>
                </c:pt>
                <c:pt idx="32">
                  <c:v>0.74185865481033009</c:v>
                </c:pt>
                <c:pt idx="33">
                  <c:v>0.75795233984693411</c:v>
                </c:pt>
                <c:pt idx="34">
                  <c:v>0.75663638185531645</c:v>
                </c:pt>
                <c:pt idx="35">
                  <c:v>0.78781483675959796</c:v>
                </c:pt>
                <c:pt idx="36">
                  <c:v>0.87678230262148737</c:v>
                </c:pt>
                <c:pt idx="37">
                  <c:v>0.89910189324366996</c:v>
                </c:pt>
                <c:pt idx="38">
                  <c:v>0.82831553961399196</c:v>
                </c:pt>
                <c:pt idx="39">
                  <c:v>0.79225104413835423</c:v>
                </c:pt>
                <c:pt idx="40">
                  <c:v>0.75755355296965299</c:v>
                </c:pt>
                <c:pt idx="41">
                  <c:v>0.80913672245334722</c:v>
                </c:pt>
                <c:pt idx="42">
                  <c:v>0.72614331604913951</c:v>
                </c:pt>
                <c:pt idx="44">
                  <c:v>0.70785416722427719</c:v>
                </c:pt>
                <c:pt idx="45">
                  <c:v>0.75807702668648924</c:v>
                </c:pt>
                <c:pt idx="46">
                  <c:v>0.77384194758751357</c:v>
                </c:pt>
                <c:pt idx="47">
                  <c:v>0.81760968864945083</c:v>
                </c:pt>
                <c:pt idx="48">
                  <c:v>0.92808480788992276</c:v>
                </c:pt>
                <c:pt idx="49">
                  <c:v>0.85255665134144332</c:v>
                </c:pt>
                <c:pt idx="50">
                  <c:v>0.89354555397398217</c:v>
                </c:pt>
                <c:pt idx="51">
                  <c:v>0.83245670335087074</c:v>
                </c:pt>
                <c:pt idx="52">
                  <c:v>0.77289137031591082</c:v>
                </c:pt>
                <c:pt idx="53">
                  <c:v>0.78210037798249743</c:v>
                </c:pt>
                <c:pt idx="54">
                  <c:v>0.74741993898662662</c:v>
                </c:pt>
                <c:pt idx="55">
                  <c:v>0.69086507196382707</c:v>
                </c:pt>
                <c:pt idx="56">
                  <c:v>0.74544959258693111</c:v>
                </c:pt>
                <c:pt idx="57">
                  <c:v>0.80218802035363723</c:v>
                </c:pt>
                <c:pt idx="58">
                  <c:v>0.87015467396393531</c:v>
                </c:pt>
                <c:pt idx="59">
                  <c:v>0.77826477570999197</c:v>
                </c:pt>
                <c:pt idx="61">
                  <c:v>0.83665030507509242</c:v>
                </c:pt>
                <c:pt idx="62">
                  <c:v>0.8160838190667179</c:v>
                </c:pt>
                <c:pt idx="63">
                  <c:v>0.72031614842834735</c:v>
                </c:pt>
                <c:pt idx="64">
                  <c:v>0.67163035826039186</c:v>
                </c:pt>
                <c:pt idx="66">
                  <c:v>0.63814807995726208</c:v>
                </c:pt>
                <c:pt idx="67">
                  <c:v>0.59512871696625369</c:v>
                </c:pt>
                <c:pt idx="68">
                  <c:v>0.72203764467187026</c:v>
                </c:pt>
                <c:pt idx="69">
                  <c:v>0.75441726109022644</c:v>
                </c:pt>
                <c:pt idx="70">
                  <c:v>0.80685317017199476</c:v>
                </c:pt>
                <c:pt idx="71">
                  <c:v>0.85557087383824981</c:v>
                </c:pt>
                <c:pt idx="72">
                  <c:v>0.92566886688236938</c:v>
                </c:pt>
                <c:pt idx="73">
                  <c:v>0.93190118623602147</c:v>
                </c:pt>
                <c:pt idx="74">
                  <c:v>0.82700947748737408</c:v>
                </c:pt>
                <c:pt idx="75">
                  <c:v>0.82911858801989435</c:v>
                </c:pt>
                <c:pt idx="76">
                  <c:v>0.81760069609655406</c:v>
                </c:pt>
                <c:pt idx="77">
                  <c:v>0.77646199422247342</c:v>
                </c:pt>
                <c:pt idx="78">
                  <c:v>0.75824904162229034</c:v>
                </c:pt>
                <c:pt idx="79">
                  <c:v>0.81013037066358817</c:v>
                </c:pt>
                <c:pt idx="80">
                  <c:v>0.81077450440461984</c:v>
                </c:pt>
                <c:pt idx="81">
                  <c:v>0.81563369266196162</c:v>
                </c:pt>
                <c:pt idx="82">
                  <c:v>0.84420164508943052</c:v>
                </c:pt>
                <c:pt idx="83">
                  <c:v>0.90234814452462264</c:v>
                </c:pt>
                <c:pt idx="85">
                  <c:v>0.89159770247926917</c:v>
                </c:pt>
                <c:pt idx="86">
                  <c:v>0.86166878045512896</c:v>
                </c:pt>
                <c:pt idx="87">
                  <c:v>0.8113577225286841</c:v>
                </c:pt>
                <c:pt idx="88">
                  <c:v>0.80756854386983701</c:v>
                </c:pt>
                <c:pt idx="89">
                  <c:v>0.71318101689138946</c:v>
                </c:pt>
                <c:pt idx="90">
                  <c:v>0.71619272681656065</c:v>
                </c:pt>
                <c:pt idx="91">
                  <c:v>0.66036887183400506</c:v>
                </c:pt>
                <c:pt idx="92">
                  <c:v>0.70557655327634317</c:v>
                </c:pt>
                <c:pt idx="93">
                  <c:v>0.72933285410025872</c:v>
                </c:pt>
                <c:pt idx="94">
                  <c:v>0.82563324097192425</c:v>
                </c:pt>
                <c:pt idx="95">
                  <c:v>0.83236723797683043</c:v>
                </c:pt>
                <c:pt idx="97">
                  <c:v>0.89313508470301317</c:v>
                </c:pt>
                <c:pt idx="98">
                  <c:v>0.90066552078025575</c:v>
                </c:pt>
                <c:pt idx="99">
                  <c:v>0.80574520793700322</c:v>
                </c:pt>
                <c:pt idx="100">
                  <c:v>0.72102815403559539</c:v>
                </c:pt>
                <c:pt idx="101">
                  <c:v>0.71168015486150238</c:v>
                </c:pt>
                <c:pt idx="102">
                  <c:v>0.69452165259447751</c:v>
                </c:pt>
                <c:pt idx="103">
                  <c:v>0.71095291682215989</c:v>
                </c:pt>
                <c:pt idx="104">
                  <c:v>0.63376044623736361</c:v>
                </c:pt>
                <c:pt idx="105">
                  <c:v>0.79845180928610904</c:v>
                </c:pt>
                <c:pt idx="106">
                  <c:v>0.76805532128793907</c:v>
                </c:pt>
                <c:pt idx="107">
                  <c:v>0.78185371072181309</c:v>
                </c:pt>
                <c:pt idx="109">
                  <c:v>0.78204301510627827</c:v>
                </c:pt>
                <c:pt idx="110">
                  <c:v>0.82971942908084373</c:v>
                </c:pt>
                <c:pt idx="111">
                  <c:v>0.79350079390707029</c:v>
                </c:pt>
                <c:pt idx="112">
                  <c:v>0.77441356614339185</c:v>
                </c:pt>
                <c:pt idx="113">
                  <c:v>0.74338854081922567</c:v>
                </c:pt>
                <c:pt idx="114">
                  <c:v>0.66063455826622985</c:v>
                </c:pt>
                <c:pt idx="115">
                  <c:v>0.64772735041754492</c:v>
                </c:pt>
                <c:pt idx="116">
                  <c:v>0.77437367674511937</c:v>
                </c:pt>
                <c:pt idx="117">
                  <c:v>0.85983346350549128</c:v>
                </c:pt>
                <c:pt idx="118">
                  <c:v>0.83360762410112721</c:v>
                </c:pt>
                <c:pt idx="119">
                  <c:v>0.93888312140485408</c:v>
                </c:pt>
                <c:pt idx="121">
                  <c:v>0.81646512591843656</c:v>
                </c:pt>
                <c:pt idx="122">
                  <c:v>0.86424301832692629</c:v>
                </c:pt>
                <c:pt idx="123">
                  <c:v>0.7988700617782496</c:v>
                </c:pt>
                <c:pt idx="124">
                  <c:v>0.7705435142567445</c:v>
                </c:pt>
                <c:pt idx="125">
                  <c:v>0.76288719504863756</c:v>
                </c:pt>
                <c:pt idx="126">
                  <c:v>0.74471915827522506</c:v>
                </c:pt>
                <c:pt idx="127">
                  <c:v>0.76157459095291891</c:v>
                </c:pt>
                <c:pt idx="128">
                  <c:v>0.75903206936104228</c:v>
                </c:pt>
                <c:pt idx="129">
                  <c:v>0.77139403038543708</c:v>
                </c:pt>
                <c:pt idx="130">
                  <c:v>0.85541168499372855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63616"/>
        <c:axId val="84465152"/>
      </c:lineChart>
      <c:catAx>
        <c:axId val="844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465152"/>
        <c:crosses val="autoZero"/>
        <c:auto val="1"/>
        <c:lblAlgn val="ctr"/>
        <c:lblOffset val="100"/>
        <c:tickLblSkip val="1"/>
        <c:noMultiLvlLbl val="0"/>
      </c:catAx>
      <c:valAx>
        <c:axId val="84465152"/>
        <c:scaling>
          <c:orientation val="minMax"/>
          <c:max val="1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Factor de condición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4636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="1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Anchoveta!$Y$4</c:f>
              <c:strCache>
                <c:ptCount val="1"/>
                <c:pt idx="0">
                  <c:v>3+4+5 (1)</c:v>
                </c:pt>
              </c:strCache>
            </c:strRef>
          </c:tx>
          <c:invertIfNegative val="0"/>
          <c:cat>
            <c:numRef>
              <c:f>Anchoveta!$X$18:$X$29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Anchoveta!$Y$5:$Y$15</c:f>
              <c:numCache>
                <c:formatCode>General</c:formatCode>
                <c:ptCount val="11"/>
                <c:pt idx="0">
                  <c:v>46.306733906852564</c:v>
                </c:pt>
                <c:pt idx="1">
                  <c:v>43.758831841733397</c:v>
                </c:pt>
                <c:pt idx="2">
                  <c:v>67.849538679914829</c:v>
                </c:pt>
                <c:pt idx="3">
                  <c:v>50.154750851129677</c:v>
                </c:pt>
                <c:pt idx="4">
                  <c:v>31.952569169960476</c:v>
                </c:pt>
                <c:pt idx="5">
                  <c:v>52.460825424851024</c:v>
                </c:pt>
                <c:pt idx="6">
                  <c:v>44.633229864401244</c:v>
                </c:pt>
                <c:pt idx="7">
                  <c:v>35.446346882760423</c:v>
                </c:pt>
                <c:pt idx="8">
                  <c:v>24.394575395544077</c:v>
                </c:pt>
                <c:pt idx="9">
                  <c:v>76.103132531553513</c:v>
                </c:pt>
                <c:pt idx="10">
                  <c:v>37.61774536615011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021952"/>
        <c:axId val="81023744"/>
        <c:axId val="0"/>
      </c:bar3DChart>
      <c:catAx>
        <c:axId val="810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es-CL"/>
          </a:p>
        </c:txPr>
        <c:crossAx val="81023744"/>
        <c:crosses val="autoZero"/>
        <c:auto val="1"/>
        <c:lblAlgn val="ctr"/>
        <c:lblOffset val="100"/>
        <c:noMultiLvlLbl val="0"/>
      </c:catAx>
      <c:valAx>
        <c:axId val="8102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de hembras maduras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10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Anchoveta!$Z$4</c:f>
              <c:strCache>
                <c:ptCount val="1"/>
                <c:pt idx="0">
                  <c:v>4+5 (1)</c:v>
                </c:pt>
              </c:strCache>
            </c:strRef>
          </c:tx>
          <c:invertIfNegative val="0"/>
          <c:cat>
            <c:numRef>
              <c:f>Anchoveta!$X$18:$X$29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Anchoveta!$Z$5:$Z$15</c:f>
              <c:numCache>
                <c:formatCode>General</c:formatCode>
                <c:ptCount val="11"/>
                <c:pt idx="0">
                  <c:v>7.1492138831207352</c:v>
                </c:pt>
                <c:pt idx="1">
                  <c:v>1.6957136128120585</c:v>
                </c:pt>
                <c:pt idx="2">
                  <c:v>1.3484740951029097</c:v>
                </c:pt>
                <c:pt idx="3">
                  <c:v>0.34045187248529868</c:v>
                </c:pt>
                <c:pt idx="4">
                  <c:v>3.4150197628458496</c:v>
                </c:pt>
                <c:pt idx="5">
                  <c:v>6.7976164202162881</c:v>
                </c:pt>
                <c:pt idx="6">
                  <c:v>2.1565103741218756</c:v>
                </c:pt>
                <c:pt idx="7">
                  <c:v>9.78956999085087</c:v>
                </c:pt>
                <c:pt idx="8">
                  <c:v>3.2450758798837587</c:v>
                </c:pt>
                <c:pt idx="9">
                  <c:v>11.096636212800808</c:v>
                </c:pt>
                <c:pt idx="10">
                  <c:v>4.9832877544819203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057280"/>
        <c:axId val="81058816"/>
        <c:axId val="0"/>
      </c:bar3DChart>
      <c:catAx>
        <c:axId val="810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es-CL"/>
          </a:p>
        </c:txPr>
        <c:crossAx val="81058816"/>
        <c:crosses val="autoZero"/>
        <c:auto val="1"/>
        <c:lblAlgn val="ctr"/>
        <c:lblOffset val="100"/>
        <c:noMultiLvlLbl val="0"/>
      </c:catAx>
      <c:valAx>
        <c:axId val="8105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de hembras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105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52309290519266E-2"/>
          <c:y val="5.8139534883720929E-2"/>
          <c:w val="0.86232006102816605"/>
          <c:h val="0.68895348837209303"/>
        </c:manualLayout>
      </c:layout>
      <c:lineChart>
        <c:grouping val="standard"/>
        <c:varyColors val="0"/>
        <c:ser>
          <c:idx val="0"/>
          <c:order val="0"/>
          <c:tx>
            <c:strRef>
              <c:f>[1]IGS_hist!$F$3</c:f>
              <c:strCache>
                <c:ptCount val="1"/>
                <c:pt idx="0">
                  <c:v>IGS 2005-2008 (S. Antonio-Valdivia)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noFill/>
              <a:ln w="9525"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[1]IGS_hist!$G$16:$G$62</c:f>
                <c:numCache>
                  <c:formatCode>General</c:formatCode>
                  <c:ptCount val="47"/>
                  <c:pt idx="36">
                    <c:v>1.6008869094155416</c:v>
                  </c:pt>
                  <c:pt idx="37">
                    <c:v>0.85042926029654842</c:v>
                  </c:pt>
                  <c:pt idx="38">
                    <c:v>1.1615750094629125</c:v>
                  </c:pt>
                  <c:pt idx="39">
                    <c:v>0.7</c:v>
                  </c:pt>
                  <c:pt idx="40">
                    <c:v>1.0161420009222872</c:v>
                  </c:pt>
                  <c:pt idx="41">
                    <c:v>1.6540775207009484</c:v>
                  </c:pt>
                  <c:pt idx="42">
                    <c:v>1.2263755430790775</c:v>
                  </c:pt>
                  <c:pt idx="44">
                    <c:v>0.5</c:v>
                  </c:pt>
                  <c:pt idx="45">
                    <c:v>2.6694950487907954</c:v>
                  </c:pt>
                  <c:pt idx="46">
                    <c:v>2.5026263963792283</c:v>
                  </c:pt>
                </c:numCache>
              </c:numRef>
            </c:plus>
            <c:minus>
              <c:numRef>
                <c:f>[1]IGS_hist!$G$16:$G$62</c:f>
                <c:numCache>
                  <c:formatCode>General</c:formatCode>
                  <c:ptCount val="47"/>
                  <c:pt idx="36">
                    <c:v>1.6008869094155416</c:v>
                  </c:pt>
                  <c:pt idx="37">
                    <c:v>0.85042926029654842</c:v>
                  </c:pt>
                  <c:pt idx="38">
                    <c:v>1.1615750094629125</c:v>
                  </c:pt>
                  <c:pt idx="39">
                    <c:v>0.7</c:v>
                  </c:pt>
                  <c:pt idx="40">
                    <c:v>1.0161420009222872</c:v>
                  </c:pt>
                  <c:pt idx="41">
                    <c:v>1.6540775207009484</c:v>
                  </c:pt>
                  <c:pt idx="42">
                    <c:v>1.2263755430790775</c:v>
                  </c:pt>
                  <c:pt idx="44">
                    <c:v>0.5</c:v>
                  </c:pt>
                  <c:pt idx="45">
                    <c:v>2.6694950487907954</c:v>
                  </c:pt>
                  <c:pt idx="46">
                    <c:v>2.5026263963792283</c:v>
                  </c:pt>
                </c:numCache>
              </c:numRef>
            </c:minus>
            <c:spPr>
              <a:ln w="12700">
                <a:solidFill>
                  <a:srgbClr val="003366"/>
                </a:solidFill>
                <a:prstDash val="solid"/>
              </a:ln>
            </c:spPr>
          </c:errBars>
          <c:cat>
            <c:multiLvlStrRef>
              <c:f>[1]IGS_hist!$A$16:$B$62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2005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[1]IGS_hist!$F$16:$F$62</c:f>
              <c:numCache>
                <c:formatCode>General</c:formatCode>
                <c:ptCount val="47"/>
                <c:pt idx="0">
                  <c:v>2.0597420363896952</c:v>
                </c:pt>
                <c:pt idx="1">
                  <c:v>1.5751873005516983</c:v>
                </c:pt>
                <c:pt idx="2">
                  <c:v>1.2901694337703555</c:v>
                </c:pt>
                <c:pt idx="3">
                  <c:v>1.4947960908301503</c:v>
                </c:pt>
                <c:pt idx="4">
                  <c:v>1.6709434469911257</c:v>
                </c:pt>
                <c:pt idx="5">
                  <c:v>2.1169708234681082</c:v>
                </c:pt>
                <c:pt idx="6">
                  <c:v>4.0940007957883902</c:v>
                </c:pt>
                <c:pt idx="7">
                  <c:v>5.409455299738136</c:v>
                </c:pt>
                <c:pt idx="8">
                  <c:v>6.3484068881170703</c:v>
                </c:pt>
                <c:pt idx="9">
                  <c:v>6.7582823939789405</c:v>
                </c:pt>
                <c:pt idx="10">
                  <c:v>5.7410193455873806</c:v>
                </c:pt>
                <c:pt idx="11">
                  <c:v>4.4441013869810311</c:v>
                </c:pt>
                <c:pt idx="13">
                  <c:v>2.2910228171261449</c:v>
                </c:pt>
                <c:pt idx="14">
                  <c:v>1.4755310601973621</c:v>
                </c:pt>
                <c:pt idx="15">
                  <c:v>1.7135993281990012</c:v>
                </c:pt>
                <c:pt idx="16">
                  <c:v>1.606561250005762</c:v>
                </c:pt>
                <c:pt idx="18">
                  <c:v>3.4006641094280177</c:v>
                </c:pt>
                <c:pt idx="19">
                  <c:v>4.8009451214529912</c:v>
                </c:pt>
                <c:pt idx="20">
                  <c:v>5.9896053464783821</c:v>
                </c:pt>
                <c:pt idx="21">
                  <c:v>5.6516164601205645</c:v>
                </c:pt>
                <c:pt idx="22">
                  <c:v>6.0483908670558693</c:v>
                </c:pt>
                <c:pt idx="23">
                  <c:v>5.6562578137513544</c:v>
                </c:pt>
                <c:pt idx="25">
                  <c:v>2.4114424566910886</c:v>
                </c:pt>
                <c:pt idx="26">
                  <c:v>1.355724570385425</c:v>
                </c:pt>
                <c:pt idx="27">
                  <c:v>1.6686866292966214</c:v>
                </c:pt>
                <c:pt idx="28">
                  <c:v>1.6863752772479392</c:v>
                </c:pt>
                <c:pt idx="29">
                  <c:v>3.2920131466596465</c:v>
                </c:pt>
                <c:pt idx="30">
                  <c:v>5.1604925489006694</c:v>
                </c:pt>
                <c:pt idx="31">
                  <c:v>6.5222456295345985</c:v>
                </c:pt>
                <c:pt idx="32">
                  <c:v>9.22921848411357</c:v>
                </c:pt>
                <c:pt idx="33">
                  <c:v>9.3212615635431089</c:v>
                </c:pt>
                <c:pt idx="34">
                  <c:v>7.8501189982468986</c:v>
                </c:pt>
                <c:pt idx="35">
                  <c:v>5.3554360303768265</c:v>
                </c:pt>
                <c:pt idx="36">
                  <c:v>2.4959881943110349</c:v>
                </c:pt>
                <c:pt idx="37">
                  <c:v>1.8168381200034347</c:v>
                </c:pt>
                <c:pt idx="38">
                  <c:v>1.5410082974995256</c:v>
                </c:pt>
                <c:pt idx="39">
                  <c:v>1.3</c:v>
                </c:pt>
                <c:pt idx="40">
                  <c:v>1.6874439958006653</c:v>
                </c:pt>
                <c:pt idx="41">
                  <c:v>2.6047608358573373</c:v>
                </c:pt>
                <c:pt idx="42">
                  <c:v>2.3115959222687814</c:v>
                </c:pt>
                <c:pt idx="44">
                  <c:v>1.5151515151515154</c:v>
                </c:pt>
                <c:pt idx="45">
                  <c:v>7.4392225263161125</c:v>
                </c:pt>
                <c:pt idx="46">
                  <c:v>5.7564800193796337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[1]IGS_hist!$I$3</c:f>
              <c:strCache>
                <c:ptCount val="1"/>
                <c:pt idx="0">
                  <c:v>IGS  2005-2008 (Aguas interiores)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[1]IGS_hist!$J$16:$J$62</c:f>
                <c:numCache>
                  <c:formatCode>General</c:formatCode>
                  <c:ptCount val="47"/>
                  <c:pt idx="37">
                    <c:v>2.2322212047999916</c:v>
                  </c:pt>
                  <c:pt idx="38">
                    <c:v>2.1338644257829049</c:v>
                  </c:pt>
                  <c:pt idx="39">
                    <c:v>0.8</c:v>
                  </c:pt>
                  <c:pt idx="40">
                    <c:v>1.0291783913411157</c:v>
                  </c:pt>
                  <c:pt idx="41">
                    <c:v>0.62024179067340501</c:v>
                  </c:pt>
                  <c:pt idx="42">
                    <c:v>0.95915260880939068</c:v>
                  </c:pt>
                  <c:pt idx="43">
                    <c:v>0.98516500770648763</c:v>
                  </c:pt>
                  <c:pt idx="44">
                    <c:v>2.2180381621369132</c:v>
                  </c:pt>
                  <c:pt idx="45">
                    <c:v>2.9599213226043948</c:v>
                  </c:pt>
                  <c:pt idx="46">
                    <c:v>2.3086692406278115</c:v>
                  </c:pt>
                </c:numCache>
              </c:numRef>
            </c:plus>
            <c:minus>
              <c:numRef>
                <c:f>[1]IGS_hist!$J$16:$J$62</c:f>
                <c:numCache>
                  <c:formatCode>General</c:formatCode>
                  <c:ptCount val="47"/>
                  <c:pt idx="37">
                    <c:v>2.2322212047999916</c:v>
                  </c:pt>
                  <c:pt idx="38">
                    <c:v>2.1338644257829049</c:v>
                  </c:pt>
                  <c:pt idx="39">
                    <c:v>0.8</c:v>
                  </c:pt>
                  <c:pt idx="40">
                    <c:v>1.0291783913411157</c:v>
                  </c:pt>
                  <c:pt idx="41">
                    <c:v>0.62024179067340501</c:v>
                  </c:pt>
                  <c:pt idx="42">
                    <c:v>0.95915260880939068</c:v>
                  </c:pt>
                  <c:pt idx="43">
                    <c:v>0.98516500770648763</c:v>
                  </c:pt>
                  <c:pt idx="44">
                    <c:v>2.2180381621369132</c:v>
                  </c:pt>
                  <c:pt idx="45">
                    <c:v>2.9599213226043948</c:v>
                  </c:pt>
                  <c:pt idx="46">
                    <c:v>2.3086692406278115</c:v>
                  </c:pt>
                </c:numCache>
              </c:numRef>
            </c:minus>
            <c:spPr>
              <a:ln w="12700">
                <a:solidFill>
                  <a:srgbClr val="008000"/>
                </a:solidFill>
                <a:prstDash val="solid"/>
              </a:ln>
            </c:spPr>
          </c:errBars>
          <c:cat>
            <c:multiLvlStrRef>
              <c:f>[1]IGS_hist!$A$16:$B$62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2005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[1]IGS_hist!$I$16:$I$62</c:f>
              <c:numCache>
                <c:formatCode>General</c:formatCode>
                <c:ptCount val="47"/>
                <c:pt idx="5">
                  <c:v>1.557695960241259</c:v>
                </c:pt>
                <c:pt idx="7">
                  <c:v>5.7842156254721164</c:v>
                </c:pt>
                <c:pt idx="8">
                  <c:v>7.2829213727064133</c:v>
                </c:pt>
                <c:pt idx="9">
                  <c:v>9.2013937476192975</c:v>
                </c:pt>
                <c:pt idx="10">
                  <c:v>8.9997559612010409</c:v>
                </c:pt>
                <c:pt idx="11">
                  <c:v>5.6737133076582733</c:v>
                </c:pt>
                <c:pt idx="13">
                  <c:v>3.5297272553338903</c:v>
                </c:pt>
                <c:pt idx="14">
                  <c:v>1.9768295064253276</c:v>
                </c:pt>
                <c:pt idx="15">
                  <c:v>1.3554873455238572</c:v>
                </c:pt>
                <c:pt idx="16">
                  <c:v>1.3572900511136181</c:v>
                </c:pt>
                <c:pt idx="19">
                  <c:v>3.8000130653164059</c:v>
                </c:pt>
                <c:pt idx="20">
                  <c:v>6.8490242688290497</c:v>
                </c:pt>
                <c:pt idx="21">
                  <c:v>8.6049072340779595</c:v>
                </c:pt>
                <c:pt idx="22">
                  <c:v>9.4512846282946015</c:v>
                </c:pt>
                <c:pt idx="23">
                  <c:v>7.472206670959995</c:v>
                </c:pt>
                <c:pt idx="24">
                  <c:v>6.2857789723402462</c:v>
                </c:pt>
                <c:pt idx="25">
                  <c:v>3.6999459600154703</c:v>
                </c:pt>
                <c:pt idx="26">
                  <c:v>1.5072961581132656</c:v>
                </c:pt>
                <c:pt idx="27">
                  <c:v>1.5841343771925296</c:v>
                </c:pt>
                <c:pt idx="28">
                  <c:v>1.2242620149470922</c:v>
                </c:pt>
                <c:pt idx="29">
                  <c:v>2.0226548186643587</c:v>
                </c:pt>
                <c:pt idx="30">
                  <c:v>2.1104850786797709</c:v>
                </c:pt>
                <c:pt idx="31">
                  <c:v>4.48417652368276</c:v>
                </c:pt>
                <c:pt idx="32">
                  <c:v>7.3781356285011119</c:v>
                </c:pt>
                <c:pt idx="33">
                  <c:v>8.4274824957073218</c:v>
                </c:pt>
                <c:pt idx="34">
                  <c:v>8.7724414871774208</c:v>
                </c:pt>
                <c:pt idx="37">
                  <c:v>4.7686124867990785</c:v>
                </c:pt>
                <c:pt idx="38">
                  <c:v>4.6402814738539497</c:v>
                </c:pt>
                <c:pt idx="39">
                  <c:v>2</c:v>
                </c:pt>
                <c:pt idx="40">
                  <c:v>1.9354939170254484</c:v>
                </c:pt>
                <c:pt idx="41">
                  <c:v>2.1492495478184277</c:v>
                </c:pt>
                <c:pt idx="42">
                  <c:v>2.4557847048436292</c:v>
                </c:pt>
                <c:pt idx="43">
                  <c:v>2.9844197441425222</c:v>
                </c:pt>
                <c:pt idx="44">
                  <c:v>6.9698029276573328</c:v>
                </c:pt>
                <c:pt idx="45">
                  <c:v>4.9177035539699556</c:v>
                </c:pt>
                <c:pt idx="46">
                  <c:v>7.0505869873764597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05280"/>
        <c:axId val="81106816"/>
      </c:lineChart>
      <c:catAx>
        <c:axId val="811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8110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106816"/>
        <c:scaling>
          <c:orientation val="minMax"/>
          <c:max val="1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IGS (%)</a:t>
                </a:r>
              </a:p>
            </c:rich>
          </c:tx>
          <c:layout>
            <c:manualLayout>
              <c:xMode val="edge"/>
              <c:yMode val="edge"/>
              <c:x val="7.2463870674635807E-3"/>
              <c:y val="0.2936046511627907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81105280"/>
        <c:crosses val="autoZero"/>
        <c:crossBetween val="between"/>
        <c:majorUnit val="2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43496721434444"/>
          <c:y val="6.6860465116279064E-2"/>
          <c:w val="0.57246457832962283"/>
          <c:h val="0.151162790697674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San Antonio-Valdivia</a:t>
            </a:r>
          </a:p>
        </c:rich>
      </c:tx>
      <c:layout>
        <c:manualLayout>
          <c:xMode val="edge"/>
          <c:yMode val="edge"/>
          <c:x val="0.3990390860362299"/>
          <c:y val="1.116072644994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64126139520326"/>
          <c:y val="0.23883954602873234"/>
          <c:w val="0.83333463750537973"/>
          <c:h val="0.56919704894697887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[1]Madurez_MES!$H$3</c:f>
              <c:strCache>
                <c:ptCount val="1"/>
                <c:pt idx="0">
                  <c:v>VIRGINALES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[1]Madurez_MES!$A$4:$B$38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[1]Madurez_MES!$H$4:$H$38</c:f>
              <c:numCache>
                <c:formatCode>General</c:formatCode>
                <c:ptCount val="35"/>
                <c:pt idx="1">
                  <c:v>1</c:v>
                </c:pt>
                <c:pt idx="2">
                  <c:v>8</c:v>
                </c:pt>
                <c:pt idx="4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15</c:v>
                </c:pt>
                <c:pt idx="10">
                  <c:v>47</c:v>
                </c:pt>
                <c:pt idx="11">
                  <c:v>26</c:v>
                </c:pt>
                <c:pt idx="13">
                  <c:v>8</c:v>
                </c:pt>
                <c:pt idx="14">
                  <c:v>3</c:v>
                </c:pt>
                <c:pt idx="15">
                  <c:v>2</c:v>
                </c:pt>
                <c:pt idx="32">
                  <c:v>4</c:v>
                </c:pt>
                <c:pt idx="33">
                  <c:v>15</c:v>
                </c:pt>
                <c:pt idx="34">
                  <c:v>4</c:v>
                </c:pt>
              </c:numCache>
            </c:numRef>
          </c:val>
        </c:ser>
        <c:ser>
          <c:idx val="2"/>
          <c:order val="1"/>
          <c:tx>
            <c:strRef>
              <c:f>[1]Madurez_MES!$I$3</c:f>
              <c:strCache>
                <c:ptCount val="1"/>
                <c:pt idx="0">
                  <c:v>M. INCIPIENTE</c:v>
                </c:pt>
              </c:strCache>
            </c:strRef>
          </c:tx>
          <c:spPr>
            <a:pattFill prst="pct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CC" mc:Ignorable="a14" a14:legacySpreadsheetColorIndex="26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[1]Madurez_MES!$A$4:$B$38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[1]Madurez_MES!$I$4:$I$38</c:f>
              <c:numCache>
                <c:formatCode>General</c:formatCode>
                <c:ptCount val="35"/>
                <c:pt idx="1">
                  <c:v>247</c:v>
                </c:pt>
                <c:pt idx="2">
                  <c:v>315</c:v>
                </c:pt>
                <c:pt idx="3">
                  <c:v>168</c:v>
                </c:pt>
                <c:pt idx="4">
                  <c:v>110</c:v>
                </c:pt>
                <c:pt idx="6">
                  <c:v>99</c:v>
                </c:pt>
                <c:pt idx="7">
                  <c:v>67</c:v>
                </c:pt>
                <c:pt idx="8">
                  <c:v>192</c:v>
                </c:pt>
                <c:pt idx="9">
                  <c:v>360</c:v>
                </c:pt>
                <c:pt idx="10">
                  <c:v>343</c:v>
                </c:pt>
                <c:pt idx="11">
                  <c:v>65</c:v>
                </c:pt>
                <c:pt idx="13">
                  <c:v>282</c:v>
                </c:pt>
                <c:pt idx="14">
                  <c:v>445</c:v>
                </c:pt>
                <c:pt idx="15">
                  <c:v>542</c:v>
                </c:pt>
                <c:pt idx="16">
                  <c:v>523</c:v>
                </c:pt>
                <c:pt idx="17">
                  <c:v>351</c:v>
                </c:pt>
                <c:pt idx="18">
                  <c:v>52</c:v>
                </c:pt>
                <c:pt idx="19">
                  <c:v>27</c:v>
                </c:pt>
                <c:pt idx="20">
                  <c:v>12</c:v>
                </c:pt>
                <c:pt idx="21">
                  <c:v>57</c:v>
                </c:pt>
                <c:pt idx="22">
                  <c:v>107</c:v>
                </c:pt>
                <c:pt idx="23">
                  <c:v>19</c:v>
                </c:pt>
                <c:pt idx="24">
                  <c:v>785</c:v>
                </c:pt>
                <c:pt idx="25">
                  <c:v>235</c:v>
                </c:pt>
                <c:pt idx="26">
                  <c:v>240</c:v>
                </c:pt>
                <c:pt idx="27">
                  <c:v>671</c:v>
                </c:pt>
                <c:pt idx="28">
                  <c:v>408</c:v>
                </c:pt>
                <c:pt idx="29">
                  <c:v>335</c:v>
                </c:pt>
                <c:pt idx="30">
                  <c:v>263</c:v>
                </c:pt>
                <c:pt idx="31">
                  <c:v>0</c:v>
                </c:pt>
                <c:pt idx="32">
                  <c:v>5</c:v>
                </c:pt>
                <c:pt idx="33">
                  <c:v>90</c:v>
                </c:pt>
                <c:pt idx="34">
                  <c:v>95</c:v>
                </c:pt>
              </c:numCache>
            </c:numRef>
          </c:val>
        </c:ser>
        <c:ser>
          <c:idx val="3"/>
          <c:order val="2"/>
          <c:tx>
            <c:strRef>
              <c:f>[1]Madurez_MES!$J$3</c:f>
              <c:strCache>
                <c:ptCount val="1"/>
                <c:pt idx="0">
                  <c:v>M. AVANZADA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[1]Madurez_MES!$A$4:$B$38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[1]Madurez_MES!$J$4:$J$38</c:f>
              <c:numCache>
                <c:formatCode>General</c:formatCode>
                <c:ptCount val="35"/>
                <c:pt idx="1">
                  <c:v>66</c:v>
                </c:pt>
                <c:pt idx="2">
                  <c:v>20</c:v>
                </c:pt>
                <c:pt idx="3">
                  <c:v>12</c:v>
                </c:pt>
                <c:pt idx="4">
                  <c:v>9</c:v>
                </c:pt>
                <c:pt idx="6">
                  <c:v>58</c:v>
                </c:pt>
                <c:pt idx="7">
                  <c:v>104</c:v>
                </c:pt>
                <c:pt idx="8">
                  <c:v>715</c:v>
                </c:pt>
                <c:pt idx="9">
                  <c:v>263</c:v>
                </c:pt>
                <c:pt idx="10">
                  <c:v>387</c:v>
                </c:pt>
                <c:pt idx="11">
                  <c:v>36</c:v>
                </c:pt>
                <c:pt idx="13">
                  <c:v>88</c:v>
                </c:pt>
                <c:pt idx="14">
                  <c:v>4</c:v>
                </c:pt>
                <c:pt idx="15">
                  <c:v>9</c:v>
                </c:pt>
                <c:pt idx="16">
                  <c:v>34</c:v>
                </c:pt>
                <c:pt idx="17">
                  <c:v>200</c:v>
                </c:pt>
                <c:pt idx="18">
                  <c:v>64</c:v>
                </c:pt>
                <c:pt idx="19">
                  <c:v>203</c:v>
                </c:pt>
                <c:pt idx="20">
                  <c:v>303</c:v>
                </c:pt>
                <c:pt idx="21">
                  <c:v>418</c:v>
                </c:pt>
                <c:pt idx="22">
                  <c:v>408</c:v>
                </c:pt>
                <c:pt idx="23">
                  <c:v>11</c:v>
                </c:pt>
                <c:pt idx="24">
                  <c:v>196</c:v>
                </c:pt>
                <c:pt idx="25">
                  <c:v>10</c:v>
                </c:pt>
                <c:pt idx="26">
                  <c:v>3</c:v>
                </c:pt>
                <c:pt idx="27">
                  <c:v>15</c:v>
                </c:pt>
                <c:pt idx="28">
                  <c:v>22</c:v>
                </c:pt>
                <c:pt idx="29">
                  <c:v>91</c:v>
                </c:pt>
                <c:pt idx="30">
                  <c:v>17</c:v>
                </c:pt>
                <c:pt idx="33">
                  <c:v>393</c:v>
                </c:pt>
                <c:pt idx="34">
                  <c:v>105</c:v>
                </c:pt>
              </c:numCache>
            </c:numRef>
          </c:val>
        </c:ser>
        <c:ser>
          <c:idx val="4"/>
          <c:order val="3"/>
          <c:tx>
            <c:strRef>
              <c:f>[1]Madurez_MES!$K$3</c:f>
              <c:strCache>
                <c:ptCount val="1"/>
                <c:pt idx="0">
                  <c:v>HIDRATADOS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[1]Madurez_MES!$A$4:$B$38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[1]Madurez_MES!$K$4:$K$38</c:f>
              <c:numCache>
                <c:formatCode>General</c:formatCode>
                <c:ptCount val="35"/>
                <c:pt idx="3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27</c:v>
                </c:pt>
                <c:pt idx="9">
                  <c:v>90</c:v>
                </c:pt>
                <c:pt idx="10">
                  <c:v>60</c:v>
                </c:pt>
                <c:pt idx="11">
                  <c:v>10</c:v>
                </c:pt>
                <c:pt idx="19">
                  <c:v>3</c:v>
                </c:pt>
                <c:pt idx="20">
                  <c:v>16</c:v>
                </c:pt>
                <c:pt idx="21">
                  <c:v>23</c:v>
                </c:pt>
                <c:pt idx="22">
                  <c:v>11</c:v>
                </c:pt>
                <c:pt idx="33">
                  <c:v>13</c:v>
                </c:pt>
                <c:pt idx="34">
                  <c:v>1</c:v>
                </c:pt>
              </c:numCache>
            </c:numRef>
          </c:val>
        </c:ser>
        <c:ser>
          <c:idx val="5"/>
          <c:order val="4"/>
          <c:tx>
            <c:strRef>
              <c:f>[1]Madurez_MES!$L$3</c:f>
              <c:strCache>
                <c:ptCount val="1"/>
                <c:pt idx="0">
                  <c:v>DESOVADOS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[1]Madurez_MES!$A$4:$B$38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[1]Madurez_MES!$L$4:$L$38</c:f>
              <c:numCache>
                <c:formatCode>General</c:formatCode>
                <c:ptCount val="35"/>
                <c:pt idx="1">
                  <c:v>1</c:v>
                </c:pt>
                <c:pt idx="6">
                  <c:v>7</c:v>
                </c:pt>
                <c:pt idx="7">
                  <c:v>1</c:v>
                </c:pt>
                <c:pt idx="9">
                  <c:v>90</c:v>
                </c:pt>
                <c:pt idx="10">
                  <c:v>72</c:v>
                </c:pt>
                <c:pt idx="11">
                  <c:v>6</c:v>
                </c:pt>
                <c:pt idx="20">
                  <c:v>1</c:v>
                </c:pt>
                <c:pt idx="22">
                  <c:v>2</c:v>
                </c:pt>
                <c:pt idx="24">
                  <c:v>1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146624"/>
        <c:axId val="81148160"/>
      </c:barChart>
      <c:catAx>
        <c:axId val="811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s-CL"/>
          </a:p>
        </c:txPr>
        <c:crossAx val="81148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114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Estados de Madurez </a:t>
                </a:r>
              </a:p>
            </c:rich>
          </c:tx>
          <c:layout>
            <c:manualLayout>
              <c:xMode val="edge"/>
              <c:yMode val="edge"/>
              <c:x val="8.0128330529363433E-3"/>
              <c:y val="0.3303575029182466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L"/>
          </a:p>
        </c:txPr>
        <c:crossAx val="81146624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230799327047224"/>
          <c:y val="0.10714297391943133"/>
          <c:w val="0.75641144019719087"/>
          <c:h val="9.8214392759478714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FF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Aguas interiores de Los Lagos</a:t>
            </a:r>
          </a:p>
        </c:rich>
      </c:tx>
      <c:layout>
        <c:manualLayout>
          <c:xMode val="edge"/>
          <c:yMode val="edge"/>
          <c:x val="0.30064332282716638"/>
          <c:y val="1.1111135223817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55639378108183"/>
          <c:y val="0.2400005208344636"/>
          <c:w val="0.83601351802206691"/>
          <c:h val="0.56889012345946932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[1]Madurez_MES!$M$3</c:f>
              <c:strCache>
                <c:ptCount val="1"/>
                <c:pt idx="0">
                  <c:v>VIRGINALES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[1]Madurez_MES!$A$4:$B$38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[1]Madurez_MES!$M$4:$M$38</c:f>
              <c:numCache>
                <c:formatCode>General</c:formatCode>
                <c:ptCount val="35"/>
                <c:pt idx="1">
                  <c:v>1</c:v>
                </c:pt>
                <c:pt idx="2">
                  <c:v>11</c:v>
                </c:pt>
                <c:pt idx="18">
                  <c:v>1</c:v>
                </c:pt>
                <c:pt idx="27">
                  <c:v>1</c:v>
                </c:pt>
                <c:pt idx="28">
                  <c:v>9</c:v>
                </c:pt>
                <c:pt idx="29">
                  <c:v>117</c:v>
                </c:pt>
                <c:pt idx="30">
                  <c:v>15</c:v>
                </c:pt>
                <c:pt idx="33">
                  <c:v>5</c:v>
                </c:pt>
              </c:numCache>
            </c:numRef>
          </c:val>
        </c:ser>
        <c:ser>
          <c:idx val="3"/>
          <c:order val="1"/>
          <c:tx>
            <c:strRef>
              <c:f>[1]Madurez_MES!$N$3</c:f>
              <c:strCache>
                <c:ptCount val="1"/>
                <c:pt idx="0">
                  <c:v>M. INCIPIENTE</c:v>
                </c:pt>
              </c:strCache>
            </c:strRef>
          </c:tx>
          <c:spPr>
            <a:pattFill prst="pct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CC" mc:Ignorable="a14" a14:legacySpreadsheetColorIndex="26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[1]Madurez_MES!$A$4:$B$38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[1]Madurez_MES!$N$4:$N$38</c:f>
              <c:numCache>
                <c:formatCode>General</c:formatCode>
                <c:ptCount val="35"/>
                <c:pt idx="1">
                  <c:v>26</c:v>
                </c:pt>
                <c:pt idx="2">
                  <c:v>50</c:v>
                </c:pt>
                <c:pt idx="3">
                  <c:v>56</c:v>
                </c:pt>
                <c:pt idx="4">
                  <c:v>42</c:v>
                </c:pt>
                <c:pt idx="5">
                  <c:v>49</c:v>
                </c:pt>
                <c:pt idx="7">
                  <c:v>18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19</c:v>
                </c:pt>
                <c:pt idx="14">
                  <c:v>155</c:v>
                </c:pt>
                <c:pt idx="15">
                  <c:v>69</c:v>
                </c:pt>
                <c:pt idx="16">
                  <c:v>119</c:v>
                </c:pt>
                <c:pt idx="17">
                  <c:v>40</c:v>
                </c:pt>
                <c:pt idx="18">
                  <c:v>65</c:v>
                </c:pt>
                <c:pt idx="19">
                  <c:v>1</c:v>
                </c:pt>
                <c:pt idx="25">
                  <c:v>15</c:v>
                </c:pt>
                <c:pt idx="26">
                  <c:v>86</c:v>
                </c:pt>
                <c:pt idx="27">
                  <c:v>190</c:v>
                </c:pt>
                <c:pt idx="28">
                  <c:v>447</c:v>
                </c:pt>
                <c:pt idx="29">
                  <c:v>532</c:v>
                </c:pt>
                <c:pt idx="30">
                  <c:v>496</c:v>
                </c:pt>
                <c:pt idx="31">
                  <c:v>58</c:v>
                </c:pt>
                <c:pt idx="32">
                  <c:v>3</c:v>
                </c:pt>
                <c:pt idx="33">
                  <c:v>80</c:v>
                </c:pt>
                <c:pt idx="34">
                  <c:v>13</c:v>
                </c:pt>
              </c:numCache>
            </c:numRef>
          </c:val>
        </c:ser>
        <c:ser>
          <c:idx val="4"/>
          <c:order val="2"/>
          <c:tx>
            <c:strRef>
              <c:f>[1]Madurez_MES!$O$3</c:f>
              <c:strCache>
                <c:ptCount val="1"/>
                <c:pt idx="0">
                  <c:v>M. AVANZADA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[1]Madurez_MES!$A$4:$B$38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[1]Madurez_MES!$O$4:$O$38</c:f>
              <c:numCache>
                <c:formatCode>General</c:formatCode>
                <c:ptCount val="35"/>
                <c:pt idx="1">
                  <c:v>88</c:v>
                </c:pt>
                <c:pt idx="2">
                  <c:v>23</c:v>
                </c:pt>
                <c:pt idx="3">
                  <c:v>4</c:v>
                </c:pt>
                <c:pt idx="7">
                  <c:v>57</c:v>
                </c:pt>
                <c:pt idx="8">
                  <c:v>91</c:v>
                </c:pt>
                <c:pt idx="9">
                  <c:v>116</c:v>
                </c:pt>
                <c:pt idx="10">
                  <c:v>79</c:v>
                </c:pt>
                <c:pt idx="11">
                  <c:v>81</c:v>
                </c:pt>
                <c:pt idx="12">
                  <c:v>110</c:v>
                </c:pt>
                <c:pt idx="13">
                  <c:v>163</c:v>
                </c:pt>
                <c:pt idx="14">
                  <c:v>35</c:v>
                </c:pt>
                <c:pt idx="15">
                  <c:v>10</c:v>
                </c:pt>
                <c:pt idx="16">
                  <c:v>1</c:v>
                </c:pt>
                <c:pt idx="17">
                  <c:v>5</c:v>
                </c:pt>
                <c:pt idx="18">
                  <c:v>40</c:v>
                </c:pt>
                <c:pt idx="19">
                  <c:v>10</c:v>
                </c:pt>
                <c:pt idx="20">
                  <c:v>47</c:v>
                </c:pt>
                <c:pt idx="21">
                  <c:v>60</c:v>
                </c:pt>
                <c:pt idx="22">
                  <c:v>9</c:v>
                </c:pt>
                <c:pt idx="25">
                  <c:v>134</c:v>
                </c:pt>
                <c:pt idx="26">
                  <c:v>220</c:v>
                </c:pt>
                <c:pt idx="27">
                  <c:v>21</c:v>
                </c:pt>
                <c:pt idx="28">
                  <c:v>29</c:v>
                </c:pt>
                <c:pt idx="29">
                  <c:v>6</c:v>
                </c:pt>
                <c:pt idx="30">
                  <c:v>138</c:v>
                </c:pt>
                <c:pt idx="31">
                  <c:v>46</c:v>
                </c:pt>
                <c:pt idx="32">
                  <c:v>115</c:v>
                </c:pt>
                <c:pt idx="33">
                  <c:v>41</c:v>
                </c:pt>
                <c:pt idx="34">
                  <c:v>103</c:v>
                </c:pt>
              </c:numCache>
            </c:numRef>
          </c:val>
        </c:ser>
        <c:ser>
          <c:idx val="5"/>
          <c:order val="3"/>
          <c:tx>
            <c:strRef>
              <c:f>[1]Madurez_MES!$P$3</c:f>
              <c:strCache>
                <c:ptCount val="1"/>
                <c:pt idx="0">
                  <c:v>HIDRATADOS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[1]Madurez_MES!$A$4:$B$38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[1]Madurez_MES!$P$4:$P$38</c:f>
              <c:numCache>
                <c:formatCode>General</c:formatCode>
                <c:ptCount val="35"/>
                <c:pt idx="1">
                  <c:v>8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2">
                  <c:v>3</c:v>
                </c:pt>
                <c:pt idx="13">
                  <c:v>1</c:v>
                </c:pt>
                <c:pt idx="20">
                  <c:v>17</c:v>
                </c:pt>
                <c:pt idx="21">
                  <c:v>7</c:v>
                </c:pt>
                <c:pt idx="22">
                  <c:v>1</c:v>
                </c:pt>
                <c:pt idx="25">
                  <c:v>3</c:v>
                </c:pt>
                <c:pt idx="26">
                  <c:v>61</c:v>
                </c:pt>
                <c:pt idx="28">
                  <c:v>1</c:v>
                </c:pt>
                <c:pt idx="30">
                  <c:v>60</c:v>
                </c:pt>
                <c:pt idx="31">
                  <c:v>15</c:v>
                </c:pt>
                <c:pt idx="32">
                  <c:v>147</c:v>
                </c:pt>
                <c:pt idx="33">
                  <c:v>70</c:v>
                </c:pt>
                <c:pt idx="34">
                  <c:v>98</c:v>
                </c:pt>
              </c:numCache>
            </c:numRef>
          </c:val>
        </c:ser>
        <c:ser>
          <c:idx val="0"/>
          <c:order val="4"/>
          <c:tx>
            <c:strRef>
              <c:f>[1]Madurez_MES!$Q$3</c:f>
              <c:strCache>
                <c:ptCount val="1"/>
                <c:pt idx="0">
                  <c:v>DESOVADOS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[1]Madurez_MES!$A$4:$B$38</c:f>
              <c:multiLvlStrCache>
                <c:ptCount val="2"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2008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2007</c:v>
                  </c:pt>
                  <c:pt idx="1">
                    <c:v>Ene</c:v>
                  </c:pt>
                </c:lvl>
                <c:lvl/>
                <c:lvl>
                  <c:pt idx="1">
                    <c:v>Nov</c:v>
                  </c:pt>
                </c:lvl>
                <c:lvl/>
                <c:lvl>
                  <c:pt idx="1">
                    <c:v>Sep</c:v>
                  </c:pt>
                </c:lvl>
                <c:lvl/>
                <c:lvl>
                  <c:pt idx="1">
                    <c:v>Jul</c:v>
                  </c:pt>
                </c:lvl>
                <c:lvl/>
                <c:lvl>
                  <c:pt idx="1">
                    <c:v>May</c:v>
                  </c:pt>
                </c:lvl>
                <c:lvl/>
                <c:lvl>
                  <c:pt idx="1">
                    <c:v>Mar</c:v>
                  </c:pt>
                </c:lvl>
                <c:lvl/>
                <c:lvl>
                  <c:pt idx="0">
                    <c:v>2006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[1]Madurez_MES!$Q$4:$Q$38</c:f>
              <c:numCache>
                <c:formatCode>General</c:formatCode>
                <c:ptCount val="35"/>
                <c:pt idx="32">
                  <c:v>14</c:v>
                </c:pt>
                <c:pt idx="3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075840"/>
        <c:axId val="85077376"/>
      </c:barChart>
      <c:catAx>
        <c:axId val="8507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850773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507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Estados de Madurez </a:t>
                </a:r>
              </a:p>
            </c:rich>
          </c:tx>
          <c:layout>
            <c:manualLayout>
              <c:xMode val="edge"/>
              <c:yMode val="edge"/>
              <c:x val="8.0385915194429499E-3"/>
              <c:y val="0.3444451919383505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850758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363357681996774"/>
          <c:y val="0.12222248746199536"/>
          <c:w val="0.7540198845237488"/>
          <c:h val="0.10222244405912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800"/>
              <a:t>Porcentaje anual de hembras con probabilidad de desovar (Estadios 3, 4y5).-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Anchoveta!$I$117</c:f>
              <c:strCache>
                <c:ptCount val="1"/>
                <c:pt idx="0">
                  <c:v>3+4+5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</c:spPr>
          <c:invertIfNegative val="0"/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0.30683486439195101"/>
                  <c:y val="-0.157900627004957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s-CL"/>
                </a:p>
              </c:txPr>
            </c:trendlineLbl>
          </c:trendline>
          <c:cat>
            <c:numRef>
              <c:f>Anchoveta!$H$118:$H$129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Anchoveta!$I$118:$I$129</c:f>
              <c:numCache>
                <c:formatCode>General</c:formatCode>
                <c:ptCount val="12"/>
                <c:pt idx="0">
                  <c:v>70.728083209509705</c:v>
                </c:pt>
                <c:pt idx="1">
                  <c:v>73.063503140265183</c:v>
                </c:pt>
                <c:pt idx="2">
                  <c:v>88.510354041416164</c:v>
                </c:pt>
                <c:pt idx="3">
                  <c:v>88.920353982300881</c:v>
                </c:pt>
                <c:pt idx="4">
                  <c:v>84.151472650771382</c:v>
                </c:pt>
                <c:pt idx="5">
                  <c:v>66.791277258566979</c:v>
                </c:pt>
                <c:pt idx="6">
                  <c:v>82.193494578815674</c:v>
                </c:pt>
                <c:pt idx="7">
                  <c:v>65.291781240452181</c:v>
                </c:pt>
                <c:pt idx="8">
                  <c:v>53.003276301419731</c:v>
                </c:pt>
                <c:pt idx="9">
                  <c:v>73.189189189189193</c:v>
                </c:pt>
                <c:pt idx="10">
                  <c:v>64</c:v>
                </c:pt>
                <c:pt idx="11">
                  <c:v>87.939049586776861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15648"/>
        <c:axId val="85117184"/>
      </c:barChart>
      <c:catAx>
        <c:axId val="851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5117184"/>
        <c:crosses val="autoZero"/>
        <c:auto val="1"/>
        <c:lblAlgn val="ctr"/>
        <c:lblOffset val="100"/>
        <c:noMultiLvlLbl val="0"/>
      </c:catAx>
      <c:valAx>
        <c:axId val="8511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de hembras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51156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800"/>
              <a:t>Porcentaje anual de hembras que efectivamente desovaron (Estadios 4 y 5).-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Anchoveta!$J$117</c:f>
              <c:strCache>
                <c:ptCount val="1"/>
                <c:pt idx="0">
                  <c:v>4+5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5400000" scaled="0"/>
            </a:gradFill>
          </c:spPr>
          <c:invertIfNegative val="0"/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7.4751749781277341E-2"/>
                  <c:y val="-0.2375368183143773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s-CL"/>
                </a:p>
              </c:txPr>
            </c:trendlineLbl>
          </c:trendline>
          <c:cat>
            <c:numRef>
              <c:f>Anchoveta!$H$118:$H$129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Anchoveta!$J$118:$J$129</c:f>
              <c:numCache>
                <c:formatCode>General</c:formatCode>
                <c:ptCount val="12"/>
                <c:pt idx="0">
                  <c:v>7.578008915304606</c:v>
                </c:pt>
                <c:pt idx="1">
                  <c:v>2.7913468248429867</c:v>
                </c:pt>
                <c:pt idx="2">
                  <c:v>1.9149409930973058</c:v>
                </c:pt>
                <c:pt idx="3">
                  <c:v>0.53097345132743368</c:v>
                </c:pt>
                <c:pt idx="4">
                  <c:v>9.8644226273959799</c:v>
                </c:pt>
                <c:pt idx="5">
                  <c:v>9.2523364485981308</c:v>
                </c:pt>
                <c:pt idx="6">
                  <c:v>5.2960800667222685</c:v>
                </c:pt>
                <c:pt idx="7">
                  <c:v>21.631530705774519</c:v>
                </c:pt>
                <c:pt idx="8">
                  <c:v>7.2806698216235892</c:v>
                </c:pt>
                <c:pt idx="9">
                  <c:v>7.4054054054054053</c:v>
                </c:pt>
                <c:pt idx="10">
                  <c:v>9.8909090909090907</c:v>
                </c:pt>
                <c:pt idx="11">
                  <c:v>3.6415289256198347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30624"/>
        <c:axId val="84890752"/>
      </c:barChart>
      <c:catAx>
        <c:axId val="851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890752"/>
        <c:crosses val="autoZero"/>
        <c:auto val="1"/>
        <c:lblAlgn val="ctr"/>
        <c:lblOffset val="100"/>
        <c:noMultiLvlLbl val="0"/>
      </c:catAx>
      <c:valAx>
        <c:axId val="8489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de hembras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5130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Anchoveta!$Y$17</c:f>
              <c:strCache>
                <c:ptCount val="1"/>
                <c:pt idx="0">
                  <c:v>3+4+5 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5400000" scaled="0"/>
            </a:gradFill>
          </c:spPr>
          <c:invertIfNegative val="0"/>
          <c:cat>
            <c:numRef>
              <c:f>Anchoveta!$X$18:$X$29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Anchoveta!$Y$18:$Y$29</c:f>
              <c:numCache>
                <c:formatCode>General</c:formatCode>
                <c:ptCount val="12"/>
                <c:pt idx="0">
                  <c:v>70.728083209509663</c:v>
                </c:pt>
                <c:pt idx="1">
                  <c:v>73.063503140265183</c:v>
                </c:pt>
                <c:pt idx="2">
                  <c:v>88.510354041416164</c:v>
                </c:pt>
                <c:pt idx="3">
                  <c:v>88.920353982300895</c:v>
                </c:pt>
                <c:pt idx="4">
                  <c:v>84.151472650771396</c:v>
                </c:pt>
                <c:pt idx="5">
                  <c:v>66.791277258566979</c:v>
                </c:pt>
                <c:pt idx="6">
                  <c:v>82.19349457881566</c:v>
                </c:pt>
                <c:pt idx="7">
                  <c:v>65.291781240452181</c:v>
                </c:pt>
                <c:pt idx="8">
                  <c:v>53.003276301419731</c:v>
                </c:pt>
                <c:pt idx="9">
                  <c:v>73.189189189189193</c:v>
                </c:pt>
                <c:pt idx="10">
                  <c:v>64</c:v>
                </c:pt>
                <c:pt idx="11">
                  <c:v>87.939049586776846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24288"/>
        <c:axId val="84925824"/>
        <c:axId val="0"/>
      </c:bar3DChart>
      <c:catAx>
        <c:axId val="849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es-CL"/>
          </a:p>
        </c:txPr>
        <c:crossAx val="84925824"/>
        <c:crosses val="autoZero"/>
        <c:auto val="1"/>
        <c:lblAlgn val="ctr"/>
        <c:lblOffset val="100"/>
        <c:noMultiLvlLbl val="0"/>
      </c:catAx>
      <c:valAx>
        <c:axId val="8492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de hembras maduras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9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Anchoveta!$Z$17</c:f>
              <c:strCache>
                <c:ptCount val="1"/>
                <c:pt idx="0">
                  <c:v>4+5 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</c:spPr>
          <c:invertIfNegative val="0"/>
          <c:cat>
            <c:numRef>
              <c:f>Anchoveta!$X$18:$X$29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Anchoveta!$Z$18:$Z$29</c:f>
              <c:numCache>
                <c:formatCode>General</c:formatCode>
                <c:ptCount val="12"/>
                <c:pt idx="0">
                  <c:v>7.578008915304606</c:v>
                </c:pt>
                <c:pt idx="1">
                  <c:v>2.7913468248429867</c:v>
                </c:pt>
                <c:pt idx="2">
                  <c:v>1.9149409930973058</c:v>
                </c:pt>
                <c:pt idx="3">
                  <c:v>0.53097345132743368</c:v>
                </c:pt>
                <c:pt idx="4">
                  <c:v>9.8644226273959799</c:v>
                </c:pt>
                <c:pt idx="5">
                  <c:v>9.2523364485981308</c:v>
                </c:pt>
                <c:pt idx="6">
                  <c:v>5.2960800667222685</c:v>
                </c:pt>
                <c:pt idx="7">
                  <c:v>21.631530705774516</c:v>
                </c:pt>
                <c:pt idx="8">
                  <c:v>7.2806698216235901</c:v>
                </c:pt>
                <c:pt idx="9">
                  <c:v>7.4054054054054061</c:v>
                </c:pt>
                <c:pt idx="10">
                  <c:v>9.8909090909090907</c:v>
                </c:pt>
                <c:pt idx="11">
                  <c:v>3.6415289256198347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76000"/>
        <c:axId val="84977536"/>
        <c:axId val="0"/>
      </c:bar3DChart>
      <c:catAx>
        <c:axId val="849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es-CL"/>
          </a:p>
        </c:txPr>
        <c:crossAx val="84977536"/>
        <c:crosses val="autoZero"/>
        <c:auto val="1"/>
        <c:lblAlgn val="ctr"/>
        <c:lblOffset val="100"/>
        <c:noMultiLvlLbl val="0"/>
      </c:catAx>
      <c:valAx>
        <c:axId val="8497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de hembras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9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100"/>
              <a:t>Comportamiento</a:t>
            </a:r>
            <a:r>
              <a:rPr lang="es-CL" sz="1100" baseline="0"/>
              <a:t> de madurez sexual en número.-2001-2011.-</a:t>
            </a:r>
            <a:endParaRPr lang="es-CL" sz="1100"/>
          </a:p>
        </c:rich>
      </c:tx>
      <c:layout>
        <c:manualLayout>
          <c:xMode val="edge"/>
          <c:yMode val="edge"/>
          <c:x val="0.10340966754155731"/>
          <c:y val="0"/>
        </c:manualLayout>
      </c:layout>
      <c:overlay val="0"/>
    </c:title>
    <c:autoTitleDeleted val="0"/>
    <c:view3D>
      <c:rotX val="90"/>
      <c:rotY val="150"/>
      <c:depthPercent val="6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12661854768154"/>
          <c:y val="5.6030183727034118E-2"/>
          <c:w val="0.77282545931758528"/>
          <c:h val="0.7827803295421406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'S. común'!$G$168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'S. común'!$E$169:$E$179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común'!$G$169:$G$179</c:f>
              <c:numCache>
                <c:formatCode>General</c:formatCode>
                <c:ptCount val="11"/>
                <c:pt idx="0">
                  <c:v>785</c:v>
                </c:pt>
                <c:pt idx="1">
                  <c:v>800</c:v>
                </c:pt>
                <c:pt idx="2">
                  <c:v>120</c:v>
                </c:pt>
                <c:pt idx="3">
                  <c:v>139</c:v>
                </c:pt>
                <c:pt idx="4">
                  <c:v>26</c:v>
                </c:pt>
                <c:pt idx="5">
                  <c:v>165</c:v>
                </c:pt>
                <c:pt idx="6">
                  <c:v>94</c:v>
                </c:pt>
                <c:pt idx="7">
                  <c:v>568</c:v>
                </c:pt>
                <c:pt idx="8">
                  <c:v>1234</c:v>
                </c:pt>
                <c:pt idx="9">
                  <c:v>629</c:v>
                </c:pt>
                <c:pt idx="10">
                  <c:v>1037</c:v>
                </c:pt>
              </c:numCache>
            </c:numRef>
          </c:val>
        </c:ser>
        <c:ser>
          <c:idx val="1"/>
          <c:order val="1"/>
          <c:tx>
            <c:strRef>
              <c:f>'S. común'!$I$168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'S. común'!$E$169:$E$179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común'!$I$169:$I$179</c:f>
              <c:numCache>
                <c:formatCode>General</c:formatCode>
                <c:ptCount val="11"/>
                <c:pt idx="0">
                  <c:v>1600</c:v>
                </c:pt>
                <c:pt idx="1">
                  <c:v>2050</c:v>
                </c:pt>
                <c:pt idx="2">
                  <c:v>1814</c:v>
                </c:pt>
                <c:pt idx="3">
                  <c:v>1931</c:v>
                </c:pt>
                <c:pt idx="4">
                  <c:v>2743</c:v>
                </c:pt>
                <c:pt idx="5">
                  <c:v>1873</c:v>
                </c:pt>
                <c:pt idx="6">
                  <c:v>2308</c:v>
                </c:pt>
                <c:pt idx="7">
                  <c:v>3607</c:v>
                </c:pt>
                <c:pt idx="8">
                  <c:v>6148</c:v>
                </c:pt>
                <c:pt idx="9">
                  <c:v>7334</c:v>
                </c:pt>
                <c:pt idx="10">
                  <c:v>6527</c:v>
                </c:pt>
              </c:numCache>
            </c:numRef>
          </c:val>
        </c:ser>
        <c:ser>
          <c:idx val="2"/>
          <c:order val="2"/>
          <c:tx>
            <c:strRef>
              <c:f>'S. común'!$K$168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'S. común'!$E$169:$E$179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común'!$K$169:$K$179</c:f>
              <c:numCache>
                <c:formatCode>General</c:formatCode>
                <c:ptCount val="11"/>
                <c:pt idx="0">
                  <c:v>1119</c:v>
                </c:pt>
                <c:pt idx="1">
                  <c:v>1889</c:v>
                </c:pt>
                <c:pt idx="2">
                  <c:v>1839</c:v>
                </c:pt>
                <c:pt idx="3">
                  <c:v>1100</c:v>
                </c:pt>
                <c:pt idx="4">
                  <c:v>816</c:v>
                </c:pt>
                <c:pt idx="5">
                  <c:v>698</c:v>
                </c:pt>
                <c:pt idx="6">
                  <c:v>1565</c:v>
                </c:pt>
                <c:pt idx="7">
                  <c:v>1580</c:v>
                </c:pt>
                <c:pt idx="8">
                  <c:v>1552</c:v>
                </c:pt>
                <c:pt idx="9">
                  <c:v>1694</c:v>
                </c:pt>
                <c:pt idx="10">
                  <c:v>2286</c:v>
                </c:pt>
              </c:numCache>
            </c:numRef>
          </c:val>
        </c:ser>
        <c:ser>
          <c:idx val="3"/>
          <c:order val="3"/>
          <c:tx>
            <c:strRef>
              <c:f>'S. común'!$M$168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'S. común'!$E$169:$E$179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común'!$M$169:$M$179</c:f>
              <c:numCache>
                <c:formatCode>General</c:formatCode>
                <c:ptCount val="11"/>
                <c:pt idx="0">
                  <c:v>124</c:v>
                </c:pt>
                <c:pt idx="1">
                  <c:v>204</c:v>
                </c:pt>
                <c:pt idx="2">
                  <c:v>53</c:v>
                </c:pt>
                <c:pt idx="3">
                  <c:v>10</c:v>
                </c:pt>
                <c:pt idx="4">
                  <c:v>132</c:v>
                </c:pt>
                <c:pt idx="5">
                  <c:v>93</c:v>
                </c:pt>
                <c:pt idx="6">
                  <c:v>128</c:v>
                </c:pt>
                <c:pt idx="7">
                  <c:v>508</c:v>
                </c:pt>
                <c:pt idx="8">
                  <c:v>168</c:v>
                </c:pt>
                <c:pt idx="9">
                  <c:v>156</c:v>
                </c:pt>
                <c:pt idx="10">
                  <c:v>268</c:v>
                </c:pt>
              </c:numCache>
            </c:numRef>
          </c:val>
        </c:ser>
        <c:ser>
          <c:idx val="4"/>
          <c:order val="4"/>
          <c:tx>
            <c:strRef>
              <c:f>'S. común'!$O$168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numRef>
              <c:f>'S. común'!$E$169:$E$179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común'!$O$169:$O$179</c:f>
              <c:numCache>
                <c:formatCode>General</c:formatCode>
                <c:ptCount val="11"/>
                <c:pt idx="0">
                  <c:v>65</c:v>
                </c:pt>
                <c:pt idx="1">
                  <c:v>97</c:v>
                </c:pt>
                <c:pt idx="2">
                  <c:v>8</c:v>
                </c:pt>
                <c:pt idx="3">
                  <c:v>5</c:v>
                </c:pt>
                <c:pt idx="4">
                  <c:v>11</c:v>
                </c:pt>
                <c:pt idx="5">
                  <c:v>41</c:v>
                </c:pt>
                <c:pt idx="6">
                  <c:v>23</c:v>
                </c:pt>
                <c:pt idx="7">
                  <c:v>82</c:v>
                </c:pt>
                <c:pt idx="8">
                  <c:v>18</c:v>
                </c:pt>
                <c:pt idx="9">
                  <c:v>93</c:v>
                </c:pt>
                <c:pt idx="10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3381248"/>
        <c:axId val="83383040"/>
        <c:axId val="82965376"/>
      </c:bar3DChart>
      <c:catAx>
        <c:axId val="8338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3383040"/>
        <c:crosses val="autoZero"/>
        <c:auto val="1"/>
        <c:lblAlgn val="ctr"/>
        <c:lblOffset val="100"/>
        <c:noMultiLvlLbl val="0"/>
      </c:catAx>
      <c:valAx>
        <c:axId val="833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3381248"/>
        <c:crosses val="autoZero"/>
        <c:crossBetween val="between"/>
      </c:valAx>
      <c:serAx>
        <c:axId val="82965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338304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800"/>
              <a:t>Porcentaje anual de hembras con probabilidad de desovar (Estadios 3, 4y5).-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Anchoveta!$I$117</c:f>
              <c:strCache>
                <c:ptCount val="1"/>
                <c:pt idx="0">
                  <c:v>3+4+5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</c:spPr>
          <c:invertIfNegative val="0"/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0.30683486439195101"/>
                  <c:y val="-0.157900627004957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s-CL"/>
                </a:p>
              </c:txPr>
            </c:trendlineLbl>
          </c:trendline>
          <c:cat>
            <c:numRef>
              <c:f>Anchoveta!$H$118:$H$129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Anchoveta!$I$118:$I$129</c:f>
              <c:numCache>
                <c:formatCode>General</c:formatCode>
                <c:ptCount val="12"/>
                <c:pt idx="0">
                  <c:v>70.728083209509705</c:v>
                </c:pt>
                <c:pt idx="1">
                  <c:v>73.063503140265183</c:v>
                </c:pt>
                <c:pt idx="2">
                  <c:v>88.510354041416164</c:v>
                </c:pt>
                <c:pt idx="3">
                  <c:v>88.920353982300881</c:v>
                </c:pt>
                <c:pt idx="4">
                  <c:v>84.151472650771382</c:v>
                </c:pt>
                <c:pt idx="5">
                  <c:v>66.791277258566979</c:v>
                </c:pt>
                <c:pt idx="6">
                  <c:v>82.193494578815674</c:v>
                </c:pt>
                <c:pt idx="7">
                  <c:v>65.291781240452181</c:v>
                </c:pt>
                <c:pt idx="8">
                  <c:v>53.003276301419731</c:v>
                </c:pt>
                <c:pt idx="9">
                  <c:v>73.189189189189193</c:v>
                </c:pt>
                <c:pt idx="10">
                  <c:v>64</c:v>
                </c:pt>
                <c:pt idx="11">
                  <c:v>87.939049586776861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986880"/>
        <c:axId val="85021440"/>
      </c:barChart>
      <c:catAx>
        <c:axId val="849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5021440"/>
        <c:crosses val="autoZero"/>
        <c:auto val="1"/>
        <c:lblAlgn val="ctr"/>
        <c:lblOffset val="100"/>
        <c:noMultiLvlLbl val="0"/>
      </c:catAx>
      <c:valAx>
        <c:axId val="8502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de hembras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49868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800"/>
              <a:t>Porcentaje anual de hembras que efectivamente desovaron (Estadios 4 y 5).-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Anchoveta!$J$117</c:f>
              <c:strCache>
                <c:ptCount val="1"/>
                <c:pt idx="0">
                  <c:v>4+5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5400000" scaled="0"/>
            </a:gradFill>
          </c:spPr>
          <c:invertIfNegative val="0"/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7.4751749781277341E-2"/>
                  <c:y val="-0.2375368183143773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s-CL"/>
                </a:p>
              </c:txPr>
            </c:trendlineLbl>
          </c:trendline>
          <c:cat>
            <c:numRef>
              <c:f>Anchoveta!$H$118:$H$129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Anchoveta!$J$118:$J$129</c:f>
              <c:numCache>
                <c:formatCode>General</c:formatCode>
                <c:ptCount val="12"/>
                <c:pt idx="0">
                  <c:v>7.578008915304606</c:v>
                </c:pt>
                <c:pt idx="1">
                  <c:v>2.7913468248429867</c:v>
                </c:pt>
                <c:pt idx="2">
                  <c:v>1.9149409930973058</c:v>
                </c:pt>
                <c:pt idx="3">
                  <c:v>0.53097345132743368</c:v>
                </c:pt>
                <c:pt idx="4">
                  <c:v>9.8644226273959799</c:v>
                </c:pt>
                <c:pt idx="5">
                  <c:v>9.2523364485981308</c:v>
                </c:pt>
                <c:pt idx="6">
                  <c:v>5.2960800667222685</c:v>
                </c:pt>
                <c:pt idx="7">
                  <c:v>21.631530705774519</c:v>
                </c:pt>
                <c:pt idx="8">
                  <c:v>7.2806698216235892</c:v>
                </c:pt>
                <c:pt idx="9">
                  <c:v>7.4054054054054053</c:v>
                </c:pt>
                <c:pt idx="10">
                  <c:v>9.8909090909090907</c:v>
                </c:pt>
                <c:pt idx="11">
                  <c:v>3.6415289256198347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38976"/>
        <c:axId val="85040512"/>
      </c:barChart>
      <c:catAx>
        <c:axId val="850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5040512"/>
        <c:crosses val="autoZero"/>
        <c:auto val="1"/>
        <c:lblAlgn val="ctr"/>
        <c:lblOffset val="100"/>
        <c:noMultiLvlLbl val="0"/>
      </c:catAx>
      <c:valAx>
        <c:axId val="8504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de hembras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CL"/>
          </a:p>
        </c:txPr>
        <c:crossAx val="850389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050"/>
              <a:t>Comportamiento de madurez sexual en porcentaje.-</a:t>
            </a:r>
            <a:r>
              <a:rPr lang="es-CL" sz="1050" baseline="0"/>
              <a:t> 2001-2011.</a:t>
            </a:r>
            <a:r>
              <a:rPr lang="es-CL" baseline="0"/>
              <a:t>-</a:t>
            </a:r>
            <a:endParaRPr lang="es-CL"/>
          </a:p>
        </c:rich>
      </c:tx>
      <c:overlay val="0"/>
    </c:title>
    <c:autoTitleDeleted val="0"/>
    <c:view3D>
      <c:rotX val="70"/>
      <c:rotY val="70"/>
      <c:depthPercent val="1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'S. común'!$G$168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'S. común'!$E$169:$E$179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común'!$H$169:$H$179</c:f>
              <c:numCache>
                <c:formatCode>General</c:formatCode>
                <c:ptCount val="11"/>
                <c:pt idx="0">
                  <c:v>14.025370734321958</c:v>
                </c:pt>
                <c:pt idx="1">
                  <c:v>14.293371448990531</c:v>
                </c:pt>
                <c:pt idx="2">
                  <c:v>2.1440057173485796</c:v>
                </c:pt>
                <c:pt idx="3">
                  <c:v>2.4834732892621045</c:v>
                </c:pt>
                <c:pt idx="4">
                  <c:v>0.46453457209219223</c:v>
                </c:pt>
                <c:pt idx="5">
                  <c:v>2.9480078613542968</c:v>
                </c:pt>
                <c:pt idx="6">
                  <c:v>1.6794711452563873</c:v>
                </c:pt>
                <c:pt idx="7">
                  <c:v>10.148293728783276</c:v>
                </c:pt>
                <c:pt idx="8">
                  <c:v>22.047525460067895</c:v>
                </c:pt>
                <c:pt idx="9">
                  <c:v>11.238163301768804</c:v>
                </c:pt>
                <c:pt idx="10">
                  <c:v>18.527782740753974</c:v>
                </c:pt>
              </c:numCache>
            </c:numRef>
          </c:val>
        </c:ser>
        <c:ser>
          <c:idx val="1"/>
          <c:order val="1"/>
          <c:tx>
            <c:strRef>
              <c:f>'S. común'!$I$168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'S. común'!$E$169:$E$179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común'!$J$169:$J$179</c:f>
              <c:numCache>
                <c:formatCode>General</c:formatCode>
                <c:ptCount val="11"/>
                <c:pt idx="0">
                  <c:v>4.2177408725451428</c:v>
                </c:pt>
                <c:pt idx="1">
                  <c:v>5.4039804929484641</c:v>
                </c:pt>
                <c:pt idx="2">
                  <c:v>4.7818637142480558</c:v>
                </c:pt>
                <c:pt idx="3">
                  <c:v>5.0902860155529197</c:v>
                </c:pt>
                <c:pt idx="4">
                  <c:v>7.2307895083695799</c:v>
                </c:pt>
                <c:pt idx="5">
                  <c:v>4.9373929089231581</c:v>
                </c:pt>
                <c:pt idx="6">
                  <c:v>6.0840912086463685</c:v>
                </c:pt>
                <c:pt idx="7">
                  <c:v>9.508369579543956</c:v>
                </c:pt>
                <c:pt idx="8">
                  <c:v>16.206669302754712</c:v>
                </c:pt>
                <c:pt idx="9">
                  <c:v>19.333069724528798</c:v>
                </c:pt>
                <c:pt idx="10">
                  <c:v>17.205746671938844</c:v>
                </c:pt>
              </c:numCache>
            </c:numRef>
          </c:val>
        </c:ser>
        <c:ser>
          <c:idx val="2"/>
          <c:order val="2"/>
          <c:tx>
            <c:strRef>
              <c:f>'S. común'!$K$168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'S. común'!$E$169:$E$179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común'!$L$169:$L$179</c:f>
              <c:numCache>
                <c:formatCode>General</c:formatCode>
                <c:ptCount val="11"/>
                <c:pt idx="0">
                  <c:v>6.9339447267319372</c:v>
                </c:pt>
                <c:pt idx="1">
                  <c:v>11.705291857727104</c:v>
                </c:pt>
                <c:pt idx="2">
                  <c:v>11.395464121948196</c:v>
                </c:pt>
                <c:pt idx="3">
                  <c:v>6.8162101871359528</c:v>
                </c:pt>
                <c:pt idx="4">
                  <c:v>5.0563886479117608</c:v>
                </c:pt>
                <c:pt idx="5">
                  <c:v>4.3251951914735409</c:v>
                </c:pt>
                <c:pt idx="6">
                  <c:v>9.6976081298797876</c:v>
                </c:pt>
                <c:pt idx="7">
                  <c:v>9.7905564506134581</c:v>
                </c:pt>
                <c:pt idx="8">
                  <c:v>9.6170529185772704</c:v>
                </c:pt>
                <c:pt idx="9">
                  <c:v>10.496963688189366</c:v>
                </c:pt>
                <c:pt idx="10">
                  <c:v>14.165324079811624</c:v>
                </c:pt>
              </c:numCache>
            </c:numRef>
          </c:val>
        </c:ser>
        <c:ser>
          <c:idx val="3"/>
          <c:order val="3"/>
          <c:tx>
            <c:strRef>
              <c:f>'S. común'!$M$168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'S. común'!$E$169:$E$179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común'!$N$169:$N$179</c:f>
              <c:numCache>
                <c:formatCode>General</c:formatCode>
                <c:ptCount val="11"/>
                <c:pt idx="0">
                  <c:v>6.7245119305856829</c:v>
                </c:pt>
                <c:pt idx="1">
                  <c:v>11.062906724511931</c:v>
                </c:pt>
                <c:pt idx="2">
                  <c:v>2.8741865509761388</c:v>
                </c:pt>
                <c:pt idx="3">
                  <c:v>0.54229934924078094</c:v>
                </c:pt>
                <c:pt idx="4">
                  <c:v>7.1583514099783079</c:v>
                </c:pt>
                <c:pt idx="5">
                  <c:v>5.0433839479392626</c:v>
                </c:pt>
                <c:pt idx="6">
                  <c:v>6.9414316702819958</c:v>
                </c:pt>
                <c:pt idx="7">
                  <c:v>27.548806941431671</c:v>
                </c:pt>
                <c:pt idx="8">
                  <c:v>9.1106290672451191</c:v>
                </c:pt>
                <c:pt idx="9">
                  <c:v>8.4598698481561829</c:v>
                </c:pt>
                <c:pt idx="10">
                  <c:v>14.533622559652928</c:v>
                </c:pt>
              </c:numCache>
            </c:numRef>
          </c:val>
        </c:ser>
        <c:ser>
          <c:idx val="4"/>
          <c:order val="4"/>
          <c:tx>
            <c:strRef>
              <c:f>'S. común'!$O$168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numRef>
              <c:f>'S. común'!$E$169:$E$179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'S. común'!$P$169:$P$179</c:f>
              <c:numCache>
                <c:formatCode>General</c:formatCode>
                <c:ptCount val="11"/>
                <c:pt idx="0">
                  <c:v>13.598326359832637</c:v>
                </c:pt>
                <c:pt idx="1">
                  <c:v>20.292887029288703</c:v>
                </c:pt>
                <c:pt idx="2">
                  <c:v>1.6736401673640167</c:v>
                </c:pt>
                <c:pt idx="3">
                  <c:v>1.0460251046025104</c:v>
                </c:pt>
                <c:pt idx="4">
                  <c:v>2.3012552301255229</c:v>
                </c:pt>
                <c:pt idx="5">
                  <c:v>8.5774058577405849</c:v>
                </c:pt>
                <c:pt idx="6">
                  <c:v>4.8117154811715483</c:v>
                </c:pt>
                <c:pt idx="7">
                  <c:v>17.15481171548117</c:v>
                </c:pt>
                <c:pt idx="8">
                  <c:v>3.7656903765690375</c:v>
                </c:pt>
                <c:pt idx="9">
                  <c:v>19.456066945606693</c:v>
                </c:pt>
                <c:pt idx="10">
                  <c:v>7.3221757322175733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3420672"/>
        <c:axId val="83422208"/>
        <c:axId val="83402752"/>
      </c:bar3DChart>
      <c:catAx>
        <c:axId val="834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22208"/>
        <c:crosses val="autoZero"/>
        <c:auto val="1"/>
        <c:lblAlgn val="ctr"/>
        <c:lblOffset val="100"/>
        <c:noMultiLvlLbl val="0"/>
      </c:catAx>
      <c:valAx>
        <c:axId val="834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20672"/>
        <c:crosses val="autoZero"/>
        <c:crossBetween val="between"/>
      </c:valAx>
      <c:serAx>
        <c:axId val="834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83422208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2001</a:t>
            </a:r>
          </a:p>
        </c:rich>
      </c:tx>
      <c:overlay val="0"/>
    </c:title>
    <c:autoTitleDeleted val="0"/>
    <c:view3D>
      <c:rotX val="70"/>
      <c:rotY val="150"/>
      <c:depthPercent val="210"/>
      <c:rAngAx val="1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'S. común'!$W$291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'S. común'!$P$293:$P$333</c:f>
              <c:numCache>
                <c:formatCode>General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cat>
          <c:val>
            <c:numRef>
              <c:f>'S. común'!$W$293:$W$333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2.5316455696202533</c:v>
                </c:pt>
                <c:pt idx="3">
                  <c:v>13.924050632911392</c:v>
                </c:pt>
                <c:pt idx="4">
                  <c:v>17.721518987341771</c:v>
                </c:pt>
                <c:pt idx="5">
                  <c:v>10.126582278481013</c:v>
                </c:pt>
                <c:pt idx="6">
                  <c:v>10.126582278481013</c:v>
                </c:pt>
                <c:pt idx="7">
                  <c:v>10.126582278481013</c:v>
                </c:pt>
                <c:pt idx="8">
                  <c:v>10.126582278481013</c:v>
                </c:pt>
                <c:pt idx="9">
                  <c:v>6.3291139240506329</c:v>
                </c:pt>
                <c:pt idx="10">
                  <c:v>8.8607594936708853</c:v>
                </c:pt>
                <c:pt idx="11">
                  <c:v>2.5316455696202533</c:v>
                </c:pt>
                <c:pt idx="12">
                  <c:v>0</c:v>
                </c:pt>
                <c:pt idx="13">
                  <c:v>0</c:v>
                </c:pt>
                <c:pt idx="14">
                  <c:v>1.2658227848101267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1.2658227848101267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1.2658227848101267</c:v>
                </c:pt>
                <c:pt idx="25">
                  <c:v>1.2658227848101267</c:v>
                </c:pt>
                <c:pt idx="26">
                  <c:v>0</c:v>
                </c:pt>
                <c:pt idx="27">
                  <c:v>0</c:v>
                </c:pt>
                <c:pt idx="28">
                  <c:v>1.2658227848101267</c:v>
                </c:pt>
                <c:pt idx="29">
                  <c:v>0</c:v>
                </c:pt>
                <c:pt idx="30">
                  <c:v>1.2658227848101267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'S. común'!$X$291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común'!$P$293:$P$333</c:f>
              <c:numCache>
                <c:formatCode>General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cat>
          <c:val>
            <c:numRef>
              <c:f>'S. común'!$X$293:$X$333</c:f>
              <c:numCache>
                <c:formatCode>General</c:formatCode>
                <c:ptCount val="41"/>
                <c:pt idx="0">
                  <c:v>1.1069293779056896E-2</c:v>
                </c:pt>
                <c:pt idx="1">
                  <c:v>0.14943546601726809</c:v>
                </c:pt>
                <c:pt idx="2">
                  <c:v>0.76931591764445428</c:v>
                </c:pt>
                <c:pt idx="3">
                  <c:v>2.0478193491255259</c:v>
                </c:pt>
                <c:pt idx="4">
                  <c:v>2.7949966792118661</c:v>
                </c:pt>
                <c:pt idx="5">
                  <c:v>5.6951516493247727</c:v>
                </c:pt>
                <c:pt idx="6">
                  <c:v>13.094974540624309</c:v>
                </c:pt>
                <c:pt idx="7">
                  <c:v>17.677662165153862</c:v>
                </c:pt>
                <c:pt idx="8">
                  <c:v>14.445428381669249</c:v>
                </c:pt>
                <c:pt idx="9">
                  <c:v>10.526898383883108</c:v>
                </c:pt>
                <c:pt idx="10">
                  <c:v>7.7706442328979408</c:v>
                </c:pt>
                <c:pt idx="11">
                  <c:v>5.3409342483949525</c:v>
                </c:pt>
                <c:pt idx="12">
                  <c:v>3.508966127961036</c:v>
                </c:pt>
                <c:pt idx="13">
                  <c:v>2.4131060438344032</c:v>
                </c:pt>
                <c:pt idx="14">
                  <c:v>1.8928492362187292</c:v>
                </c:pt>
                <c:pt idx="15">
                  <c:v>1.4279388974983396</c:v>
                </c:pt>
                <c:pt idx="16">
                  <c:v>1.1069293779056897</c:v>
                </c:pt>
                <c:pt idx="17">
                  <c:v>1.0349789683418198</c:v>
                </c:pt>
                <c:pt idx="18">
                  <c:v>0.81359309276068181</c:v>
                </c:pt>
                <c:pt idx="19">
                  <c:v>0.63094974540624305</c:v>
                </c:pt>
                <c:pt idx="20">
                  <c:v>0.47597963249944653</c:v>
                </c:pt>
                <c:pt idx="21">
                  <c:v>0.53132610139473102</c:v>
                </c:pt>
                <c:pt idx="22">
                  <c:v>0.59774186406907237</c:v>
                </c:pt>
                <c:pt idx="23">
                  <c:v>0.44830639805180428</c:v>
                </c:pt>
                <c:pt idx="24">
                  <c:v>0.4150985167146336</c:v>
                </c:pt>
                <c:pt idx="25">
                  <c:v>0.53686074828425945</c:v>
                </c:pt>
                <c:pt idx="26">
                  <c:v>0.4704449856099181</c:v>
                </c:pt>
                <c:pt idx="27">
                  <c:v>0.50365286694708877</c:v>
                </c:pt>
                <c:pt idx="28">
                  <c:v>0.45384104494133276</c:v>
                </c:pt>
                <c:pt idx="29">
                  <c:v>0.44277175116227585</c:v>
                </c:pt>
                <c:pt idx="30">
                  <c:v>0.44277175116227585</c:v>
                </c:pt>
                <c:pt idx="31">
                  <c:v>0.40956386982510518</c:v>
                </c:pt>
                <c:pt idx="32">
                  <c:v>0.38189063537746293</c:v>
                </c:pt>
                <c:pt idx="33">
                  <c:v>0.27119769758689394</c:v>
                </c:pt>
                <c:pt idx="34">
                  <c:v>0.19924728802302413</c:v>
                </c:pt>
                <c:pt idx="35">
                  <c:v>8.855435023245517E-2</c:v>
                </c:pt>
                <c:pt idx="36">
                  <c:v>3.3207881337170689E-2</c:v>
                </c:pt>
                <c:pt idx="37">
                  <c:v>4.4277175116227585E-2</c:v>
                </c:pt>
                <c:pt idx="38">
                  <c:v>7.1950409563869819E-2</c:v>
                </c:pt>
                <c:pt idx="39">
                  <c:v>1.1069293779056896E-2</c:v>
                </c:pt>
                <c:pt idx="40">
                  <c:v>1.6603940668585344E-2</c:v>
                </c:pt>
              </c:numCache>
            </c:numRef>
          </c:val>
        </c:ser>
        <c:ser>
          <c:idx val="2"/>
          <c:order val="2"/>
          <c:tx>
            <c:strRef>
              <c:f>'S. común'!$Y$291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común'!$P$293:$P$333</c:f>
              <c:numCache>
                <c:formatCode>General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cat>
          <c:val>
            <c:numRef>
              <c:f>'S. común'!$Y$293:$Y$333</c:f>
              <c:numCache>
                <c:formatCode>General</c:formatCode>
                <c:ptCount val="41"/>
                <c:pt idx="2">
                  <c:v>3.9200313602508821E-2</c:v>
                </c:pt>
                <c:pt idx="3">
                  <c:v>0.31360250882007057</c:v>
                </c:pt>
                <c:pt idx="4">
                  <c:v>1.293610348882791</c:v>
                </c:pt>
                <c:pt idx="5">
                  <c:v>5.0176401411211291</c:v>
                </c:pt>
                <c:pt idx="6">
                  <c:v>9.3296746373970993</c:v>
                </c:pt>
                <c:pt idx="7">
                  <c:v>10.584084672677381</c:v>
                </c:pt>
                <c:pt idx="8">
                  <c:v>12.58330066640533</c:v>
                </c:pt>
                <c:pt idx="9">
                  <c:v>11.328890631125049</c:v>
                </c:pt>
                <c:pt idx="10">
                  <c:v>8.5064680517444131</c:v>
                </c:pt>
                <c:pt idx="11">
                  <c:v>7.5264602116816937</c:v>
                </c:pt>
                <c:pt idx="12">
                  <c:v>5.801646413171305</c:v>
                </c:pt>
                <c:pt idx="13">
                  <c:v>3.8024304194433554</c:v>
                </c:pt>
                <c:pt idx="14">
                  <c:v>2.7440219521756175</c:v>
                </c:pt>
                <c:pt idx="15">
                  <c:v>2.2344178753430026</c:v>
                </c:pt>
                <c:pt idx="16">
                  <c:v>1.528812230497844</c:v>
                </c:pt>
                <c:pt idx="17">
                  <c:v>1.3328106624852998</c:v>
                </c:pt>
                <c:pt idx="18">
                  <c:v>1.293610348882791</c:v>
                </c:pt>
                <c:pt idx="19">
                  <c:v>0.86240689925519409</c:v>
                </c:pt>
                <c:pt idx="20">
                  <c:v>1.4112112896903175</c:v>
                </c:pt>
                <c:pt idx="21">
                  <c:v>0.74480595844766762</c:v>
                </c:pt>
                <c:pt idx="22">
                  <c:v>1.2544100352802823</c:v>
                </c:pt>
                <c:pt idx="23">
                  <c:v>0.94080752646021171</c:v>
                </c:pt>
                <c:pt idx="24">
                  <c:v>0.74480595844766762</c:v>
                </c:pt>
                <c:pt idx="25">
                  <c:v>0.58800470403763228</c:v>
                </c:pt>
                <c:pt idx="26">
                  <c:v>0.74480595844766762</c:v>
                </c:pt>
                <c:pt idx="27">
                  <c:v>0.90160721285770284</c:v>
                </c:pt>
                <c:pt idx="28">
                  <c:v>1.3328106624852998</c:v>
                </c:pt>
                <c:pt idx="29">
                  <c:v>0.82320658565268523</c:v>
                </c:pt>
                <c:pt idx="30">
                  <c:v>1.3328106624852998</c:v>
                </c:pt>
                <c:pt idx="31">
                  <c:v>0.78400627205017637</c:v>
                </c:pt>
                <c:pt idx="32">
                  <c:v>0.98000784006272046</c:v>
                </c:pt>
                <c:pt idx="33">
                  <c:v>0.50960407683261466</c:v>
                </c:pt>
                <c:pt idx="34">
                  <c:v>0.23520188161505293</c:v>
                </c:pt>
                <c:pt idx="35">
                  <c:v>0.31360250882007057</c:v>
                </c:pt>
                <c:pt idx="36">
                  <c:v>0.23520188161505293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"/>
          <c:order val="3"/>
          <c:tx>
            <c:strRef>
              <c:f>'S. común'!$Z$291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común'!$P$293:$P$333</c:f>
              <c:numCache>
                <c:formatCode>General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cat>
          <c:val>
            <c:numRef>
              <c:f>'S. común'!$Z$293:$Z$333</c:f>
              <c:numCache>
                <c:formatCode>General</c:formatCode>
                <c:ptCount val="41"/>
                <c:pt idx="6">
                  <c:v>7.2727272727272725</c:v>
                </c:pt>
                <c:pt idx="7">
                  <c:v>14.545454545454545</c:v>
                </c:pt>
                <c:pt idx="8">
                  <c:v>5.4545454545454541</c:v>
                </c:pt>
                <c:pt idx="9">
                  <c:v>10.909090909090908</c:v>
                </c:pt>
                <c:pt idx="10">
                  <c:v>3.6363636363636362</c:v>
                </c:pt>
                <c:pt idx="11">
                  <c:v>7.2727272727272725</c:v>
                </c:pt>
                <c:pt idx="12">
                  <c:v>10.909090909090908</c:v>
                </c:pt>
                <c:pt idx="13">
                  <c:v>5.4545454545454541</c:v>
                </c:pt>
                <c:pt idx="14">
                  <c:v>9.0909090909090917</c:v>
                </c:pt>
                <c:pt idx="15">
                  <c:v>9.0909090909090917</c:v>
                </c:pt>
                <c:pt idx="16">
                  <c:v>7.2727272727272725</c:v>
                </c:pt>
                <c:pt idx="17">
                  <c:v>9.0909090909090917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"/>
          <c:order val="4"/>
          <c:tx>
            <c:strRef>
              <c:f>'S. común'!$AA$291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común'!$P$293:$P$333</c:f>
              <c:numCache>
                <c:formatCode>General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</c:numCache>
            </c:numRef>
          </c:cat>
          <c:val>
            <c:numRef>
              <c:f>'S. común'!$AA$293:$AA$333</c:f>
              <c:numCache>
                <c:formatCode>General</c:formatCode>
                <c:ptCount val="41"/>
                <c:pt idx="5">
                  <c:v>3.125</c:v>
                </c:pt>
                <c:pt idx="8">
                  <c:v>3.125</c:v>
                </c:pt>
                <c:pt idx="9">
                  <c:v>3.125</c:v>
                </c:pt>
                <c:pt idx="10">
                  <c:v>6.25</c:v>
                </c:pt>
                <c:pt idx="11">
                  <c:v>18.75</c:v>
                </c:pt>
                <c:pt idx="12">
                  <c:v>15.625</c:v>
                </c:pt>
                <c:pt idx="13">
                  <c:v>6.25</c:v>
                </c:pt>
                <c:pt idx="14">
                  <c:v>31.25</c:v>
                </c:pt>
                <c:pt idx="15">
                  <c:v>9.375</c:v>
                </c:pt>
                <c:pt idx="16">
                  <c:v>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9824"/>
        <c:axId val="83471360"/>
        <c:axId val="83405888"/>
      </c:area3DChart>
      <c:catAx>
        <c:axId val="834698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3471360"/>
        <c:crosses val="autoZero"/>
        <c:auto val="1"/>
        <c:lblAlgn val="ctr"/>
        <c:lblOffset val="100"/>
        <c:noMultiLvlLbl val="0"/>
      </c:catAx>
      <c:valAx>
        <c:axId val="834713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3469824"/>
        <c:crosses val="autoZero"/>
        <c:crossBetween val="midCat"/>
      </c:valAx>
      <c:serAx>
        <c:axId val="834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83471360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2002</a:t>
            </a:r>
          </a:p>
        </c:rich>
      </c:tx>
      <c:overlay val="0"/>
    </c:title>
    <c:autoTitleDeleted val="0"/>
    <c:view3D>
      <c:rotX val="70"/>
      <c:rotY val="150"/>
      <c:depthPercent val="210"/>
      <c:rAngAx val="1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'S. común'!$W$291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'S. común'!$P$335:$P$378</c:f>
              <c:numCache>
                <c:formatCode>General</c:formatCode>
                <c:ptCount val="4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</c:numCache>
            </c:numRef>
          </c:cat>
          <c:val>
            <c:numRef>
              <c:f>'S. común'!$W$335:$W$378</c:f>
              <c:numCache>
                <c:formatCode>General</c:formatCode>
                <c:ptCount val="44"/>
                <c:pt idx="0">
                  <c:v>4</c:v>
                </c:pt>
                <c:pt idx="1">
                  <c:v>0</c:v>
                </c:pt>
                <c:pt idx="2">
                  <c:v>16</c:v>
                </c:pt>
                <c:pt idx="3">
                  <c:v>20</c:v>
                </c:pt>
                <c:pt idx="4">
                  <c:v>4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'S. común'!$X$291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común'!$P$335:$P$378</c:f>
              <c:numCache>
                <c:formatCode>General</c:formatCode>
                <c:ptCount val="4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</c:numCache>
            </c:numRef>
          </c:cat>
          <c:val>
            <c:numRef>
              <c:f>'S. común'!$X$335:$X$378</c:f>
              <c:numCache>
                <c:formatCode>General</c:formatCode>
                <c:ptCount val="44"/>
                <c:pt idx="0">
                  <c:v>0</c:v>
                </c:pt>
                <c:pt idx="1">
                  <c:v>9.4321826070552731E-3</c:v>
                </c:pt>
                <c:pt idx="2">
                  <c:v>4.7160913035276364E-2</c:v>
                </c:pt>
                <c:pt idx="3">
                  <c:v>0.10375400867760799</c:v>
                </c:pt>
                <c:pt idx="4">
                  <c:v>0.42444821731748728</c:v>
                </c:pt>
                <c:pt idx="5">
                  <c:v>0.96208262591963778</c:v>
                </c:pt>
                <c:pt idx="6">
                  <c:v>2.6598754951895867</c:v>
                </c:pt>
                <c:pt idx="7">
                  <c:v>5.5366911903414451</c:v>
                </c:pt>
                <c:pt idx="8">
                  <c:v>8.7436332767402369</c:v>
                </c:pt>
                <c:pt idx="9">
                  <c:v>9.7528768156951511</c:v>
                </c:pt>
                <c:pt idx="10">
                  <c:v>10.318807772118468</c:v>
                </c:pt>
                <c:pt idx="11">
                  <c:v>10.498019241652518</c:v>
                </c:pt>
                <c:pt idx="12">
                  <c:v>7.9513299377475946</c:v>
                </c:pt>
                <c:pt idx="13">
                  <c:v>6.9515185813997356</c:v>
                </c:pt>
                <c:pt idx="14">
                  <c:v>4.8764384078475755</c:v>
                </c:pt>
                <c:pt idx="15">
                  <c:v>4.6783625730994149</c:v>
                </c:pt>
                <c:pt idx="16">
                  <c:v>3.8294661384644408</c:v>
                </c:pt>
                <c:pt idx="17">
                  <c:v>3.1597811733635162</c:v>
                </c:pt>
                <c:pt idx="18">
                  <c:v>2.6881720430107525</c:v>
                </c:pt>
                <c:pt idx="19">
                  <c:v>2.0090548953027731</c:v>
                </c:pt>
                <c:pt idx="20">
                  <c:v>1.6506319562346727</c:v>
                </c:pt>
                <c:pt idx="21">
                  <c:v>1.0658366345972459</c:v>
                </c:pt>
                <c:pt idx="22">
                  <c:v>0.96208262591963778</c:v>
                </c:pt>
                <c:pt idx="23">
                  <c:v>0.94321826070552728</c:v>
                </c:pt>
                <c:pt idx="24">
                  <c:v>0.8771929824561403</c:v>
                </c:pt>
                <c:pt idx="25">
                  <c:v>0.97151480852669303</c:v>
                </c:pt>
                <c:pt idx="26">
                  <c:v>0.98094699113374839</c:v>
                </c:pt>
                <c:pt idx="27">
                  <c:v>1.0281079041690246</c:v>
                </c:pt>
                <c:pt idx="28">
                  <c:v>0.81116770420675344</c:v>
                </c:pt>
                <c:pt idx="29">
                  <c:v>1.1129975476325222</c:v>
                </c:pt>
                <c:pt idx="30">
                  <c:v>0.93378607809847203</c:v>
                </c:pt>
                <c:pt idx="31">
                  <c:v>0.77343897377853232</c:v>
                </c:pt>
                <c:pt idx="32">
                  <c:v>0.72627806074325596</c:v>
                </c:pt>
                <c:pt idx="33">
                  <c:v>0.43388039992454253</c:v>
                </c:pt>
                <c:pt idx="34">
                  <c:v>0.5376344086021505</c:v>
                </c:pt>
                <c:pt idx="35">
                  <c:v>0.30182984342576874</c:v>
                </c:pt>
                <c:pt idx="36">
                  <c:v>0.19807583474816073</c:v>
                </c:pt>
                <c:pt idx="37">
                  <c:v>0.20750801735521598</c:v>
                </c:pt>
                <c:pt idx="38">
                  <c:v>0.11318619128466327</c:v>
                </c:pt>
                <c:pt idx="39">
                  <c:v>8.4889643463497449E-2</c:v>
                </c:pt>
                <c:pt idx="40">
                  <c:v>4.7160913035276364E-2</c:v>
                </c:pt>
                <c:pt idx="41">
                  <c:v>9.4321826070552731E-3</c:v>
                </c:pt>
                <c:pt idx="42">
                  <c:v>1.8864365214110546E-2</c:v>
                </c:pt>
                <c:pt idx="43">
                  <c:v>9.4321826070552731E-3</c:v>
                </c:pt>
              </c:numCache>
            </c:numRef>
          </c:val>
        </c:ser>
        <c:ser>
          <c:idx val="2"/>
          <c:order val="2"/>
          <c:tx>
            <c:strRef>
              <c:f>'S. común'!$Y$291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común'!$P$335:$P$378</c:f>
              <c:numCache>
                <c:formatCode>General</c:formatCode>
                <c:ptCount val="4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</c:numCache>
            </c:numRef>
          </c:cat>
          <c:val>
            <c:numRef>
              <c:f>'S. común'!$Y$335:$Y$378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0.38095238095238093</c:v>
                </c:pt>
                <c:pt idx="6">
                  <c:v>1.1428571428571428</c:v>
                </c:pt>
                <c:pt idx="7">
                  <c:v>2.2380952380952381</c:v>
                </c:pt>
                <c:pt idx="8">
                  <c:v>5.3809523809523814</c:v>
                </c:pt>
                <c:pt idx="9">
                  <c:v>7.9047619047619051</c:v>
                </c:pt>
                <c:pt idx="10">
                  <c:v>9.2857142857142865</c:v>
                </c:pt>
                <c:pt idx="11">
                  <c:v>10.80952380952381</c:v>
                </c:pt>
                <c:pt idx="12">
                  <c:v>11.095238095238095</c:v>
                </c:pt>
                <c:pt idx="13">
                  <c:v>6.7142857142857144</c:v>
                </c:pt>
                <c:pt idx="14">
                  <c:v>4.7142857142857144</c:v>
                </c:pt>
                <c:pt idx="15">
                  <c:v>3.4761904761904763</c:v>
                </c:pt>
                <c:pt idx="16">
                  <c:v>1.9523809523809523</c:v>
                </c:pt>
                <c:pt idx="17">
                  <c:v>1.6666666666666667</c:v>
                </c:pt>
                <c:pt idx="18">
                  <c:v>1.8095238095238095</c:v>
                </c:pt>
                <c:pt idx="19">
                  <c:v>2.0476190476190474</c:v>
                </c:pt>
                <c:pt idx="20">
                  <c:v>1.4285714285714286</c:v>
                </c:pt>
                <c:pt idx="21">
                  <c:v>1.9047619047619047</c:v>
                </c:pt>
                <c:pt idx="22">
                  <c:v>1.4285714285714286</c:v>
                </c:pt>
                <c:pt idx="23">
                  <c:v>2</c:v>
                </c:pt>
                <c:pt idx="24">
                  <c:v>1.5714285714285714</c:v>
                </c:pt>
                <c:pt idx="25">
                  <c:v>1.7619047619047619</c:v>
                </c:pt>
                <c:pt idx="26">
                  <c:v>1.8095238095238095</c:v>
                </c:pt>
                <c:pt idx="27">
                  <c:v>2.1428571428571428</c:v>
                </c:pt>
                <c:pt idx="28">
                  <c:v>2.7142857142857144</c:v>
                </c:pt>
                <c:pt idx="29">
                  <c:v>2.5714285714285716</c:v>
                </c:pt>
                <c:pt idx="30">
                  <c:v>2.0476190476190474</c:v>
                </c:pt>
                <c:pt idx="31">
                  <c:v>1.4285714285714286</c:v>
                </c:pt>
                <c:pt idx="32">
                  <c:v>1.5238095238095237</c:v>
                </c:pt>
                <c:pt idx="33">
                  <c:v>1.8571428571428572</c:v>
                </c:pt>
                <c:pt idx="34">
                  <c:v>1.3333333333333333</c:v>
                </c:pt>
                <c:pt idx="35">
                  <c:v>0.76190476190476186</c:v>
                </c:pt>
                <c:pt idx="36">
                  <c:v>0.47619047619047616</c:v>
                </c:pt>
                <c:pt idx="37">
                  <c:v>0.23809523809523808</c:v>
                </c:pt>
                <c:pt idx="38">
                  <c:v>0.19047619047619047</c:v>
                </c:pt>
                <c:pt idx="39">
                  <c:v>9.5238095238095233E-2</c:v>
                </c:pt>
                <c:pt idx="40">
                  <c:v>0</c:v>
                </c:pt>
                <c:pt idx="41">
                  <c:v>4.7619047619047616E-2</c:v>
                </c:pt>
                <c:pt idx="42">
                  <c:v>0</c:v>
                </c:pt>
                <c:pt idx="43">
                  <c:v>4.7619047619047616E-2</c:v>
                </c:pt>
              </c:numCache>
            </c:numRef>
          </c:val>
        </c:ser>
        <c:ser>
          <c:idx val="3"/>
          <c:order val="3"/>
          <c:tx>
            <c:strRef>
              <c:f>'S. común'!$Z$291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común'!$P$335:$P$378</c:f>
              <c:numCache>
                <c:formatCode>General</c:formatCode>
                <c:ptCount val="4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</c:numCache>
            </c:numRef>
          </c:cat>
          <c:val>
            <c:numRef>
              <c:f>'S. común'!$Z$335:$Z$378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12.5</c:v>
                </c:pt>
                <c:pt idx="9">
                  <c:v>16.666666666666668</c:v>
                </c:pt>
                <c:pt idx="10">
                  <c:v>8.3333333333333339</c:v>
                </c:pt>
                <c:pt idx="11">
                  <c:v>0</c:v>
                </c:pt>
                <c:pt idx="12">
                  <c:v>0</c:v>
                </c:pt>
                <c:pt idx="13">
                  <c:v>12.5</c:v>
                </c:pt>
                <c:pt idx="14">
                  <c:v>8.3333333333333339</c:v>
                </c:pt>
                <c:pt idx="15">
                  <c:v>16.666666666666668</c:v>
                </c:pt>
                <c:pt idx="16">
                  <c:v>8.3333333333333339</c:v>
                </c:pt>
                <c:pt idx="17">
                  <c:v>4.166666666666667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8.3333333333333339</c:v>
                </c:pt>
                <c:pt idx="31">
                  <c:v>0</c:v>
                </c:pt>
                <c:pt idx="32">
                  <c:v>0</c:v>
                </c:pt>
                <c:pt idx="33">
                  <c:v>4.166666666666667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4"/>
          <c:order val="4"/>
          <c:tx>
            <c:strRef>
              <c:f>'S. común'!$AA$291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común'!$P$335:$P$378</c:f>
              <c:numCache>
                <c:formatCode>General</c:formatCode>
                <c:ptCount val="4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</c:numCache>
            </c:numRef>
          </c:cat>
          <c:val>
            <c:numRef>
              <c:f>'S. común'!$AA$335:$AA$378</c:f>
              <c:numCache>
                <c:formatCode>General</c:formatCode>
                <c:ptCount val="44"/>
                <c:pt idx="4">
                  <c:v>4.3478260869565215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8.695652173913043</c:v>
                </c:pt>
                <c:pt idx="10">
                  <c:v>8.695652173913043</c:v>
                </c:pt>
                <c:pt idx="11">
                  <c:v>17.391304347826086</c:v>
                </c:pt>
                <c:pt idx="12">
                  <c:v>4.3478260869565215</c:v>
                </c:pt>
                <c:pt idx="13">
                  <c:v>13.043478260869565</c:v>
                </c:pt>
                <c:pt idx="14">
                  <c:v>21.739130434782609</c:v>
                </c:pt>
                <c:pt idx="15">
                  <c:v>8.695652173913043</c:v>
                </c:pt>
                <c:pt idx="16">
                  <c:v>4.3478260869565215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4.3478260869565215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2400"/>
        <c:axId val="83543936"/>
        <c:axId val="83466880"/>
      </c:area3DChart>
      <c:catAx>
        <c:axId val="835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43936"/>
        <c:crosses val="autoZero"/>
        <c:auto val="1"/>
        <c:lblAlgn val="ctr"/>
        <c:lblOffset val="100"/>
        <c:noMultiLvlLbl val="0"/>
      </c:catAx>
      <c:valAx>
        <c:axId val="83543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3542400"/>
        <c:crosses val="autoZero"/>
        <c:crossBetween val="midCat"/>
      </c:valAx>
      <c:serAx>
        <c:axId val="834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3543936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2004</a:t>
            </a:r>
          </a:p>
        </c:rich>
      </c:tx>
      <c:overlay val="0"/>
    </c:title>
    <c:autoTitleDeleted val="0"/>
    <c:view3D>
      <c:rotX val="70"/>
      <c:rotY val="170"/>
      <c:depthPercent val="21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988407699037624E-2"/>
          <c:y val="0.16239610673665791"/>
          <c:w val="0.80099212598425196"/>
          <c:h val="0.72162401574803148"/>
        </c:manualLayout>
      </c:layout>
      <c:area3DChart>
        <c:grouping val="standard"/>
        <c:varyColors val="0"/>
        <c:ser>
          <c:idx val="0"/>
          <c:order val="0"/>
          <c:tx>
            <c:strRef>
              <c:f>'S. común'!$W$423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'S. común'!$P$424:$P$461</c:f>
              <c:numCache>
                <c:formatCode>General</c:formatCode>
                <c:ptCount val="3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</c:numCache>
            </c:numRef>
          </c:cat>
          <c:val>
            <c:numRef>
              <c:f>'S. común'!$W$424:$W$461</c:f>
              <c:numCache>
                <c:formatCode>General</c:formatCode>
                <c:ptCount val="38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12.5</c:v>
                </c:pt>
                <c:pt idx="6">
                  <c:v>12.5</c:v>
                </c:pt>
                <c:pt idx="7">
                  <c:v>25</c:v>
                </c:pt>
                <c:pt idx="8">
                  <c:v>18.75</c:v>
                </c:pt>
                <c:pt idx="9">
                  <c:v>6.25</c:v>
                </c:pt>
                <c:pt idx="10">
                  <c:v>6.25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6.25</c:v>
                </c:pt>
              </c:numCache>
            </c:numRef>
          </c:val>
        </c:ser>
        <c:ser>
          <c:idx val="1"/>
          <c:order val="1"/>
          <c:tx>
            <c:strRef>
              <c:f>'S. común'!$X$423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común'!$P$424:$P$461</c:f>
              <c:numCache>
                <c:formatCode>General</c:formatCode>
                <c:ptCount val="3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</c:numCache>
            </c:numRef>
          </c:cat>
          <c:val>
            <c:numRef>
              <c:f>'S. común'!$X$424:$X$460</c:f>
              <c:numCache>
                <c:formatCode>General</c:formatCode>
                <c:ptCount val="37"/>
                <c:pt idx="0">
                  <c:v>0.15358838313320303</c:v>
                </c:pt>
                <c:pt idx="1">
                  <c:v>0.57246579167830214</c:v>
                </c:pt>
                <c:pt idx="2">
                  <c:v>1.270594805920134</c:v>
                </c:pt>
                <c:pt idx="3">
                  <c:v>1.6336218933258866</c:v>
                </c:pt>
                <c:pt idx="4">
                  <c:v>2.7366657358279811</c:v>
                </c:pt>
                <c:pt idx="5">
                  <c:v>5.0963418039653732</c:v>
                </c:pt>
                <c:pt idx="6">
                  <c:v>8.6847249371683883</c:v>
                </c:pt>
                <c:pt idx="7">
                  <c:v>14.144093828539514</c:v>
                </c:pt>
                <c:pt idx="8">
                  <c:v>17.173973750349063</c:v>
                </c:pt>
                <c:pt idx="9">
                  <c:v>13.068975146607093</c:v>
                </c:pt>
                <c:pt idx="10">
                  <c:v>8.9081262217257748</c:v>
                </c:pt>
                <c:pt idx="11">
                  <c:v>6.4646746718793633</c:v>
                </c:pt>
                <c:pt idx="12">
                  <c:v>4.4959508517173976</c:v>
                </c:pt>
                <c:pt idx="13">
                  <c:v>3.1834683049427532</c:v>
                </c:pt>
                <c:pt idx="14">
                  <c:v>2.1641999441496789</c:v>
                </c:pt>
                <c:pt idx="15">
                  <c:v>1.7592851158894163</c:v>
                </c:pt>
                <c:pt idx="16">
                  <c:v>1.2287070650656242</c:v>
                </c:pt>
                <c:pt idx="17">
                  <c:v>1.0332309410779112</c:v>
                </c:pt>
                <c:pt idx="18">
                  <c:v>1.0751186819324212</c:v>
                </c:pt>
                <c:pt idx="19">
                  <c:v>0.71209159452666848</c:v>
                </c:pt>
                <c:pt idx="20">
                  <c:v>0.68416643395699528</c:v>
                </c:pt>
                <c:pt idx="21">
                  <c:v>0.53057805082379228</c:v>
                </c:pt>
                <c:pt idx="22">
                  <c:v>0.4328399888299358</c:v>
                </c:pt>
                <c:pt idx="23">
                  <c:v>0.32113934655124265</c:v>
                </c:pt>
                <c:pt idx="24">
                  <c:v>0.46076514939960905</c:v>
                </c:pt>
                <c:pt idx="25">
                  <c:v>0.25132644512705948</c:v>
                </c:pt>
                <c:pt idx="26">
                  <c:v>0.36302708740575257</c:v>
                </c:pt>
                <c:pt idx="27">
                  <c:v>0.2932141859815694</c:v>
                </c:pt>
                <c:pt idx="28">
                  <c:v>0.12566322256352974</c:v>
                </c:pt>
                <c:pt idx="29">
                  <c:v>0.20943870427254957</c:v>
                </c:pt>
                <c:pt idx="30">
                  <c:v>0.18151354370287628</c:v>
                </c:pt>
                <c:pt idx="31">
                  <c:v>0.18151354370287628</c:v>
                </c:pt>
                <c:pt idx="32">
                  <c:v>9.773806199385647E-2</c:v>
                </c:pt>
                <c:pt idx="33">
                  <c:v>0.16755096341803966</c:v>
                </c:pt>
                <c:pt idx="34">
                  <c:v>8.3775481709019828E-2</c:v>
                </c:pt>
                <c:pt idx="35">
                  <c:v>4.1887740854509914E-2</c:v>
                </c:pt>
                <c:pt idx="36">
                  <c:v>1.3962580284836637E-2</c:v>
                </c:pt>
              </c:numCache>
            </c:numRef>
          </c:val>
        </c:ser>
        <c:ser>
          <c:idx val="2"/>
          <c:order val="2"/>
          <c:tx>
            <c:strRef>
              <c:f>'S. común'!$Y$423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común'!$P$424:$P$461</c:f>
              <c:numCache>
                <c:formatCode>General</c:formatCode>
                <c:ptCount val="3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</c:numCache>
            </c:numRef>
          </c:cat>
          <c:val>
            <c:numRef>
              <c:f>'S. común'!$Y$424:$Y$461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0.87591240875912413</c:v>
                </c:pt>
                <c:pt idx="7">
                  <c:v>4.6715328467153281</c:v>
                </c:pt>
                <c:pt idx="8">
                  <c:v>9.4890510948905114</c:v>
                </c:pt>
                <c:pt idx="9">
                  <c:v>9.0510948905109494</c:v>
                </c:pt>
                <c:pt idx="10">
                  <c:v>8.7591240875912408</c:v>
                </c:pt>
                <c:pt idx="11">
                  <c:v>9.0510948905109494</c:v>
                </c:pt>
                <c:pt idx="12">
                  <c:v>5.6934306569343063</c:v>
                </c:pt>
                <c:pt idx="13">
                  <c:v>3.5036496350364965</c:v>
                </c:pt>
                <c:pt idx="14">
                  <c:v>2.7737226277372264</c:v>
                </c:pt>
                <c:pt idx="15">
                  <c:v>2.0437956204379564</c:v>
                </c:pt>
                <c:pt idx="16">
                  <c:v>1.4598540145985401</c:v>
                </c:pt>
                <c:pt idx="17">
                  <c:v>1.6058394160583942</c:v>
                </c:pt>
                <c:pt idx="18">
                  <c:v>1.4598540145985401</c:v>
                </c:pt>
                <c:pt idx="19">
                  <c:v>1.4598540145985401</c:v>
                </c:pt>
                <c:pt idx="20">
                  <c:v>1.3138686131386861</c:v>
                </c:pt>
                <c:pt idx="21">
                  <c:v>2.1897810218978102</c:v>
                </c:pt>
                <c:pt idx="22">
                  <c:v>2.4817518248175183</c:v>
                </c:pt>
                <c:pt idx="23">
                  <c:v>3.5036496350364965</c:v>
                </c:pt>
                <c:pt idx="24">
                  <c:v>3.0656934306569341</c:v>
                </c:pt>
                <c:pt idx="25">
                  <c:v>4.5255474452554747</c:v>
                </c:pt>
                <c:pt idx="26">
                  <c:v>3.6496350364963503</c:v>
                </c:pt>
                <c:pt idx="27">
                  <c:v>2.6277372262773722</c:v>
                </c:pt>
                <c:pt idx="28">
                  <c:v>2.4817518248175183</c:v>
                </c:pt>
                <c:pt idx="29">
                  <c:v>3.6496350364963503</c:v>
                </c:pt>
                <c:pt idx="30">
                  <c:v>2.7737226277372264</c:v>
                </c:pt>
                <c:pt idx="31">
                  <c:v>2.6277372262773722</c:v>
                </c:pt>
                <c:pt idx="32">
                  <c:v>1.0218978102189782</c:v>
                </c:pt>
                <c:pt idx="33">
                  <c:v>1.167883211678832</c:v>
                </c:pt>
                <c:pt idx="34">
                  <c:v>0.72992700729927007</c:v>
                </c:pt>
                <c:pt idx="35">
                  <c:v>0</c:v>
                </c:pt>
                <c:pt idx="36">
                  <c:v>0.145985401459854</c:v>
                </c:pt>
                <c:pt idx="37">
                  <c:v>0.145985401459854</c:v>
                </c:pt>
              </c:numCache>
            </c:numRef>
          </c:val>
        </c:ser>
        <c:ser>
          <c:idx val="3"/>
          <c:order val="3"/>
          <c:tx>
            <c:strRef>
              <c:f>'S. común'!$Z$423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común'!$P$424:$P$461</c:f>
              <c:numCache>
                <c:formatCode>General</c:formatCode>
                <c:ptCount val="3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</c:numCache>
            </c:numRef>
          </c:cat>
          <c:val>
            <c:numRef>
              <c:f>'S. común'!$Z$424:$Z$461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4"/>
          <c:order val="4"/>
          <c:tx>
            <c:strRef>
              <c:f>'S. común'!$AA$423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común'!$P$424:$P$461</c:f>
              <c:numCache>
                <c:formatCode>General</c:formatCode>
                <c:ptCount val="38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</c:numCache>
            </c:numRef>
          </c:cat>
          <c:val>
            <c:numRef>
              <c:f>'S. común'!$AA$424:$AA$461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22.222222222222221</c:v>
                </c:pt>
                <c:pt idx="7">
                  <c:v>0</c:v>
                </c:pt>
                <c:pt idx="8">
                  <c:v>16.666666666666668</c:v>
                </c:pt>
                <c:pt idx="9">
                  <c:v>11.111111111111111</c:v>
                </c:pt>
                <c:pt idx="10">
                  <c:v>16.666666666666668</c:v>
                </c:pt>
                <c:pt idx="11">
                  <c:v>5.5555555555555554</c:v>
                </c:pt>
                <c:pt idx="12">
                  <c:v>16.666666666666668</c:v>
                </c:pt>
                <c:pt idx="13">
                  <c:v>5.5555555555555554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5.5555555555555554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8352"/>
        <c:axId val="83202432"/>
        <c:axId val="83535616"/>
      </c:area3DChart>
      <c:catAx>
        <c:axId val="8318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02432"/>
        <c:crosses val="autoZero"/>
        <c:auto val="1"/>
        <c:lblAlgn val="ctr"/>
        <c:lblOffset val="100"/>
        <c:noMultiLvlLbl val="0"/>
      </c:catAx>
      <c:valAx>
        <c:axId val="83202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3188352"/>
        <c:crosses val="autoZero"/>
        <c:crossBetween val="midCat"/>
      </c:valAx>
      <c:serAx>
        <c:axId val="835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20243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2003</a:t>
            </a:r>
          </a:p>
        </c:rich>
      </c:tx>
      <c:overlay val="0"/>
    </c:title>
    <c:autoTitleDeleted val="0"/>
    <c:view3D>
      <c:rotX val="70"/>
      <c:rotY val="170"/>
      <c:depthPercent val="21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988407699037624E-2"/>
          <c:y val="0.1438775882181394"/>
          <c:w val="0.78432545931758535"/>
          <c:h val="0.74014253426654997"/>
        </c:manualLayout>
      </c:layout>
      <c:area3DChart>
        <c:grouping val="standard"/>
        <c:varyColors val="0"/>
        <c:ser>
          <c:idx val="0"/>
          <c:order val="0"/>
          <c:tx>
            <c:strRef>
              <c:f>'S. común'!$W$379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'S. común'!$P$380:$P$422</c:f>
              <c:numCache>
                <c:formatCode>General</c:formatCode>
                <c:ptCount val="4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</c:numCache>
            </c:numRef>
          </c:cat>
          <c:val>
            <c:numRef>
              <c:f>'S. común'!$W$380:$W$422</c:f>
              <c:numCache>
                <c:formatCode>General</c:formatCode>
                <c:ptCount val="43"/>
                <c:pt idx="0">
                  <c:v>14.285714285714286</c:v>
                </c:pt>
                <c:pt idx="1">
                  <c:v>7.1428571428571432</c:v>
                </c:pt>
                <c:pt idx="2">
                  <c:v>14.285714285714286</c:v>
                </c:pt>
                <c:pt idx="3">
                  <c:v>14.285714285714286</c:v>
                </c:pt>
                <c:pt idx="4">
                  <c:v>28.571428571428573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14.285714285714286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tx>
            <c:strRef>
              <c:f>'S. común'!$X$379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común'!$P$380:$P$422</c:f>
              <c:numCache>
                <c:formatCode>General</c:formatCode>
                <c:ptCount val="4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</c:numCache>
            </c:numRef>
          </c:cat>
          <c:val>
            <c:numRef>
              <c:f>'S. común'!$X$380:$X$422</c:f>
              <c:numCache>
                <c:formatCode>General</c:formatCode>
                <c:ptCount val="43"/>
                <c:pt idx="0">
                  <c:v>2.1772262138036142E-2</c:v>
                </c:pt>
                <c:pt idx="1">
                  <c:v>4.3544524276072284E-2</c:v>
                </c:pt>
                <c:pt idx="2">
                  <c:v>6.531678641410843E-2</c:v>
                </c:pt>
                <c:pt idx="3">
                  <c:v>6.531678641410843E-2</c:v>
                </c:pt>
                <c:pt idx="4">
                  <c:v>0.15240583496625298</c:v>
                </c:pt>
                <c:pt idx="5">
                  <c:v>0.21772262138036141</c:v>
                </c:pt>
                <c:pt idx="6">
                  <c:v>0.45721750489875901</c:v>
                </c:pt>
                <c:pt idx="7">
                  <c:v>1.992161985630307</c:v>
                </c:pt>
                <c:pt idx="8">
                  <c:v>5.5083823209231442</c:v>
                </c:pt>
                <c:pt idx="9">
                  <c:v>9.2532114086653596</c:v>
                </c:pt>
                <c:pt idx="10">
                  <c:v>13.988678423688221</c:v>
                </c:pt>
                <c:pt idx="11">
                  <c:v>15.044633137382974</c:v>
                </c:pt>
                <c:pt idx="12">
                  <c:v>12.5299368604398</c:v>
                </c:pt>
                <c:pt idx="13">
                  <c:v>8.5456128891791856</c:v>
                </c:pt>
                <c:pt idx="14">
                  <c:v>6.890920966688439</c:v>
                </c:pt>
                <c:pt idx="15">
                  <c:v>4.6157195732636618</c:v>
                </c:pt>
                <c:pt idx="16">
                  <c:v>3.254953189636403</c:v>
                </c:pt>
                <c:pt idx="17">
                  <c:v>2.155453951665578</c:v>
                </c:pt>
                <c:pt idx="18">
                  <c:v>1.6002612671456564</c:v>
                </c:pt>
                <c:pt idx="19">
                  <c:v>1.2519050729370782</c:v>
                </c:pt>
                <c:pt idx="20">
                  <c:v>1.1974744175919878</c:v>
                </c:pt>
                <c:pt idx="21">
                  <c:v>0.90354887872849987</c:v>
                </c:pt>
                <c:pt idx="22">
                  <c:v>0.95797953407359027</c:v>
                </c:pt>
                <c:pt idx="23">
                  <c:v>0.63139560200304812</c:v>
                </c:pt>
                <c:pt idx="24">
                  <c:v>0.76202917483126498</c:v>
                </c:pt>
                <c:pt idx="25">
                  <c:v>0.58785107772697587</c:v>
                </c:pt>
                <c:pt idx="26">
                  <c:v>0.53342042238188547</c:v>
                </c:pt>
                <c:pt idx="27">
                  <c:v>0.34835619420857827</c:v>
                </c:pt>
                <c:pt idx="28">
                  <c:v>0.50076202917483126</c:v>
                </c:pt>
                <c:pt idx="29">
                  <c:v>0.58785107772697587</c:v>
                </c:pt>
                <c:pt idx="30">
                  <c:v>0.68582625734813851</c:v>
                </c:pt>
                <c:pt idx="31">
                  <c:v>0.63139560200304812</c:v>
                </c:pt>
                <c:pt idx="32">
                  <c:v>0.82734596124537341</c:v>
                </c:pt>
                <c:pt idx="33">
                  <c:v>0.68582625734813851</c:v>
                </c:pt>
                <c:pt idx="34">
                  <c:v>0.55519268451992165</c:v>
                </c:pt>
                <c:pt idx="35">
                  <c:v>0.71848465055519273</c:v>
                </c:pt>
                <c:pt idx="36">
                  <c:v>0.42455911169170479</c:v>
                </c:pt>
                <c:pt idx="37">
                  <c:v>0.32658393207054215</c:v>
                </c:pt>
                <c:pt idx="38">
                  <c:v>0.17417809710428914</c:v>
                </c:pt>
                <c:pt idx="39">
                  <c:v>0.1850642281733072</c:v>
                </c:pt>
                <c:pt idx="40">
                  <c:v>7.6202917483126492E-2</c:v>
                </c:pt>
                <c:pt idx="41">
                  <c:v>2.1772262138036142E-2</c:v>
                </c:pt>
                <c:pt idx="42">
                  <c:v>2.1772262138036142E-2</c:v>
                </c:pt>
              </c:numCache>
            </c:numRef>
          </c:val>
        </c:ser>
        <c:ser>
          <c:idx val="2"/>
          <c:order val="2"/>
          <c:tx>
            <c:strRef>
              <c:f>'S. común'!$Y$379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común'!$P$380:$P$422</c:f>
              <c:numCache>
                <c:formatCode>General</c:formatCode>
                <c:ptCount val="4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</c:numCache>
            </c:numRef>
          </c:cat>
          <c:val>
            <c:numRef>
              <c:f>'S. común'!$Y$380:$Y$422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7.4626865671641784E-2</c:v>
                </c:pt>
                <c:pt idx="7">
                  <c:v>0.14925373134328357</c:v>
                </c:pt>
                <c:pt idx="8">
                  <c:v>0.74626865671641796</c:v>
                </c:pt>
                <c:pt idx="9">
                  <c:v>2.6119402985074629</c:v>
                </c:pt>
                <c:pt idx="10">
                  <c:v>6.7910447761194028</c:v>
                </c:pt>
                <c:pt idx="11">
                  <c:v>12.388059701492537</c:v>
                </c:pt>
                <c:pt idx="12">
                  <c:v>14.626865671641792</c:v>
                </c:pt>
                <c:pt idx="13">
                  <c:v>12.08955223880597</c:v>
                </c:pt>
                <c:pt idx="14">
                  <c:v>10.746268656716419</c:v>
                </c:pt>
                <c:pt idx="15">
                  <c:v>8.2835820895522385</c:v>
                </c:pt>
                <c:pt idx="16">
                  <c:v>5.2985074626865671</c:v>
                </c:pt>
                <c:pt idx="17">
                  <c:v>4.6268656716417906</c:v>
                </c:pt>
                <c:pt idx="18">
                  <c:v>3.7313432835820897</c:v>
                </c:pt>
                <c:pt idx="19">
                  <c:v>3.3582089552238807</c:v>
                </c:pt>
                <c:pt idx="20">
                  <c:v>1.9402985074626866</c:v>
                </c:pt>
                <c:pt idx="21">
                  <c:v>1.3432835820895523</c:v>
                </c:pt>
                <c:pt idx="22">
                  <c:v>0.97014925373134331</c:v>
                </c:pt>
                <c:pt idx="23">
                  <c:v>0.67164179104477617</c:v>
                </c:pt>
                <c:pt idx="24">
                  <c:v>1.1940298507462686</c:v>
                </c:pt>
                <c:pt idx="25">
                  <c:v>0.74626865671641796</c:v>
                </c:pt>
                <c:pt idx="26">
                  <c:v>0.82089552238805974</c:v>
                </c:pt>
                <c:pt idx="27">
                  <c:v>0.37313432835820898</c:v>
                </c:pt>
                <c:pt idx="28">
                  <c:v>0.67164179104477617</c:v>
                </c:pt>
                <c:pt idx="29">
                  <c:v>0.82089552238805974</c:v>
                </c:pt>
                <c:pt idx="30">
                  <c:v>0.67164179104477617</c:v>
                </c:pt>
                <c:pt idx="31">
                  <c:v>0.97014925373134331</c:v>
                </c:pt>
                <c:pt idx="32">
                  <c:v>1.1940298507462686</c:v>
                </c:pt>
                <c:pt idx="33">
                  <c:v>0.37313432835820898</c:v>
                </c:pt>
                <c:pt idx="34">
                  <c:v>0.22388059701492538</c:v>
                </c:pt>
                <c:pt idx="35">
                  <c:v>0.44776119402985076</c:v>
                </c:pt>
                <c:pt idx="36">
                  <c:v>0.74626865671641796</c:v>
                </c:pt>
                <c:pt idx="37">
                  <c:v>7.4626865671641784E-2</c:v>
                </c:pt>
                <c:pt idx="38">
                  <c:v>0.22388059701492538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"/>
          <c:order val="3"/>
          <c:tx>
            <c:strRef>
              <c:f>'S. común'!$Z$379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común'!$P$380:$P$422</c:f>
              <c:numCache>
                <c:formatCode>General</c:formatCode>
                <c:ptCount val="4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</c:numCache>
            </c:numRef>
          </c:cat>
          <c:val>
            <c:numRef>
              <c:f>'S. común'!$Z$380:$Z$422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33.333333333333336</c:v>
                </c:pt>
                <c:pt idx="13">
                  <c:v>16.666666666666668</c:v>
                </c:pt>
                <c:pt idx="14">
                  <c:v>16.666666666666668</c:v>
                </c:pt>
                <c:pt idx="15">
                  <c:v>16.666666666666668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16.666666666666668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4"/>
          <c:order val="4"/>
          <c:tx>
            <c:strRef>
              <c:f>'S. común'!$AA$379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común'!$P$380:$P$422</c:f>
              <c:numCache>
                <c:formatCode>General</c:formatCode>
                <c:ptCount val="4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</c:numCache>
            </c:numRef>
          </c:cat>
          <c:val>
            <c:numRef>
              <c:f>'S. común'!$AA$380:$AA$422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5296"/>
        <c:axId val="83256832"/>
        <c:axId val="83248000"/>
      </c:area3DChart>
      <c:catAx>
        <c:axId val="832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256832"/>
        <c:crosses val="autoZero"/>
        <c:auto val="1"/>
        <c:lblAlgn val="ctr"/>
        <c:lblOffset val="100"/>
        <c:noMultiLvlLbl val="0"/>
      </c:catAx>
      <c:valAx>
        <c:axId val="83256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3255296"/>
        <c:crosses val="autoZero"/>
        <c:crossBetween val="midCat"/>
      </c:valAx>
      <c:serAx>
        <c:axId val="832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83256832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2005</a:t>
            </a:r>
          </a:p>
        </c:rich>
      </c:tx>
      <c:overlay val="0"/>
    </c:title>
    <c:autoTitleDeleted val="0"/>
    <c:view3D>
      <c:rotX val="70"/>
      <c:rotY val="170"/>
      <c:depthPercent val="21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988407699037624E-2"/>
          <c:y val="0.14850721784776902"/>
          <c:w val="0.80099212598425196"/>
          <c:h val="0.73551290463692043"/>
        </c:manualLayout>
      </c:layout>
      <c:area3DChart>
        <c:grouping val="standard"/>
        <c:varyColors val="0"/>
        <c:ser>
          <c:idx val="0"/>
          <c:order val="0"/>
          <c:tx>
            <c:strRef>
              <c:f>'S. común'!$W$462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'S. común'!$P$463:$P$496</c:f>
              <c:numCache>
                <c:formatCode>General</c:formatCode>
                <c:ptCount val="3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</c:numCache>
            </c:numRef>
          </c:cat>
          <c:val>
            <c:numRef>
              <c:f>'S. común'!$W$463:$W$496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'S. común'!$X$462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común'!$P$463:$P$496</c:f>
              <c:numCache>
                <c:formatCode>General</c:formatCode>
                <c:ptCount val="3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</c:numCache>
            </c:numRef>
          </c:cat>
          <c:val>
            <c:numRef>
              <c:f>'S. común'!$X$463:$X$496</c:f>
              <c:numCache>
                <c:formatCode>General</c:formatCode>
                <c:ptCount val="34"/>
                <c:pt idx="0">
                  <c:v>2.81214848143982E-2</c:v>
                </c:pt>
                <c:pt idx="1">
                  <c:v>0.28121484814398201</c:v>
                </c:pt>
                <c:pt idx="2">
                  <c:v>0.95613048368953879</c:v>
                </c:pt>
                <c:pt idx="3">
                  <c:v>2.9808773903262091</c:v>
                </c:pt>
                <c:pt idx="4">
                  <c:v>7.5365579302587173</c:v>
                </c:pt>
                <c:pt idx="5">
                  <c:v>13.695163104611924</c:v>
                </c:pt>
                <c:pt idx="6">
                  <c:v>12.120359955005624</c:v>
                </c:pt>
                <c:pt idx="7">
                  <c:v>11.501687289088864</c:v>
                </c:pt>
                <c:pt idx="8">
                  <c:v>10.15185601799775</c:v>
                </c:pt>
                <c:pt idx="9">
                  <c:v>8.0989876265466823</c:v>
                </c:pt>
                <c:pt idx="10">
                  <c:v>5.9336332958380202</c:v>
                </c:pt>
                <c:pt idx="11">
                  <c:v>5.1462317210348703</c:v>
                </c:pt>
                <c:pt idx="12">
                  <c:v>3.8807649043869517</c:v>
                </c:pt>
                <c:pt idx="13">
                  <c:v>2.9246344206974126</c:v>
                </c:pt>
                <c:pt idx="14">
                  <c:v>2.6996625421822271</c:v>
                </c:pt>
                <c:pt idx="15">
                  <c:v>1.8278965129358831</c:v>
                </c:pt>
                <c:pt idx="16">
                  <c:v>1.6029246344206973</c:v>
                </c:pt>
                <c:pt idx="17">
                  <c:v>1.7716535433070866</c:v>
                </c:pt>
                <c:pt idx="18">
                  <c:v>1.4060742407199101</c:v>
                </c:pt>
                <c:pt idx="19">
                  <c:v>0.87176602924634417</c:v>
                </c:pt>
                <c:pt idx="20">
                  <c:v>0.78740157480314965</c:v>
                </c:pt>
                <c:pt idx="21">
                  <c:v>0.75928008998875141</c:v>
                </c:pt>
                <c:pt idx="22">
                  <c:v>0.4780652418447694</c:v>
                </c:pt>
                <c:pt idx="23">
                  <c:v>0.42182227221597302</c:v>
                </c:pt>
                <c:pt idx="24">
                  <c:v>0.33745781777277839</c:v>
                </c:pt>
                <c:pt idx="25">
                  <c:v>0.3093363329583802</c:v>
                </c:pt>
                <c:pt idx="26">
                  <c:v>0.2249718785151856</c:v>
                </c:pt>
                <c:pt idx="27">
                  <c:v>0.28121484814398201</c:v>
                </c:pt>
                <c:pt idx="28">
                  <c:v>0.1687289088863892</c:v>
                </c:pt>
                <c:pt idx="29">
                  <c:v>0.33745781777277839</c:v>
                </c:pt>
                <c:pt idx="30">
                  <c:v>0.3093363329583802</c:v>
                </c:pt>
                <c:pt idx="31">
                  <c:v>0.14060742407199101</c:v>
                </c:pt>
                <c:pt idx="32">
                  <c:v>0</c:v>
                </c:pt>
                <c:pt idx="33">
                  <c:v>2.81214848143982E-2</c:v>
                </c:pt>
              </c:numCache>
            </c:numRef>
          </c:val>
        </c:ser>
        <c:ser>
          <c:idx val="2"/>
          <c:order val="2"/>
          <c:tx>
            <c:strRef>
              <c:f>'S. común'!$Y$462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común'!$P$463:$P$496</c:f>
              <c:numCache>
                <c:formatCode>General</c:formatCode>
                <c:ptCount val="3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</c:numCache>
            </c:numRef>
          </c:cat>
          <c:val>
            <c:numRef>
              <c:f>'S. común'!$Y$463:$Y$496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0.62630480167014613</c:v>
                </c:pt>
                <c:pt idx="4">
                  <c:v>5.4279749478079333</c:v>
                </c:pt>
                <c:pt idx="5">
                  <c:v>5.6367432150313155</c:v>
                </c:pt>
                <c:pt idx="6">
                  <c:v>6.2630480167014611</c:v>
                </c:pt>
                <c:pt idx="7">
                  <c:v>7.7244258872651361</c:v>
                </c:pt>
                <c:pt idx="8">
                  <c:v>3.9665970772442587</c:v>
                </c:pt>
                <c:pt idx="9">
                  <c:v>7.0981210855949897</c:v>
                </c:pt>
                <c:pt idx="10">
                  <c:v>5.4279749478079333</c:v>
                </c:pt>
                <c:pt idx="11">
                  <c:v>5.6367432150313155</c:v>
                </c:pt>
                <c:pt idx="12">
                  <c:v>5.2192066805845512</c:v>
                </c:pt>
                <c:pt idx="13">
                  <c:v>3.5490605427974948</c:v>
                </c:pt>
                <c:pt idx="14">
                  <c:v>5.010438413361169</c:v>
                </c:pt>
                <c:pt idx="15">
                  <c:v>3.5490605427974948</c:v>
                </c:pt>
                <c:pt idx="16">
                  <c:v>2.9227557411273488</c:v>
                </c:pt>
                <c:pt idx="17">
                  <c:v>3.1315240083507305</c:v>
                </c:pt>
                <c:pt idx="18">
                  <c:v>3.9665970772442587</c:v>
                </c:pt>
                <c:pt idx="19">
                  <c:v>4.1753653444676413</c:v>
                </c:pt>
                <c:pt idx="20">
                  <c:v>3.757828810020877</c:v>
                </c:pt>
                <c:pt idx="21">
                  <c:v>2.5052192066805845</c:v>
                </c:pt>
                <c:pt idx="22">
                  <c:v>2.9227557411273488</c:v>
                </c:pt>
                <c:pt idx="23">
                  <c:v>2.5052192066805845</c:v>
                </c:pt>
                <c:pt idx="24">
                  <c:v>2.5052192066805845</c:v>
                </c:pt>
                <c:pt idx="25">
                  <c:v>2.0876826722338206</c:v>
                </c:pt>
                <c:pt idx="26">
                  <c:v>1.4613778705636744</c:v>
                </c:pt>
                <c:pt idx="27">
                  <c:v>1.0438413361169103</c:v>
                </c:pt>
                <c:pt idx="28">
                  <c:v>0.62630480167014613</c:v>
                </c:pt>
                <c:pt idx="29">
                  <c:v>0.62630480167014613</c:v>
                </c:pt>
                <c:pt idx="30">
                  <c:v>0.20876826722338204</c:v>
                </c:pt>
                <c:pt idx="31">
                  <c:v>0</c:v>
                </c:pt>
                <c:pt idx="32">
                  <c:v>0.41753653444676408</c:v>
                </c:pt>
                <c:pt idx="33">
                  <c:v>0</c:v>
                </c:pt>
              </c:numCache>
            </c:numRef>
          </c:val>
        </c:ser>
        <c:ser>
          <c:idx val="3"/>
          <c:order val="3"/>
          <c:tx>
            <c:strRef>
              <c:f>'S. común'!$Z$462</c:f>
              <c:strCache>
                <c:ptCount val="1"/>
                <c:pt idx="0">
                  <c:v>4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común'!$P$463:$P$496</c:f>
              <c:numCache>
                <c:formatCode>General</c:formatCode>
                <c:ptCount val="3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</c:numCache>
            </c:numRef>
          </c:cat>
          <c:val>
            <c:numRef>
              <c:f>'S. común'!$Z$463:$Z$496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6.666666666666667</c:v>
                </c:pt>
                <c:pt idx="8">
                  <c:v>0</c:v>
                </c:pt>
                <c:pt idx="9">
                  <c:v>0</c:v>
                </c:pt>
                <c:pt idx="10">
                  <c:v>6.666666666666667</c:v>
                </c:pt>
                <c:pt idx="11">
                  <c:v>0</c:v>
                </c:pt>
                <c:pt idx="12">
                  <c:v>6.666666666666667</c:v>
                </c:pt>
                <c:pt idx="13">
                  <c:v>6.666666666666667</c:v>
                </c:pt>
                <c:pt idx="14">
                  <c:v>0</c:v>
                </c:pt>
                <c:pt idx="15">
                  <c:v>6.666666666666667</c:v>
                </c:pt>
                <c:pt idx="16">
                  <c:v>6.666666666666667</c:v>
                </c:pt>
                <c:pt idx="17">
                  <c:v>6.666666666666667</c:v>
                </c:pt>
                <c:pt idx="18">
                  <c:v>6.666666666666667</c:v>
                </c:pt>
                <c:pt idx="19">
                  <c:v>13.333333333333334</c:v>
                </c:pt>
                <c:pt idx="20">
                  <c:v>6.666666666666667</c:v>
                </c:pt>
                <c:pt idx="21">
                  <c:v>6.666666666666667</c:v>
                </c:pt>
                <c:pt idx="22">
                  <c:v>0</c:v>
                </c:pt>
                <c:pt idx="23">
                  <c:v>6.666666666666667</c:v>
                </c:pt>
                <c:pt idx="24">
                  <c:v>0</c:v>
                </c:pt>
                <c:pt idx="25">
                  <c:v>6.666666666666667</c:v>
                </c:pt>
                <c:pt idx="26">
                  <c:v>0</c:v>
                </c:pt>
                <c:pt idx="27">
                  <c:v>6.666666666666667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4"/>
          <c:order val="4"/>
          <c:tx>
            <c:strRef>
              <c:f>'S. común'!$AA$462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noFill/>
            </a:ln>
          </c:spPr>
          <c:cat>
            <c:numRef>
              <c:f>'S. común'!$P$463:$P$496</c:f>
              <c:numCache>
                <c:formatCode>General</c:formatCode>
                <c:ptCount val="3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</c:numCache>
            </c:numRef>
          </c:cat>
          <c:val>
            <c:numRef>
              <c:f>'S. común'!$AA$463:$AA$496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2464"/>
        <c:axId val="83824000"/>
        <c:axId val="83824640"/>
      </c:area3DChart>
      <c:catAx>
        <c:axId val="838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24000"/>
        <c:crosses val="autoZero"/>
        <c:auto val="1"/>
        <c:lblAlgn val="ctr"/>
        <c:lblOffset val="100"/>
        <c:noMultiLvlLbl val="0"/>
      </c:catAx>
      <c:valAx>
        <c:axId val="838240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3822464"/>
        <c:crosses val="autoZero"/>
        <c:crossBetween val="midCat"/>
      </c:valAx>
      <c:serAx>
        <c:axId val="838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3824000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image" Target="../media/image1.emf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3</xdr:row>
      <xdr:rowOff>66675</xdr:rowOff>
    </xdr:from>
    <xdr:to>
      <xdr:col>18</xdr:col>
      <xdr:colOff>600074</xdr:colOff>
      <xdr:row>18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142</xdr:row>
      <xdr:rowOff>123825</xdr:rowOff>
    </xdr:from>
    <xdr:to>
      <xdr:col>13</xdr:col>
      <xdr:colOff>428625</xdr:colOff>
      <xdr:row>157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149</xdr:row>
      <xdr:rowOff>9525</xdr:rowOff>
    </xdr:from>
    <xdr:to>
      <xdr:col>24</xdr:col>
      <xdr:colOff>0</xdr:colOff>
      <xdr:row>163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148</xdr:row>
      <xdr:rowOff>161925</xdr:rowOff>
    </xdr:from>
    <xdr:to>
      <xdr:col>30</xdr:col>
      <xdr:colOff>504826</xdr:colOff>
      <xdr:row>163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419100</xdr:colOff>
      <xdr:row>292</xdr:row>
      <xdr:rowOff>71437</xdr:rowOff>
    </xdr:from>
    <xdr:to>
      <xdr:col>32</xdr:col>
      <xdr:colOff>733425</xdr:colOff>
      <xdr:row>306</xdr:row>
      <xdr:rowOff>147637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419100</xdr:colOff>
      <xdr:row>307</xdr:row>
      <xdr:rowOff>14287</xdr:rowOff>
    </xdr:from>
    <xdr:to>
      <xdr:col>32</xdr:col>
      <xdr:colOff>733425</xdr:colOff>
      <xdr:row>321</xdr:row>
      <xdr:rowOff>90487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428625</xdr:colOff>
      <xdr:row>336</xdr:row>
      <xdr:rowOff>80962</xdr:rowOff>
    </xdr:from>
    <xdr:to>
      <xdr:col>32</xdr:col>
      <xdr:colOff>742950</xdr:colOff>
      <xdr:row>350</xdr:row>
      <xdr:rowOff>157162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428625</xdr:colOff>
      <xdr:row>321</xdr:row>
      <xdr:rowOff>138112</xdr:rowOff>
    </xdr:from>
    <xdr:to>
      <xdr:col>32</xdr:col>
      <xdr:colOff>742950</xdr:colOff>
      <xdr:row>336</xdr:row>
      <xdr:rowOff>23812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447675</xdr:colOff>
      <xdr:row>351</xdr:row>
      <xdr:rowOff>9525</xdr:rowOff>
    </xdr:from>
    <xdr:to>
      <xdr:col>32</xdr:col>
      <xdr:colOff>762000</xdr:colOff>
      <xdr:row>365</xdr:row>
      <xdr:rowOff>85725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457200</xdr:colOff>
      <xdr:row>365</xdr:row>
      <xdr:rowOff>142875</xdr:rowOff>
    </xdr:from>
    <xdr:to>
      <xdr:col>32</xdr:col>
      <xdr:colOff>771525</xdr:colOff>
      <xdr:row>380</xdr:row>
      <xdr:rowOff>28575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447675</xdr:colOff>
      <xdr:row>380</xdr:row>
      <xdr:rowOff>76200</xdr:rowOff>
    </xdr:from>
    <xdr:to>
      <xdr:col>32</xdr:col>
      <xdr:colOff>762000</xdr:colOff>
      <xdr:row>394</xdr:row>
      <xdr:rowOff>152400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457200</xdr:colOff>
      <xdr:row>395</xdr:row>
      <xdr:rowOff>19050</xdr:rowOff>
    </xdr:from>
    <xdr:to>
      <xdr:col>32</xdr:col>
      <xdr:colOff>771525</xdr:colOff>
      <xdr:row>409</xdr:row>
      <xdr:rowOff>95250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457200</xdr:colOff>
      <xdr:row>409</xdr:row>
      <xdr:rowOff>152400</xdr:rowOff>
    </xdr:from>
    <xdr:to>
      <xdr:col>32</xdr:col>
      <xdr:colOff>771525</xdr:colOff>
      <xdr:row>424</xdr:row>
      <xdr:rowOff>38100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466725</xdr:colOff>
      <xdr:row>424</xdr:row>
      <xdr:rowOff>85725</xdr:rowOff>
    </xdr:from>
    <xdr:to>
      <xdr:col>32</xdr:col>
      <xdr:colOff>781050</xdr:colOff>
      <xdr:row>438</xdr:row>
      <xdr:rowOff>161925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485775</xdr:colOff>
      <xdr:row>439</xdr:row>
      <xdr:rowOff>28575</xdr:rowOff>
    </xdr:from>
    <xdr:to>
      <xdr:col>33</xdr:col>
      <xdr:colOff>0</xdr:colOff>
      <xdr:row>453</xdr:row>
      <xdr:rowOff>104775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34</xdr:col>
      <xdr:colOff>600075</xdr:colOff>
      <xdr:row>322</xdr:row>
      <xdr:rowOff>142875</xdr:rowOff>
    </xdr:from>
    <xdr:ext cx="2152650" cy="15544800"/>
    <xdr:pic>
      <xdr:nvPicPr>
        <xdr:cNvPr id="18" name="17 Imagen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8475" y="49911000"/>
          <a:ext cx="2152650" cy="155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238124</xdr:colOff>
      <xdr:row>177</xdr:row>
      <xdr:rowOff>100012</xdr:rowOff>
    </xdr:from>
    <xdr:to>
      <xdr:col>31</xdr:col>
      <xdr:colOff>295275</xdr:colOff>
      <xdr:row>191</xdr:row>
      <xdr:rowOff>176212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304800</xdr:colOff>
      <xdr:row>194</xdr:row>
      <xdr:rowOff>14287</xdr:rowOff>
    </xdr:from>
    <xdr:to>
      <xdr:col>31</xdr:col>
      <xdr:colOff>323850</xdr:colOff>
      <xdr:row>208</xdr:row>
      <xdr:rowOff>90487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685532</xdr:colOff>
      <xdr:row>326</xdr:row>
      <xdr:rowOff>77272</xdr:rowOff>
    </xdr:from>
    <xdr:to>
      <xdr:col>11</xdr:col>
      <xdr:colOff>669433</xdr:colOff>
      <xdr:row>341</xdr:row>
      <xdr:rowOff>3219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344</xdr:row>
      <xdr:rowOff>0</xdr:rowOff>
    </xdr:from>
    <xdr:to>
      <xdr:col>11</xdr:col>
      <xdr:colOff>603697</xdr:colOff>
      <xdr:row>358</xdr:row>
      <xdr:rowOff>113763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19</xdr:col>
      <xdr:colOff>485775</xdr:colOff>
      <xdr:row>39</xdr:row>
      <xdr:rowOff>76200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219075</xdr:colOff>
      <xdr:row>3</xdr:row>
      <xdr:rowOff>147637</xdr:rowOff>
    </xdr:from>
    <xdr:to>
      <xdr:col>32</xdr:col>
      <xdr:colOff>219075</xdr:colOff>
      <xdr:row>17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228600</xdr:colOff>
      <xdr:row>18</xdr:row>
      <xdr:rowOff>38100</xdr:rowOff>
    </xdr:from>
    <xdr:to>
      <xdr:col>32</xdr:col>
      <xdr:colOff>228600</xdr:colOff>
      <xdr:row>30</xdr:row>
      <xdr:rowOff>114300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133</xdr:row>
      <xdr:rowOff>0</xdr:rowOff>
    </xdr:from>
    <xdr:to>
      <xdr:col>36</xdr:col>
      <xdr:colOff>503704</xdr:colOff>
      <xdr:row>150</xdr:row>
      <xdr:rowOff>136712</xdr:rowOff>
    </xdr:to>
    <xdr:graphicFrame macro="">
      <xdr:nvGraphicFramePr>
        <xdr:cNvPr id="4" name="Gráfico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153</xdr:row>
      <xdr:rowOff>0</xdr:rowOff>
    </xdr:from>
    <xdr:to>
      <xdr:col>35</xdr:col>
      <xdr:colOff>626969</xdr:colOff>
      <xdr:row>175</xdr:row>
      <xdr:rowOff>44823</xdr:rowOff>
    </xdr:to>
    <xdr:graphicFrame macro="">
      <xdr:nvGraphicFramePr>
        <xdr:cNvPr id="5" name="Gráfico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177</xdr:row>
      <xdr:rowOff>0</xdr:rowOff>
    </xdr:from>
    <xdr:to>
      <xdr:col>35</xdr:col>
      <xdr:colOff>616324</xdr:colOff>
      <xdr:row>199</xdr:row>
      <xdr:rowOff>63873</xdr:rowOff>
    </xdr:to>
    <xdr:graphicFrame macro="">
      <xdr:nvGraphicFramePr>
        <xdr:cNvPr id="6" name="Gráfico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347662</xdr:colOff>
      <xdr:row>130</xdr:row>
      <xdr:rowOff>38100</xdr:rowOff>
    </xdr:from>
    <xdr:to>
      <xdr:col>13</xdr:col>
      <xdr:colOff>347662</xdr:colOff>
      <xdr:row>144</xdr:row>
      <xdr:rowOff>114300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400050</xdr:colOff>
      <xdr:row>147</xdr:row>
      <xdr:rowOff>95250</xdr:rowOff>
    </xdr:from>
    <xdr:to>
      <xdr:col>13</xdr:col>
      <xdr:colOff>333375</xdr:colOff>
      <xdr:row>161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3</xdr:row>
      <xdr:rowOff>0</xdr:rowOff>
    </xdr:from>
    <xdr:to>
      <xdr:col>39</xdr:col>
      <xdr:colOff>0</xdr:colOff>
      <xdr:row>16</xdr:row>
      <xdr:rowOff>76200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39</xdr:col>
      <xdr:colOff>0</xdr:colOff>
      <xdr:row>30</xdr:row>
      <xdr:rowOff>76200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3</xdr:row>
      <xdr:rowOff>0</xdr:rowOff>
    </xdr:from>
    <xdr:to>
      <xdr:col>46</xdr:col>
      <xdr:colOff>0</xdr:colOff>
      <xdr:row>17</xdr:row>
      <xdr:rowOff>76200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52388</xdr:colOff>
      <xdr:row>20</xdr:row>
      <xdr:rowOff>57150</xdr:rowOff>
    </xdr:from>
    <xdr:to>
      <xdr:col>45</xdr:col>
      <xdr:colOff>747713</xdr:colOff>
      <xdr:row>34</xdr:row>
      <xdr:rowOff>133350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paldo_07-11-2011/misdocumentos/INFORMES%202008/BOLETINES%20MENSUALES/NOVIEMBRE%202008/Resumen%20Leo%20Indicadores%20Biologicos%20PCS%201994-2008%20(IFOP%20ene-ma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 Jurel"/>
      <sheetName val="gr caballa"/>
      <sheetName val="gr anchoveta (a)"/>
      <sheetName val="gr anchoveta (b)"/>
      <sheetName val="gr scomun (a)"/>
      <sheetName val="gr scomun (b)"/>
      <sheetName val="gr saustral"/>
      <sheetName val="Long_Ponderadas"/>
      <sheetName val="Talla modal"/>
      <sheetName val="IGS_hist"/>
      <sheetName val="Madurez_MES"/>
      <sheetName val="Madurez_talla"/>
      <sheetName val="%BT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 t="str">
            <v>IGS 2005-2008 (S. Antonio-Valdivia)</v>
          </cell>
          <cell r="I3" t="str">
            <v>IGS  2005-2008 (Aguas interiores)</v>
          </cell>
        </row>
        <row r="16">
          <cell r="A16">
            <v>2005</v>
          </cell>
          <cell r="B16" t="str">
            <v>Ene</v>
          </cell>
          <cell r="F16">
            <v>2.0597420363896952</v>
          </cell>
        </row>
        <row r="17">
          <cell r="F17">
            <v>1.5751873005516983</v>
          </cell>
        </row>
        <row r="18">
          <cell r="B18" t="str">
            <v>Mar</v>
          </cell>
          <cell r="F18">
            <v>1.2901694337703555</v>
          </cell>
        </row>
        <row r="19">
          <cell r="F19">
            <v>1.4947960908301503</v>
          </cell>
        </row>
        <row r="20">
          <cell r="B20" t="str">
            <v>May</v>
          </cell>
          <cell r="F20">
            <v>1.6709434469911257</v>
          </cell>
        </row>
        <row r="21">
          <cell r="F21">
            <v>2.1169708234681082</v>
          </cell>
          <cell r="I21">
            <v>1.557695960241259</v>
          </cell>
        </row>
        <row r="22">
          <cell r="B22" t="str">
            <v>Jul</v>
          </cell>
          <cell r="F22">
            <v>4.0940007957883902</v>
          </cell>
        </row>
        <row r="23">
          <cell r="F23">
            <v>5.409455299738136</v>
          </cell>
          <cell r="I23">
            <v>5.7842156254721164</v>
          </cell>
        </row>
        <row r="24">
          <cell r="B24" t="str">
            <v>Sep</v>
          </cell>
          <cell r="F24">
            <v>6.3484068881170703</v>
          </cell>
          <cell r="I24">
            <v>7.2829213727064133</v>
          </cell>
        </row>
        <row r="25">
          <cell r="F25">
            <v>6.7582823939789405</v>
          </cell>
          <cell r="I25">
            <v>9.2013937476192975</v>
          </cell>
        </row>
        <row r="26">
          <cell r="B26" t="str">
            <v>Nov</v>
          </cell>
          <cell r="F26">
            <v>5.7410193455873806</v>
          </cell>
          <cell r="I26">
            <v>8.9997559612010409</v>
          </cell>
        </row>
        <row r="27">
          <cell r="F27">
            <v>4.4441013869810311</v>
          </cell>
          <cell r="I27">
            <v>5.6737133076582733</v>
          </cell>
        </row>
        <row r="28">
          <cell r="A28">
            <v>2006</v>
          </cell>
          <cell r="B28" t="str">
            <v>Ene</v>
          </cell>
        </row>
        <row r="29">
          <cell r="F29">
            <v>2.2910228171261449</v>
          </cell>
          <cell r="I29">
            <v>3.5297272553338903</v>
          </cell>
        </row>
        <row r="30">
          <cell r="B30" t="str">
            <v>Mar</v>
          </cell>
          <cell r="F30">
            <v>1.4755310601973621</v>
          </cell>
          <cell r="I30">
            <v>1.9768295064253276</v>
          </cell>
        </row>
        <row r="31">
          <cell r="F31">
            <v>1.7135993281990012</v>
          </cell>
          <cell r="I31">
            <v>1.3554873455238572</v>
          </cell>
        </row>
        <row r="32">
          <cell r="B32" t="str">
            <v>May</v>
          </cell>
          <cell r="F32">
            <v>1.606561250005762</v>
          </cell>
          <cell r="I32">
            <v>1.3572900511136181</v>
          </cell>
        </row>
        <row r="34">
          <cell r="B34" t="str">
            <v>Jul</v>
          </cell>
          <cell r="F34">
            <v>3.4006641094280177</v>
          </cell>
        </row>
        <row r="35">
          <cell r="F35">
            <v>4.8009451214529912</v>
          </cell>
          <cell r="I35">
            <v>3.8000130653164059</v>
          </cell>
        </row>
        <row r="36">
          <cell r="B36" t="str">
            <v>Sep</v>
          </cell>
          <cell r="F36">
            <v>5.9896053464783821</v>
          </cell>
          <cell r="I36">
            <v>6.8490242688290497</v>
          </cell>
        </row>
        <row r="37">
          <cell r="F37">
            <v>5.6516164601205645</v>
          </cell>
          <cell r="I37">
            <v>8.6049072340779595</v>
          </cell>
        </row>
        <row r="38">
          <cell r="B38" t="str">
            <v>Nov</v>
          </cell>
          <cell r="F38">
            <v>6.0483908670558693</v>
          </cell>
          <cell r="I38">
            <v>9.4512846282946015</v>
          </cell>
        </row>
        <row r="39">
          <cell r="F39">
            <v>5.6562578137513544</v>
          </cell>
          <cell r="I39">
            <v>7.472206670959995</v>
          </cell>
        </row>
        <row r="40">
          <cell r="A40">
            <v>2007</v>
          </cell>
          <cell r="B40" t="str">
            <v>Ene</v>
          </cell>
          <cell r="I40">
            <v>6.2857789723402462</v>
          </cell>
        </row>
        <row r="41">
          <cell r="F41">
            <v>2.4114424566910886</v>
          </cell>
          <cell r="I41">
            <v>3.6999459600154703</v>
          </cell>
        </row>
        <row r="42">
          <cell r="B42" t="str">
            <v>Mar</v>
          </cell>
          <cell r="F42">
            <v>1.355724570385425</v>
          </cell>
          <cell r="I42">
            <v>1.5072961581132656</v>
          </cell>
        </row>
        <row r="43">
          <cell r="F43">
            <v>1.6686866292966214</v>
          </cell>
          <cell r="I43">
            <v>1.5841343771925296</v>
          </cell>
        </row>
        <row r="44">
          <cell r="B44" t="str">
            <v>May</v>
          </cell>
          <cell r="F44">
            <v>1.6863752772479392</v>
          </cell>
          <cell r="I44">
            <v>1.2242620149470922</v>
          </cell>
        </row>
        <row r="45">
          <cell r="F45">
            <v>3.2920131466596465</v>
          </cell>
          <cell r="I45">
            <v>2.0226548186643587</v>
          </cell>
        </row>
        <row r="46">
          <cell r="B46" t="str">
            <v>Jul</v>
          </cell>
          <cell r="F46">
            <v>5.1604925489006694</v>
          </cell>
          <cell r="I46">
            <v>2.1104850786797709</v>
          </cell>
        </row>
        <row r="47">
          <cell r="F47">
            <v>6.5222456295345985</v>
          </cell>
          <cell r="I47">
            <v>4.48417652368276</v>
          </cell>
        </row>
        <row r="48">
          <cell r="B48" t="str">
            <v>Sep</v>
          </cell>
          <cell r="F48">
            <v>9.22921848411357</v>
          </cell>
          <cell r="I48">
            <v>7.3781356285011119</v>
          </cell>
        </row>
        <row r="49">
          <cell r="F49">
            <v>9.3212615635431089</v>
          </cell>
          <cell r="I49">
            <v>8.4274824957073218</v>
          </cell>
        </row>
        <row r="50">
          <cell r="B50" t="str">
            <v>Nov</v>
          </cell>
          <cell r="F50">
            <v>7.8501189982468986</v>
          </cell>
          <cell r="I50">
            <v>8.7724414871774208</v>
          </cell>
        </row>
        <row r="51">
          <cell r="F51">
            <v>5.3554360303768265</v>
          </cell>
        </row>
        <row r="52">
          <cell r="A52">
            <v>2008</v>
          </cell>
          <cell r="B52" t="str">
            <v>Ene</v>
          </cell>
          <cell r="F52">
            <v>2.4959881943110349</v>
          </cell>
          <cell r="G52">
            <v>1.6008869094155416</v>
          </cell>
        </row>
        <row r="53">
          <cell r="F53">
            <v>1.8168381200034347</v>
          </cell>
          <cell r="G53">
            <v>0.85042926029654842</v>
          </cell>
          <cell r="I53">
            <v>4.7686124867990785</v>
          </cell>
          <cell r="J53">
            <v>2.2322212047999916</v>
          </cell>
        </row>
        <row r="54">
          <cell r="B54" t="str">
            <v>Mar</v>
          </cell>
          <cell r="F54">
            <v>1.5410082974995256</v>
          </cell>
          <cell r="G54">
            <v>1.1615750094629125</v>
          </cell>
          <cell r="I54">
            <v>4.6402814738539497</v>
          </cell>
          <cell r="J54">
            <v>2.1338644257829049</v>
          </cell>
        </row>
        <row r="55">
          <cell r="F55">
            <v>1.3</v>
          </cell>
          <cell r="G55">
            <v>0.7</v>
          </cell>
          <cell r="I55">
            <v>2</v>
          </cell>
          <cell r="J55">
            <v>0.8</v>
          </cell>
        </row>
        <row r="56">
          <cell r="B56" t="str">
            <v>May</v>
          </cell>
          <cell r="F56">
            <v>1.6874439958006653</v>
          </cell>
          <cell r="G56">
            <v>1.0161420009222872</v>
          </cell>
          <cell r="I56">
            <v>1.9354939170254484</v>
          </cell>
          <cell r="J56">
            <v>1.0291783913411157</v>
          </cell>
        </row>
        <row r="57">
          <cell r="F57">
            <v>2.6047608358573373</v>
          </cell>
          <cell r="G57">
            <v>1.6540775207009484</v>
          </cell>
          <cell r="I57">
            <v>2.1492495478184277</v>
          </cell>
          <cell r="J57">
            <v>0.62024179067340501</v>
          </cell>
        </row>
        <row r="58">
          <cell r="B58" t="str">
            <v>Jul</v>
          </cell>
          <cell r="F58">
            <v>2.3115959222687814</v>
          </cell>
          <cell r="G58">
            <v>1.2263755430790775</v>
          </cell>
          <cell r="I58">
            <v>2.4557847048436292</v>
          </cell>
          <cell r="J58">
            <v>0.95915260880939068</v>
          </cell>
        </row>
        <row r="59">
          <cell r="I59">
            <v>2.9844197441425222</v>
          </cell>
          <cell r="J59">
            <v>0.98516500770648763</v>
          </cell>
        </row>
        <row r="60">
          <cell r="B60" t="str">
            <v>Sep</v>
          </cell>
          <cell r="F60">
            <v>1.5151515151515154</v>
          </cell>
          <cell r="G60">
            <v>0.5</v>
          </cell>
          <cell r="I60">
            <v>6.9698029276573328</v>
          </cell>
          <cell r="J60">
            <v>2.2180381621369132</v>
          </cell>
        </row>
        <row r="61">
          <cell r="F61">
            <v>7.4392225263161125</v>
          </cell>
          <cell r="G61">
            <v>2.6694950487907954</v>
          </cell>
          <cell r="I61">
            <v>4.9177035539699556</v>
          </cell>
          <cell r="J61">
            <v>2.9599213226043948</v>
          </cell>
        </row>
        <row r="62">
          <cell r="B62" t="str">
            <v>Nov</v>
          </cell>
          <cell r="F62">
            <v>5.7564800193796337</v>
          </cell>
          <cell r="G62">
            <v>2.5026263963792283</v>
          </cell>
          <cell r="I62">
            <v>7.0505869873764597</v>
          </cell>
          <cell r="J62">
            <v>2.3086692406278115</v>
          </cell>
        </row>
      </sheetData>
      <sheetData sheetId="10">
        <row r="3">
          <cell r="H3" t="str">
            <v>VIRGINALES</v>
          </cell>
          <cell r="I3" t="str">
            <v>M. INCIPIENTE</v>
          </cell>
          <cell r="J3" t="str">
            <v>M. AVANZADA</v>
          </cell>
          <cell r="K3" t="str">
            <v>HIDRATADOS</v>
          </cell>
          <cell r="L3" t="str">
            <v>DESOVADOS</v>
          </cell>
          <cell r="M3" t="str">
            <v>VIRGINALES</v>
          </cell>
          <cell r="N3" t="str">
            <v>M. INCIPIENTE</v>
          </cell>
          <cell r="O3" t="str">
            <v>M. AVANZADA</v>
          </cell>
          <cell r="P3" t="str">
            <v>HIDRATADOS</v>
          </cell>
          <cell r="Q3" t="str">
            <v>DESOVADOS</v>
          </cell>
        </row>
        <row r="4">
          <cell r="A4">
            <v>2006</v>
          </cell>
          <cell r="B4" t="str">
            <v>Ene</v>
          </cell>
        </row>
        <row r="5">
          <cell r="H5">
            <v>1</v>
          </cell>
          <cell r="I5">
            <v>247</v>
          </cell>
          <cell r="J5">
            <v>66</v>
          </cell>
          <cell r="L5">
            <v>1</v>
          </cell>
          <cell r="M5">
            <v>1</v>
          </cell>
          <cell r="N5">
            <v>26</v>
          </cell>
          <cell r="O5">
            <v>88</v>
          </cell>
          <cell r="P5">
            <v>8</v>
          </cell>
        </row>
        <row r="6">
          <cell r="B6" t="str">
            <v>Mar</v>
          </cell>
          <cell r="H6">
            <v>8</v>
          </cell>
          <cell r="I6">
            <v>315</v>
          </cell>
          <cell r="J6">
            <v>20</v>
          </cell>
          <cell r="M6">
            <v>11</v>
          </cell>
          <cell r="N6">
            <v>50</v>
          </cell>
          <cell r="O6">
            <v>23</v>
          </cell>
        </row>
        <row r="7">
          <cell r="I7">
            <v>168</v>
          </cell>
          <cell r="J7">
            <v>12</v>
          </cell>
          <cell r="K7">
            <v>2</v>
          </cell>
          <cell r="N7">
            <v>56</v>
          </cell>
          <cell r="O7">
            <v>4</v>
          </cell>
        </row>
        <row r="8">
          <cell r="B8" t="str">
            <v>May</v>
          </cell>
          <cell r="H8">
            <v>4</v>
          </cell>
          <cell r="I8">
            <v>110</v>
          </cell>
          <cell r="J8">
            <v>9</v>
          </cell>
          <cell r="N8">
            <v>42</v>
          </cell>
        </row>
        <row r="9">
          <cell r="N9">
            <v>49</v>
          </cell>
        </row>
        <row r="10">
          <cell r="B10" t="str">
            <v>Jul</v>
          </cell>
          <cell r="H10">
            <v>3</v>
          </cell>
          <cell r="I10">
            <v>99</v>
          </cell>
          <cell r="J10">
            <v>58</v>
          </cell>
          <cell r="K10">
            <v>5</v>
          </cell>
          <cell r="L10">
            <v>7</v>
          </cell>
        </row>
        <row r="11">
          <cell r="H11">
            <v>1</v>
          </cell>
          <cell r="I11">
            <v>67</v>
          </cell>
          <cell r="J11">
            <v>104</v>
          </cell>
          <cell r="K11">
            <v>10</v>
          </cell>
          <cell r="L11">
            <v>1</v>
          </cell>
          <cell r="N11">
            <v>18</v>
          </cell>
          <cell r="O11">
            <v>57</v>
          </cell>
          <cell r="P11">
            <v>11</v>
          </cell>
        </row>
        <row r="12">
          <cell r="B12" t="str">
            <v>Sep</v>
          </cell>
          <cell r="H12">
            <v>5</v>
          </cell>
          <cell r="I12">
            <v>192</v>
          </cell>
          <cell r="J12">
            <v>715</v>
          </cell>
          <cell r="K12">
            <v>27</v>
          </cell>
          <cell r="N12">
            <v>2</v>
          </cell>
          <cell r="O12">
            <v>91</v>
          </cell>
          <cell r="P12">
            <v>6</v>
          </cell>
        </row>
        <row r="13">
          <cell r="H13">
            <v>15</v>
          </cell>
          <cell r="I13">
            <v>360</v>
          </cell>
          <cell r="J13">
            <v>263</v>
          </cell>
          <cell r="K13">
            <v>90</v>
          </cell>
          <cell r="L13">
            <v>90</v>
          </cell>
          <cell r="N13">
            <v>1</v>
          </cell>
          <cell r="O13">
            <v>116</v>
          </cell>
          <cell r="P13">
            <v>5</v>
          </cell>
        </row>
        <row r="14">
          <cell r="B14" t="str">
            <v>Nov</v>
          </cell>
          <cell r="H14">
            <v>47</v>
          </cell>
          <cell r="I14">
            <v>343</v>
          </cell>
          <cell r="J14">
            <v>387</v>
          </cell>
          <cell r="K14">
            <v>60</v>
          </cell>
          <cell r="L14">
            <v>72</v>
          </cell>
          <cell r="N14">
            <v>1</v>
          </cell>
          <cell r="O14">
            <v>79</v>
          </cell>
        </row>
        <row r="15">
          <cell r="H15">
            <v>26</v>
          </cell>
          <cell r="I15">
            <v>65</v>
          </cell>
          <cell r="J15">
            <v>36</v>
          </cell>
          <cell r="K15">
            <v>10</v>
          </cell>
          <cell r="L15">
            <v>6</v>
          </cell>
          <cell r="N15">
            <v>1</v>
          </cell>
          <cell r="O15">
            <v>81</v>
          </cell>
        </row>
        <row r="16">
          <cell r="A16">
            <v>2007</v>
          </cell>
          <cell r="B16" t="str">
            <v>Ene</v>
          </cell>
          <cell r="N16">
            <v>7</v>
          </cell>
          <cell r="O16">
            <v>110</v>
          </cell>
          <cell r="P16">
            <v>3</v>
          </cell>
        </row>
        <row r="17">
          <cell r="H17">
            <v>8</v>
          </cell>
          <cell r="I17">
            <v>282</v>
          </cell>
          <cell r="J17">
            <v>88</v>
          </cell>
          <cell r="N17">
            <v>19</v>
          </cell>
          <cell r="O17">
            <v>163</v>
          </cell>
          <cell r="P17">
            <v>1</v>
          </cell>
        </row>
        <row r="18">
          <cell r="B18" t="str">
            <v>Mar</v>
          </cell>
          <cell r="H18">
            <v>3</v>
          </cell>
          <cell r="I18">
            <v>445</v>
          </cell>
          <cell r="J18">
            <v>4</v>
          </cell>
          <cell r="N18">
            <v>155</v>
          </cell>
          <cell r="O18">
            <v>35</v>
          </cell>
        </row>
        <row r="19">
          <cell r="H19">
            <v>2</v>
          </cell>
          <cell r="I19">
            <v>542</v>
          </cell>
          <cell r="J19">
            <v>9</v>
          </cell>
          <cell r="N19">
            <v>69</v>
          </cell>
          <cell r="O19">
            <v>10</v>
          </cell>
        </row>
        <row r="20">
          <cell r="B20" t="str">
            <v>May</v>
          </cell>
          <cell r="I20">
            <v>523</v>
          </cell>
          <cell r="J20">
            <v>34</v>
          </cell>
          <cell r="N20">
            <v>119</v>
          </cell>
          <cell r="O20">
            <v>1</v>
          </cell>
        </row>
        <row r="21">
          <cell r="I21">
            <v>351</v>
          </cell>
          <cell r="J21">
            <v>200</v>
          </cell>
          <cell r="N21">
            <v>40</v>
          </cell>
          <cell r="O21">
            <v>5</v>
          </cell>
        </row>
        <row r="22">
          <cell r="B22" t="str">
            <v>Jul</v>
          </cell>
          <cell r="I22">
            <v>52</v>
          </cell>
          <cell r="J22">
            <v>64</v>
          </cell>
          <cell r="M22">
            <v>1</v>
          </cell>
          <cell r="N22">
            <v>65</v>
          </cell>
          <cell r="O22">
            <v>40</v>
          </cell>
        </row>
        <row r="23">
          <cell r="I23">
            <v>27</v>
          </cell>
          <cell r="J23">
            <v>203</v>
          </cell>
          <cell r="K23">
            <v>3</v>
          </cell>
          <cell r="N23">
            <v>1</v>
          </cell>
          <cell r="O23">
            <v>10</v>
          </cell>
        </row>
        <row r="24">
          <cell r="B24" t="str">
            <v>Sep</v>
          </cell>
          <cell r="I24">
            <v>12</v>
          </cell>
          <cell r="J24">
            <v>303</v>
          </cell>
          <cell r="K24">
            <v>16</v>
          </cell>
          <cell r="L24">
            <v>1</v>
          </cell>
          <cell r="O24">
            <v>47</v>
          </cell>
          <cell r="P24">
            <v>17</v>
          </cell>
        </row>
        <row r="25">
          <cell r="I25">
            <v>57</v>
          </cell>
          <cell r="J25">
            <v>418</v>
          </cell>
          <cell r="K25">
            <v>23</v>
          </cell>
          <cell r="O25">
            <v>60</v>
          </cell>
          <cell r="P25">
            <v>7</v>
          </cell>
        </row>
        <row r="26">
          <cell r="B26" t="str">
            <v>Nov</v>
          </cell>
          <cell r="I26">
            <v>107</v>
          </cell>
          <cell r="J26">
            <v>408</v>
          </cell>
          <cell r="K26">
            <v>11</v>
          </cell>
          <cell r="L26">
            <v>2</v>
          </cell>
          <cell r="O26">
            <v>9</v>
          </cell>
          <cell r="P26">
            <v>1</v>
          </cell>
        </row>
        <row r="27">
          <cell r="I27">
            <v>19</v>
          </cell>
          <cell r="J27">
            <v>11</v>
          </cell>
        </row>
        <row r="28">
          <cell r="A28">
            <v>2008</v>
          </cell>
          <cell r="B28" t="str">
            <v>Ene</v>
          </cell>
          <cell r="I28">
            <v>785</v>
          </cell>
          <cell r="J28">
            <v>196</v>
          </cell>
          <cell r="L28">
            <v>1</v>
          </cell>
        </row>
        <row r="29">
          <cell r="I29">
            <v>235</v>
          </cell>
          <cell r="J29">
            <v>10</v>
          </cell>
          <cell r="N29">
            <v>15</v>
          </cell>
          <cell r="O29">
            <v>134</v>
          </cell>
          <cell r="P29">
            <v>3</v>
          </cell>
        </row>
        <row r="30">
          <cell r="B30" t="str">
            <v>Mar</v>
          </cell>
          <cell r="I30">
            <v>240</v>
          </cell>
          <cell r="J30">
            <v>3</v>
          </cell>
          <cell r="N30">
            <v>86</v>
          </cell>
          <cell r="O30">
            <v>220</v>
          </cell>
          <cell r="P30">
            <v>61</v>
          </cell>
        </row>
        <row r="31">
          <cell r="I31">
            <v>671</v>
          </cell>
          <cell r="J31">
            <v>15</v>
          </cell>
          <cell r="M31">
            <v>1</v>
          </cell>
          <cell r="N31">
            <v>190</v>
          </cell>
          <cell r="O31">
            <v>21</v>
          </cell>
        </row>
        <row r="32">
          <cell r="B32" t="str">
            <v>May</v>
          </cell>
          <cell r="I32">
            <v>408</v>
          </cell>
          <cell r="J32">
            <v>22</v>
          </cell>
          <cell r="M32">
            <v>9</v>
          </cell>
          <cell r="N32">
            <v>447</v>
          </cell>
          <cell r="O32">
            <v>29</v>
          </cell>
          <cell r="P32">
            <v>1</v>
          </cell>
        </row>
        <row r="33">
          <cell r="I33">
            <v>335</v>
          </cell>
          <cell r="J33">
            <v>91</v>
          </cell>
          <cell r="M33">
            <v>117</v>
          </cell>
          <cell r="N33">
            <v>532</v>
          </cell>
          <cell r="O33">
            <v>6</v>
          </cell>
        </row>
        <row r="34">
          <cell r="B34" t="str">
            <v>Jul</v>
          </cell>
          <cell r="I34">
            <v>263</v>
          </cell>
          <cell r="J34">
            <v>17</v>
          </cell>
          <cell r="M34">
            <v>15</v>
          </cell>
          <cell r="N34">
            <v>496</v>
          </cell>
          <cell r="O34">
            <v>138</v>
          </cell>
          <cell r="P34">
            <v>60</v>
          </cell>
        </row>
        <row r="35">
          <cell r="I35" t="str">
            <v>s/i</v>
          </cell>
          <cell r="N35">
            <v>58</v>
          </cell>
          <cell r="O35">
            <v>46</v>
          </cell>
          <cell r="P35">
            <v>15</v>
          </cell>
        </row>
        <row r="36">
          <cell r="B36" t="str">
            <v>Sep</v>
          </cell>
          <cell r="H36">
            <v>4</v>
          </cell>
          <cell r="I36">
            <v>5</v>
          </cell>
          <cell r="N36">
            <v>3</v>
          </cell>
          <cell r="O36">
            <v>115</v>
          </cell>
          <cell r="P36">
            <v>147</v>
          </cell>
          <cell r="Q36">
            <v>14</v>
          </cell>
        </row>
        <row r="37">
          <cell r="H37">
            <v>15</v>
          </cell>
          <cell r="I37">
            <v>90</v>
          </cell>
          <cell r="J37">
            <v>393</v>
          </cell>
          <cell r="K37">
            <v>13</v>
          </cell>
          <cell r="L37">
            <v>2</v>
          </cell>
          <cell r="M37">
            <v>5</v>
          </cell>
          <cell r="N37">
            <v>80</v>
          </cell>
          <cell r="O37">
            <v>41</v>
          </cell>
          <cell r="P37">
            <v>70</v>
          </cell>
        </row>
        <row r="38">
          <cell r="B38" t="str">
            <v>Nov</v>
          </cell>
          <cell r="H38">
            <v>4</v>
          </cell>
          <cell r="I38">
            <v>95</v>
          </cell>
          <cell r="J38">
            <v>105</v>
          </cell>
          <cell r="K38">
            <v>1</v>
          </cell>
          <cell r="L38">
            <v>3</v>
          </cell>
          <cell r="N38">
            <v>13</v>
          </cell>
          <cell r="O38">
            <v>103</v>
          </cell>
          <cell r="P38">
            <v>98</v>
          </cell>
          <cell r="Q38">
            <v>9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746"/>
  <sheetViews>
    <sheetView tabSelected="1" topLeftCell="A7" zoomScale="71" zoomScaleNormal="71" workbookViewId="0">
      <selection activeCell="G14" sqref="G14"/>
    </sheetView>
  </sheetViews>
  <sheetFormatPr baseColWidth="10" defaultRowHeight="15" x14ac:dyDescent="0.25"/>
  <cols>
    <col min="39" max="39" width="13.28515625" customWidth="1"/>
  </cols>
  <sheetData>
    <row r="2" spans="3:6" x14ac:dyDescent="0.25">
      <c r="D2" t="s">
        <v>0</v>
      </c>
      <c r="E2">
        <v>33</v>
      </c>
    </row>
    <row r="3" spans="3:6" x14ac:dyDescent="0.25">
      <c r="D3" t="s">
        <v>1</v>
      </c>
      <c r="E3">
        <v>2</v>
      </c>
    </row>
    <row r="5" spans="3:6" x14ac:dyDescent="0.25">
      <c r="D5" t="s">
        <v>2</v>
      </c>
      <c r="E5" t="s">
        <v>4</v>
      </c>
      <c r="F5" t="s">
        <v>5</v>
      </c>
    </row>
    <row r="7" spans="3:6" x14ac:dyDescent="0.25">
      <c r="C7">
        <v>2001</v>
      </c>
      <c r="D7" t="s">
        <v>12</v>
      </c>
      <c r="E7">
        <v>2.575116337774086</v>
      </c>
      <c r="F7">
        <v>0.85991390584315486</v>
      </c>
    </row>
    <row r="8" spans="3:6" x14ac:dyDescent="0.25">
      <c r="D8" t="s">
        <v>13</v>
      </c>
      <c r="E8">
        <v>2.1235529924701204</v>
      </c>
      <c r="F8">
        <v>0.89636926137045325</v>
      </c>
    </row>
    <row r="9" spans="3:6" x14ac:dyDescent="0.25">
      <c r="D9" t="s">
        <v>14</v>
      </c>
      <c r="E9">
        <v>1.6899261943347739</v>
      </c>
      <c r="F9">
        <v>0.90141924164893528</v>
      </c>
    </row>
    <row r="10" spans="3:6" x14ac:dyDescent="0.25">
      <c r="D10" t="s">
        <v>15</v>
      </c>
      <c r="E10">
        <v>1.4596405801662156</v>
      </c>
      <c r="F10">
        <v>0.87752716273062326</v>
      </c>
    </row>
    <row r="11" spans="3:6" x14ac:dyDescent="0.25">
      <c r="D11" t="s">
        <v>16</v>
      </c>
      <c r="E11">
        <v>1.877271858831951</v>
      </c>
      <c r="F11">
        <v>0.79845439353376069</v>
      </c>
    </row>
    <row r="12" spans="3:6" x14ac:dyDescent="0.25">
      <c r="D12" t="s">
        <v>17</v>
      </c>
      <c r="E12">
        <v>2.9496748980559082</v>
      </c>
      <c r="F12">
        <v>0.75533029270442742</v>
      </c>
    </row>
    <row r="13" spans="3:6" x14ac:dyDescent="0.25">
      <c r="D13" t="s">
        <v>18</v>
      </c>
      <c r="E13">
        <v>2.6518118349723547</v>
      </c>
      <c r="F13">
        <v>0.68333724284625341</v>
      </c>
    </row>
    <row r="14" spans="3:6" x14ac:dyDescent="0.25">
      <c r="D14" t="s">
        <v>19</v>
      </c>
    </row>
    <row r="15" spans="3:6" x14ac:dyDescent="0.25">
      <c r="D15" t="s">
        <v>20</v>
      </c>
      <c r="E15">
        <v>4.1199822796613939</v>
      </c>
      <c r="F15">
        <v>0.75112448724267311</v>
      </c>
    </row>
    <row r="16" spans="3:6" x14ac:dyDescent="0.25">
      <c r="D16" t="s">
        <v>21</v>
      </c>
      <c r="E16">
        <v>3.2215395218372698</v>
      </c>
      <c r="F16">
        <v>0.76149566174403693</v>
      </c>
    </row>
    <row r="17" spans="3:6" x14ac:dyDescent="0.25">
      <c r="D17" t="s">
        <v>22</v>
      </c>
      <c r="E17">
        <v>1.974026983355553</v>
      </c>
      <c r="F17">
        <v>0.80705846657920099</v>
      </c>
    </row>
    <row r="18" spans="3:6" x14ac:dyDescent="0.25">
      <c r="D18" t="s">
        <v>23</v>
      </c>
      <c r="E18">
        <v>1.1073317867486665</v>
      </c>
      <c r="F18">
        <v>0.82513472909601593</v>
      </c>
    </row>
    <row r="19" spans="3:6" x14ac:dyDescent="0.25">
      <c r="C19">
        <v>2002</v>
      </c>
      <c r="D19" t="s">
        <v>12</v>
      </c>
      <c r="E19">
        <v>1.4588307117777137</v>
      </c>
      <c r="F19">
        <v>0.89283160276144058</v>
      </c>
    </row>
    <row r="20" spans="3:6" x14ac:dyDescent="0.25">
      <c r="D20" t="s">
        <v>13</v>
      </c>
      <c r="E20">
        <v>1.6089683218189923</v>
      </c>
      <c r="F20">
        <v>0.92568753105939028</v>
      </c>
    </row>
    <row r="21" spans="3:6" x14ac:dyDescent="0.25">
      <c r="D21" t="s">
        <v>14</v>
      </c>
      <c r="E21">
        <v>0.28382806480590406</v>
      </c>
      <c r="F21">
        <v>0.75689392953607393</v>
      </c>
    </row>
    <row r="22" spans="3:6" x14ac:dyDescent="0.25">
      <c r="D22" t="s">
        <v>15</v>
      </c>
      <c r="E22">
        <v>1.3910079752246853</v>
      </c>
      <c r="F22">
        <v>0.83681773755251432</v>
      </c>
    </row>
    <row r="23" spans="3:6" x14ac:dyDescent="0.25">
      <c r="D23" t="s">
        <v>16</v>
      </c>
      <c r="E23">
        <v>1.3279816916181424</v>
      </c>
      <c r="F23">
        <v>0.77096658680672059</v>
      </c>
    </row>
    <row r="24" spans="3:6" x14ac:dyDescent="0.25">
      <c r="D24" t="s">
        <v>17</v>
      </c>
      <c r="E24">
        <v>3.0335223613961375</v>
      </c>
      <c r="F24">
        <v>0.74240896773265808</v>
      </c>
    </row>
    <row r="25" spans="3:6" x14ac:dyDescent="0.25">
      <c r="D25" t="s">
        <v>18</v>
      </c>
      <c r="E25">
        <v>4.0390709440222476</v>
      </c>
      <c r="F25">
        <v>0.74622440881678231</v>
      </c>
    </row>
    <row r="26" spans="3:6" x14ac:dyDescent="0.25">
      <c r="D26" t="s">
        <v>19</v>
      </c>
      <c r="E26">
        <v>3.9945220867351297</v>
      </c>
      <c r="F26">
        <v>0.65343207570864437</v>
      </c>
    </row>
    <row r="27" spans="3:6" x14ac:dyDescent="0.25">
      <c r="D27" t="s">
        <v>20</v>
      </c>
      <c r="E27">
        <v>5.5633020661144093</v>
      </c>
      <c r="F27">
        <v>0.74196790910171784</v>
      </c>
    </row>
    <row r="28" spans="3:6" x14ac:dyDescent="0.25">
      <c r="D28" t="s">
        <v>21</v>
      </c>
      <c r="E28">
        <v>7.165530209449507</v>
      </c>
      <c r="F28">
        <v>0.74894289936748115</v>
      </c>
    </row>
    <row r="29" spans="3:6" x14ac:dyDescent="0.25">
      <c r="D29" t="s">
        <v>22</v>
      </c>
      <c r="E29">
        <v>6.5450996985042975</v>
      </c>
      <c r="F29">
        <v>0.83793526954596098</v>
      </c>
    </row>
    <row r="30" spans="3:6" x14ac:dyDescent="0.25">
      <c r="D30" t="s">
        <v>23</v>
      </c>
      <c r="E30">
        <v>3.165562809332108</v>
      </c>
      <c r="F30">
        <v>0.72206250858511112</v>
      </c>
    </row>
    <row r="31" spans="3:6" x14ac:dyDescent="0.25">
      <c r="C31">
        <v>2003</v>
      </c>
      <c r="D31" t="s">
        <v>12</v>
      </c>
      <c r="E31">
        <v>2.0326125654773937</v>
      </c>
      <c r="F31">
        <v>0.7810113928780591</v>
      </c>
    </row>
    <row r="32" spans="3:6" x14ac:dyDescent="0.25">
      <c r="D32" t="s">
        <v>13</v>
      </c>
      <c r="E32">
        <v>2.5011197166669428</v>
      </c>
      <c r="F32">
        <v>0.80215436612703706</v>
      </c>
    </row>
    <row r="33" spans="3:6" x14ac:dyDescent="0.25">
      <c r="D33" t="s">
        <v>14</v>
      </c>
      <c r="E33">
        <v>2.1118763153636833</v>
      </c>
      <c r="F33">
        <v>0.87774141460242161</v>
      </c>
    </row>
    <row r="34" spans="3:6" x14ac:dyDescent="0.25">
      <c r="D34" t="s">
        <v>15</v>
      </c>
      <c r="E34">
        <v>2.689190932925432</v>
      </c>
      <c r="F34">
        <v>0.928313728749251</v>
      </c>
    </row>
    <row r="35" spans="3:6" x14ac:dyDescent="0.25">
      <c r="D35" t="s">
        <v>16</v>
      </c>
      <c r="E35">
        <v>3.6339400182123307</v>
      </c>
      <c r="F35">
        <v>0.91897488724521537</v>
      </c>
    </row>
    <row r="36" spans="3:6" x14ac:dyDescent="0.25">
      <c r="D36" t="s">
        <v>17</v>
      </c>
      <c r="E36">
        <v>0.72222678605657309</v>
      </c>
      <c r="F36">
        <v>0.79773683925498096</v>
      </c>
    </row>
    <row r="37" spans="3:6" x14ac:dyDescent="0.25">
      <c r="D37" t="s">
        <v>18</v>
      </c>
      <c r="E37">
        <v>5.676155291074676</v>
      </c>
      <c r="F37">
        <v>0.77461808954058775</v>
      </c>
    </row>
    <row r="38" spans="3:6" x14ac:dyDescent="0.25">
      <c r="D38" t="s">
        <v>19</v>
      </c>
      <c r="E38">
        <v>6.6986935608154949</v>
      </c>
      <c r="F38">
        <v>0.7541066299274708</v>
      </c>
    </row>
    <row r="39" spans="3:6" x14ac:dyDescent="0.25">
      <c r="D39" t="s">
        <v>20</v>
      </c>
      <c r="E39">
        <v>7.7537297472999791</v>
      </c>
      <c r="F39">
        <v>0.74185865481033009</v>
      </c>
    </row>
    <row r="40" spans="3:6" x14ac:dyDescent="0.25">
      <c r="D40" t="s">
        <v>21</v>
      </c>
      <c r="E40">
        <v>6.4619895346990477</v>
      </c>
      <c r="F40">
        <v>0.75795233984693411</v>
      </c>
    </row>
    <row r="41" spans="3:6" x14ac:dyDescent="0.25">
      <c r="D41" t="s">
        <v>22</v>
      </c>
      <c r="E41">
        <v>6.4971203177096131</v>
      </c>
      <c r="F41">
        <v>0.75663638185531645</v>
      </c>
    </row>
    <row r="42" spans="3:6" x14ac:dyDescent="0.25">
      <c r="D42" t="s">
        <v>23</v>
      </c>
      <c r="E42">
        <v>5.4630871682418212</v>
      </c>
      <c r="F42">
        <v>0.78781483675959796</v>
      </c>
    </row>
    <row r="43" spans="3:6" x14ac:dyDescent="0.25">
      <c r="C43">
        <v>2004</v>
      </c>
      <c r="D43" t="s">
        <v>12</v>
      </c>
      <c r="E43">
        <v>2.8358638329534878</v>
      </c>
      <c r="F43">
        <v>0.87678230262148737</v>
      </c>
    </row>
    <row r="44" spans="3:6" x14ac:dyDescent="0.25">
      <c r="D44" t="s">
        <v>13</v>
      </c>
      <c r="E44">
        <v>2.717925797730449</v>
      </c>
      <c r="F44">
        <v>0.89910189324366996</v>
      </c>
    </row>
    <row r="45" spans="3:6" x14ac:dyDescent="0.25">
      <c r="D45" t="s">
        <v>14</v>
      </c>
      <c r="E45">
        <v>0.88201867968167569</v>
      </c>
      <c r="F45">
        <v>0.82831553961399196</v>
      </c>
    </row>
    <row r="46" spans="3:6" x14ac:dyDescent="0.25">
      <c r="D46" t="s">
        <v>15</v>
      </c>
      <c r="E46">
        <v>0.89460968026680032</v>
      </c>
      <c r="F46">
        <v>0.79225104413835423</v>
      </c>
    </row>
    <row r="47" spans="3:6" x14ac:dyDescent="0.25">
      <c r="D47" t="s">
        <v>16</v>
      </c>
      <c r="E47">
        <v>1.3287169024295977</v>
      </c>
      <c r="F47">
        <v>0.75755355296965299</v>
      </c>
    </row>
    <row r="48" spans="3:6" x14ac:dyDescent="0.25">
      <c r="D48" t="s">
        <v>17</v>
      </c>
      <c r="E48">
        <v>2.6775037123016676</v>
      </c>
      <c r="F48">
        <v>0.80913672245334722</v>
      </c>
    </row>
    <row r="49" spans="3:6" x14ac:dyDescent="0.25">
      <c r="D49" t="s">
        <v>18</v>
      </c>
      <c r="E49">
        <v>6.6435780321121438</v>
      </c>
      <c r="F49">
        <v>0.72614331604913951</v>
      </c>
    </row>
    <row r="50" spans="3:6" x14ac:dyDescent="0.25">
      <c r="D50" t="s">
        <v>19</v>
      </c>
    </row>
    <row r="51" spans="3:6" x14ac:dyDescent="0.25">
      <c r="D51" t="s">
        <v>20</v>
      </c>
      <c r="E51">
        <v>4.6276894627951011</v>
      </c>
      <c r="F51">
        <v>0.70785416722427719</v>
      </c>
    </row>
    <row r="52" spans="3:6" x14ac:dyDescent="0.25">
      <c r="D52" t="s">
        <v>21</v>
      </c>
      <c r="E52">
        <v>4.744505976398858</v>
      </c>
      <c r="F52">
        <v>0.75807702668648924</v>
      </c>
    </row>
    <row r="53" spans="3:6" x14ac:dyDescent="0.25">
      <c r="D53" t="s">
        <v>22</v>
      </c>
      <c r="E53">
        <v>3.1093409263957361</v>
      </c>
      <c r="F53">
        <v>0.77384194758751357</v>
      </c>
    </row>
    <row r="54" spans="3:6" x14ac:dyDescent="0.25">
      <c r="D54" t="s">
        <v>23</v>
      </c>
      <c r="E54">
        <v>3.6874923016751264</v>
      </c>
      <c r="F54">
        <v>0.81760968864945083</v>
      </c>
    </row>
    <row r="55" spans="3:6" x14ac:dyDescent="0.25">
      <c r="C55">
        <v>2005</v>
      </c>
      <c r="D55" t="s">
        <v>12</v>
      </c>
      <c r="E55">
        <v>1.532233574665562</v>
      </c>
      <c r="F55">
        <v>0.92808480788992276</v>
      </c>
    </row>
    <row r="56" spans="3:6" x14ac:dyDescent="0.25">
      <c r="D56" t="s">
        <v>13</v>
      </c>
      <c r="E56">
        <v>1.013848344559003</v>
      </c>
      <c r="F56">
        <v>0.85255665134144332</v>
      </c>
    </row>
    <row r="57" spans="3:6" x14ac:dyDescent="0.25">
      <c r="D57" t="s">
        <v>14</v>
      </c>
      <c r="E57">
        <v>0.98927359970378403</v>
      </c>
      <c r="F57">
        <v>0.89354555397398217</v>
      </c>
    </row>
    <row r="58" spans="3:6" x14ac:dyDescent="0.25">
      <c r="D58" t="s">
        <v>15</v>
      </c>
      <c r="E58">
        <v>1.0955163812280058</v>
      </c>
      <c r="F58">
        <v>0.83245670335087074</v>
      </c>
    </row>
    <row r="59" spans="3:6" x14ac:dyDescent="0.25">
      <c r="D59" t="s">
        <v>16</v>
      </c>
      <c r="E59">
        <v>1.8637398158042884</v>
      </c>
      <c r="F59">
        <v>0.77289137031591082</v>
      </c>
    </row>
    <row r="60" spans="3:6" x14ac:dyDescent="0.25">
      <c r="D60" t="s">
        <v>17</v>
      </c>
      <c r="E60">
        <v>4.2236096005523498</v>
      </c>
      <c r="F60">
        <v>0.78210037798249743</v>
      </c>
    </row>
    <row r="61" spans="3:6" x14ac:dyDescent="0.25">
      <c r="D61" t="s">
        <v>18</v>
      </c>
      <c r="E61">
        <v>5.0133584789523935</v>
      </c>
      <c r="F61">
        <v>0.74741993898662662</v>
      </c>
    </row>
    <row r="62" spans="3:6" x14ac:dyDescent="0.25">
      <c r="D62" t="s">
        <v>19</v>
      </c>
      <c r="E62">
        <v>6.8508945332549134</v>
      </c>
      <c r="F62">
        <v>0.69086507196382707</v>
      </c>
    </row>
    <row r="63" spans="3:6" x14ac:dyDescent="0.25">
      <c r="D63" t="s">
        <v>20</v>
      </c>
      <c r="E63">
        <v>5.14545217802441</v>
      </c>
      <c r="F63">
        <v>0.74544959258693111</v>
      </c>
    </row>
    <row r="64" spans="3:6" x14ac:dyDescent="0.25">
      <c r="D64" t="s">
        <v>21</v>
      </c>
      <c r="E64">
        <v>5.7082089188370286</v>
      </c>
      <c r="F64">
        <v>0.80218802035363723</v>
      </c>
    </row>
    <row r="65" spans="3:6" x14ac:dyDescent="0.25">
      <c r="D65" t="s">
        <v>22</v>
      </c>
      <c r="E65">
        <v>3.0074208088851133</v>
      </c>
      <c r="F65">
        <v>0.87015467396393531</v>
      </c>
    </row>
    <row r="66" spans="3:6" x14ac:dyDescent="0.25">
      <c r="D66" t="s">
        <v>23</v>
      </c>
      <c r="E66">
        <v>1.9537978543486927</v>
      </c>
      <c r="F66">
        <v>0.77826477570999197</v>
      </c>
    </row>
    <row r="67" spans="3:6" x14ac:dyDescent="0.25">
      <c r="C67">
        <v>2006</v>
      </c>
      <c r="D67" t="s">
        <v>12</v>
      </c>
    </row>
    <row r="68" spans="3:6" x14ac:dyDescent="0.25">
      <c r="D68" t="s">
        <v>13</v>
      </c>
      <c r="E68">
        <v>1.1685118376133463</v>
      </c>
      <c r="F68">
        <v>0.83665030507509242</v>
      </c>
    </row>
    <row r="69" spans="3:6" x14ac:dyDescent="0.25">
      <c r="D69" t="s">
        <v>14</v>
      </c>
      <c r="E69">
        <v>0.7501349076400684</v>
      </c>
      <c r="F69">
        <v>0.8160838190667179</v>
      </c>
    </row>
    <row r="70" spans="3:6" x14ac:dyDescent="0.25">
      <c r="D70" t="s">
        <v>15</v>
      </c>
      <c r="E70">
        <v>0.41964603604243972</v>
      </c>
      <c r="F70">
        <v>0.72031614842834735</v>
      </c>
    </row>
    <row r="71" spans="3:6" x14ac:dyDescent="0.25">
      <c r="D71" t="s">
        <v>16</v>
      </c>
      <c r="E71">
        <v>0.17096070713718739</v>
      </c>
      <c r="F71">
        <v>0.67163035826039186</v>
      </c>
    </row>
    <row r="72" spans="3:6" x14ac:dyDescent="0.25">
      <c r="D72" t="s">
        <v>17</v>
      </c>
    </row>
    <row r="73" spans="3:6" x14ac:dyDescent="0.25">
      <c r="D73" t="s">
        <v>18</v>
      </c>
      <c r="E73">
        <v>1.2881322227981706</v>
      </c>
      <c r="F73">
        <v>0.63814807995726208</v>
      </c>
    </row>
    <row r="74" spans="3:6" x14ac:dyDescent="0.25">
      <c r="D74" t="s">
        <v>19</v>
      </c>
      <c r="E74">
        <v>1.0476100675634235</v>
      </c>
      <c r="F74">
        <v>0.59512871696625369</v>
      </c>
    </row>
    <row r="75" spans="3:6" x14ac:dyDescent="0.25">
      <c r="D75" t="s">
        <v>20</v>
      </c>
      <c r="E75">
        <v>5.0654527903903546</v>
      </c>
      <c r="F75">
        <v>0.72203764467187026</v>
      </c>
    </row>
    <row r="76" spans="3:6" x14ac:dyDescent="0.25">
      <c r="D76" t="s">
        <v>21</v>
      </c>
      <c r="E76">
        <v>2.9818096496686395</v>
      </c>
      <c r="F76">
        <v>0.75441726109022644</v>
      </c>
    </row>
    <row r="77" spans="3:6" x14ac:dyDescent="0.25">
      <c r="D77" t="s">
        <v>22</v>
      </c>
      <c r="E77">
        <v>2.6048891355949411</v>
      </c>
      <c r="F77">
        <v>0.80685317017199476</v>
      </c>
    </row>
    <row r="78" spans="3:6" x14ac:dyDescent="0.25">
      <c r="D78" t="s">
        <v>23</v>
      </c>
      <c r="E78">
        <v>0.73141806002427179</v>
      </c>
      <c r="F78">
        <v>0.85557087383824981</v>
      </c>
    </row>
    <row r="79" spans="3:6" x14ac:dyDescent="0.25">
      <c r="C79">
        <v>2007</v>
      </c>
      <c r="D79" t="s">
        <v>12</v>
      </c>
      <c r="E79">
        <v>0.76653345978034071</v>
      </c>
      <c r="F79">
        <v>0.92566886688236938</v>
      </c>
    </row>
    <row r="80" spans="3:6" x14ac:dyDescent="0.25">
      <c r="D80" t="s">
        <v>13</v>
      </c>
      <c r="E80">
        <v>1.489546615935647</v>
      </c>
      <c r="F80">
        <v>0.93190118623602147</v>
      </c>
    </row>
    <row r="81" spans="3:6" x14ac:dyDescent="0.25">
      <c r="D81" t="s">
        <v>14</v>
      </c>
      <c r="E81">
        <v>0.86034461355255409</v>
      </c>
      <c r="F81">
        <v>0.82700947748737408</v>
      </c>
    </row>
    <row r="82" spans="3:6" x14ac:dyDescent="0.25">
      <c r="D82" t="s">
        <v>15</v>
      </c>
      <c r="E82">
        <v>0.96730870054184248</v>
      </c>
      <c r="F82">
        <v>0.82911858801989435</v>
      </c>
    </row>
    <row r="83" spans="3:6" x14ac:dyDescent="0.25">
      <c r="D83" t="s">
        <v>16</v>
      </c>
      <c r="E83">
        <v>1.5594426419327174</v>
      </c>
      <c r="F83">
        <v>0.81760069609655406</v>
      </c>
    </row>
    <row r="84" spans="3:6" x14ac:dyDescent="0.25">
      <c r="D84" t="s">
        <v>17</v>
      </c>
      <c r="E84">
        <v>3.1638772482072759</v>
      </c>
      <c r="F84">
        <v>0.77646199422247342</v>
      </c>
    </row>
    <row r="85" spans="3:6" x14ac:dyDescent="0.25">
      <c r="D85" t="s">
        <v>18</v>
      </c>
      <c r="E85">
        <v>5.9219666463004073</v>
      </c>
      <c r="F85">
        <v>0.75824904162229034</v>
      </c>
    </row>
    <row r="86" spans="3:6" x14ac:dyDescent="0.25">
      <c r="D86" t="s">
        <v>19</v>
      </c>
      <c r="E86">
        <v>8.4814628465379407</v>
      </c>
      <c r="F86">
        <v>0.81013037066358817</v>
      </c>
    </row>
    <row r="87" spans="3:6" x14ac:dyDescent="0.25">
      <c r="D87" t="s">
        <v>20</v>
      </c>
      <c r="E87">
        <v>7.6915586181655051</v>
      </c>
      <c r="F87">
        <v>0.81077450440461984</v>
      </c>
    </row>
    <row r="88" spans="3:6" x14ac:dyDescent="0.25">
      <c r="D88" t="s">
        <v>21</v>
      </c>
      <c r="E88">
        <v>5.8581498146807229</v>
      </c>
      <c r="F88">
        <v>0.81563369266196162</v>
      </c>
    </row>
    <row r="89" spans="3:6" x14ac:dyDescent="0.25">
      <c r="D89" t="s">
        <v>22</v>
      </c>
      <c r="E89">
        <v>3.2035191668651324</v>
      </c>
      <c r="F89">
        <v>0.84420164508943052</v>
      </c>
    </row>
    <row r="90" spans="3:6" x14ac:dyDescent="0.25">
      <c r="D90" t="s">
        <v>23</v>
      </c>
      <c r="E90">
        <v>2.6041366113064566</v>
      </c>
      <c r="F90">
        <v>0.90234814452462264</v>
      </c>
    </row>
    <row r="91" spans="3:6" x14ac:dyDescent="0.25">
      <c r="C91">
        <v>2008</v>
      </c>
      <c r="D91" t="s">
        <v>12</v>
      </c>
    </row>
    <row r="92" spans="3:6" x14ac:dyDescent="0.25">
      <c r="D92" t="s">
        <v>13</v>
      </c>
      <c r="E92">
        <v>1.0466288777414308</v>
      </c>
      <c r="F92">
        <v>0.89159770247926917</v>
      </c>
    </row>
    <row r="93" spans="3:6" x14ac:dyDescent="0.25">
      <c r="D93" t="s">
        <v>14</v>
      </c>
      <c r="E93">
        <v>0.57403846067490438</v>
      </c>
      <c r="F93">
        <v>0.86166878045512896</v>
      </c>
    </row>
    <row r="94" spans="3:6" x14ac:dyDescent="0.25">
      <c r="D94" t="s">
        <v>15</v>
      </c>
      <c r="E94">
        <v>0.6912697977685569</v>
      </c>
      <c r="F94">
        <v>0.8113577225286841</v>
      </c>
    </row>
    <row r="95" spans="3:6" x14ac:dyDescent="0.25">
      <c r="D95" t="s">
        <v>16</v>
      </c>
      <c r="E95">
        <v>1.1146830923370359</v>
      </c>
      <c r="F95">
        <v>0.80756854386983701</v>
      </c>
    </row>
    <row r="96" spans="3:6" x14ac:dyDescent="0.25">
      <c r="D96" t="s">
        <v>17</v>
      </c>
      <c r="E96">
        <v>1.3355624119870284</v>
      </c>
      <c r="F96">
        <v>0.71318101689138946</v>
      </c>
    </row>
    <row r="97" spans="3:6" x14ac:dyDescent="0.25">
      <c r="D97" t="s">
        <v>18</v>
      </c>
      <c r="E97">
        <v>2.1485002846728798</v>
      </c>
      <c r="F97">
        <v>0.71619272681656065</v>
      </c>
    </row>
    <row r="98" spans="3:6" x14ac:dyDescent="0.25">
      <c r="D98" t="s">
        <v>19</v>
      </c>
      <c r="E98">
        <v>3.2603866696460968</v>
      </c>
      <c r="F98">
        <v>0.66036887183400506</v>
      </c>
    </row>
    <row r="99" spans="3:6" x14ac:dyDescent="0.25">
      <c r="D99" t="s">
        <v>20</v>
      </c>
      <c r="E99">
        <v>3.0900149242174813</v>
      </c>
      <c r="F99">
        <v>0.70557655327634317</v>
      </c>
    </row>
    <row r="100" spans="3:6" x14ac:dyDescent="0.25">
      <c r="D100" t="s">
        <v>21</v>
      </c>
      <c r="E100">
        <v>4.6339581434143282</v>
      </c>
      <c r="F100">
        <v>0.72933285410025872</v>
      </c>
    </row>
    <row r="101" spans="3:6" x14ac:dyDescent="0.25">
      <c r="D101" t="s">
        <v>22</v>
      </c>
      <c r="E101">
        <v>3.292965532096547</v>
      </c>
      <c r="F101">
        <v>0.82563324097192425</v>
      </c>
    </row>
    <row r="102" spans="3:6" x14ac:dyDescent="0.25">
      <c r="D102" t="s">
        <v>23</v>
      </c>
      <c r="E102">
        <v>2.5009103077584589</v>
      </c>
      <c r="F102">
        <v>0.83236723797683043</v>
      </c>
    </row>
    <row r="103" spans="3:6" x14ac:dyDescent="0.25">
      <c r="C103">
        <v>2009</v>
      </c>
      <c r="D103" t="s">
        <v>12</v>
      </c>
    </row>
    <row r="104" spans="3:6" x14ac:dyDescent="0.25">
      <c r="D104" t="s">
        <v>13</v>
      </c>
      <c r="E104">
        <v>0.90044798942442295</v>
      </c>
      <c r="F104">
        <v>0.89313508470301317</v>
      </c>
    </row>
    <row r="105" spans="3:6" x14ac:dyDescent="0.25">
      <c r="D105" t="s">
        <v>14</v>
      </c>
      <c r="E105">
        <v>1.0010879834815509</v>
      </c>
      <c r="F105">
        <v>0.90066552078025575</v>
      </c>
    </row>
    <row r="106" spans="3:6" x14ac:dyDescent="0.25">
      <c r="D106" t="s">
        <v>15</v>
      </c>
      <c r="E106">
        <v>1.171807949847705</v>
      </c>
      <c r="F106">
        <v>0.80574520793700322</v>
      </c>
    </row>
    <row r="107" spans="3:6" x14ac:dyDescent="0.25">
      <c r="D107" t="s">
        <v>16</v>
      </c>
      <c r="E107">
        <v>1.4940633050511822</v>
      </c>
      <c r="F107">
        <v>0.72102815403559539</v>
      </c>
    </row>
    <row r="108" spans="3:6" x14ac:dyDescent="0.25">
      <c r="D108" t="s">
        <v>17</v>
      </c>
      <c r="E108">
        <v>1.7609388057224105</v>
      </c>
      <c r="F108">
        <v>0.71168015486150238</v>
      </c>
    </row>
    <row r="109" spans="3:6" x14ac:dyDescent="0.25">
      <c r="D109" t="s">
        <v>18</v>
      </c>
      <c r="E109">
        <v>2.460528061433696</v>
      </c>
      <c r="F109">
        <v>0.69452165259447751</v>
      </c>
    </row>
    <row r="110" spans="3:6" x14ac:dyDescent="0.25">
      <c r="D110" t="s">
        <v>19</v>
      </c>
      <c r="E110">
        <v>3.6905140921849808</v>
      </c>
      <c r="F110">
        <v>0.71095291682215989</v>
      </c>
    </row>
    <row r="111" spans="3:6" x14ac:dyDescent="0.25">
      <c r="D111" t="s">
        <v>20</v>
      </c>
      <c r="E111">
        <v>3.9267509780339913</v>
      </c>
      <c r="F111">
        <v>0.63376044623736361</v>
      </c>
    </row>
    <row r="112" spans="3:6" x14ac:dyDescent="0.25">
      <c r="D112" t="s">
        <v>21</v>
      </c>
      <c r="E112">
        <v>3.9906997176398873</v>
      </c>
      <c r="F112">
        <v>0.79845180928610904</v>
      </c>
    </row>
    <row r="113" spans="3:6" x14ac:dyDescent="0.25">
      <c r="D113" t="s">
        <v>22</v>
      </c>
      <c r="E113">
        <v>2.0013016396662273</v>
      </c>
      <c r="F113">
        <v>0.76805532128793907</v>
      </c>
    </row>
    <row r="114" spans="3:6" x14ac:dyDescent="0.25">
      <c r="D114" t="s">
        <v>23</v>
      </c>
      <c r="E114">
        <v>1.7459770545745603</v>
      </c>
      <c r="F114">
        <v>0.78185371072181309</v>
      </c>
    </row>
    <row r="115" spans="3:6" x14ac:dyDescent="0.25">
      <c r="C115">
        <v>2010</v>
      </c>
      <c r="D115" t="s">
        <v>12</v>
      </c>
    </row>
    <row r="116" spans="3:6" x14ac:dyDescent="0.25">
      <c r="D116" t="s">
        <v>13</v>
      </c>
      <c r="E116">
        <v>1.1684820831480454</v>
      </c>
      <c r="F116">
        <v>0.78204301510627827</v>
      </c>
    </row>
    <row r="117" spans="3:6" x14ac:dyDescent="0.25">
      <c r="D117" t="s">
        <v>14</v>
      </c>
      <c r="E117">
        <v>1.0775223942427212</v>
      </c>
      <c r="F117">
        <v>0.82971942908084373</v>
      </c>
    </row>
    <row r="118" spans="3:6" x14ac:dyDescent="0.25">
      <c r="D118" t="s">
        <v>15</v>
      </c>
      <c r="E118">
        <v>1.3221240998438399</v>
      </c>
      <c r="F118">
        <v>0.79350079390707029</v>
      </c>
    </row>
    <row r="119" spans="3:6" x14ac:dyDescent="0.25">
      <c r="D119" t="s">
        <v>16</v>
      </c>
      <c r="E119">
        <v>1.6022412258747329</v>
      </c>
      <c r="F119">
        <v>0.77441356614339185</v>
      </c>
    </row>
    <row r="120" spans="3:6" x14ac:dyDescent="0.25">
      <c r="D120" t="s">
        <v>17</v>
      </c>
      <c r="E120">
        <v>1.7756348390284311</v>
      </c>
      <c r="F120">
        <v>0.74338854081922567</v>
      </c>
    </row>
    <row r="121" spans="3:6" x14ac:dyDescent="0.25">
      <c r="D121" t="s">
        <v>18</v>
      </c>
      <c r="E121">
        <v>2.8027567166214653</v>
      </c>
      <c r="F121">
        <v>0.66063455826622985</v>
      </c>
    </row>
    <row r="122" spans="3:6" x14ac:dyDescent="0.25">
      <c r="D122" t="s">
        <v>19</v>
      </c>
      <c r="E122">
        <v>3.5895825803180044</v>
      </c>
      <c r="F122">
        <v>0.64772735041754492</v>
      </c>
    </row>
    <row r="123" spans="3:6" x14ac:dyDescent="0.25">
      <c r="D123" t="s">
        <v>20</v>
      </c>
      <c r="E123">
        <v>5.7371263103521839</v>
      </c>
      <c r="F123">
        <v>0.77437367674511937</v>
      </c>
    </row>
    <row r="124" spans="3:6" x14ac:dyDescent="0.25">
      <c r="D124" t="s">
        <v>21</v>
      </c>
      <c r="E124">
        <v>2.8813257406424118</v>
      </c>
      <c r="F124">
        <v>0.85983346350549128</v>
      </c>
    </row>
    <row r="125" spans="3:6" x14ac:dyDescent="0.25">
      <c r="D125" t="s">
        <v>22</v>
      </c>
      <c r="E125">
        <v>1.7656417621402245</v>
      </c>
      <c r="F125">
        <v>0.83360762410112721</v>
      </c>
    </row>
    <row r="126" spans="3:6" x14ac:dyDescent="0.25">
      <c r="D126" t="s">
        <v>23</v>
      </c>
      <c r="E126">
        <v>1.1812126999975006</v>
      </c>
      <c r="F126">
        <v>0.93888312140485408</v>
      </c>
    </row>
    <row r="127" spans="3:6" x14ac:dyDescent="0.25">
      <c r="C127">
        <v>2011</v>
      </c>
      <c r="D127" t="s">
        <v>12</v>
      </c>
    </row>
    <row r="128" spans="3:6" x14ac:dyDescent="0.25">
      <c r="D128" t="s">
        <v>13</v>
      </c>
      <c r="E128">
        <v>1.2869190841882503</v>
      </c>
      <c r="F128">
        <v>0.81646512591843656</v>
      </c>
    </row>
    <row r="129" spans="4:6" x14ac:dyDescent="0.25">
      <c r="D129" t="s">
        <v>14</v>
      </c>
      <c r="E129">
        <v>1.2490755721374784</v>
      </c>
      <c r="F129">
        <v>0.86424301832692629</v>
      </c>
    </row>
    <row r="130" spans="4:6" x14ac:dyDescent="0.25">
      <c r="D130" t="s">
        <v>15</v>
      </c>
      <c r="E130">
        <v>1.2044228543855628</v>
      </c>
      <c r="F130">
        <v>0.7988700617782496</v>
      </c>
    </row>
    <row r="131" spans="4:6" x14ac:dyDescent="0.25">
      <c r="D131" t="s">
        <v>16</v>
      </c>
      <c r="E131">
        <v>1.3877320082053908</v>
      </c>
      <c r="F131">
        <v>0.7705435142567445</v>
      </c>
    </row>
    <row r="132" spans="4:6" x14ac:dyDescent="0.25">
      <c r="D132" t="s">
        <v>17</v>
      </c>
      <c r="E132">
        <v>2.3208245555512907</v>
      </c>
      <c r="F132">
        <v>0.76288719504863756</v>
      </c>
    </row>
    <row r="133" spans="4:6" x14ac:dyDescent="0.25">
      <c r="D133" t="s">
        <v>18</v>
      </c>
      <c r="E133">
        <v>4.2789944694737487</v>
      </c>
      <c r="F133">
        <v>0.74471915827522506</v>
      </c>
    </row>
    <row r="134" spans="4:6" x14ac:dyDescent="0.25">
      <c r="D134" t="s">
        <v>19</v>
      </c>
      <c r="E134">
        <v>4.7120136833251607</v>
      </c>
      <c r="F134">
        <v>0.76157459095291891</v>
      </c>
    </row>
    <row r="135" spans="4:6" x14ac:dyDescent="0.25">
      <c r="D135" t="s">
        <v>20</v>
      </c>
      <c r="E135">
        <v>3.1556255833439306</v>
      </c>
      <c r="F135">
        <v>0.75903206936104228</v>
      </c>
    </row>
    <row r="136" spans="4:6" x14ac:dyDescent="0.25">
      <c r="D136" t="s">
        <v>21</v>
      </c>
      <c r="E136">
        <v>3.2954573078185012</v>
      </c>
      <c r="F136">
        <v>0.77139403038543708</v>
      </c>
    </row>
    <row r="137" spans="4:6" x14ac:dyDescent="0.25">
      <c r="D137" t="s">
        <v>22</v>
      </c>
      <c r="E137">
        <v>2.0163358673095262</v>
      </c>
      <c r="F137">
        <v>0.85541168499372855</v>
      </c>
    </row>
    <row r="138" spans="4:6" x14ac:dyDescent="0.25">
      <c r="D138" t="s">
        <v>23</v>
      </c>
      <c r="E138">
        <v>1.3825069991493588</v>
      </c>
      <c r="F138">
        <v>0.882908407877942</v>
      </c>
    </row>
    <row r="143" spans="4:6" x14ac:dyDescent="0.25">
      <c r="E143" t="s">
        <v>0</v>
      </c>
      <c r="F143">
        <v>33</v>
      </c>
    </row>
    <row r="144" spans="4:6" x14ac:dyDescent="0.25">
      <c r="E144" t="s">
        <v>1</v>
      </c>
      <c r="F144">
        <v>2</v>
      </c>
    </row>
    <row r="146" spans="5:7" x14ac:dyDescent="0.25">
      <c r="E146" t="s">
        <v>2</v>
      </c>
      <c r="F146" t="s">
        <v>24</v>
      </c>
      <c r="G146" t="s">
        <v>25</v>
      </c>
    </row>
    <row r="147" spans="5:7" x14ac:dyDescent="0.25">
      <c r="E147">
        <v>2001</v>
      </c>
      <c r="F147">
        <v>2.6323535744764732</v>
      </c>
      <c r="G147">
        <v>0.80202714260711061</v>
      </c>
    </row>
    <row r="148" spans="5:7" x14ac:dyDescent="0.25">
      <c r="E148">
        <v>2002</v>
      </c>
      <c r="F148">
        <v>3.5712911903326021</v>
      </c>
      <c r="G148">
        <v>0.783349786707909</v>
      </c>
    </row>
    <row r="149" spans="5:7" x14ac:dyDescent="0.25">
      <c r="E149">
        <v>2003</v>
      </c>
      <c r="F149">
        <v>4.2310345652207273</v>
      </c>
      <c r="G149">
        <v>0.81455661732323514</v>
      </c>
    </row>
    <row r="150" spans="5:7" x14ac:dyDescent="0.25">
      <c r="E150">
        <v>2004</v>
      </c>
      <c r="F150">
        <v>2.8989576834205026</v>
      </c>
      <c r="G150">
        <v>0.80872023790338288</v>
      </c>
    </row>
    <row r="151" spans="5:7" x14ac:dyDescent="0.25">
      <c r="E151">
        <v>2005</v>
      </c>
      <c r="F151">
        <v>2.4155602211861233</v>
      </c>
      <c r="G151">
        <v>0.84110807767291695</v>
      </c>
    </row>
    <row r="152" spans="5:7" x14ac:dyDescent="0.25">
      <c r="E152">
        <v>2006</v>
      </c>
      <c r="F152">
        <v>2.7082357474367917</v>
      </c>
      <c r="G152">
        <v>0.76313797931199101</v>
      </c>
    </row>
    <row r="153" spans="5:7" x14ac:dyDescent="0.25">
      <c r="E153">
        <v>2007</v>
      </c>
      <c r="F153">
        <v>3.6375305512481777</v>
      </c>
      <c r="G153">
        <v>0.83724383970558403</v>
      </c>
    </row>
    <row r="154" spans="5:7" x14ac:dyDescent="0.25">
      <c r="E154">
        <v>2008</v>
      </c>
      <c r="F154">
        <v>2.6763122904045349</v>
      </c>
      <c r="G154">
        <v>0.78700573000891649</v>
      </c>
    </row>
    <row r="155" spans="5:7" x14ac:dyDescent="0.25">
      <c r="E155">
        <v>2009</v>
      </c>
      <c r="F155">
        <v>2.1974363892550648</v>
      </c>
      <c r="G155">
        <v>0.76768770767404837</v>
      </c>
    </row>
    <row r="156" spans="5:7" x14ac:dyDescent="0.25">
      <c r="E156">
        <v>2010</v>
      </c>
      <c r="F156">
        <v>2.2044064135794406</v>
      </c>
      <c r="G156">
        <v>0.80701158437257725</v>
      </c>
    </row>
    <row r="157" spans="5:7" x14ac:dyDescent="0.25">
      <c r="E157">
        <v>2011</v>
      </c>
      <c r="F157">
        <v>2.587396261683085</v>
      </c>
      <c r="G157">
        <v>0.79972444053233849</v>
      </c>
    </row>
    <row r="158" spans="5:7" x14ac:dyDescent="0.25">
      <c r="E158" t="s">
        <v>3</v>
      </c>
      <c r="F158">
        <v>2.7431347593204314</v>
      </c>
      <c r="G158">
        <v>0.79836067313093972</v>
      </c>
    </row>
    <row r="164" spans="5:24" x14ac:dyDescent="0.25">
      <c r="E164" t="s">
        <v>0</v>
      </c>
      <c r="F164">
        <v>33</v>
      </c>
    </row>
    <row r="165" spans="5:24" x14ac:dyDescent="0.25">
      <c r="E165" t="s">
        <v>1</v>
      </c>
      <c r="F165">
        <v>2</v>
      </c>
    </row>
    <row r="167" spans="5:24" x14ac:dyDescent="0.25">
      <c r="E167" t="s">
        <v>6</v>
      </c>
      <c r="F167" t="s">
        <v>7</v>
      </c>
    </row>
    <row r="168" spans="5:24" x14ac:dyDescent="0.25">
      <c r="E168" t="s">
        <v>2</v>
      </c>
      <c r="F168">
        <v>0</v>
      </c>
      <c r="G168">
        <v>1</v>
      </c>
      <c r="I168">
        <v>2</v>
      </c>
      <c r="K168">
        <v>3</v>
      </c>
      <c r="M168">
        <v>4</v>
      </c>
      <c r="O168">
        <v>5</v>
      </c>
      <c r="Q168" t="s">
        <v>3</v>
      </c>
      <c r="T168">
        <v>1</v>
      </c>
      <c r="U168">
        <v>2</v>
      </c>
      <c r="V168">
        <v>3</v>
      </c>
      <c r="W168">
        <v>4</v>
      </c>
      <c r="X168">
        <v>5</v>
      </c>
    </row>
    <row r="169" spans="5:24" x14ac:dyDescent="0.25">
      <c r="E169">
        <v>2001</v>
      </c>
      <c r="G169">
        <v>785</v>
      </c>
      <c r="H169">
        <f>+G169*100/$G$180</f>
        <v>14.025370734321958</v>
      </c>
      <c r="I169">
        <v>1600</v>
      </c>
      <c r="J169">
        <f>+I169*100/$I$180</f>
        <v>4.2177408725451428</v>
      </c>
      <c r="K169">
        <v>1119</v>
      </c>
      <c r="L169">
        <f>+K169*100/$K$180</f>
        <v>6.9339447267319372</v>
      </c>
      <c r="M169">
        <v>124</v>
      </c>
      <c r="N169">
        <f>+M169*100/$M$180</f>
        <v>6.7245119305856829</v>
      </c>
      <c r="O169">
        <v>65</v>
      </c>
      <c r="P169">
        <f>+O169*100/$O$180</f>
        <v>13.598326359832637</v>
      </c>
      <c r="Q169">
        <v>3693</v>
      </c>
      <c r="S169">
        <v>2001</v>
      </c>
      <c r="T169">
        <f>+G169*100/$Q$169</f>
        <v>21.256431085838074</v>
      </c>
      <c r="U169">
        <f>+I169*100/$Q$169</f>
        <v>43.325209856485245</v>
      </c>
      <c r="V169">
        <f>+K169*100/$Q$169</f>
        <v>30.300568643379368</v>
      </c>
      <c r="W169">
        <f>+M169*100/$Q$169</f>
        <v>3.3577037638776064</v>
      </c>
      <c r="X169">
        <f>+O169*100/$Q$169</f>
        <v>1.760086650419713</v>
      </c>
    </row>
    <row r="170" spans="5:24" x14ac:dyDescent="0.25">
      <c r="E170">
        <v>2002</v>
      </c>
      <c r="G170">
        <v>800</v>
      </c>
      <c r="H170">
        <f t="shared" ref="H170:H180" si="0">+G170*100/$G$180</f>
        <v>14.293371448990531</v>
      </c>
      <c r="I170">
        <v>2050</v>
      </c>
      <c r="J170">
        <f t="shared" ref="J170:J180" si="1">+I170*100/$I$180</f>
        <v>5.4039804929484641</v>
      </c>
      <c r="K170">
        <v>1889</v>
      </c>
      <c r="L170">
        <f t="shared" ref="L170:L180" si="2">+K170*100/$K$180</f>
        <v>11.705291857727104</v>
      </c>
      <c r="M170">
        <v>204</v>
      </c>
      <c r="N170">
        <f t="shared" ref="N170:N180" si="3">+M170*100/$M$180</f>
        <v>11.062906724511931</v>
      </c>
      <c r="O170">
        <v>97</v>
      </c>
      <c r="P170">
        <f t="shared" ref="P170:P180" si="4">+O170*100/$O$180</f>
        <v>20.292887029288703</v>
      </c>
      <c r="Q170">
        <v>5040</v>
      </c>
      <c r="S170">
        <v>2002</v>
      </c>
      <c r="T170">
        <f t="shared" ref="T170:T179" si="5">+G170*100/$Q$169</f>
        <v>21.662604928242622</v>
      </c>
      <c r="U170">
        <f t="shared" ref="U170:U179" si="6">+I170*100/$Q$169</f>
        <v>55.510425128621719</v>
      </c>
      <c r="V170">
        <f t="shared" ref="V170:V179" si="7">+K170*100/$Q$169</f>
        <v>51.150825886812889</v>
      </c>
      <c r="W170">
        <f t="shared" ref="W170:W179" si="8">+M170*100/$Q$169</f>
        <v>5.5239642567018681</v>
      </c>
      <c r="X170">
        <f t="shared" ref="X170:X179" si="9">+O170*100/$Q$169</f>
        <v>2.626590847549418</v>
      </c>
    </row>
    <row r="171" spans="5:24" x14ac:dyDescent="0.25">
      <c r="E171">
        <v>2003</v>
      </c>
      <c r="G171">
        <v>120</v>
      </c>
      <c r="H171">
        <f t="shared" si="0"/>
        <v>2.1440057173485796</v>
      </c>
      <c r="I171">
        <v>1814</v>
      </c>
      <c r="J171">
        <f t="shared" si="1"/>
        <v>4.7818637142480558</v>
      </c>
      <c r="K171">
        <v>1839</v>
      </c>
      <c r="L171">
        <f t="shared" si="2"/>
        <v>11.395464121948196</v>
      </c>
      <c r="M171">
        <v>53</v>
      </c>
      <c r="N171">
        <f t="shared" si="3"/>
        <v>2.8741865509761388</v>
      </c>
      <c r="O171">
        <v>8</v>
      </c>
      <c r="P171">
        <f t="shared" si="4"/>
        <v>1.6736401673640167</v>
      </c>
      <c r="Q171">
        <v>3834</v>
      </c>
      <c r="S171">
        <v>2003</v>
      </c>
      <c r="T171">
        <f t="shared" si="5"/>
        <v>3.249390739236393</v>
      </c>
      <c r="U171">
        <f t="shared" si="6"/>
        <v>49.119956674790146</v>
      </c>
      <c r="V171">
        <f t="shared" si="7"/>
        <v>49.796913078797722</v>
      </c>
      <c r="W171">
        <f t="shared" si="8"/>
        <v>1.4351475764960737</v>
      </c>
      <c r="X171">
        <f t="shared" si="9"/>
        <v>0.21662604928242621</v>
      </c>
    </row>
    <row r="172" spans="5:24" x14ac:dyDescent="0.25">
      <c r="E172">
        <v>2004</v>
      </c>
      <c r="G172">
        <v>139</v>
      </c>
      <c r="H172">
        <f t="shared" si="0"/>
        <v>2.4834732892621045</v>
      </c>
      <c r="I172">
        <v>1931</v>
      </c>
      <c r="J172">
        <f t="shared" si="1"/>
        <v>5.0902860155529197</v>
      </c>
      <c r="K172">
        <v>1100</v>
      </c>
      <c r="L172">
        <f t="shared" si="2"/>
        <v>6.8162101871359528</v>
      </c>
      <c r="M172">
        <v>10</v>
      </c>
      <c r="N172">
        <f t="shared" si="3"/>
        <v>0.54229934924078094</v>
      </c>
      <c r="O172">
        <v>5</v>
      </c>
      <c r="P172">
        <f t="shared" si="4"/>
        <v>1.0460251046025104</v>
      </c>
      <c r="Q172">
        <v>3185</v>
      </c>
      <c r="S172">
        <v>2004</v>
      </c>
      <c r="T172">
        <f t="shared" si="5"/>
        <v>3.7638776062821555</v>
      </c>
      <c r="U172">
        <f t="shared" si="6"/>
        <v>52.288112645545624</v>
      </c>
      <c r="V172">
        <f t="shared" si="7"/>
        <v>29.786081776333603</v>
      </c>
      <c r="W172">
        <f t="shared" si="8"/>
        <v>0.27078256160303277</v>
      </c>
      <c r="X172">
        <f t="shared" si="9"/>
        <v>0.13539128080151638</v>
      </c>
    </row>
    <row r="173" spans="5:24" x14ac:dyDescent="0.25">
      <c r="E173">
        <v>2005</v>
      </c>
      <c r="G173">
        <v>26</v>
      </c>
      <c r="H173">
        <f t="shared" si="0"/>
        <v>0.46453457209219223</v>
      </c>
      <c r="I173">
        <v>2743</v>
      </c>
      <c r="J173">
        <f t="shared" si="1"/>
        <v>7.2307895083695799</v>
      </c>
      <c r="K173">
        <v>816</v>
      </c>
      <c r="L173">
        <f t="shared" si="2"/>
        <v>5.0563886479117608</v>
      </c>
      <c r="M173">
        <v>132</v>
      </c>
      <c r="N173">
        <f t="shared" si="3"/>
        <v>7.1583514099783079</v>
      </c>
      <c r="O173">
        <v>11</v>
      </c>
      <c r="P173">
        <f t="shared" si="4"/>
        <v>2.3012552301255229</v>
      </c>
      <c r="Q173">
        <v>3728</v>
      </c>
      <c r="S173">
        <v>2005</v>
      </c>
      <c r="T173">
        <f t="shared" si="5"/>
        <v>0.70403466016788518</v>
      </c>
      <c r="U173">
        <f t="shared" si="6"/>
        <v>74.275656647711884</v>
      </c>
      <c r="V173">
        <f t="shared" si="7"/>
        <v>22.095857026807472</v>
      </c>
      <c r="W173">
        <f t="shared" si="8"/>
        <v>3.5743298131600323</v>
      </c>
      <c r="X173">
        <f t="shared" si="9"/>
        <v>0.29786081776333606</v>
      </c>
    </row>
    <row r="174" spans="5:24" x14ac:dyDescent="0.25">
      <c r="E174">
        <v>2006</v>
      </c>
      <c r="G174">
        <v>165</v>
      </c>
      <c r="H174">
        <f t="shared" si="0"/>
        <v>2.9480078613542968</v>
      </c>
      <c r="I174">
        <v>1873</v>
      </c>
      <c r="J174">
        <f t="shared" si="1"/>
        <v>4.9373929089231581</v>
      </c>
      <c r="K174">
        <v>698</v>
      </c>
      <c r="L174">
        <f t="shared" si="2"/>
        <v>4.3251951914735409</v>
      </c>
      <c r="M174">
        <v>93</v>
      </c>
      <c r="N174">
        <f t="shared" si="3"/>
        <v>5.0433839479392626</v>
      </c>
      <c r="O174">
        <v>41</v>
      </c>
      <c r="P174">
        <f t="shared" si="4"/>
        <v>8.5774058577405849</v>
      </c>
      <c r="Q174">
        <v>2870</v>
      </c>
      <c r="S174">
        <v>2006</v>
      </c>
      <c r="T174">
        <f t="shared" si="5"/>
        <v>4.4679122664500408</v>
      </c>
      <c r="U174">
        <f t="shared" si="6"/>
        <v>50.717573788248039</v>
      </c>
      <c r="V174">
        <f t="shared" si="7"/>
        <v>18.900622799891686</v>
      </c>
      <c r="W174">
        <f t="shared" si="8"/>
        <v>2.5182778229082046</v>
      </c>
      <c r="X174">
        <f t="shared" si="9"/>
        <v>1.1102085025724344</v>
      </c>
    </row>
    <row r="175" spans="5:24" x14ac:dyDescent="0.25">
      <c r="E175">
        <v>2007</v>
      </c>
      <c r="G175">
        <v>94</v>
      </c>
      <c r="H175">
        <f t="shared" si="0"/>
        <v>1.6794711452563873</v>
      </c>
      <c r="I175">
        <v>2308</v>
      </c>
      <c r="J175">
        <f t="shared" si="1"/>
        <v>6.0840912086463685</v>
      </c>
      <c r="K175">
        <v>1565</v>
      </c>
      <c r="L175">
        <f t="shared" si="2"/>
        <v>9.6976081298797876</v>
      </c>
      <c r="M175">
        <v>128</v>
      </c>
      <c r="N175">
        <f t="shared" si="3"/>
        <v>6.9414316702819958</v>
      </c>
      <c r="O175">
        <v>23</v>
      </c>
      <c r="P175">
        <f t="shared" si="4"/>
        <v>4.8117154811715483</v>
      </c>
      <c r="Q175">
        <v>4118</v>
      </c>
      <c r="S175">
        <v>2007</v>
      </c>
      <c r="T175">
        <f t="shared" si="5"/>
        <v>2.5453560790685081</v>
      </c>
      <c r="U175">
        <f t="shared" si="6"/>
        <v>62.496615217979965</v>
      </c>
      <c r="V175">
        <f t="shared" si="7"/>
        <v>42.377470890874626</v>
      </c>
      <c r="W175">
        <f t="shared" si="8"/>
        <v>3.4660167885188193</v>
      </c>
      <c r="X175">
        <f t="shared" si="9"/>
        <v>0.62279989168697536</v>
      </c>
    </row>
    <row r="176" spans="5:24" x14ac:dyDescent="0.25">
      <c r="E176">
        <v>2008</v>
      </c>
      <c r="G176">
        <v>568</v>
      </c>
      <c r="H176">
        <f t="shared" si="0"/>
        <v>10.148293728783276</v>
      </c>
      <c r="I176">
        <v>3607</v>
      </c>
      <c r="J176">
        <f t="shared" si="1"/>
        <v>9.508369579543956</v>
      </c>
      <c r="K176">
        <v>1580</v>
      </c>
      <c r="L176">
        <f t="shared" si="2"/>
        <v>9.7905564506134581</v>
      </c>
      <c r="M176">
        <v>508</v>
      </c>
      <c r="N176">
        <f t="shared" si="3"/>
        <v>27.548806941431671</v>
      </c>
      <c r="O176">
        <v>82</v>
      </c>
      <c r="P176">
        <f t="shared" si="4"/>
        <v>17.15481171548117</v>
      </c>
      <c r="Q176">
        <v>6345</v>
      </c>
      <c r="S176">
        <v>2008</v>
      </c>
      <c r="T176">
        <f t="shared" si="5"/>
        <v>15.380449499052261</v>
      </c>
      <c r="U176">
        <f t="shared" si="6"/>
        <v>97.671269970213913</v>
      </c>
      <c r="V176">
        <f t="shared" si="7"/>
        <v>42.783644733279175</v>
      </c>
      <c r="W176">
        <f t="shared" si="8"/>
        <v>13.755754129434065</v>
      </c>
      <c r="X176">
        <f t="shared" si="9"/>
        <v>2.2204170051448688</v>
      </c>
    </row>
    <row r="177" spans="4:40" x14ac:dyDescent="0.25">
      <c r="E177">
        <v>2009</v>
      </c>
      <c r="G177">
        <v>1234</v>
      </c>
      <c r="H177">
        <f t="shared" si="0"/>
        <v>22.047525460067895</v>
      </c>
      <c r="I177">
        <v>6148</v>
      </c>
      <c r="J177">
        <f t="shared" si="1"/>
        <v>16.206669302754712</v>
      </c>
      <c r="K177">
        <v>1552</v>
      </c>
      <c r="L177">
        <f t="shared" si="2"/>
        <v>9.6170529185772704</v>
      </c>
      <c r="M177">
        <v>168</v>
      </c>
      <c r="N177">
        <f t="shared" si="3"/>
        <v>9.1106290672451191</v>
      </c>
      <c r="O177">
        <v>18</v>
      </c>
      <c r="P177">
        <f t="shared" si="4"/>
        <v>3.7656903765690375</v>
      </c>
      <c r="Q177">
        <v>9120</v>
      </c>
      <c r="S177">
        <v>2009</v>
      </c>
      <c r="T177">
        <f t="shared" si="5"/>
        <v>33.41456810181424</v>
      </c>
      <c r="U177">
        <f t="shared" si="6"/>
        <v>166.47711887354455</v>
      </c>
      <c r="V177">
        <f t="shared" si="7"/>
        <v>42.025453560790687</v>
      </c>
      <c r="W177">
        <f t="shared" si="8"/>
        <v>4.5491470349309502</v>
      </c>
      <c r="X177">
        <f t="shared" si="9"/>
        <v>0.487408610885459</v>
      </c>
      <c r="AI177" t="s">
        <v>26</v>
      </c>
    </row>
    <row r="178" spans="4:40" x14ac:dyDescent="0.25">
      <c r="E178">
        <v>2010</v>
      </c>
      <c r="G178">
        <v>629</v>
      </c>
      <c r="H178">
        <f t="shared" si="0"/>
        <v>11.238163301768804</v>
      </c>
      <c r="I178">
        <v>7334</v>
      </c>
      <c r="J178">
        <f t="shared" si="1"/>
        <v>19.333069724528798</v>
      </c>
      <c r="K178">
        <v>1694</v>
      </c>
      <c r="L178">
        <f t="shared" si="2"/>
        <v>10.496963688189366</v>
      </c>
      <c r="M178">
        <v>156</v>
      </c>
      <c r="N178">
        <f t="shared" si="3"/>
        <v>8.4598698481561829</v>
      </c>
      <c r="O178">
        <v>93</v>
      </c>
      <c r="P178">
        <f t="shared" si="4"/>
        <v>19.456066945606693</v>
      </c>
      <c r="Q178">
        <v>9906</v>
      </c>
      <c r="S178">
        <v>2010</v>
      </c>
      <c r="T178">
        <f t="shared" si="5"/>
        <v>17.032223124830761</v>
      </c>
      <c r="U178">
        <f t="shared" si="6"/>
        <v>198.59193067966422</v>
      </c>
      <c r="V178">
        <f t="shared" si="7"/>
        <v>45.870565935553749</v>
      </c>
      <c r="W178">
        <f t="shared" si="8"/>
        <v>4.2242079610073109</v>
      </c>
      <c r="X178">
        <f t="shared" si="9"/>
        <v>2.5182778229082046</v>
      </c>
      <c r="AI178" t="s">
        <v>10</v>
      </c>
      <c r="AK178" t="s">
        <v>27</v>
      </c>
      <c r="AM178" t="s">
        <v>26</v>
      </c>
      <c r="AN178" t="s">
        <v>27</v>
      </c>
    </row>
    <row r="179" spans="4:40" x14ac:dyDescent="0.25">
      <c r="E179">
        <v>2011</v>
      </c>
      <c r="F179">
        <v>1</v>
      </c>
      <c r="G179">
        <v>1037</v>
      </c>
      <c r="H179">
        <f t="shared" si="0"/>
        <v>18.527782740753974</v>
      </c>
      <c r="I179">
        <v>6527</v>
      </c>
      <c r="J179">
        <f t="shared" si="1"/>
        <v>17.205746671938844</v>
      </c>
      <c r="K179">
        <v>2286</v>
      </c>
      <c r="L179">
        <f t="shared" si="2"/>
        <v>14.165324079811624</v>
      </c>
      <c r="M179">
        <v>268</v>
      </c>
      <c r="N179">
        <f t="shared" si="3"/>
        <v>14.533622559652928</v>
      </c>
      <c r="O179">
        <v>35</v>
      </c>
      <c r="P179">
        <f t="shared" si="4"/>
        <v>7.3221757322175733</v>
      </c>
      <c r="Q179">
        <v>10154</v>
      </c>
      <c r="S179">
        <v>2011</v>
      </c>
      <c r="T179">
        <f t="shared" si="5"/>
        <v>28.080151638234497</v>
      </c>
      <c r="U179">
        <f t="shared" si="6"/>
        <v>176.7397779582995</v>
      </c>
      <c r="V179">
        <f t="shared" si="7"/>
        <v>61.900893582453293</v>
      </c>
      <c r="W179">
        <f t="shared" si="8"/>
        <v>7.256972650961278</v>
      </c>
      <c r="X179">
        <f t="shared" si="9"/>
        <v>0.94773896561061466</v>
      </c>
      <c r="AK179" t="s">
        <v>9</v>
      </c>
      <c r="AM179" t="s">
        <v>11</v>
      </c>
      <c r="AN179" t="s">
        <v>8</v>
      </c>
    </row>
    <row r="180" spans="4:40" x14ac:dyDescent="0.25">
      <c r="E180" t="s">
        <v>3</v>
      </c>
      <c r="F180">
        <v>1</v>
      </c>
      <c r="G180">
        <v>5597</v>
      </c>
      <c r="H180">
        <f t="shared" si="0"/>
        <v>100</v>
      </c>
      <c r="I180">
        <v>37935</v>
      </c>
      <c r="J180">
        <f t="shared" si="1"/>
        <v>100</v>
      </c>
      <c r="K180">
        <v>16138</v>
      </c>
      <c r="L180">
        <f t="shared" si="2"/>
        <v>100</v>
      </c>
      <c r="M180">
        <v>1844</v>
      </c>
      <c r="N180">
        <f t="shared" si="3"/>
        <v>100</v>
      </c>
      <c r="O180">
        <v>478</v>
      </c>
      <c r="P180">
        <f t="shared" si="4"/>
        <v>100</v>
      </c>
      <c r="Q180">
        <v>61993</v>
      </c>
      <c r="AI180">
        <v>2001</v>
      </c>
      <c r="AJ180">
        <v>37.777777777777779</v>
      </c>
      <c r="AK180">
        <v>0.32477341389728098</v>
      </c>
      <c r="AL180">
        <v>2001</v>
      </c>
      <c r="AM180">
        <v>23.679144385026738</v>
      </c>
      <c r="AN180">
        <v>6.9184290030211484</v>
      </c>
    </row>
    <row r="181" spans="4:40" x14ac:dyDescent="0.25">
      <c r="X181" t="s">
        <v>8</v>
      </c>
      <c r="Y181" t="s">
        <v>9</v>
      </c>
      <c r="AI181">
        <v>2002</v>
      </c>
      <c r="AJ181">
        <v>19.555555555555557</v>
      </c>
      <c r="AK181">
        <v>1.4501510574018126</v>
      </c>
      <c r="AL181">
        <v>2002</v>
      </c>
      <c r="AM181">
        <v>21.005347593582886</v>
      </c>
      <c r="AN181">
        <v>12.628398791540786</v>
      </c>
    </row>
    <row r="182" spans="4:40" x14ac:dyDescent="0.25">
      <c r="W182">
        <v>2001</v>
      </c>
      <c r="X182">
        <v>6.9184290030211484</v>
      </c>
      <c r="Y182">
        <v>7.9422382671480145</v>
      </c>
      <c r="AI182">
        <v>2003</v>
      </c>
      <c r="AJ182">
        <v>2.6666666666666665</v>
      </c>
      <c r="AK182">
        <v>0.19637462235649547</v>
      </c>
      <c r="AL182">
        <v>2003</v>
      </c>
      <c r="AM182">
        <v>11.925133689839573</v>
      </c>
      <c r="AN182">
        <v>7.5981873111782479</v>
      </c>
    </row>
    <row r="183" spans="4:40" x14ac:dyDescent="0.25">
      <c r="W183">
        <v>2002</v>
      </c>
      <c r="X183">
        <v>12.628398791540786</v>
      </c>
      <c r="Y183">
        <v>13.501805054151625</v>
      </c>
      <c r="AI183">
        <v>2004</v>
      </c>
      <c r="AJ183">
        <v>8.4444444444444446</v>
      </c>
      <c r="AK183">
        <v>9.0634441087613288E-2</v>
      </c>
      <c r="AL183">
        <v>2004</v>
      </c>
      <c r="AM183">
        <v>6.4919786096256686</v>
      </c>
      <c r="AN183">
        <v>3.8368580060422959</v>
      </c>
    </row>
    <row r="184" spans="4:40" x14ac:dyDescent="0.25">
      <c r="W184">
        <v>2003</v>
      </c>
      <c r="X184">
        <v>7.5981873111782479</v>
      </c>
      <c r="Y184">
        <v>1.371841155234657</v>
      </c>
      <c r="AI184">
        <v>2005</v>
      </c>
      <c r="AJ184">
        <v>7.1111111111111107</v>
      </c>
      <c r="AK184">
        <v>1.0574018126888218</v>
      </c>
      <c r="AL184">
        <v>2005</v>
      </c>
      <c r="AM184">
        <v>4.9304812834224601</v>
      </c>
      <c r="AN184">
        <v>5.8232628398791544</v>
      </c>
    </row>
    <row r="185" spans="4:40" x14ac:dyDescent="0.25">
      <c r="W185">
        <v>2004</v>
      </c>
      <c r="X185">
        <v>3.8368580060422959</v>
      </c>
      <c r="Y185">
        <v>0.72202166064981954</v>
      </c>
      <c r="AI185">
        <v>2006</v>
      </c>
      <c r="AJ185">
        <v>2.2222222222222223</v>
      </c>
      <c r="AK185">
        <v>0.98942598187311182</v>
      </c>
      <c r="AL185">
        <v>2006</v>
      </c>
      <c r="AM185">
        <v>5.4438502673796796</v>
      </c>
      <c r="AN185">
        <v>5.0377643504531724</v>
      </c>
    </row>
    <row r="186" spans="4:40" x14ac:dyDescent="0.25">
      <c r="E186" t="s">
        <v>0</v>
      </c>
      <c r="F186">
        <v>33</v>
      </c>
      <c r="W186">
        <v>2005</v>
      </c>
      <c r="X186">
        <v>5.8232628398791544</v>
      </c>
      <c r="Y186">
        <v>9.3140794223826706</v>
      </c>
      <c r="AI186">
        <v>2007</v>
      </c>
      <c r="AJ186">
        <v>0</v>
      </c>
      <c r="AK186">
        <v>1.012084592145015</v>
      </c>
      <c r="AL186">
        <v>2007</v>
      </c>
      <c r="AM186">
        <v>1.2727272727272727</v>
      </c>
      <c r="AN186">
        <v>8.8368580060422968</v>
      </c>
    </row>
    <row r="187" spans="4:40" x14ac:dyDescent="0.25">
      <c r="E187" t="s">
        <v>1</v>
      </c>
      <c r="F187">
        <v>2</v>
      </c>
      <c r="W187">
        <v>2006</v>
      </c>
      <c r="X187">
        <v>5.0377643504531724</v>
      </c>
      <c r="Y187">
        <v>7.7256317689530682</v>
      </c>
      <c r="AI187">
        <v>2008</v>
      </c>
      <c r="AJ187">
        <v>3.5555555555555554</v>
      </c>
      <c r="AK187">
        <v>3.3308157099697886</v>
      </c>
      <c r="AL187">
        <v>2008</v>
      </c>
      <c r="AM187">
        <v>5.4224598930481287</v>
      </c>
      <c r="AN187">
        <v>10.188821752265861</v>
      </c>
    </row>
    <row r="188" spans="4:40" x14ac:dyDescent="0.25">
      <c r="W188">
        <v>2007</v>
      </c>
      <c r="X188">
        <v>8.8368580060422968</v>
      </c>
      <c r="Y188">
        <v>7.2202166064981945</v>
      </c>
      <c r="AI188">
        <v>2009</v>
      </c>
      <c r="AJ188">
        <v>4.4444444444444446</v>
      </c>
      <c r="AK188">
        <v>1.1933534743202416</v>
      </c>
      <c r="AL188">
        <v>2009</v>
      </c>
      <c r="AM188">
        <v>7.144385026737968</v>
      </c>
      <c r="AN188">
        <v>11.246223564954683</v>
      </c>
    </row>
    <row r="189" spans="4:40" x14ac:dyDescent="0.25">
      <c r="E189" t="s">
        <v>6</v>
      </c>
      <c r="F189" t="s">
        <v>7</v>
      </c>
      <c r="W189">
        <v>2008</v>
      </c>
      <c r="X189">
        <v>10.188821752265861</v>
      </c>
      <c r="Y189">
        <v>13.574007220216606</v>
      </c>
      <c r="AI189">
        <v>2010</v>
      </c>
      <c r="AJ189">
        <v>11.111111111111111</v>
      </c>
      <c r="AK189">
        <v>1.6087613293051359</v>
      </c>
      <c r="AL189">
        <v>2010</v>
      </c>
      <c r="AM189">
        <v>5.0374331550802136</v>
      </c>
      <c r="AN189">
        <v>11.540785498489425</v>
      </c>
    </row>
    <row r="190" spans="4:40" x14ac:dyDescent="0.25">
      <c r="E190" t="s">
        <v>2</v>
      </c>
      <c r="F190" s="3">
        <v>1</v>
      </c>
      <c r="G190" s="3">
        <v>2</v>
      </c>
      <c r="H190" s="3">
        <v>3</v>
      </c>
      <c r="I190" s="3">
        <v>4</v>
      </c>
      <c r="J190" s="3">
        <v>5</v>
      </c>
      <c r="K190" s="3">
        <v>6</v>
      </c>
      <c r="L190" s="3">
        <v>7</v>
      </c>
      <c r="M190" s="3">
        <v>8</v>
      </c>
      <c r="N190" s="3">
        <v>9</v>
      </c>
      <c r="O190" s="3">
        <v>10</v>
      </c>
      <c r="P190" s="3">
        <v>11</v>
      </c>
      <c r="Q190" s="3">
        <v>12</v>
      </c>
      <c r="R190" s="3" t="s">
        <v>3</v>
      </c>
      <c r="S190" t="s">
        <v>8</v>
      </c>
      <c r="T190" t="s">
        <v>9</v>
      </c>
      <c r="W190">
        <v>2009</v>
      </c>
      <c r="X190">
        <v>11.246223564954683</v>
      </c>
      <c r="Y190">
        <v>10.469314079422382</v>
      </c>
      <c r="AI190">
        <v>2011</v>
      </c>
      <c r="AJ190">
        <v>3.1111111111111112</v>
      </c>
      <c r="AK190">
        <v>2.0015105740181269</v>
      </c>
      <c r="AL190">
        <v>2011</v>
      </c>
      <c r="AM190">
        <v>7.6470588235294121</v>
      </c>
      <c r="AN190">
        <v>16.34441087613293</v>
      </c>
    </row>
    <row r="191" spans="4:40" x14ac:dyDescent="0.25">
      <c r="W191">
        <v>2010</v>
      </c>
      <c r="X191">
        <v>11.540785498489425</v>
      </c>
      <c r="Y191">
        <v>11.985559566787003</v>
      </c>
    </row>
    <row r="192" spans="4:40" x14ac:dyDescent="0.25">
      <c r="D192">
        <v>2001</v>
      </c>
      <c r="E192">
        <v>1</v>
      </c>
      <c r="F192">
        <v>3</v>
      </c>
      <c r="G192">
        <v>54</v>
      </c>
      <c r="H192">
        <v>3</v>
      </c>
      <c r="I192">
        <v>57</v>
      </c>
      <c r="J192">
        <v>1</v>
      </c>
      <c r="K192">
        <v>3</v>
      </c>
      <c r="L192">
        <v>3</v>
      </c>
      <c r="N192">
        <v>138</v>
      </c>
      <c r="O192">
        <v>251</v>
      </c>
      <c r="P192">
        <v>176</v>
      </c>
      <c r="Q192">
        <v>96</v>
      </c>
      <c r="R192">
        <v>785</v>
      </c>
      <c r="S192">
        <f>+K192+L192+M192+N192+O192</f>
        <v>395</v>
      </c>
      <c r="W192">
        <v>2011</v>
      </c>
      <c r="X192">
        <v>6.9184290030211484</v>
      </c>
      <c r="Y192">
        <v>7.9422382671480145</v>
      </c>
    </row>
    <row r="193" spans="4:39" x14ac:dyDescent="0.25">
      <c r="E193">
        <v>2</v>
      </c>
      <c r="F193">
        <v>223</v>
      </c>
      <c r="G193">
        <v>278</v>
      </c>
      <c r="H193">
        <v>134</v>
      </c>
      <c r="I193">
        <v>285</v>
      </c>
      <c r="J193">
        <v>54</v>
      </c>
      <c r="K193">
        <v>308</v>
      </c>
      <c r="L193">
        <v>169</v>
      </c>
      <c r="N193">
        <v>63</v>
      </c>
      <c r="O193">
        <v>64</v>
      </c>
      <c r="P193">
        <v>11</v>
      </c>
      <c r="Q193">
        <v>11</v>
      </c>
      <c r="R193">
        <v>1600</v>
      </c>
      <c r="S193">
        <f>+K193+L193+M193+N193+O193</f>
        <v>604</v>
      </c>
      <c r="AJ193" t="s">
        <v>28</v>
      </c>
      <c r="AM193" s="7">
        <f>CORREL(AJ180:AJ190,AM180:AM190)</f>
        <v>0.85563415981979329</v>
      </c>
    </row>
    <row r="194" spans="4:39" x14ac:dyDescent="0.25">
      <c r="E194">
        <v>3</v>
      </c>
      <c r="F194">
        <v>86</v>
      </c>
      <c r="G194">
        <v>88</v>
      </c>
      <c r="H194">
        <v>18</v>
      </c>
      <c r="I194">
        <v>27</v>
      </c>
      <c r="J194">
        <v>37</v>
      </c>
      <c r="K194">
        <v>163</v>
      </c>
      <c r="L194">
        <v>52</v>
      </c>
      <c r="N194">
        <v>292</v>
      </c>
      <c r="O194">
        <v>299</v>
      </c>
      <c r="P194">
        <v>47</v>
      </c>
      <c r="Q194">
        <v>10</v>
      </c>
      <c r="R194">
        <v>1119</v>
      </c>
      <c r="S194" s="9">
        <f>+K194+L194+M194+N194+O194</f>
        <v>806</v>
      </c>
      <c r="AJ194" t="s">
        <v>29</v>
      </c>
      <c r="AM194" s="7">
        <f>CORREL(AK180:AK190,AN180:AN190)</f>
        <v>0.59997908008716894</v>
      </c>
    </row>
    <row r="195" spans="4:39" x14ac:dyDescent="0.25">
      <c r="E195">
        <v>4</v>
      </c>
      <c r="F195">
        <v>9</v>
      </c>
      <c r="G195">
        <v>6</v>
      </c>
      <c r="H195">
        <v>5</v>
      </c>
      <c r="I195">
        <v>2</v>
      </c>
      <c r="J195">
        <v>20</v>
      </c>
      <c r="K195">
        <v>41</v>
      </c>
      <c r="L195">
        <v>23</v>
      </c>
      <c r="N195">
        <v>15</v>
      </c>
      <c r="O195">
        <v>2</v>
      </c>
      <c r="P195">
        <v>1</v>
      </c>
      <c r="R195">
        <v>124</v>
      </c>
      <c r="S195" s="9">
        <f t="shared" ref="S195:S196" si="10">+K195+L195+M195+N195+O195</f>
        <v>81</v>
      </c>
      <c r="T195">
        <f>+K195+L195+M195+N195+O195</f>
        <v>81</v>
      </c>
      <c r="AJ195" t="s">
        <v>30</v>
      </c>
      <c r="AM195">
        <f>CORREL(AJ180:AJ190,AK180:AK190)</f>
        <v>-0.27321585382584651</v>
      </c>
    </row>
    <row r="196" spans="4:39" x14ac:dyDescent="0.25">
      <c r="E196">
        <v>5</v>
      </c>
      <c r="J196">
        <v>36</v>
      </c>
      <c r="K196">
        <v>27</v>
      </c>
      <c r="L196">
        <v>2</v>
      </c>
      <c r="R196">
        <v>65</v>
      </c>
      <c r="S196" s="9">
        <f t="shared" si="10"/>
        <v>29</v>
      </c>
      <c r="T196">
        <f>+K196+L196+M196+N196+O196</f>
        <v>29</v>
      </c>
      <c r="AJ196" t="s">
        <v>31</v>
      </c>
      <c r="AM196">
        <f>CORREL(AM180:AM190,AN180:AN190)</f>
        <v>8.2322377915997919E-2</v>
      </c>
    </row>
    <row r="197" spans="4:39" x14ac:dyDescent="0.25">
      <c r="F197" s="3">
        <v>321</v>
      </c>
      <c r="G197" s="3">
        <v>426</v>
      </c>
      <c r="H197" s="3">
        <v>160</v>
      </c>
      <c r="I197" s="3">
        <v>371</v>
      </c>
      <c r="J197" s="3">
        <v>148</v>
      </c>
      <c r="K197" s="3">
        <v>542</v>
      </c>
      <c r="L197" s="3">
        <v>249</v>
      </c>
      <c r="M197" s="3"/>
      <c r="N197" s="3">
        <v>508</v>
      </c>
      <c r="O197" s="3">
        <v>616</v>
      </c>
      <c r="P197" s="3">
        <v>235</v>
      </c>
      <c r="Q197" s="3">
        <v>117</v>
      </c>
      <c r="R197" s="3">
        <v>3693</v>
      </c>
      <c r="S197" s="5">
        <f>SUM(S194:S196)</f>
        <v>916</v>
      </c>
      <c r="T197" s="5">
        <f>SUM(T195:T196)</f>
        <v>110</v>
      </c>
      <c r="V197">
        <f>+S197*100/$S$278</f>
        <v>6.9184290030211484</v>
      </c>
      <c r="W197">
        <f>+T197*100/$T$278</f>
        <v>7.9422382671480145</v>
      </c>
    </row>
    <row r="199" spans="4:39" x14ac:dyDescent="0.25">
      <c r="D199">
        <v>2002</v>
      </c>
      <c r="E199">
        <v>1</v>
      </c>
      <c r="F199">
        <v>393</v>
      </c>
      <c r="G199">
        <v>93</v>
      </c>
      <c r="H199">
        <v>153</v>
      </c>
      <c r="I199">
        <v>116</v>
      </c>
      <c r="J199">
        <v>4</v>
      </c>
      <c r="L199">
        <v>1</v>
      </c>
      <c r="M199">
        <v>32</v>
      </c>
      <c r="N199">
        <v>3</v>
      </c>
      <c r="O199">
        <v>1</v>
      </c>
      <c r="Q199">
        <v>4</v>
      </c>
      <c r="R199">
        <v>800</v>
      </c>
      <c r="S199" s="9">
        <f t="shared" ref="S199:S200" si="11">+K199+L199+M199+N199+O199</f>
        <v>37</v>
      </c>
    </row>
    <row r="200" spans="4:39" x14ac:dyDescent="0.25">
      <c r="E200">
        <v>2</v>
      </c>
      <c r="F200">
        <v>110</v>
      </c>
      <c r="G200">
        <v>33</v>
      </c>
      <c r="H200">
        <v>3</v>
      </c>
      <c r="I200">
        <v>523</v>
      </c>
      <c r="J200">
        <v>559</v>
      </c>
      <c r="K200">
        <v>58</v>
      </c>
      <c r="L200">
        <v>120</v>
      </c>
      <c r="M200">
        <v>26</v>
      </c>
      <c r="N200">
        <v>214</v>
      </c>
      <c r="O200">
        <v>249</v>
      </c>
      <c r="P200">
        <v>11</v>
      </c>
      <c r="Q200">
        <v>144</v>
      </c>
      <c r="R200">
        <v>2050</v>
      </c>
      <c r="S200" s="9">
        <f t="shared" si="11"/>
        <v>667</v>
      </c>
    </row>
    <row r="201" spans="4:39" x14ac:dyDescent="0.25">
      <c r="E201">
        <v>3</v>
      </c>
      <c r="F201">
        <v>86</v>
      </c>
      <c r="G201">
        <v>31</v>
      </c>
      <c r="I201">
        <v>60</v>
      </c>
      <c r="J201">
        <v>111</v>
      </c>
      <c r="K201">
        <v>20</v>
      </c>
      <c r="L201">
        <v>138</v>
      </c>
      <c r="M201">
        <v>39</v>
      </c>
      <c r="N201">
        <v>835</v>
      </c>
      <c r="O201">
        <v>453</v>
      </c>
      <c r="P201">
        <v>45</v>
      </c>
      <c r="Q201">
        <v>71</v>
      </c>
      <c r="R201">
        <v>1889</v>
      </c>
      <c r="S201" s="9">
        <f>+K201+L201+M201+N201+O201</f>
        <v>1485</v>
      </c>
    </row>
    <row r="202" spans="4:39" x14ac:dyDescent="0.25">
      <c r="E202">
        <v>4</v>
      </c>
      <c r="J202">
        <v>18</v>
      </c>
      <c r="K202">
        <v>2</v>
      </c>
      <c r="L202">
        <v>18</v>
      </c>
      <c r="M202">
        <v>3</v>
      </c>
      <c r="N202">
        <v>62</v>
      </c>
      <c r="O202">
        <v>93</v>
      </c>
      <c r="P202">
        <v>7</v>
      </c>
      <c r="Q202">
        <v>1</v>
      </c>
      <c r="R202">
        <v>204</v>
      </c>
      <c r="S202" s="9">
        <f t="shared" ref="S202:S203" si="12">+K202+L202+M202+N202+O202</f>
        <v>178</v>
      </c>
      <c r="T202">
        <f>+K202+L202+M202+N202+O202</f>
        <v>178</v>
      </c>
    </row>
    <row r="203" spans="4:39" x14ac:dyDescent="0.25">
      <c r="E203">
        <v>5</v>
      </c>
      <c r="I203">
        <v>2</v>
      </c>
      <c r="J203">
        <v>85</v>
      </c>
      <c r="N203">
        <v>5</v>
      </c>
      <c r="O203">
        <v>4</v>
      </c>
      <c r="Q203">
        <v>1</v>
      </c>
      <c r="R203">
        <v>97</v>
      </c>
      <c r="S203" s="9">
        <f t="shared" si="12"/>
        <v>9</v>
      </c>
      <c r="T203">
        <f>+K203+L203+M203+N203+O203</f>
        <v>9</v>
      </c>
    </row>
    <row r="204" spans="4:39" x14ac:dyDescent="0.25">
      <c r="F204" s="3">
        <v>589</v>
      </c>
      <c r="G204" s="3">
        <v>157</v>
      </c>
      <c r="H204" s="3">
        <v>156</v>
      </c>
      <c r="I204" s="3">
        <v>701</v>
      </c>
      <c r="J204" s="3">
        <v>777</v>
      </c>
      <c r="K204" s="3">
        <v>80</v>
      </c>
      <c r="L204" s="3">
        <v>277</v>
      </c>
      <c r="M204" s="3">
        <v>100</v>
      </c>
      <c r="N204" s="3">
        <v>1119</v>
      </c>
      <c r="O204" s="3">
        <v>800</v>
      </c>
      <c r="P204" s="3">
        <v>63</v>
      </c>
      <c r="Q204" s="3">
        <v>221</v>
      </c>
      <c r="R204" s="3">
        <v>5040</v>
      </c>
      <c r="S204" s="5">
        <f>SUM(S201:S203)</f>
        <v>1672</v>
      </c>
      <c r="T204" s="5">
        <f>SUM(T202:T203)</f>
        <v>187</v>
      </c>
      <c r="V204">
        <f>+S204*100/$S$278</f>
        <v>12.628398791540786</v>
      </c>
      <c r="W204">
        <f>+T204*100/$T$278</f>
        <v>13.501805054151625</v>
      </c>
    </row>
    <row r="206" spans="4:39" x14ac:dyDescent="0.25">
      <c r="D206">
        <v>2003</v>
      </c>
      <c r="E206">
        <v>1</v>
      </c>
      <c r="F206">
        <v>46</v>
      </c>
      <c r="G206">
        <v>3</v>
      </c>
      <c r="H206">
        <v>15</v>
      </c>
      <c r="I206">
        <v>5</v>
      </c>
      <c r="J206">
        <v>1</v>
      </c>
      <c r="K206">
        <v>3</v>
      </c>
      <c r="L206">
        <v>4</v>
      </c>
      <c r="N206">
        <v>8</v>
      </c>
      <c r="O206">
        <v>3</v>
      </c>
      <c r="P206">
        <v>1</v>
      </c>
      <c r="Q206">
        <v>31</v>
      </c>
      <c r="R206">
        <v>120</v>
      </c>
      <c r="S206" s="9">
        <f t="shared" ref="S206:S207" si="13">+K206+L206+M206+N206+O206</f>
        <v>18</v>
      </c>
    </row>
    <row r="207" spans="4:39" x14ac:dyDescent="0.25">
      <c r="E207">
        <v>2</v>
      </c>
      <c r="F207">
        <v>96</v>
      </c>
      <c r="G207">
        <v>618</v>
      </c>
      <c r="H207">
        <v>466</v>
      </c>
      <c r="I207">
        <v>373</v>
      </c>
      <c r="J207">
        <v>107</v>
      </c>
      <c r="K207">
        <v>4</v>
      </c>
      <c r="L207">
        <v>29</v>
      </c>
      <c r="M207">
        <v>10</v>
      </c>
      <c r="N207">
        <v>24</v>
      </c>
      <c r="O207">
        <v>26</v>
      </c>
      <c r="P207">
        <v>57</v>
      </c>
      <c r="Q207">
        <v>4</v>
      </c>
      <c r="R207">
        <v>1814</v>
      </c>
      <c r="S207" s="9">
        <f t="shared" si="13"/>
        <v>93</v>
      </c>
    </row>
    <row r="208" spans="4:39" x14ac:dyDescent="0.25">
      <c r="E208">
        <v>3</v>
      </c>
      <c r="F208">
        <v>34</v>
      </c>
      <c r="G208">
        <v>189</v>
      </c>
      <c r="H208">
        <v>111</v>
      </c>
      <c r="I208">
        <v>74</v>
      </c>
      <c r="J208">
        <v>64</v>
      </c>
      <c r="L208">
        <v>196</v>
      </c>
      <c r="M208">
        <v>77</v>
      </c>
      <c r="N208">
        <v>430</v>
      </c>
      <c r="O208">
        <v>284</v>
      </c>
      <c r="P208">
        <v>322</v>
      </c>
      <c r="Q208">
        <v>58</v>
      </c>
      <c r="R208">
        <v>1839</v>
      </c>
      <c r="S208" s="9">
        <f>+K208+L208+M208+N208+O208</f>
        <v>987</v>
      </c>
    </row>
    <row r="209" spans="4:28" x14ac:dyDescent="0.25">
      <c r="E209">
        <v>4</v>
      </c>
      <c r="G209">
        <v>19</v>
      </c>
      <c r="I209">
        <v>2</v>
      </c>
      <c r="J209">
        <v>6</v>
      </c>
      <c r="L209">
        <v>2</v>
      </c>
      <c r="M209">
        <v>3</v>
      </c>
      <c r="N209">
        <v>6</v>
      </c>
      <c r="O209">
        <v>8</v>
      </c>
      <c r="P209">
        <v>7</v>
      </c>
      <c r="R209">
        <v>53</v>
      </c>
      <c r="S209" s="9">
        <f t="shared" ref="S209:S210" si="14">+K209+L209+M209+N209+O209</f>
        <v>19</v>
      </c>
      <c r="T209">
        <f>+K209+L209+M209+N209+O209</f>
        <v>19</v>
      </c>
    </row>
    <row r="210" spans="4:28" x14ac:dyDescent="0.25">
      <c r="E210">
        <v>5</v>
      </c>
      <c r="G210">
        <v>1</v>
      </c>
      <c r="H210">
        <v>3</v>
      </c>
      <c r="I210">
        <v>4</v>
      </c>
      <c r="R210">
        <v>8</v>
      </c>
      <c r="S210" s="9">
        <f t="shared" si="14"/>
        <v>0</v>
      </c>
      <c r="T210">
        <f>+K210+L210+M210+N210+O210</f>
        <v>0</v>
      </c>
    </row>
    <row r="211" spans="4:28" x14ac:dyDescent="0.25">
      <c r="F211" s="3">
        <v>176</v>
      </c>
      <c r="G211" s="3">
        <v>830</v>
      </c>
      <c r="H211" s="3">
        <v>595</v>
      </c>
      <c r="I211" s="3">
        <v>458</v>
      </c>
      <c r="J211" s="3">
        <v>178</v>
      </c>
      <c r="K211" s="3">
        <v>7</v>
      </c>
      <c r="L211" s="3">
        <v>231</v>
      </c>
      <c r="M211" s="3">
        <v>90</v>
      </c>
      <c r="N211" s="3">
        <v>468</v>
      </c>
      <c r="O211" s="3">
        <v>321</v>
      </c>
      <c r="P211" s="3">
        <v>387</v>
      </c>
      <c r="Q211" s="3">
        <v>93</v>
      </c>
      <c r="R211" s="3">
        <v>3834</v>
      </c>
      <c r="S211" s="5">
        <f>SUM(S208:S210)</f>
        <v>1006</v>
      </c>
      <c r="T211" s="5">
        <f>SUM(T209:T210)</f>
        <v>19</v>
      </c>
      <c r="V211">
        <f>+S211*100/$S$278</f>
        <v>7.5981873111782479</v>
      </c>
      <c r="W211">
        <f>+T211*100/$T$278</f>
        <v>1.371841155234657</v>
      </c>
    </row>
    <row r="214" spans="4:28" x14ac:dyDescent="0.25">
      <c r="D214">
        <v>2004</v>
      </c>
      <c r="E214">
        <v>1</v>
      </c>
      <c r="G214">
        <v>111</v>
      </c>
      <c r="H214">
        <v>6</v>
      </c>
      <c r="I214">
        <v>8</v>
      </c>
      <c r="J214">
        <v>10</v>
      </c>
      <c r="O214">
        <v>2</v>
      </c>
      <c r="P214">
        <v>1</v>
      </c>
      <c r="Q214">
        <v>1</v>
      </c>
      <c r="R214">
        <v>139</v>
      </c>
      <c r="S214" s="9">
        <f t="shared" ref="S214:S215" si="15">+K214+L214+M214+N214+O214</f>
        <v>2</v>
      </c>
    </row>
    <row r="215" spans="4:28" x14ac:dyDescent="0.25">
      <c r="E215">
        <v>2</v>
      </c>
      <c r="F215">
        <v>95</v>
      </c>
      <c r="G215">
        <v>325</v>
      </c>
      <c r="H215">
        <v>362</v>
      </c>
      <c r="I215">
        <v>184</v>
      </c>
      <c r="J215">
        <v>152</v>
      </c>
      <c r="K215">
        <v>127</v>
      </c>
      <c r="L215">
        <v>3</v>
      </c>
      <c r="N215">
        <v>150</v>
      </c>
      <c r="O215">
        <v>153</v>
      </c>
      <c r="P215">
        <v>323</v>
      </c>
      <c r="Q215">
        <v>57</v>
      </c>
      <c r="R215">
        <v>1931</v>
      </c>
      <c r="S215" s="9">
        <f t="shared" si="15"/>
        <v>433</v>
      </c>
    </row>
    <row r="216" spans="4:28" x14ac:dyDescent="0.25">
      <c r="E216">
        <v>3</v>
      </c>
      <c r="F216">
        <v>50</v>
      </c>
      <c r="G216">
        <v>309</v>
      </c>
      <c r="H216">
        <v>9</v>
      </c>
      <c r="I216">
        <v>1</v>
      </c>
      <c r="J216">
        <v>19</v>
      </c>
      <c r="K216">
        <v>50</v>
      </c>
      <c r="L216">
        <v>31</v>
      </c>
      <c r="N216">
        <v>174</v>
      </c>
      <c r="O216">
        <v>243</v>
      </c>
      <c r="P216">
        <v>157</v>
      </c>
      <c r="Q216">
        <v>57</v>
      </c>
      <c r="R216">
        <v>1100</v>
      </c>
      <c r="S216" s="9">
        <f>+K216+L216+M216+N216+O216</f>
        <v>498</v>
      </c>
    </row>
    <row r="217" spans="4:28" x14ac:dyDescent="0.25">
      <c r="E217">
        <v>4</v>
      </c>
      <c r="G217">
        <v>2</v>
      </c>
      <c r="H217">
        <v>1</v>
      </c>
      <c r="N217">
        <v>3</v>
      </c>
      <c r="O217">
        <v>3</v>
      </c>
      <c r="P217">
        <v>1</v>
      </c>
      <c r="R217">
        <v>10</v>
      </c>
      <c r="S217" s="9">
        <f t="shared" ref="S217:S218" si="16">+K217+L217+M217+N217+O217</f>
        <v>6</v>
      </c>
      <c r="T217">
        <f>+K217+L217+M217+N217+O217</f>
        <v>6</v>
      </c>
    </row>
    <row r="218" spans="4:28" x14ac:dyDescent="0.25">
      <c r="E218">
        <v>5</v>
      </c>
      <c r="N218">
        <v>4</v>
      </c>
      <c r="P218">
        <v>1</v>
      </c>
      <c r="R218">
        <v>5</v>
      </c>
      <c r="S218" s="9">
        <f t="shared" si="16"/>
        <v>4</v>
      </c>
      <c r="T218">
        <f>+K218+L218+M218+N218+O218</f>
        <v>4</v>
      </c>
    </row>
    <row r="219" spans="4:28" x14ac:dyDescent="0.25">
      <c r="F219" s="3">
        <v>145</v>
      </c>
      <c r="G219" s="3">
        <v>747</v>
      </c>
      <c r="H219" s="3">
        <v>378</v>
      </c>
      <c r="I219" s="3">
        <v>193</v>
      </c>
      <c r="J219" s="3">
        <v>181</v>
      </c>
      <c r="K219" s="3">
        <v>177</v>
      </c>
      <c r="L219" s="3">
        <v>34</v>
      </c>
      <c r="M219" s="3"/>
      <c r="N219" s="3">
        <v>331</v>
      </c>
      <c r="O219" s="3">
        <v>401</v>
      </c>
      <c r="P219" s="3">
        <v>483</v>
      </c>
      <c r="Q219" s="3">
        <v>115</v>
      </c>
      <c r="R219" s="3">
        <v>3185</v>
      </c>
      <c r="S219" s="5">
        <f>SUM(S216:S218)</f>
        <v>508</v>
      </c>
      <c r="T219" s="5">
        <f>SUM(T217:T218)</f>
        <v>10</v>
      </c>
      <c r="V219">
        <f>+S219*100/$S$278</f>
        <v>3.8368580060422959</v>
      </c>
      <c r="W219">
        <f>+T219*100/$T$278</f>
        <v>0.72202166064981954</v>
      </c>
      <c r="Z219">
        <v>916</v>
      </c>
      <c r="AA219">
        <f>+Z219*100/$Z$230</f>
        <v>6.9184290030211484</v>
      </c>
      <c r="AB219">
        <v>110</v>
      </c>
    </row>
    <row r="220" spans="4:28" x14ac:dyDescent="0.25">
      <c r="Z220">
        <v>1672</v>
      </c>
      <c r="AA220">
        <f t="shared" ref="AA220:AA229" si="17">+Z220*100/$Z$230</f>
        <v>12.628398791540786</v>
      </c>
      <c r="AB220">
        <v>187</v>
      </c>
    </row>
    <row r="221" spans="4:28" x14ac:dyDescent="0.25">
      <c r="D221">
        <v>2005</v>
      </c>
      <c r="E221">
        <v>1</v>
      </c>
      <c r="H221">
        <v>12</v>
      </c>
      <c r="I221">
        <v>3</v>
      </c>
      <c r="J221">
        <v>4</v>
      </c>
      <c r="N221">
        <v>4</v>
      </c>
      <c r="O221">
        <v>1</v>
      </c>
      <c r="P221">
        <v>2</v>
      </c>
      <c r="R221">
        <v>26</v>
      </c>
      <c r="S221" s="9">
        <f t="shared" ref="S221:S222" si="18">+K221+L221+M221+N221+O221</f>
        <v>5</v>
      </c>
      <c r="Z221">
        <v>1006</v>
      </c>
      <c r="AA221">
        <f t="shared" si="17"/>
        <v>7.5981873111782479</v>
      </c>
      <c r="AB221">
        <v>19</v>
      </c>
    </row>
    <row r="222" spans="4:28" x14ac:dyDescent="0.25">
      <c r="E222">
        <v>2</v>
      </c>
      <c r="F222">
        <v>126</v>
      </c>
      <c r="G222">
        <v>476</v>
      </c>
      <c r="H222">
        <v>1247</v>
      </c>
      <c r="I222">
        <v>379</v>
      </c>
      <c r="J222">
        <v>62</v>
      </c>
      <c r="K222">
        <v>52</v>
      </c>
      <c r="L222">
        <v>23</v>
      </c>
      <c r="M222">
        <v>2</v>
      </c>
      <c r="N222">
        <v>161</v>
      </c>
      <c r="O222">
        <v>89</v>
      </c>
      <c r="P222">
        <v>91</v>
      </c>
      <c r="Q222">
        <v>35</v>
      </c>
      <c r="R222">
        <v>2743</v>
      </c>
      <c r="S222" s="9">
        <f t="shared" si="18"/>
        <v>327</v>
      </c>
      <c r="Z222">
        <v>508</v>
      </c>
      <c r="AA222">
        <f t="shared" si="17"/>
        <v>3.8368580060422959</v>
      </c>
      <c r="AB222">
        <v>10</v>
      </c>
    </row>
    <row r="223" spans="4:28" x14ac:dyDescent="0.25">
      <c r="E223">
        <v>3</v>
      </c>
      <c r="F223">
        <v>15</v>
      </c>
      <c r="G223">
        <v>16</v>
      </c>
      <c r="H223">
        <v>42</v>
      </c>
      <c r="I223">
        <v>8</v>
      </c>
      <c r="J223">
        <v>16</v>
      </c>
      <c r="K223">
        <v>112</v>
      </c>
      <c r="L223">
        <v>64</v>
      </c>
      <c r="M223">
        <v>44</v>
      </c>
      <c r="N223">
        <v>211</v>
      </c>
      <c r="O223">
        <v>211</v>
      </c>
      <c r="P223">
        <v>68</v>
      </c>
      <c r="Q223">
        <v>9</v>
      </c>
      <c r="R223">
        <v>816</v>
      </c>
      <c r="S223" s="9">
        <f>+K223+L223+M223+N223+O223</f>
        <v>642</v>
      </c>
      <c r="Z223">
        <v>771</v>
      </c>
      <c r="AA223">
        <f t="shared" si="17"/>
        <v>5.8232628398791544</v>
      </c>
      <c r="AB223">
        <v>129</v>
      </c>
    </row>
    <row r="224" spans="4:28" x14ac:dyDescent="0.25">
      <c r="E224">
        <v>4</v>
      </c>
      <c r="J224">
        <v>1</v>
      </c>
      <c r="K224">
        <v>1</v>
      </c>
      <c r="M224">
        <v>1</v>
      </c>
      <c r="N224">
        <v>30</v>
      </c>
      <c r="O224">
        <v>90</v>
      </c>
      <c r="P224">
        <v>9</v>
      </c>
      <c r="R224">
        <v>132</v>
      </c>
      <c r="S224" s="9">
        <f t="shared" ref="S224:S225" si="19">+K224+L224+M224+N224+O224</f>
        <v>122</v>
      </c>
      <c r="T224">
        <f>+K224+L224+M224+N224+O224</f>
        <v>122</v>
      </c>
      <c r="Z224">
        <v>667</v>
      </c>
      <c r="AA224">
        <f t="shared" si="17"/>
        <v>5.0377643504531724</v>
      </c>
      <c r="AB224">
        <v>107</v>
      </c>
    </row>
    <row r="225" spans="4:28" x14ac:dyDescent="0.25">
      <c r="E225">
        <v>5</v>
      </c>
      <c r="G225">
        <v>1</v>
      </c>
      <c r="O225">
        <v>7</v>
      </c>
      <c r="P225">
        <v>3</v>
      </c>
      <c r="R225">
        <v>11</v>
      </c>
      <c r="S225" s="9">
        <f t="shared" si="19"/>
        <v>7</v>
      </c>
      <c r="T225">
        <f>+K225+L225+M225+N225+O225</f>
        <v>7</v>
      </c>
      <c r="Z225">
        <v>1170</v>
      </c>
      <c r="AA225">
        <f t="shared" si="17"/>
        <v>8.8368580060422968</v>
      </c>
      <c r="AB225">
        <v>100</v>
      </c>
    </row>
    <row r="226" spans="4:28" x14ac:dyDescent="0.25">
      <c r="F226" s="3">
        <v>141</v>
      </c>
      <c r="G226" s="3">
        <v>493</v>
      </c>
      <c r="H226" s="3">
        <v>1301</v>
      </c>
      <c r="I226" s="3">
        <v>390</v>
      </c>
      <c r="J226" s="3">
        <v>83</v>
      </c>
      <c r="K226" s="3">
        <v>165</v>
      </c>
      <c r="L226" s="3">
        <v>87</v>
      </c>
      <c r="M226" s="3">
        <v>47</v>
      </c>
      <c r="N226" s="3">
        <v>406</v>
      </c>
      <c r="O226" s="3">
        <v>398</v>
      </c>
      <c r="P226" s="3">
        <v>173</v>
      </c>
      <c r="Q226" s="3">
        <v>44</v>
      </c>
      <c r="R226" s="3">
        <v>3728</v>
      </c>
      <c r="S226" s="5">
        <f>SUM(S223:S225)</f>
        <v>771</v>
      </c>
      <c r="T226" s="5">
        <f>SUM(T224:T225)</f>
        <v>129</v>
      </c>
      <c r="V226">
        <f>+S226*100/$S$278</f>
        <v>5.8232628398791544</v>
      </c>
      <c r="W226">
        <f>+T226*100/$T$278</f>
        <v>9.3140794223826706</v>
      </c>
      <c r="Z226">
        <v>1349</v>
      </c>
      <c r="AA226">
        <f t="shared" si="17"/>
        <v>10.188821752265861</v>
      </c>
      <c r="AB226">
        <v>188</v>
      </c>
    </row>
    <row r="227" spans="4:28" x14ac:dyDescent="0.25">
      <c r="F227" s="3"/>
      <c r="Z227">
        <v>1489</v>
      </c>
      <c r="AA227">
        <f t="shared" si="17"/>
        <v>11.246223564954683</v>
      </c>
      <c r="AB227">
        <v>145</v>
      </c>
    </row>
    <row r="228" spans="4:28" x14ac:dyDescent="0.25">
      <c r="D228">
        <v>2006</v>
      </c>
      <c r="E228">
        <v>1</v>
      </c>
      <c r="G228">
        <v>7</v>
      </c>
      <c r="H228">
        <v>29</v>
      </c>
      <c r="I228">
        <v>1</v>
      </c>
      <c r="J228">
        <v>20</v>
      </c>
      <c r="L228">
        <v>23</v>
      </c>
      <c r="M228">
        <v>19</v>
      </c>
      <c r="O228">
        <v>51</v>
      </c>
      <c r="P228">
        <v>14</v>
      </c>
      <c r="Q228">
        <v>1</v>
      </c>
      <c r="R228">
        <v>165</v>
      </c>
      <c r="S228" s="9">
        <f t="shared" ref="S228:S229" si="20">+K228+L228+M228+N228+O228</f>
        <v>93</v>
      </c>
      <c r="Z228">
        <v>1528</v>
      </c>
      <c r="AA228">
        <f t="shared" si="17"/>
        <v>11.540785498489425</v>
      </c>
      <c r="AB228">
        <v>166</v>
      </c>
    </row>
    <row r="229" spans="4:28" x14ac:dyDescent="0.25">
      <c r="E229">
        <v>2</v>
      </c>
      <c r="G229">
        <v>216</v>
      </c>
      <c r="H229">
        <v>185</v>
      </c>
      <c r="I229">
        <v>112</v>
      </c>
      <c r="J229">
        <v>19</v>
      </c>
      <c r="L229">
        <v>60</v>
      </c>
      <c r="M229">
        <v>39</v>
      </c>
      <c r="N229">
        <v>259</v>
      </c>
      <c r="O229">
        <v>480</v>
      </c>
      <c r="P229">
        <v>435</v>
      </c>
      <c r="Q229">
        <v>68</v>
      </c>
      <c r="R229">
        <v>1873</v>
      </c>
      <c r="S229" s="9">
        <f t="shared" si="20"/>
        <v>838</v>
      </c>
      <c r="Z229">
        <v>2164</v>
      </c>
      <c r="AA229">
        <f t="shared" si="17"/>
        <v>16.34441087613293</v>
      </c>
      <c r="AB229">
        <v>224</v>
      </c>
    </row>
    <row r="230" spans="4:28" x14ac:dyDescent="0.25">
      <c r="E230">
        <v>3</v>
      </c>
      <c r="G230">
        <v>33</v>
      </c>
      <c r="H230">
        <v>8</v>
      </c>
      <c r="L230">
        <v>10</v>
      </c>
      <c r="M230">
        <v>4</v>
      </c>
      <c r="N230">
        <v>291</v>
      </c>
      <c r="O230">
        <v>255</v>
      </c>
      <c r="P230">
        <v>96</v>
      </c>
      <c r="Q230">
        <v>1</v>
      </c>
      <c r="R230">
        <v>698</v>
      </c>
      <c r="S230" s="9">
        <f>+K230+L230+M230+N230+O230</f>
        <v>560</v>
      </c>
      <c r="Z230">
        <f>SUM(Z219:Z229)</f>
        <v>13240</v>
      </c>
      <c r="AA230">
        <f t="shared" ref="AA230:AB230" si="21">SUM(AA219:AA229)</f>
        <v>100</v>
      </c>
      <c r="AB230">
        <f t="shared" si="21"/>
        <v>1385</v>
      </c>
    </row>
    <row r="231" spans="4:28" x14ac:dyDescent="0.25">
      <c r="E231">
        <v>4</v>
      </c>
      <c r="N231">
        <v>35</v>
      </c>
      <c r="O231">
        <v>41</v>
      </c>
      <c r="P231">
        <v>17</v>
      </c>
      <c r="R231">
        <v>93</v>
      </c>
      <c r="S231" s="9">
        <f t="shared" ref="S231:S232" si="22">+K231+L231+M231+N231+O231</f>
        <v>76</v>
      </c>
      <c r="T231">
        <f>+K231+L231+M231+N231+O231</f>
        <v>76</v>
      </c>
    </row>
    <row r="232" spans="4:28" x14ac:dyDescent="0.25">
      <c r="E232">
        <v>5</v>
      </c>
      <c r="G232">
        <v>1</v>
      </c>
      <c r="H232">
        <v>1</v>
      </c>
      <c r="N232">
        <v>5</v>
      </c>
      <c r="O232">
        <v>26</v>
      </c>
      <c r="P232">
        <v>7</v>
      </c>
      <c r="Q232">
        <v>1</v>
      </c>
      <c r="R232">
        <v>41</v>
      </c>
      <c r="S232" s="9">
        <f t="shared" si="22"/>
        <v>31</v>
      </c>
      <c r="T232">
        <f>+K232+L232+M232+N232+O232</f>
        <v>31</v>
      </c>
    </row>
    <row r="233" spans="4:28" x14ac:dyDescent="0.25">
      <c r="G233" s="3">
        <v>257</v>
      </c>
      <c r="H233" s="3">
        <v>223</v>
      </c>
      <c r="I233" s="3">
        <v>113</v>
      </c>
      <c r="J233" s="3">
        <v>39</v>
      </c>
      <c r="K233" s="3"/>
      <c r="L233" s="3">
        <v>93</v>
      </c>
      <c r="M233" s="3">
        <v>62</v>
      </c>
      <c r="N233" s="3">
        <v>590</v>
      </c>
      <c r="O233" s="3">
        <v>853</v>
      </c>
      <c r="P233" s="3">
        <v>569</v>
      </c>
      <c r="Q233" s="3">
        <v>71</v>
      </c>
      <c r="R233" s="3">
        <v>2870</v>
      </c>
      <c r="S233" s="5">
        <f>SUM(S230:S232)</f>
        <v>667</v>
      </c>
      <c r="T233" s="5">
        <f>SUM(T231:T232)</f>
        <v>107</v>
      </c>
      <c r="V233">
        <f>+S233*100/$S$278</f>
        <v>5.0377643504531724</v>
      </c>
      <c r="W233">
        <f>+T233*100/$T$278</f>
        <v>7.7256317689530682</v>
      </c>
    </row>
    <row r="235" spans="4:28" x14ac:dyDescent="0.25">
      <c r="D235">
        <v>2007</v>
      </c>
      <c r="E235">
        <v>1</v>
      </c>
      <c r="F235">
        <v>2</v>
      </c>
      <c r="G235">
        <v>17</v>
      </c>
      <c r="H235">
        <v>12</v>
      </c>
      <c r="I235">
        <v>7</v>
      </c>
      <c r="J235">
        <v>2</v>
      </c>
      <c r="K235">
        <v>2</v>
      </c>
      <c r="P235">
        <v>50</v>
      </c>
      <c r="Q235">
        <v>2</v>
      </c>
      <c r="R235">
        <v>94</v>
      </c>
      <c r="S235" s="9">
        <f t="shared" ref="S235:S236" si="23">+K235+L235+M235+N235+O235</f>
        <v>2</v>
      </c>
    </row>
    <row r="236" spans="4:28" x14ac:dyDescent="0.25">
      <c r="E236">
        <v>2</v>
      </c>
      <c r="F236">
        <v>15</v>
      </c>
      <c r="G236">
        <v>429</v>
      </c>
      <c r="H236">
        <v>332</v>
      </c>
      <c r="I236">
        <v>283</v>
      </c>
      <c r="J236">
        <v>256</v>
      </c>
      <c r="K236">
        <v>170</v>
      </c>
      <c r="L236">
        <v>32</v>
      </c>
      <c r="M236">
        <v>1</v>
      </c>
      <c r="N236">
        <v>44</v>
      </c>
      <c r="O236">
        <v>260</v>
      </c>
      <c r="P236">
        <v>417</v>
      </c>
      <c r="Q236">
        <v>69</v>
      </c>
      <c r="R236">
        <v>2308</v>
      </c>
      <c r="S236" s="9">
        <f t="shared" si="23"/>
        <v>507</v>
      </c>
    </row>
    <row r="237" spans="4:28" x14ac:dyDescent="0.25">
      <c r="E237">
        <v>3</v>
      </c>
      <c r="G237">
        <v>78</v>
      </c>
      <c r="H237">
        <v>5</v>
      </c>
      <c r="I237">
        <v>2</v>
      </c>
      <c r="J237">
        <v>5</v>
      </c>
      <c r="K237">
        <v>76</v>
      </c>
      <c r="L237">
        <v>101</v>
      </c>
      <c r="M237">
        <v>110</v>
      </c>
      <c r="N237">
        <v>258</v>
      </c>
      <c r="O237">
        <v>525</v>
      </c>
      <c r="P237">
        <v>334</v>
      </c>
      <c r="Q237">
        <v>71</v>
      </c>
      <c r="R237">
        <v>1565</v>
      </c>
      <c r="S237" s="9">
        <f>+K237+L237+M237+N237+O237</f>
        <v>1070</v>
      </c>
    </row>
    <row r="238" spans="4:28" x14ac:dyDescent="0.25">
      <c r="E238">
        <v>4</v>
      </c>
      <c r="L238">
        <v>1</v>
      </c>
      <c r="M238">
        <v>15</v>
      </c>
      <c r="N238">
        <v>30</v>
      </c>
      <c r="O238">
        <v>48</v>
      </c>
      <c r="P238">
        <v>30</v>
      </c>
      <c r="Q238">
        <v>4</v>
      </c>
      <c r="R238">
        <v>128</v>
      </c>
      <c r="S238" s="9">
        <f t="shared" ref="S238:S239" si="24">+K238+L238+M238+N238+O238</f>
        <v>94</v>
      </c>
      <c r="T238">
        <f>+K238+L238+M238+N238+O238</f>
        <v>94</v>
      </c>
    </row>
    <row r="239" spans="4:28" x14ac:dyDescent="0.25">
      <c r="E239">
        <v>5</v>
      </c>
      <c r="G239">
        <v>6</v>
      </c>
      <c r="H239">
        <v>2</v>
      </c>
      <c r="J239">
        <v>1</v>
      </c>
      <c r="K239">
        <v>1</v>
      </c>
      <c r="N239">
        <v>1</v>
      </c>
      <c r="O239">
        <v>4</v>
      </c>
      <c r="P239">
        <v>5</v>
      </c>
      <c r="Q239">
        <v>3</v>
      </c>
      <c r="R239">
        <v>23</v>
      </c>
      <c r="S239" s="9">
        <f t="shared" si="24"/>
        <v>6</v>
      </c>
      <c r="T239">
        <f>+K239+L239+M239+N239+O239</f>
        <v>6</v>
      </c>
    </row>
    <row r="240" spans="4:28" x14ac:dyDescent="0.25">
      <c r="F240" s="3">
        <v>17</v>
      </c>
      <c r="G240" s="3">
        <v>530</v>
      </c>
      <c r="H240" s="3">
        <v>351</v>
      </c>
      <c r="I240" s="3">
        <v>292</v>
      </c>
      <c r="J240" s="3">
        <v>264</v>
      </c>
      <c r="K240" s="3">
        <v>249</v>
      </c>
      <c r="L240" s="3">
        <v>134</v>
      </c>
      <c r="M240" s="3">
        <v>126</v>
      </c>
      <c r="N240" s="3">
        <v>333</v>
      </c>
      <c r="O240" s="3">
        <v>837</v>
      </c>
      <c r="P240" s="3">
        <v>836</v>
      </c>
      <c r="Q240" s="3">
        <v>149</v>
      </c>
      <c r="R240" s="3">
        <v>4118</v>
      </c>
      <c r="S240" s="5">
        <f>SUM(S237:S239)</f>
        <v>1170</v>
      </c>
      <c r="T240" s="5">
        <f>SUM(T238:T239)</f>
        <v>100</v>
      </c>
      <c r="V240">
        <f>+S240*100/$S$278</f>
        <v>8.8368580060422968</v>
      </c>
      <c r="W240">
        <f>+T240*100/$T$278</f>
        <v>7.2202166064981945</v>
      </c>
    </row>
    <row r="241" spans="4:23" x14ac:dyDescent="0.25">
      <c r="F241" s="3"/>
    </row>
    <row r="242" spans="4:23" x14ac:dyDescent="0.25">
      <c r="D242">
        <v>2008</v>
      </c>
      <c r="E242">
        <v>1</v>
      </c>
      <c r="G242">
        <v>23</v>
      </c>
      <c r="H242">
        <v>91</v>
      </c>
      <c r="I242">
        <v>27</v>
      </c>
      <c r="J242">
        <v>20</v>
      </c>
      <c r="K242">
        <v>134</v>
      </c>
      <c r="L242">
        <v>58</v>
      </c>
      <c r="M242">
        <v>6</v>
      </c>
      <c r="N242">
        <v>30</v>
      </c>
      <c r="O242">
        <v>86</v>
      </c>
      <c r="P242">
        <v>72</v>
      </c>
      <c r="Q242">
        <v>21</v>
      </c>
      <c r="R242">
        <v>568</v>
      </c>
      <c r="S242" s="9">
        <f t="shared" ref="S242:S243" si="25">+K242+L242+M242+N242+O242</f>
        <v>314</v>
      </c>
    </row>
    <row r="243" spans="4:23" x14ac:dyDescent="0.25">
      <c r="E243">
        <v>2</v>
      </c>
      <c r="G243">
        <v>529</v>
      </c>
      <c r="H243">
        <v>429</v>
      </c>
      <c r="I243">
        <v>349</v>
      </c>
      <c r="J243">
        <v>274</v>
      </c>
      <c r="K243">
        <v>268</v>
      </c>
      <c r="L243">
        <v>181</v>
      </c>
      <c r="M243">
        <v>35</v>
      </c>
      <c r="N243">
        <v>57</v>
      </c>
      <c r="O243">
        <v>633</v>
      </c>
      <c r="P243">
        <v>507</v>
      </c>
      <c r="Q243">
        <v>345</v>
      </c>
      <c r="R243">
        <v>3607</v>
      </c>
      <c r="S243" s="9">
        <f t="shared" si="25"/>
        <v>1174</v>
      </c>
    </row>
    <row r="244" spans="4:23" x14ac:dyDescent="0.25">
      <c r="E244">
        <v>3</v>
      </c>
      <c r="G244">
        <v>27</v>
      </c>
      <c r="H244">
        <v>5</v>
      </c>
      <c r="I244">
        <v>7</v>
      </c>
      <c r="J244">
        <v>5</v>
      </c>
      <c r="K244">
        <v>71</v>
      </c>
      <c r="L244">
        <v>98</v>
      </c>
      <c r="M244">
        <v>61</v>
      </c>
      <c r="N244">
        <v>25</v>
      </c>
      <c r="O244">
        <v>906</v>
      </c>
      <c r="P244">
        <v>213</v>
      </c>
      <c r="Q244">
        <v>162</v>
      </c>
      <c r="R244">
        <v>1580</v>
      </c>
      <c r="S244" s="9">
        <f>+K244+L244+M244+N244+O244</f>
        <v>1161</v>
      </c>
    </row>
    <row r="245" spans="4:23" x14ac:dyDescent="0.25">
      <c r="E245">
        <v>4</v>
      </c>
      <c r="L245">
        <v>8</v>
      </c>
      <c r="N245">
        <v>44</v>
      </c>
      <c r="O245">
        <v>120</v>
      </c>
      <c r="P245">
        <v>198</v>
      </c>
      <c r="Q245">
        <v>138</v>
      </c>
      <c r="R245">
        <v>508</v>
      </c>
      <c r="S245" s="9">
        <f t="shared" ref="S245:S246" si="26">+K245+L245+M245+N245+O245</f>
        <v>172</v>
      </c>
      <c r="T245">
        <f>+K245+L245+M245+N245+O245</f>
        <v>172</v>
      </c>
    </row>
    <row r="246" spans="4:23" x14ac:dyDescent="0.25">
      <c r="E246">
        <v>5</v>
      </c>
      <c r="G246">
        <v>3</v>
      </c>
      <c r="H246">
        <v>1</v>
      </c>
      <c r="O246">
        <v>16</v>
      </c>
      <c r="P246">
        <v>55</v>
      </c>
      <c r="Q246">
        <v>7</v>
      </c>
      <c r="R246">
        <v>82</v>
      </c>
      <c r="S246" s="9">
        <f t="shared" si="26"/>
        <v>16</v>
      </c>
      <c r="T246">
        <f>+K246+L246+M246+N246+O246</f>
        <v>16</v>
      </c>
    </row>
    <row r="247" spans="4:23" x14ac:dyDescent="0.25">
      <c r="G247" s="3">
        <v>582</v>
      </c>
      <c r="H247" s="3">
        <v>526</v>
      </c>
      <c r="I247" s="3">
        <v>383</v>
      </c>
      <c r="J247" s="3">
        <v>299</v>
      </c>
      <c r="K247" s="3">
        <v>473</v>
      </c>
      <c r="L247" s="3">
        <v>345</v>
      </c>
      <c r="M247" s="3">
        <v>102</v>
      </c>
      <c r="N247" s="3">
        <v>156</v>
      </c>
      <c r="O247" s="3">
        <v>1761</v>
      </c>
      <c r="P247" s="3">
        <v>1045</v>
      </c>
      <c r="Q247" s="3">
        <v>673</v>
      </c>
      <c r="R247" s="3">
        <v>6345</v>
      </c>
      <c r="S247" s="5">
        <f>SUM(S244:S246)</f>
        <v>1349</v>
      </c>
      <c r="T247" s="5">
        <f>SUM(T245:T246)</f>
        <v>188</v>
      </c>
      <c r="V247">
        <f>+S247*100/$S$278</f>
        <v>10.188821752265861</v>
      </c>
      <c r="W247">
        <f>+T247*100/$T$278</f>
        <v>13.574007220216606</v>
      </c>
    </row>
    <row r="250" spans="4:23" x14ac:dyDescent="0.25">
      <c r="D250">
        <v>2009</v>
      </c>
      <c r="E250">
        <v>1</v>
      </c>
      <c r="G250">
        <v>16</v>
      </c>
      <c r="H250">
        <v>133</v>
      </c>
      <c r="I250">
        <v>86</v>
      </c>
      <c r="J250">
        <v>297</v>
      </c>
      <c r="K250">
        <v>379</v>
      </c>
      <c r="L250">
        <v>249</v>
      </c>
      <c r="M250">
        <v>26</v>
      </c>
      <c r="N250">
        <v>7</v>
      </c>
      <c r="O250">
        <v>1</v>
      </c>
      <c r="P250">
        <v>31</v>
      </c>
      <c r="Q250">
        <v>9</v>
      </c>
      <c r="R250">
        <v>1234</v>
      </c>
      <c r="S250" s="9">
        <f t="shared" ref="S250:S251" si="27">+K250+L250+M250+N250+O250</f>
        <v>662</v>
      </c>
    </row>
    <row r="251" spans="4:23" x14ac:dyDescent="0.25">
      <c r="E251">
        <v>2</v>
      </c>
      <c r="G251">
        <v>231</v>
      </c>
      <c r="H251">
        <v>1183</v>
      </c>
      <c r="I251">
        <v>678</v>
      </c>
      <c r="J251">
        <v>463</v>
      </c>
      <c r="K251">
        <v>689</v>
      </c>
      <c r="L251">
        <v>972</v>
      </c>
      <c r="M251">
        <v>459</v>
      </c>
      <c r="N251">
        <v>52</v>
      </c>
      <c r="O251">
        <v>536</v>
      </c>
      <c r="P251">
        <v>563</v>
      </c>
      <c r="Q251">
        <v>322</v>
      </c>
      <c r="R251">
        <v>6148</v>
      </c>
      <c r="S251" s="9">
        <f t="shared" si="27"/>
        <v>2708</v>
      </c>
    </row>
    <row r="252" spans="4:23" x14ac:dyDescent="0.25">
      <c r="E252">
        <v>3</v>
      </c>
      <c r="I252">
        <v>13</v>
      </c>
      <c r="J252">
        <v>6</v>
      </c>
      <c r="K252">
        <v>81</v>
      </c>
      <c r="L252">
        <v>286</v>
      </c>
      <c r="M252">
        <v>280</v>
      </c>
      <c r="N252">
        <v>76</v>
      </c>
      <c r="O252">
        <v>621</v>
      </c>
      <c r="P252">
        <v>149</v>
      </c>
      <c r="Q252">
        <v>40</v>
      </c>
      <c r="R252">
        <v>1552</v>
      </c>
      <c r="S252" s="9">
        <f>+K252+L252+M252+N252+O252</f>
        <v>1344</v>
      </c>
    </row>
    <row r="253" spans="4:23" x14ac:dyDescent="0.25">
      <c r="E253">
        <v>4</v>
      </c>
      <c r="I253">
        <v>2</v>
      </c>
      <c r="J253">
        <v>2</v>
      </c>
      <c r="K253">
        <v>3</v>
      </c>
      <c r="L253">
        <v>12</v>
      </c>
      <c r="M253">
        <v>51</v>
      </c>
      <c r="N253">
        <v>18</v>
      </c>
      <c r="O253">
        <v>54</v>
      </c>
      <c r="P253">
        <v>10</v>
      </c>
      <c r="Q253">
        <v>16</v>
      </c>
      <c r="R253">
        <v>168</v>
      </c>
      <c r="S253" s="9">
        <f t="shared" ref="S253:S254" si="28">+K253+L253+M253+N253+O253</f>
        <v>138</v>
      </c>
      <c r="T253">
        <f>+K253+L253+M253+N253+O253</f>
        <v>138</v>
      </c>
    </row>
    <row r="254" spans="4:23" x14ac:dyDescent="0.25">
      <c r="E254">
        <v>5</v>
      </c>
      <c r="H254">
        <v>1</v>
      </c>
      <c r="K254">
        <v>1</v>
      </c>
      <c r="L254">
        <v>2</v>
      </c>
      <c r="N254">
        <v>3</v>
      </c>
      <c r="O254">
        <v>1</v>
      </c>
      <c r="P254">
        <v>7</v>
      </c>
      <c r="Q254">
        <v>3</v>
      </c>
      <c r="R254">
        <v>18</v>
      </c>
      <c r="S254" s="9">
        <f t="shared" si="28"/>
        <v>7</v>
      </c>
      <c r="T254">
        <f>+K254+L254+M254+N254+O254</f>
        <v>7</v>
      </c>
    </row>
    <row r="255" spans="4:23" x14ac:dyDescent="0.25">
      <c r="G255" s="3">
        <v>247</v>
      </c>
      <c r="H255" s="3">
        <v>1317</v>
      </c>
      <c r="I255" s="3">
        <v>779</v>
      </c>
      <c r="J255" s="3">
        <v>768</v>
      </c>
      <c r="K255" s="3">
        <v>1153</v>
      </c>
      <c r="L255" s="3">
        <v>1521</v>
      </c>
      <c r="M255" s="3">
        <v>816</v>
      </c>
      <c r="N255" s="3">
        <v>156</v>
      </c>
      <c r="O255" s="3">
        <v>1213</v>
      </c>
      <c r="P255" s="3">
        <v>760</v>
      </c>
      <c r="Q255" s="3">
        <v>390</v>
      </c>
      <c r="R255" s="3">
        <v>9120</v>
      </c>
      <c r="S255" s="5">
        <f>SUM(S252:S254)</f>
        <v>1489</v>
      </c>
      <c r="T255" s="5">
        <f>SUM(T253:T254)</f>
        <v>145</v>
      </c>
      <c r="V255">
        <f>+S255*100/$S$278</f>
        <v>11.246223564954683</v>
      </c>
      <c r="W255">
        <f>+T255*100/$T$278</f>
        <v>10.469314079422382</v>
      </c>
    </row>
    <row r="257" spans="4:23" x14ac:dyDescent="0.25">
      <c r="D257">
        <v>2010</v>
      </c>
      <c r="E257">
        <v>1</v>
      </c>
      <c r="G257">
        <v>42</v>
      </c>
      <c r="H257">
        <v>125</v>
      </c>
      <c r="I257">
        <v>175</v>
      </c>
      <c r="J257">
        <v>120</v>
      </c>
      <c r="K257">
        <v>107</v>
      </c>
      <c r="L257">
        <v>37</v>
      </c>
      <c r="M257">
        <v>20</v>
      </c>
      <c r="P257">
        <v>1</v>
      </c>
      <c r="Q257">
        <v>2</v>
      </c>
      <c r="R257">
        <v>629</v>
      </c>
      <c r="S257" s="9">
        <f t="shared" ref="S257:S258" si="29">+K257+L257+M257+N257+O257</f>
        <v>164</v>
      </c>
    </row>
    <row r="258" spans="4:23" x14ac:dyDescent="0.25">
      <c r="E258">
        <v>2</v>
      </c>
      <c r="G258">
        <v>228</v>
      </c>
      <c r="H258">
        <v>610</v>
      </c>
      <c r="I258">
        <v>978</v>
      </c>
      <c r="J258">
        <v>812</v>
      </c>
      <c r="K258">
        <v>501</v>
      </c>
      <c r="L258">
        <v>253</v>
      </c>
      <c r="M258">
        <v>263</v>
      </c>
      <c r="N258">
        <v>163</v>
      </c>
      <c r="O258">
        <v>723</v>
      </c>
      <c r="P258">
        <v>1802</v>
      </c>
      <c r="Q258">
        <v>1001</v>
      </c>
      <c r="R258">
        <v>7334</v>
      </c>
      <c r="S258" s="9">
        <f t="shared" si="29"/>
        <v>1903</v>
      </c>
    </row>
    <row r="259" spans="4:23" x14ac:dyDescent="0.25">
      <c r="E259">
        <v>3</v>
      </c>
      <c r="G259">
        <v>13</v>
      </c>
      <c r="H259">
        <v>9</v>
      </c>
      <c r="I259">
        <v>3</v>
      </c>
      <c r="J259">
        <v>70</v>
      </c>
      <c r="K259">
        <v>72</v>
      </c>
      <c r="L259">
        <v>132</v>
      </c>
      <c r="M259">
        <v>172</v>
      </c>
      <c r="N259">
        <v>722</v>
      </c>
      <c r="O259">
        <v>264</v>
      </c>
      <c r="P259">
        <v>206</v>
      </c>
      <c r="Q259">
        <v>31</v>
      </c>
      <c r="R259">
        <v>1694</v>
      </c>
      <c r="S259" s="9">
        <f>+K259+L259+M259+N259+O259</f>
        <v>1362</v>
      </c>
    </row>
    <row r="260" spans="4:23" x14ac:dyDescent="0.25">
      <c r="E260">
        <v>4</v>
      </c>
      <c r="K260">
        <v>16</v>
      </c>
      <c r="L260">
        <v>2</v>
      </c>
      <c r="N260">
        <v>90</v>
      </c>
      <c r="O260">
        <v>24</v>
      </c>
      <c r="P260">
        <v>19</v>
      </c>
      <c r="Q260">
        <v>5</v>
      </c>
      <c r="R260">
        <v>156</v>
      </c>
      <c r="S260" s="9">
        <f t="shared" ref="S260:S261" si="30">+K260+L260+M260+N260+O260</f>
        <v>132</v>
      </c>
      <c r="T260">
        <f>+K260+L260+M260+N260+O260</f>
        <v>132</v>
      </c>
    </row>
    <row r="261" spans="4:23" x14ac:dyDescent="0.25">
      <c r="E261">
        <v>5</v>
      </c>
      <c r="N261">
        <v>2</v>
      </c>
      <c r="O261">
        <v>32</v>
      </c>
      <c r="P261">
        <v>44</v>
      </c>
      <c r="Q261">
        <v>15</v>
      </c>
      <c r="R261">
        <v>93</v>
      </c>
      <c r="S261" s="9">
        <f t="shared" si="30"/>
        <v>34</v>
      </c>
      <c r="T261">
        <f>+K261+L261+M261+N261+O261</f>
        <v>34</v>
      </c>
    </row>
    <row r="262" spans="4:23" x14ac:dyDescent="0.25">
      <c r="G262" s="3">
        <v>283</v>
      </c>
      <c r="H262" s="3">
        <v>744</v>
      </c>
      <c r="I262" s="3">
        <v>1156</v>
      </c>
      <c r="J262" s="3">
        <v>1002</v>
      </c>
      <c r="K262" s="3">
        <v>696</v>
      </c>
      <c r="L262" s="3">
        <v>424</v>
      </c>
      <c r="M262" s="3">
        <v>455</v>
      </c>
      <c r="N262" s="3">
        <v>977</v>
      </c>
      <c r="O262" s="3">
        <v>1043</v>
      </c>
      <c r="P262" s="3">
        <v>2072</v>
      </c>
      <c r="Q262" s="3">
        <v>1054</v>
      </c>
      <c r="R262" s="3">
        <v>9906</v>
      </c>
      <c r="S262" s="5">
        <f>SUM(S259:S261)</f>
        <v>1528</v>
      </c>
      <c r="T262" s="5">
        <f>SUM(T260:T261)</f>
        <v>166</v>
      </c>
      <c r="V262">
        <f>+S262*100/$S$278</f>
        <v>11.540785498489425</v>
      </c>
      <c r="W262">
        <f>+T262*100/$T$278</f>
        <v>11.985559566787003</v>
      </c>
    </row>
    <row r="264" spans="4:23" x14ac:dyDescent="0.25">
      <c r="D264">
        <v>2011</v>
      </c>
      <c r="E264">
        <v>1</v>
      </c>
      <c r="G264">
        <v>302</v>
      </c>
      <c r="H264">
        <v>226</v>
      </c>
      <c r="I264">
        <v>92</v>
      </c>
      <c r="J264">
        <v>261</v>
      </c>
      <c r="K264">
        <v>93</v>
      </c>
      <c r="L264">
        <v>32</v>
      </c>
      <c r="M264">
        <v>23</v>
      </c>
      <c r="O264">
        <v>8</v>
      </c>
      <c r="R264">
        <v>1037</v>
      </c>
      <c r="S264" s="9">
        <f t="shared" ref="S264:S265" si="31">+K264+L264+M264+N264+O264</f>
        <v>156</v>
      </c>
    </row>
    <row r="265" spans="4:23" x14ac:dyDescent="0.25">
      <c r="E265">
        <v>2</v>
      </c>
      <c r="G265">
        <v>321</v>
      </c>
      <c r="H265">
        <v>1061</v>
      </c>
      <c r="I265">
        <v>647</v>
      </c>
      <c r="J265">
        <v>355</v>
      </c>
      <c r="K265">
        <v>569</v>
      </c>
      <c r="L265">
        <v>643</v>
      </c>
      <c r="M265">
        <v>420</v>
      </c>
      <c r="N265">
        <v>367</v>
      </c>
      <c r="O265">
        <v>615</v>
      </c>
      <c r="P265">
        <v>1238</v>
      </c>
      <c r="Q265">
        <v>291</v>
      </c>
      <c r="R265">
        <v>6527</v>
      </c>
      <c r="S265" s="9">
        <f t="shared" si="31"/>
        <v>2614</v>
      </c>
    </row>
    <row r="266" spans="4:23" x14ac:dyDescent="0.25">
      <c r="E266">
        <v>3</v>
      </c>
      <c r="H266">
        <v>4</v>
      </c>
      <c r="I266">
        <v>2</v>
      </c>
      <c r="J266">
        <v>45</v>
      </c>
      <c r="K266">
        <v>168</v>
      </c>
      <c r="L266">
        <v>637</v>
      </c>
      <c r="M266">
        <v>675</v>
      </c>
      <c r="N266">
        <v>174</v>
      </c>
      <c r="O266">
        <v>286</v>
      </c>
      <c r="P266">
        <v>271</v>
      </c>
      <c r="Q266">
        <v>24</v>
      </c>
      <c r="R266">
        <v>2286</v>
      </c>
      <c r="S266" s="9">
        <f>+K266+L266+M266+N266+O266</f>
        <v>1940</v>
      </c>
    </row>
    <row r="267" spans="4:23" x14ac:dyDescent="0.25">
      <c r="E267">
        <v>4</v>
      </c>
      <c r="K267">
        <v>14</v>
      </c>
      <c r="L267">
        <v>105</v>
      </c>
      <c r="M267">
        <v>56</v>
      </c>
      <c r="N267">
        <v>3</v>
      </c>
      <c r="O267">
        <v>32</v>
      </c>
      <c r="P267">
        <v>49</v>
      </c>
      <c r="Q267">
        <v>9</v>
      </c>
      <c r="R267">
        <v>268</v>
      </c>
      <c r="S267" s="9">
        <f t="shared" ref="S267:S268" si="32">+K267+L267+M267+N267+O267</f>
        <v>210</v>
      </c>
      <c r="T267">
        <f>+K267+L267+M267+N267+O267</f>
        <v>210</v>
      </c>
    </row>
    <row r="268" spans="4:23" x14ac:dyDescent="0.25">
      <c r="E268">
        <v>5</v>
      </c>
      <c r="K268">
        <v>3</v>
      </c>
      <c r="M268">
        <v>1</v>
      </c>
      <c r="O268">
        <v>10</v>
      </c>
      <c r="P268">
        <v>9</v>
      </c>
      <c r="Q268">
        <v>12</v>
      </c>
      <c r="R268">
        <v>35</v>
      </c>
      <c r="S268" s="9">
        <f t="shared" si="32"/>
        <v>14</v>
      </c>
      <c r="T268">
        <f>+K268+L268+M268+N268+O268</f>
        <v>14</v>
      </c>
    </row>
    <row r="269" spans="4:23" x14ac:dyDescent="0.25">
      <c r="G269" s="3">
        <v>623</v>
      </c>
      <c r="H269" s="3">
        <v>1291</v>
      </c>
      <c r="I269" s="3">
        <v>742</v>
      </c>
      <c r="J269" s="3">
        <v>661</v>
      </c>
      <c r="K269" s="3">
        <v>847</v>
      </c>
      <c r="L269" s="3">
        <v>1417</v>
      </c>
      <c r="M269" s="3">
        <v>1175</v>
      </c>
      <c r="N269" s="3">
        <v>544</v>
      </c>
      <c r="O269" s="3">
        <v>951</v>
      </c>
      <c r="P269" s="3">
        <v>1567</v>
      </c>
      <c r="Q269" s="3">
        <v>336</v>
      </c>
      <c r="R269" s="3">
        <f>+R262+R255+R247+R240+R233+R226+R219+R211+R204+R197</f>
        <v>51839</v>
      </c>
      <c r="S269" s="5">
        <f>SUM(S266:S268)</f>
        <v>2164</v>
      </c>
      <c r="T269" s="5">
        <f>SUM(T266:T268)</f>
        <v>224</v>
      </c>
      <c r="V269">
        <v>6.9184290030211484</v>
      </c>
      <c r="W269">
        <v>7.9422382671480145</v>
      </c>
    </row>
    <row r="271" spans="4:23" x14ac:dyDescent="0.25">
      <c r="D271">
        <v>2012</v>
      </c>
      <c r="E271">
        <v>1</v>
      </c>
      <c r="G271">
        <v>811</v>
      </c>
      <c r="H271">
        <v>2343</v>
      </c>
      <c r="I271">
        <v>680</v>
      </c>
      <c r="J271">
        <v>1418</v>
      </c>
      <c r="K271">
        <v>364</v>
      </c>
      <c r="L271">
        <v>360</v>
      </c>
      <c r="M271">
        <v>135</v>
      </c>
      <c r="N271">
        <v>778</v>
      </c>
      <c r="O271">
        <v>107</v>
      </c>
      <c r="P271">
        <v>82</v>
      </c>
      <c r="Q271">
        <v>192</v>
      </c>
      <c r="R271">
        <v>7270</v>
      </c>
      <c r="S271" s="9">
        <f t="shared" ref="S271:S272" si="33">+K271+L271+M271+N271+O271</f>
        <v>1744</v>
      </c>
    </row>
    <row r="272" spans="4:23" x14ac:dyDescent="0.25">
      <c r="E272">
        <v>2</v>
      </c>
      <c r="G272">
        <v>680</v>
      </c>
      <c r="H272">
        <v>2128</v>
      </c>
      <c r="I272">
        <v>2237</v>
      </c>
      <c r="J272">
        <v>1508</v>
      </c>
      <c r="K272">
        <v>1157</v>
      </c>
      <c r="L272">
        <v>496</v>
      </c>
      <c r="M272">
        <v>220</v>
      </c>
      <c r="N272">
        <v>742</v>
      </c>
      <c r="O272">
        <v>1842</v>
      </c>
      <c r="P272">
        <v>1430</v>
      </c>
      <c r="Q272">
        <v>776</v>
      </c>
      <c r="R272">
        <v>13216</v>
      </c>
      <c r="S272" s="9">
        <f t="shared" si="33"/>
        <v>4457</v>
      </c>
      <c r="T272" s="6"/>
    </row>
    <row r="273" spans="5:23" x14ac:dyDescent="0.25">
      <c r="E273">
        <v>3</v>
      </c>
      <c r="G273">
        <v>1</v>
      </c>
      <c r="H273">
        <v>15</v>
      </c>
      <c r="I273">
        <v>13</v>
      </c>
      <c r="J273">
        <v>119</v>
      </c>
      <c r="K273">
        <v>441</v>
      </c>
      <c r="L273">
        <v>1110</v>
      </c>
      <c r="M273">
        <v>274</v>
      </c>
      <c r="N273">
        <v>2051</v>
      </c>
      <c r="O273">
        <v>3255</v>
      </c>
      <c r="P273">
        <v>1109</v>
      </c>
      <c r="Q273">
        <v>380</v>
      </c>
      <c r="R273">
        <v>8768</v>
      </c>
      <c r="S273" s="9">
        <f>+K273+L273+M273+N273+O273</f>
        <v>7131</v>
      </c>
      <c r="T273" s="6"/>
    </row>
    <row r="274" spans="5:23" x14ac:dyDescent="0.25">
      <c r="E274">
        <v>4</v>
      </c>
      <c r="J274">
        <v>1</v>
      </c>
      <c r="K274">
        <v>28</v>
      </c>
      <c r="L274">
        <v>69</v>
      </c>
      <c r="M274">
        <v>25</v>
      </c>
      <c r="N274">
        <v>202</v>
      </c>
      <c r="O274">
        <v>111</v>
      </c>
      <c r="P274">
        <v>158</v>
      </c>
      <c r="Q274">
        <v>35</v>
      </c>
      <c r="R274">
        <v>629</v>
      </c>
      <c r="S274" s="9">
        <f t="shared" ref="S274:S275" si="34">+K274+L274+M274+N274+O274</f>
        <v>435</v>
      </c>
      <c r="T274">
        <f>+K274+L274+M274+N274+O274</f>
        <v>435</v>
      </c>
    </row>
    <row r="275" spans="5:23" x14ac:dyDescent="0.25">
      <c r="E275">
        <v>5</v>
      </c>
      <c r="J275">
        <v>2</v>
      </c>
      <c r="K275">
        <v>2</v>
      </c>
      <c r="L275">
        <v>5</v>
      </c>
      <c r="N275">
        <v>58</v>
      </c>
      <c r="O275">
        <v>64</v>
      </c>
      <c r="P275">
        <v>29</v>
      </c>
      <c r="Q275">
        <v>6</v>
      </c>
      <c r="R275">
        <v>166</v>
      </c>
      <c r="S275" s="9">
        <f t="shared" si="34"/>
        <v>129</v>
      </c>
      <c r="T275">
        <f>+K275+L275+M275+N275+O275</f>
        <v>129</v>
      </c>
    </row>
    <row r="276" spans="5:23" x14ac:dyDescent="0.25">
      <c r="G276" s="3">
        <v>1492</v>
      </c>
      <c r="H276" s="3">
        <v>4486</v>
      </c>
      <c r="I276" s="3">
        <v>2930</v>
      </c>
      <c r="J276" s="3">
        <v>3048</v>
      </c>
      <c r="K276" s="3">
        <v>1992</v>
      </c>
      <c r="L276" s="3">
        <v>2040</v>
      </c>
      <c r="M276" s="3">
        <v>654</v>
      </c>
      <c r="N276" s="3">
        <v>3831</v>
      </c>
      <c r="O276" s="3">
        <v>5379</v>
      </c>
      <c r="P276" s="3">
        <v>2808</v>
      </c>
      <c r="Q276" s="3">
        <v>1389</v>
      </c>
      <c r="R276" s="3">
        <v>30049</v>
      </c>
      <c r="S276" s="6">
        <f>SUM(S273:S275)</f>
        <v>7695</v>
      </c>
      <c r="T276" s="6">
        <f>SUM(T274:T275)</f>
        <v>564</v>
      </c>
      <c r="V276">
        <f>+S276*100/S278</f>
        <v>58.119335347432028</v>
      </c>
      <c r="W276">
        <f>+T276*100/$T$278</f>
        <v>40.722021660649823</v>
      </c>
    </row>
    <row r="277" spans="5:23" x14ac:dyDescent="0.25">
      <c r="S277" s="6"/>
      <c r="T277" s="6"/>
    </row>
    <row r="278" spans="5:23" x14ac:dyDescent="0.25">
      <c r="S278" s="6">
        <f>+S197+S204+S211+S219+S226+S233+S240+S247+S255+S262+S269</f>
        <v>13240</v>
      </c>
      <c r="T278" s="6">
        <f>+T197+T204+T211+T219+T226+T233+T240+T247+T255+T262+T269</f>
        <v>1385</v>
      </c>
    </row>
    <row r="279" spans="5:23" x14ac:dyDescent="0.25">
      <c r="S279" s="6"/>
      <c r="T279" s="6"/>
    </row>
    <row r="280" spans="5:23" x14ac:dyDescent="0.25">
      <c r="S280" s="6"/>
      <c r="T280" s="6"/>
    </row>
    <row r="281" spans="5:23" x14ac:dyDescent="0.25">
      <c r="S281" s="6"/>
      <c r="T281" s="6"/>
    </row>
    <row r="282" spans="5:23" x14ac:dyDescent="0.25">
      <c r="S282" s="6"/>
      <c r="T282" s="6"/>
    </row>
    <row r="283" spans="5:23" x14ac:dyDescent="0.25">
      <c r="S283" s="6"/>
      <c r="T283" s="6"/>
    </row>
    <row r="284" spans="5:23" x14ac:dyDescent="0.25">
      <c r="S284" s="6"/>
      <c r="T284" s="6"/>
    </row>
    <row r="285" spans="5:23" x14ac:dyDescent="0.25">
      <c r="S285" s="6"/>
      <c r="T285" s="6"/>
    </row>
    <row r="286" spans="5:23" x14ac:dyDescent="0.25">
      <c r="S286" s="6"/>
      <c r="T286" s="6"/>
    </row>
    <row r="288" spans="5:23" x14ac:dyDescent="0.25">
      <c r="P288" t="s">
        <v>0</v>
      </c>
      <c r="Q288">
        <v>26</v>
      </c>
    </row>
    <row r="289" spans="16:27" x14ac:dyDescent="0.25">
      <c r="P289" t="s">
        <v>1</v>
      </c>
      <c r="Q289">
        <v>2</v>
      </c>
    </row>
    <row r="290" spans="16:27" x14ac:dyDescent="0.25">
      <c r="P290" t="s">
        <v>6</v>
      </c>
      <c r="Q290" t="s">
        <v>7</v>
      </c>
    </row>
    <row r="291" spans="16:27" x14ac:dyDescent="0.25">
      <c r="P291" t="s">
        <v>2</v>
      </c>
      <c r="Q291">
        <v>1</v>
      </c>
      <c r="R291">
        <v>2</v>
      </c>
      <c r="S291">
        <v>3</v>
      </c>
      <c r="T291">
        <v>4</v>
      </c>
      <c r="U291">
        <v>5</v>
      </c>
      <c r="V291" t="s">
        <v>3</v>
      </c>
      <c r="W291" s="4">
        <v>1</v>
      </c>
      <c r="X291" s="4">
        <v>2</v>
      </c>
      <c r="Y291" s="4">
        <v>3</v>
      </c>
      <c r="Z291" s="4">
        <v>4</v>
      </c>
      <c r="AA291" s="4">
        <v>5</v>
      </c>
    </row>
    <row r="292" spans="16:27" x14ac:dyDescent="0.25">
      <c r="P292">
        <v>2001</v>
      </c>
      <c r="Q292">
        <v>79</v>
      </c>
      <c r="R292">
        <v>18068</v>
      </c>
      <c r="S292">
        <v>2551</v>
      </c>
      <c r="T292">
        <v>55</v>
      </c>
      <c r="U292">
        <v>32</v>
      </c>
      <c r="V292">
        <v>20785</v>
      </c>
    </row>
    <row r="293" spans="16:27" x14ac:dyDescent="0.25">
      <c r="P293">
        <v>20</v>
      </c>
      <c r="R293">
        <v>2</v>
      </c>
      <c r="V293">
        <v>2</v>
      </c>
      <c r="W293">
        <f>+Q293*100/$Q$334</f>
        <v>0</v>
      </c>
      <c r="X293">
        <f t="shared" ref="X293:X333" si="35">+R293*100/$R$292</f>
        <v>1.1069293779056896E-2</v>
      </c>
    </row>
    <row r="294" spans="16:27" x14ac:dyDescent="0.25">
      <c r="P294">
        <v>21</v>
      </c>
      <c r="Q294">
        <v>2</v>
      </c>
      <c r="R294">
        <v>27</v>
      </c>
      <c r="V294">
        <v>29</v>
      </c>
      <c r="W294">
        <f t="shared" ref="W294:W333" si="36">+Q293*100/$Q$292</f>
        <v>0</v>
      </c>
      <c r="X294">
        <f t="shared" si="35"/>
        <v>0.14943546601726809</v>
      </c>
    </row>
    <row r="295" spans="16:27" x14ac:dyDescent="0.25">
      <c r="P295">
        <v>22</v>
      </c>
      <c r="Q295">
        <v>11</v>
      </c>
      <c r="R295">
        <v>139</v>
      </c>
      <c r="S295">
        <v>1</v>
      </c>
      <c r="V295">
        <v>151</v>
      </c>
      <c r="W295">
        <f t="shared" si="36"/>
        <v>2.5316455696202533</v>
      </c>
      <c r="X295">
        <f t="shared" si="35"/>
        <v>0.76931591764445428</v>
      </c>
      <c r="Y295">
        <f t="shared" ref="Y295:Y333" si="37">+S295*100/$S$292</f>
        <v>3.9200313602508821E-2</v>
      </c>
    </row>
    <row r="296" spans="16:27" x14ac:dyDescent="0.25">
      <c r="P296">
        <v>23</v>
      </c>
      <c r="Q296">
        <v>14</v>
      </c>
      <c r="R296">
        <v>370</v>
      </c>
      <c r="S296">
        <v>8</v>
      </c>
      <c r="V296">
        <v>392</v>
      </c>
      <c r="W296">
        <f t="shared" si="36"/>
        <v>13.924050632911392</v>
      </c>
      <c r="X296">
        <f t="shared" si="35"/>
        <v>2.0478193491255259</v>
      </c>
      <c r="Y296">
        <f t="shared" si="37"/>
        <v>0.31360250882007057</v>
      </c>
    </row>
    <row r="297" spans="16:27" x14ac:dyDescent="0.25">
      <c r="P297">
        <v>24</v>
      </c>
      <c r="Q297">
        <v>8</v>
      </c>
      <c r="R297">
        <v>505</v>
      </c>
      <c r="S297">
        <v>33</v>
      </c>
      <c r="V297">
        <v>546</v>
      </c>
      <c r="W297">
        <f t="shared" si="36"/>
        <v>17.721518987341771</v>
      </c>
      <c r="X297">
        <f t="shared" si="35"/>
        <v>2.7949966792118661</v>
      </c>
      <c r="Y297">
        <f t="shared" si="37"/>
        <v>1.293610348882791</v>
      </c>
    </row>
    <row r="298" spans="16:27" x14ac:dyDescent="0.25">
      <c r="P298">
        <v>25</v>
      </c>
      <c r="Q298">
        <v>8</v>
      </c>
      <c r="R298">
        <v>1029</v>
      </c>
      <c r="S298">
        <v>128</v>
      </c>
      <c r="U298">
        <v>1</v>
      </c>
      <c r="V298">
        <v>1166</v>
      </c>
      <c r="W298">
        <f t="shared" si="36"/>
        <v>10.126582278481013</v>
      </c>
      <c r="X298">
        <f t="shared" si="35"/>
        <v>5.6951516493247727</v>
      </c>
      <c r="Y298">
        <f t="shared" si="37"/>
        <v>5.0176401411211291</v>
      </c>
      <c r="AA298">
        <f>+U298*100/$U$292</f>
        <v>3.125</v>
      </c>
    </row>
    <row r="299" spans="16:27" x14ac:dyDescent="0.25">
      <c r="P299">
        <v>26</v>
      </c>
      <c r="Q299">
        <v>8</v>
      </c>
      <c r="R299">
        <v>2366</v>
      </c>
      <c r="S299">
        <v>238</v>
      </c>
      <c r="T299">
        <v>4</v>
      </c>
      <c r="V299">
        <v>2616</v>
      </c>
      <c r="W299">
        <f t="shared" si="36"/>
        <v>10.126582278481013</v>
      </c>
      <c r="X299">
        <f t="shared" si="35"/>
        <v>13.094974540624309</v>
      </c>
      <c r="Y299">
        <f t="shared" si="37"/>
        <v>9.3296746373970993</v>
      </c>
      <c r="Z299">
        <f t="shared" ref="Z299:Z333" si="38">+T299*100/$T$292</f>
        <v>7.2727272727272725</v>
      </c>
    </row>
    <row r="300" spans="16:27" x14ac:dyDescent="0.25">
      <c r="P300">
        <v>27</v>
      </c>
      <c r="Q300">
        <v>8</v>
      </c>
      <c r="R300">
        <v>3194</v>
      </c>
      <c r="S300">
        <v>270</v>
      </c>
      <c r="T300">
        <v>8</v>
      </c>
      <c r="V300">
        <v>3480</v>
      </c>
      <c r="W300">
        <f t="shared" si="36"/>
        <v>10.126582278481013</v>
      </c>
      <c r="X300">
        <f t="shared" si="35"/>
        <v>17.677662165153862</v>
      </c>
      <c r="Y300">
        <f t="shared" si="37"/>
        <v>10.584084672677381</v>
      </c>
      <c r="Z300">
        <f t="shared" si="38"/>
        <v>14.545454545454545</v>
      </c>
    </row>
    <row r="301" spans="16:27" x14ac:dyDescent="0.25">
      <c r="P301">
        <v>28</v>
      </c>
      <c r="Q301">
        <v>5</v>
      </c>
      <c r="R301">
        <v>2610</v>
      </c>
      <c r="S301">
        <v>321</v>
      </c>
      <c r="T301">
        <v>3</v>
      </c>
      <c r="U301">
        <v>1</v>
      </c>
      <c r="V301">
        <v>2940</v>
      </c>
      <c r="W301">
        <f t="shared" si="36"/>
        <v>10.126582278481013</v>
      </c>
      <c r="X301">
        <f t="shared" si="35"/>
        <v>14.445428381669249</v>
      </c>
      <c r="Y301">
        <f t="shared" si="37"/>
        <v>12.58330066640533</v>
      </c>
      <c r="Z301">
        <f t="shared" si="38"/>
        <v>5.4545454545454541</v>
      </c>
      <c r="AA301">
        <f t="shared" ref="AA301:AA309" si="39">+U301*100/$U$292</f>
        <v>3.125</v>
      </c>
    </row>
    <row r="302" spans="16:27" x14ac:dyDescent="0.25">
      <c r="P302">
        <v>29</v>
      </c>
      <c r="Q302">
        <v>7</v>
      </c>
      <c r="R302">
        <v>1902</v>
      </c>
      <c r="S302">
        <v>289</v>
      </c>
      <c r="T302">
        <v>6</v>
      </c>
      <c r="U302">
        <v>1</v>
      </c>
      <c r="V302">
        <v>2205</v>
      </c>
      <c r="W302">
        <f t="shared" si="36"/>
        <v>6.3291139240506329</v>
      </c>
      <c r="X302">
        <f t="shared" si="35"/>
        <v>10.526898383883108</v>
      </c>
      <c r="Y302">
        <f t="shared" si="37"/>
        <v>11.328890631125049</v>
      </c>
      <c r="Z302">
        <f t="shared" si="38"/>
        <v>10.909090909090908</v>
      </c>
      <c r="AA302">
        <f t="shared" si="39"/>
        <v>3.125</v>
      </c>
    </row>
    <row r="303" spans="16:27" x14ac:dyDescent="0.25">
      <c r="P303">
        <v>30</v>
      </c>
      <c r="Q303">
        <v>2</v>
      </c>
      <c r="R303">
        <v>1404</v>
      </c>
      <c r="S303">
        <v>217</v>
      </c>
      <c r="T303">
        <v>2</v>
      </c>
      <c r="U303">
        <v>2</v>
      </c>
      <c r="V303">
        <v>1627</v>
      </c>
      <c r="W303">
        <f t="shared" si="36"/>
        <v>8.8607594936708853</v>
      </c>
      <c r="X303">
        <f t="shared" si="35"/>
        <v>7.7706442328979408</v>
      </c>
      <c r="Y303">
        <f t="shared" si="37"/>
        <v>8.5064680517444131</v>
      </c>
      <c r="Z303">
        <f t="shared" si="38"/>
        <v>3.6363636363636362</v>
      </c>
      <c r="AA303">
        <f t="shared" si="39"/>
        <v>6.25</v>
      </c>
    </row>
    <row r="304" spans="16:27" x14ac:dyDescent="0.25">
      <c r="P304">
        <v>31</v>
      </c>
      <c r="R304">
        <v>965</v>
      </c>
      <c r="S304">
        <v>192</v>
      </c>
      <c r="T304">
        <v>4</v>
      </c>
      <c r="U304">
        <v>6</v>
      </c>
      <c r="V304">
        <v>1167</v>
      </c>
      <c r="W304">
        <f t="shared" si="36"/>
        <v>2.5316455696202533</v>
      </c>
      <c r="X304">
        <f t="shared" si="35"/>
        <v>5.3409342483949525</v>
      </c>
      <c r="Y304">
        <f t="shared" si="37"/>
        <v>7.5264602116816937</v>
      </c>
      <c r="Z304">
        <f t="shared" si="38"/>
        <v>7.2727272727272725</v>
      </c>
      <c r="AA304">
        <f t="shared" si="39"/>
        <v>18.75</v>
      </c>
    </row>
    <row r="305" spans="1:27" x14ac:dyDescent="0.25">
      <c r="P305">
        <v>32</v>
      </c>
      <c r="R305">
        <v>634</v>
      </c>
      <c r="S305">
        <v>148</v>
      </c>
      <c r="T305">
        <v>6</v>
      </c>
      <c r="U305">
        <v>5</v>
      </c>
      <c r="V305">
        <v>793</v>
      </c>
      <c r="W305">
        <f t="shared" si="36"/>
        <v>0</v>
      </c>
      <c r="X305">
        <f t="shared" si="35"/>
        <v>3.508966127961036</v>
      </c>
      <c r="Y305">
        <f t="shared" si="37"/>
        <v>5.801646413171305</v>
      </c>
      <c r="Z305">
        <f t="shared" si="38"/>
        <v>10.909090909090908</v>
      </c>
      <c r="AA305">
        <f t="shared" si="39"/>
        <v>15.625</v>
      </c>
    </row>
    <row r="306" spans="1:27" x14ac:dyDescent="0.25">
      <c r="P306">
        <v>33</v>
      </c>
      <c r="Q306">
        <v>1</v>
      </c>
      <c r="R306">
        <v>436</v>
      </c>
      <c r="S306">
        <v>97</v>
      </c>
      <c r="T306">
        <v>3</v>
      </c>
      <c r="U306">
        <v>2</v>
      </c>
      <c r="V306">
        <v>539</v>
      </c>
      <c r="W306">
        <f t="shared" si="36"/>
        <v>0</v>
      </c>
      <c r="X306">
        <f t="shared" si="35"/>
        <v>2.4131060438344032</v>
      </c>
      <c r="Y306">
        <f t="shared" si="37"/>
        <v>3.8024304194433554</v>
      </c>
      <c r="Z306">
        <f t="shared" si="38"/>
        <v>5.4545454545454541</v>
      </c>
      <c r="AA306">
        <f t="shared" si="39"/>
        <v>6.25</v>
      </c>
    </row>
    <row r="307" spans="1:27" x14ac:dyDescent="0.25">
      <c r="P307">
        <v>34</v>
      </c>
      <c r="R307">
        <v>342</v>
      </c>
      <c r="S307">
        <v>70</v>
      </c>
      <c r="T307">
        <v>5</v>
      </c>
      <c r="U307">
        <v>10</v>
      </c>
      <c r="V307">
        <v>427</v>
      </c>
      <c r="W307">
        <f t="shared" si="36"/>
        <v>1.2658227848101267</v>
      </c>
      <c r="X307">
        <f t="shared" si="35"/>
        <v>1.8928492362187292</v>
      </c>
      <c r="Y307">
        <f t="shared" si="37"/>
        <v>2.7440219521756175</v>
      </c>
      <c r="Z307">
        <f t="shared" si="38"/>
        <v>9.0909090909090917</v>
      </c>
      <c r="AA307">
        <f t="shared" si="39"/>
        <v>31.25</v>
      </c>
    </row>
    <row r="308" spans="1:27" x14ac:dyDescent="0.25">
      <c r="P308">
        <v>35</v>
      </c>
      <c r="R308">
        <v>258</v>
      </c>
      <c r="S308">
        <v>57</v>
      </c>
      <c r="T308">
        <v>5</v>
      </c>
      <c r="U308">
        <v>3</v>
      </c>
      <c r="V308">
        <v>323</v>
      </c>
      <c r="W308">
        <f t="shared" si="36"/>
        <v>0</v>
      </c>
      <c r="X308">
        <f t="shared" si="35"/>
        <v>1.4279388974983396</v>
      </c>
      <c r="Y308">
        <f t="shared" si="37"/>
        <v>2.2344178753430026</v>
      </c>
      <c r="Z308">
        <f t="shared" si="38"/>
        <v>9.0909090909090917</v>
      </c>
      <c r="AA308">
        <f t="shared" si="39"/>
        <v>9.375</v>
      </c>
    </row>
    <row r="309" spans="1:27" x14ac:dyDescent="0.25">
      <c r="P309">
        <v>36</v>
      </c>
      <c r="R309">
        <v>200</v>
      </c>
      <c r="S309">
        <v>39</v>
      </c>
      <c r="T309">
        <v>4</v>
      </c>
      <c r="U309">
        <v>1</v>
      </c>
      <c r="V309">
        <v>244</v>
      </c>
      <c r="W309">
        <f t="shared" si="36"/>
        <v>0</v>
      </c>
      <c r="X309">
        <f t="shared" si="35"/>
        <v>1.1069293779056897</v>
      </c>
      <c r="Y309">
        <f t="shared" si="37"/>
        <v>1.528812230497844</v>
      </c>
      <c r="Z309">
        <f t="shared" si="38"/>
        <v>7.2727272727272725</v>
      </c>
      <c r="AA309">
        <f t="shared" si="39"/>
        <v>3.125</v>
      </c>
    </row>
    <row r="310" spans="1:27" x14ac:dyDescent="0.25">
      <c r="P310">
        <v>37</v>
      </c>
      <c r="R310">
        <v>187</v>
      </c>
      <c r="S310">
        <v>34</v>
      </c>
      <c r="T310">
        <v>5</v>
      </c>
      <c r="V310">
        <v>226</v>
      </c>
      <c r="W310">
        <f t="shared" si="36"/>
        <v>0</v>
      </c>
      <c r="X310">
        <f t="shared" si="35"/>
        <v>1.0349789683418198</v>
      </c>
      <c r="Y310">
        <f t="shared" si="37"/>
        <v>1.3328106624852998</v>
      </c>
      <c r="Z310">
        <f t="shared" si="38"/>
        <v>9.0909090909090917</v>
      </c>
    </row>
    <row r="311" spans="1:27" x14ac:dyDescent="0.25">
      <c r="B311" t="s">
        <v>37</v>
      </c>
      <c r="P311">
        <v>38</v>
      </c>
      <c r="R311">
        <v>147</v>
      </c>
      <c r="S311">
        <v>33</v>
      </c>
      <c r="V311">
        <v>180</v>
      </c>
      <c r="W311">
        <f t="shared" si="36"/>
        <v>0</v>
      </c>
      <c r="X311">
        <f t="shared" si="35"/>
        <v>0.81359309276068181</v>
      </c>
      <c r="Y311">
        <f t="shared" si="37"/>
        <v>1.293610348882791</v>
      </c>
      <c r="Z311">
        <f t="shared" si="38"/>
        <v>0</v>
      </c>
    </row>
    <row r="312" spans="1:27" x14ac:dyDescent="0.25">
      <c r="H312" t="s">
        <v>8</v>
      </c>
      <c r="I312" t="s">
        <v>9</v>
      </c>
      <c r="P312">
        <v>39</v>
      </c>
      <c r="Q312">
        <v>1</v>
      </c>
      <c r="R312">
        <v>114</v>
      </c>
      <c r="S312">
        <v>22</v>
      </c>
      <c r="V312">
        <v>137</v>
      </c>
      <c r="W312">
        <f t="shared" si="36"/>
        <v>0</v>
      </c>
      <c r="X312">
        <f t="shared" si="35"/>
        <v>0.63094974540624305</v>
      </c>
      <c r="Y312">
        <f t="shared" si="37"/>
        <v>0.86240689925519409</v>
      </c>
      <c r="Z312">
        <f t="shared" si="38"/>
        <v>0</v>
      </c>
    </row>
    <row r="313" spans="1:27" x14ac:dyDescent="0.25">
      <c r="D313" t="s">
        <v>8</v>
      </c>
      <c r="E313" t="s">
        <v>9</v>
      </c>
      <c r="G313">
        <v>2001</v>
      </c>
      <c r="H313">
        <v>47.832898172323759</v>
      </c>
      <c r="I313">
        <v>5.7441253263707575</v>
      </c>
      <c r="P313">
        <v>40</v>
      </c>
      <c r="R313">
        <v>86</v>
      </c>
      <c r="S313">
        <v>36</v>
      </c>
      <c r="V313">
        <v>122</v>
      </c>
      <c r="W313">
        <f t="shared" si="36"/>
        <v>1.2658227848101267</v>
      </c>
      <c r="X313">
        <f t="shared" si="35"/>
        <v>0.47597963249944653</v>
      </c>
      <c r="Y313">
        <f t="shared" si="37"/>
        <v>1.4112112896903175</v>
      </c>
      <c r="Z313">
        <f t="shared" si="38"/>
        <v>0</v>
      </c>
    </row>
    <row r="314" spans="1:27" x14ac:dyDescent="0.25">
      <c r="A314">
        <v>2001</v>
      </c>
      <c r="B314">
        <v>1</v>
      </c>
      <c r="C314">
        <v>395</v>
      </c>
      <c r="G314">
        <v>2002</v>
      </c>
      <c r="H314">
        <v>70.370370370370367</v>
      </c>
      <c r="I314">
        <v>7.8703703703703702</v>
      </c>
      <c r="P314">
        <v>41</v>
      </c>
      <c r="R314">
        <v>96</v>
      </c>
      <c r="S314">
        <v>19</v>
      </c>
      <c r="V314">
        <v>115</v>
      </c>
      <c r="W314">
        <f t="shared" si="36"/>
        <v>0</v>
      </c>
      <c r="X314">
        <f t="shared" si="35"/>
        <v>0.53132610139473102</v>
      </c>
      <c r="Y314">
        <f t="shared" si="37"/>
        <v>0.74480595844766762</v>
      </c>
      <c r="Z314">
        <f t="shared" si="38"/>
        <v>0</v>
      </c>
    </row>
    <row r="315" spans="1:27" x14ac:dyDescent="0.25">
      <c r="B315">
        <v>2</v>
      </c>
      <c r="C315">
        <v>604</v>
      </c>
      <c r="G315">
        <v>2003</v>
      </c>
      <c r="H315">
        <v>90.062667860340198</v>
      </c>
      <c r="I315">
        <v>1.7009847806624887</v>
      </c>
      <c r="P315">
        <v>42</v>
      </c>
      <c r="R315">
        <v>108</v>
      </c>
      <c r="S315">
        <v>32</v>
      </c>
      <c r="V315">
        <v>140</v>
      </c>
      <c r="W315">
        <f t="shared" si="36"/>
        <v>0</v>
      </c>
      <c r="X315">
        <f t="shared" si="35"/>
        <v>0.59774186406907237</v>
      </c>
      <c r="Y315">
        <f t="shared" si="37"/>
        <v>1.2544100352802823</v>
      </c>
      <c r="Z315">
        <f t="shared" si="38"/>
        <v>0</v>
      </c>
    </row>
    <row r="316" spans="1:27" x14ac:dyDescent="0.25">
      <c r="B316" s="9">
        <v>3</v>
      </c>
      <c r="C316" s="9">
        <v>806</v>
      </c>
      <c r="G316">
        <v>2004</v>
      </c>
      <c r="H316">
        <v>53.870625662778366</v>
      </c>
      <c r="I316">
        <v>1.0604453870625663</v>
      </c>
      <c r="P316">
        <v>43</v>
      </c>
      <c r="Q316">
        <v>1</v>
      </c>
      <c r="R316">
        <v>81</v>
      </c>
      <c r="S316">
        <v>24</v>
      </c>
      <c r="V316">
        <v>106</v>
      </c>
      <c r="W316">
        <f t="shared" si="36"/>
        <v>0</v>
      </c>
      <c r="X316">
        <f t="shared" si="35"/>
        <v>0.44830639805180428</v>
      </c>
      <c r="Y316">
        <f t="shared" si="37"/>
        <v>0.94080752646021171</v>
      </c>
      <c r="Z316">
        <f t="shared" si="38"/>
        <v>0</v>
      </c>
    </row>
    <row r="317" spans="1:27" x14ac:dyDescent="0.25">
      <c r="B317" s="9">
        <v>4</v>
      </c>
      <c r="C317" s="9">
        <v>81</v>
      </c>
      <c r="D317" s="3">
        <v>916</v>
      </c>
      <c r="E317" s="3">
        <v>110</v>
      </c>
      <c r="G317">
        <v>2005</v>
      </c>
      <c r="H317">
        <v>69.900271985494101</v>
      </c>
      <c r="I317">
        <v>11.695376246600182</v>
      </c>
      <c r="P317">
        <v>44</v>
      </c>
      <c r="Q317">
        <v>1</v>
      </c>
      <c r="R317">
        <v>75</v>
      </c>
      <c r="S317">
        <v>19</v>
      </c>
      <c r="V317">
        <v>95</v>
      </c>
      <c r="W317">
        <f t="shared" si="36"/>
        <v>1.2658227848101267</v>
      </c>
      <c r="X317">
        <f t="shared" si="35"/>
        <v>0.4150985167146336</v>
      </c>
      <c r="Y317">
        <f t="shared" si="37"/>
        <v>0.74480595844766762</v>
      </c>
      <c r="Z317">
        <f t="shared" si="38"/>
        <v>0</v>
      </c>
    </row>
    <row r="318" spans="1:27" x14ac:dyDescent="0.25">
      <c r="B318" s="9">
        <v>5</v>
      </c>
      <c r="C318" s="9">
        <v>29</v>
      </c>
      <c r="G318">
        <v>2006</v>
      </c>
      <c r="H318">
        <v>41.739674593241553</v>
      </c>
      <c r="I318">
        <v>6.6958698372966206</v>
      </c>
      <c r="P318">
        <v>45</v>
      </c>
      <c r="R318">
        <v>97</v>
      </c>
      <c r="S318">
        <v>15</v>
      </c>
      <c r="V318">
        <v>112</v>
      </c>
      <c r="W318">
        <f t="shared" si="36"/>
        <v>1.2658227848101267</v>
      </c>
      <c r="X318">
        <f t="shared" si="35"/>
        <v>0.53686074828425945</v>
      </c>
      <c r="Y318">
        <f t="shared" si="37"/>
        <v>0.58800470403763228</v>
      </c>
      <c r="Z318">
        <f t="shared" si="38"/>
        <v>0</v>
      </c>
    </row>
    <row r="319" spans="1:27" x14ac:dyDescent="0.25">
      <c r="D319">
        <f>+D317*100/C320</f>
        <v>47.832898172323759</v>
      </c>
      <c r="E319">
        <f>+E317*100/C320</f>
        <v>5.7441253263707575</v>
      </c>
      <c r="G319">
        <v>2007</v>
      </c>
      <c r="H319">
        <v>69.684335914234666</v>
      </c>
      <c r="I319">
        <v>5.9559261465157833</v>
      </c>
      <c r="P319">
        <v>46</v>
      </c>
      <c r="R319">
        <v>85</v>
      </c>
      <c r="S319">
        <v>19</v>
      </c>
      <c r="V319">
        <v>104</v>
      </c>
      <c r="W319">
        <f t="shared" si="36"/>
        <v>0</v>
      </c>
      <c r="X319">
        <f t="shared" si="35"/>
        <v>0.4704449856099181</v>
      </c>
      <c r="Y319">
        <f t="shared" si="37"/>
        <v>0.74480595844766762</v>
      </c>
      <c r="Z319">
        <f t="shared" si="38"/>
        <v>0</v>
      </c>
    </row>
    <row r="320" spans="1:27" x14ac:dyDescent="0.25">
      <c r="C320" s="8">
        <v>1915</v>
      </c>
      <c r="G320">
        <v>2008</v>
      </c>
      <c r="H320">
        <v>47.550229115262603</v>
      </c>
      <c r="I320">
        <v>6.62671836446951</v>
      </c>
      <c r="P320">
        <v>47</v>
      </c>
      <c r="Q320">
        <v>1</v>
      </c>
      <c r="R320">
        <v>91</v>
      </c>
      <c r="S320">
        <v>23</v>
      </c>
      <c r="V320">
        <v>115</v>
      </c>
      <c r="W320">
        <f t="shared" si="36"/>
        <v>0</v>
      </c>
      <c r="X320">
        <f t="shared" si="35"/>
        <v>0.50365286694708877</v>
      </c>
      <c r="Y320">
        <f t="shared" si="37"/>
        <v>0.90160721285770284</v>
      </c>
      <c r="Z320">
        <f t="shared" si="38"/>
        <v>0</v>
      </c>
    </row>
    <row r="321" spans="1:26" x14ac:dyDescent="0.25">
      <c r="A321">
        <v>2002</v>
      </c>
      <c r="B321">
        <v>1</v>
      </c>
      <c r="C321">
        <v>37</v>
      </c>
      <c r="G321">
        <v>2009</v>
      </c>
      <c r="H321">
        <f>+H319*100/G321</f>
        <v>3.4686080594442341</v>
      </c>
      <c r="I321">
        <f>+I319*100/G321</f>
        <v>0.29646222730292598</v>
      </c>
      <c r="P321">
        <v>48</v>
      </c>
      <c r="R321">
        <v>82</v>
      </c>
      <c r="S321">
        <v>34</v>
      </c>
      <c r="V321">
        <v>116</v>
      </c>
      <c r="W321">
        <f t="shared" si="36"/>
        <v>1.2658227848101267</v>
      </c>
      <c r="X321">
        <f t="shared" si="35"/>
        <v>0.45384104494133276</v>
      </c>
      <c r="Y321">
        <f t="shared" si="37"/>
        <v>1.3328106624852998</v>
      </c>
      <c r="Z321">
        <f t="shared" si="38"/>
        <v>0</v>
      </c>
    </row>
    <row r="322" spans="1:26" x14ac:dyDescent="0.25">
      <c r="B322">
        <v>2</v>
      </c>
      <c r="C322">
        <v>667</v>
      </c>
      <c r="G322">
        <v>2010</v>
      </c>
      <c r="H322">
        <v>42.503477051460365</v>
      </c>
      <c r="I322">
        <v>4.6175243393602221</v>
      </c>
      <c r="P322">
        <v>49</v>
      </c>
      <c r="Q322">
        <v>1</v>
      </c>
      <c r="R322">
        <v>80</v>
      </c>
      <c r="S322">
        <v>21</v>
      </c>
      <c r="V322">
        <v>102</v>
      </c>
      <c r="W322">
        <f t="shared" si="36"/>
        <v>0</v>
      </c>
      <c r="X322">
        <f t="shared" si="35"/>
        <v>0.44277175116227585</v>
      </c>
      <c r="Y322">
        <f t="shared" si="37"/>
        <v>0.82320658565268523</v>
      </c>
      <c r="Z322">
        <f t="shared" si="38"/>
        <v>0</v>
      </c>
    </row>
    <row r="323" spans="1:26" x14ac:dyDescent="0.25">
      <c r="B323" s="9">
        <v>3</v>
      </c>
      <c r="C323" s="9">
        <v>1485</v>
      </c>
      <c r="G323">
        <v>2011</v>
      </c>
      <c r="H323">
        <v>43.858937981353868</v>
      </c>
      <c r="I323">
        <v>4.5399270368869074</v>
      </c>
      <c r="P323">
        <v>50</v>
      </c>
      <c r="R323">
        <v>80</v>
      </c>
      <c r="S323">
        <v>34</v>
      </c>
      <c r="V323">
        <v>114</v>
      </c>
      <c r="W323">
        <f t="shared" si="36"/>
        <v>1.2658227848101267</v>
      </c>
      <c r="X323">
        <f t="shared" si="35"/>
        <v>0.44277175116227585</v>
      </c>
      <c r="Y323">
        <f t="shared" si="37"/>
        <v>1.3328106624852998</v>
      </c>
      <c r="Z323">
        <f t="shared" si="38"/>
        <v>0</v>
      </c>
    </row>
    <row r="324" spans="1:26" x14ac:dyDescent="0.25">
      <c r="B324" s="9">
        <v>4</v>
      </c>
      <c r="C324" s="9">
        <v>178</v>
      </c>
      <c r="D324" s="3">
        <v>1672</v>
      </c>
      <c r="E324" s="3">
        <v>187</v>
      </c>
      <c r="G324">
        <v>2012</v>
      </c>
      <c r="H324">
        <v>55.375647668393782</v>
      </c>
      <c r="I324">
        <v>4.0587219343696024</v>
      </c>
      <c r="P324">
        <v>51</v>
      </c>
      <c r="R324">
        <v>74</v>
      </c>
      <c r="S324">
        <v>20</v>
      </c>
      <c r="V324">
        <v>94</v>
      </c>
      <c r="W324">
        <f t="shared" si="36"/>
        <v>0</v>
      </c>
      <c r="X324">
        <f t="shared" si="35"/>
        <v>0.40956386982510518</v>
      </c>
      <c r="Y324">
        <f t="shared" si="37"/>
        <v>0.78400627205017637</v>
      </c>
      <c r="Z324">
        <f t="shared" si="38"/>
        <v>0</v>
      </c>
    </row>
    <row r="325" spans="1:26" x14ac:dyDescent="0.25">
      <c r="B325" s="9">
        <v>5</v>
      </c>
      <c r="C325" s="9">
        <v>9</v>
      </c>
      <c r="P325">
        <v>52</v>
      </c>
      <c r="R325">
        <v>69</v>
      </c>
      <c r="S325">
        <v>25</v>
      </c>
      <c r="V325">
        <v>94</v>
      </c>
      <c r="W325">
        <f t="shared" si="36"/>
        <v>0</v>
      </c>
      <c r="X325">
        <f t="shared" si="35"/>
        <v>0.38189063537746293</v>
      </c>
      <c r="Y325">
        <f t="shared" si="37"/>
        <v>0.98000784006272046</v>
      </c>
      <c r="Z325">
        <f t="shared" si="38"/>
        <v>0</v>
      </c>
    </row>
    <row r="326" spans="1:26" x14ac:dyDescent="0.25">
      <c r="C326" s="8">
        <v>2376</v>
      </c>
      <c r="D326">
        <f>+D324*100/C326</f>
        <v>70.370370370370367</v>
      </c>
      <c r="E326">
        <f>+E324*100/C326</f>
        <v>7.8703703703703702</v>
      </c>
      <c r="P326">
        <v>53</v>
      </c>
      <c r="R326">
        <v>49</v>
      </c>
      <c r="S326">
        <v>13</v>
      </c>
      <c r="V326">
        <v>62</v>
      </c>
      <c r="W326">
        <f t="shared" si="36"/>
        <v>0</v>
      </c>
      <c r="X326">
        <f t="shared" si="35"/>
        <v>0.27119769758689394</v>
      </c>
      <c r="Y326">
        <f t="shared" si="37"/>
        <v>0.50960407683261466</v>
      </c>
      <c r="Z326">
        <f t="shared" si="38"/>
        <v>0</v>
      </c>
    </row>
    <row r="327" spans="1:26" x14ac:dyDescent="0.25">
      <c r="P327">
        <v>54</v>
      </c>
      <c r="R327">
        <v>36</v>
      </c>
      <c r="S327">
        <v>6</v>
      </c>
      <c r="V327">
        <v>42</v>
      </c>
      <c r="W327">
        <f t="shared" si="36"/>
        <v>0</v>
      </c>
      <c r="X327">
        <f t="shared" si="35"/>
        <v>0.19924728802302413</v>
      </c>
      <c r="Y327">
        <f t="shared" si="37"/>
        <v>0.23520188161505293</v>
      </c>
      <c r="Z327">
        <f t="shared" si="38"/>
        <v>0</v>
      </c>
    </row>
    <row r="328" spans="1:26" x14ac:dyDescent="0.25">
      <c r="A328">
        <v>2003</v>
      </c>
      <c r="B328">
        <v>1</v>
      </c>
      <c r="C328">
        <v>18</v>
      </c>
      <c r="P328">
        <v>55</v>
      </c>
      <c r="R328">
        <v>16</v>
      </c>
      <c r="S328">
        <v>8</v>
      </c>
      <c r="V328">
        <v>24</v>
      </c>
      <c r="W328">
        <f t="shared" si="36"/>
        <v>0</v>
      </c>
      <c r="X328">
        <f t="shared" si="35"/>
        <v>8.855435023245517E-2</v>
      </c>
      <c r="Y328">
        <f t="shared" si="37"/>
        <v>0.31360250882007057</v>
      </c>
      <c r="Z328">
        <f t="shared" si="38"/>
        <v>0</v>
      </c>
    </row>
    <row r="329" spans="1:26" x14ac:dyDescent="0.25">
      <c r="B329">
        <v>2</v>
      </c>
      <c r="C329">
        <v>93</v>
      </c>
      <c r="P329">
        <v>56</v>
      </c>
      <c r="R329">
        <v>6</v>
      </c>
      <c r="S329">
        <v>6</v>
      </c>
      <c r="V329">
        <v>12</v>
      </c>
      <c r="W329">
        <f t="shared" si="36"/>
        <v>0</v>
      </c>
      <c r="X329">
        <f t="shared" si="35"/>
        <v>3.3207881337170689E-2</v>
      </c>
      <c r="Y329">
        <f t="shared" si="37"/>
        <v>0.23520188161505293</v>
      </c>
      <c r="Z329">
        <f t="shared" si="38"/>
        <v>0</v>
      </c>
    </row>
    <row r="330" spans="1:26" x14ac:dyDescent="0.25">
      <c r="B330">
        <v>3</v>
      </c>
      <c r="C330" s="9">
        <v>987</v>
      </c>
      <c r="P330">
        <v>57</v>
      </c>
      <c r="R330">
        <v>8</v>
      </c>
      <c r="V330">
        <v>8</v>
      </c>
      <c r="W330">
        <f t="shared" si="36"/>
        <v>0</v>
      </c>
      <c r="X330">
        <f t="shared" si="35"/>
        <v>4.4277175116227585E-2</v>
      </c>
      <c r="Y330">
        <f t="shared" si="37"/>
        <v>0</v>
      </c>
      <c r="Z330">
        <f t="shared" si="38"/>
        <v>0</v>
      </c>
    </row>
    <row r="331" spans="1:26" x14ac:dyDescent="0.25">
      <c r="B331">
        <v>4</v>
      </c>
      <c r="C331" s="9">
        <v>19</v>
      </c>
      <c r="D331" s="3">
        <v>1006</v>
      </c>
      <c r="E331" s="3">
        <v>19</v>
      </c>
      <c r="P331">
        <v>58</v>
      </c>
      <c r="R331">
        <v>13</v>
      </c>
      <c r="V331">
        <v>13</v>
      </c>
      <c r="W331">
        <f t="shared" si="36"/>
        <v>0</v>
      </c>
      <c r="X331">
        <f t="shared" si="35"/>
        <v>7.1950409563869819E-2</v>
      </c>
      <c r="Y331">
        <f t="shared" si="37"/>
        <v>0</v>
      </c>
      <c r="Z331">
        <f t="shared" si="38"/>
        <v>0</v>
      </c>
    </row>
    <row r="332" spans="1:26" x14ac:dyDescent="0.25">
      <c r="B332">
        <v>5</v>
      </c>
      <c r="C332" s="9">
        <v>0</v>
      </c>
      <c r="P332">
        <v>59</v>
      </c>
      <c r="R332">
        <v>2</v>
      </c>
      <c r="V332">
        <v>2</v>
      </c>
      <c r="W332">
        <f t="shared" si="36"/>
        <v>0</v>
      </c>
      <c r="X332">
        <f t="shared" si="35"/>
        <v>1.1069293779056896E-2</v>
      </c>
      <c r="Y332">
        <f t="shared" si="37"/>
        <v>0</v>
      </c>
      <c r="Z332">
        <f t="shared" si="38"/>
        <v>0</v>
      </c>
    </row>
    <row r="333" spans="1:26" x14ac:dyDescent="0.25">
      <c r="C333" s="4">
        <v>1117</v>
      </c>
      <c r="D333">
        <f>+D331*100/C333</f>
        <v>90.062667860340198</v>
      </c>
      <c r="E333">
        <f>+E331*100/C333</f>
        <v>1.7009847806624887</v>
      </c>
      <c r="P333">
        <v>60</v>
      </c>
      <c r="R333">
        <v>3</v>
      </c>
      <c r="V333">
        <v>3</v>
      </c>
      <c r="W333">
        <f t="shared" si="36"/>
        <v>0</v>
      </c>
      <c r="X333">
        <f t="shared" si="35"/>
        <v>1.6603940668585344E-2</v>
      </c>
      <c r="Y333">
        <f t="shared" si="37"/>
        <v>0</v>
      </c>
      <c r="Z333">
        <f t="shared" si="38"/>
        <v>0</v>
      </c>
    </row>
    <row r="334" spans="1:26" x14ac:dyDescent="0.25">
      <c r="P334">
        <v>2002</v>
      </c>
      <c r="Q334">
        <v>25</v>
      </c>
      <c r="R334">
        <v>10602</v>
      </c>
      <c r="S334">
        <v>2100</v>
      </c>
      <c r="T334">
        <v>24</v>
      </c>
      <c r="U334">
        <v>23</v>
      </c>
      <c r="V334">
        <v>12774</v>
      </c>
    </row>
    <row r="335" spans="1:26" x14ac:dyDescent="0.25">
      <c r="P335">
        <v>18</v>
      </c>
      <c r="Q335">
        <v>1</v>
      </c>
      <c r="V335">
        <v>1</v>
      </c>
      <c r="W335">
        <f t="shared" ref="W335:W378" si="40">+Q335*100/$Q$334</f>
        <v>4</v>
      </c>
      <c r="X335">
        <f t="shared" ref="X335:X378" si="41">+R335*100/$R$334</f>
        <v>0</v>
      </c>
      <c r="Y335">
        <f t="shared" ref="Y335:Y378" si="42">+S335*100/$S$334</f>
        <v>0</v>
      </c>
      <c r="Z335">
        <f t="shared" ref="Z335:Z378" si="43">+T335*100/$T$334</f>
        <v>0</v>
      </c>
    </row>
    <row r="336" spans="1:26" x14ac:dyDescent="0.25">
      <c r="A336">
        <v>2004</v>
      </c>
      <c r="B336">
        <v>1</v>
      </c>
      <c r="C336">
        <v>2</v>
      </c>
      <c r="P336">
        <v>19</v>
      </c>
      <c r="R336">
        <v>1</v>
      </c>
      <c r="V336">
        <v>1</v>
      </c>
      <c r="W336">
        <f t="shared" si="40"/>
        <v>0</v>
      </c>
      <c r="X336">
        <f t="shared" si="41"/>
        <v>9.4321826070552731E-3</v>
      </c>
      <c r="Y336">
        <f t="shared" si="42"/>
        <v>0</v>
      </c>
      <c r="Z336">
        <f t="shared" si="43"/>
        <v>0</v>
      </c>
    </row>
    <row r="337" spans="1:27" x14ac:dyDescent="0.25">
      <c r="B337">
        <v>2</v>
      </c>
      <c r="C337">
        <v>433</v>
      </c>
      <c r="P337">
        <v>20</v>
      </c>
      <c r="Q337">
        <v>4</v>
      </c>
      <c r="R337">
        <v>5</v>
      </c>
      <c r="V337">
        <v>9</v>
      </c>
      <c r="W337">
        <f t="shared" si="40"/>
        <v>16</v>
      </c>
      <c r="X337">
        <f t="shared" si="41"/>
        <v>4.7160913035276364E-2</v>
      </c>
      <c r="Y337">
        <f t="shared" si="42"/>
        <v>0</v>
      </c>
      <c r="Z337">
        <f t="shared" si="43"/>
        <v>0</v>
      </c>
    </row>
    <row r="338" spans="1:27" x14ac:dyDescent="0.25">
      <c r="B338" s="9">
        <v>3</v>
      </c>
      <c r="C338" s="9">
        <v>498</v>
      </c>
      <c r="P338">
        <v>21</v>
      </c>
      <c r="Q338">
        <v>5</v>
      </c>
      <c r="R338">
        <v>11</v>
      </c>
      <c r="V338">
        <v>16</v>
      </c>
      <c r="W338">
        <f t="shared" si="40"/>
        <v>20</v>
      </c>
      <c r="X338">
        <f t="shared" si="41"/>
        <v>0.10375400867760799</v>
      </c>
      <c r="Y338">
        <f t="shared" si="42"/>
        <v>0</v>
      </c>
      <c r="Z338">
        <f t="shared" si="43"/>
        <v>0</v>
      </c>
    </row>
    <row r="339" spans="1:27" x14ac:dyDescent="0.25">
      <c r="B339" s="9">
        <v>4</v>
      </c>
      <c r="C339" s="9">
        <v>6</v>
      </c>
      <c r="D339" s="3">
        <v>508</v>
      </c>
      <c r="E339" s="3">
        <v>10</v>
      </c>
      <c r="P339">
        <v>22</v>
      </c>
      <c r="Q339">
        <v>1</v>
      </c>
      <c r="R339">
        <v>45</v>
      </c>
      <c r="U339">
        <v>1</v>
      </c>
      <c r="V339">
        <v>47</v>
      </c>
      <c r="W339">
        <f t="shared" si="40"/>
        <v>4</v>
      </c>
      <c r="X339">
        <f t="shared" si="41"/>
        <v>0.42444821731748728</v>
      </c>
      <c r="Y339">
        <f t="shared" si="42"/>
        <v>0</v>
      </c>
      <c r="Z339">
        <f t="shared" si="43"/>
        <v>0</v>
      </c>
      <c r="AA339">
        <f t="shared" ref="AA339:AA378" si="44">+U339*100/$U$334</f>
        <v>4.3478260869565215</v>
      </c>
    </row>
    <row r="340" spans="1:27" x14ac:dyDescent="0.25">
      <c r="B340" s="9">
        <v>5</v>
      </c>
      <c r="C340" s="9">
        <v>4</v>
      </c>
      <c r="P340">
        <v>23</v>
      </c>
      <c r="Q340">
        <v>2</v>
      </c>
      <c r="R340">
        <v>102</v>
      </c>
      <c r="S340">
        <v>8</v>
      </c>
      <c r="V340">
        <v>112</v>
      </c>
      <c r="W340">
        <f t="shared" si="40"/>
        <v>8</v>
      </c>
      <c r="X340">
        <f t="shared" si="41"/>
        <v>0.96208262591963778</v>
      </c>
      <c r="Y340">
        <f t="shared" si="42"/>
        <v>0.38095238095238093</v>
      </c>
      <c r="Z340">
        <f t="shared" si="43"/>
        <v>0</v>
      </c>
      <c r="AA340">
        <f t="shared" si="44"/>
        <v>0</v>
      </c>
    </row>
    <row r="341" spans="1:27" x14ac:dyDescent="0.25">
      <c r="C341" s="4">
        <v>943</v>
      </c>
      <c r="D341">
        <f>+D339*100/C341</f>
        <v>53.870625662778366</v>
      </c>
      <c r="E341">
        <f>+E339*100/C341</f>
        <v>1.0604453870625663</v>
      </c>
      <c r="P341">
        <v>24</v>
      </c>
      <c r="R341">
        <v>282</v>
      </c>
      <c r="S341">
        <v>24</v>
      </c>
      <c r="V341">
        <v>306</v>
      </c>
      <c r="W341">
        <f t="shared" si="40"/>
        <v>0</v>
      </c>
      <c r="X341">
        <f t="shared" si="41"/>
        <v>2.6598754951895867</v>
      </c>
      <c r="Y341">
        <f t="shared" si="42"/>
        <v>1.1428571428571428</v>
      </c>
      <c r="Z341">
        <f t="shared" si="43"/>
        <v>0</v>
      </c>
      <c r="AA341">
        <f t="shared" si="44"/>
        <v>0</v>
      </c>
    </row>
    <row r="342" spans="1:27" x14ac:dyDescent="0.25">
      <c r="P342">
        <v>25</v>
      </c>
      <c r="R342">
        <v>587</v>
      </c>
      <c r="S342">
        <v>47</v>
      </c>
      <c r="V342">
        <v>634</v>
      </c>
      <c r="W342">
        <f t="shared" si="40"/>
        <v>0</v>
      </c>
      <c r="X342">
        <f t="shared" si="41"/>
        <v>5.5366911903414451</v>
      </c>
      <c r="Y342">
        <f t="shared" si="42"/>
        <v>2.2380952380952381</v>
      </c>
      <c r="Z342">
        <f t="shared" si="43"/>
        <v>0</v>
      </c>
      <c r="AA342">
        <f t="shared" si="44"/>
        <v>0</v>
      </c>
    </row>
    <row r="343" spans="1:27" x14ac:dyDescent="0.25">
      <c r="A343">
        <v>2005</v>
      </c>
      <c r="B343">
        <v>1</v>
      </c>
      <c r="C343">
        <v>5</v>
      </c>
      <c r="P343">
        <v>26</v>
      </c>
      <c r="Q343">
        <v>2</v>
      </c>
      <c r="R343">
        <v>927</v>
      </c>
      <c r="S343">
        <v>113</v>
      </c>
      <c r="T343">
        <v>3</v>
      </c>
      <c r="V343">
        <v>1045</v>
      </c>
      <c r="W343">
        <f t="shared" si="40"/>
        <v>8</v>
      </c>
      <c r="X343">
        <f t="shared" si="41"/>
        <v>8.7436332767402369</v>
      </c>
      <c r="Y343">
        <f t="shared" si="42"/>
        <v>5.3809523809523814</v>
      </c>
      <c r="Z343">
        <f t="shared" si="43"/>
        <v>12.5</v>
      </c>
      <c r="AA343">
        <f t="shared" si="44"/>
        <v>0</v>
      </c>
    </row>
    <row r="344" spans="1:27" x14ac:dyDescent="0.25">
      <c r="B344">
        <v>2</v>
      </c>
      <c r="C344">
        <v>327</v>
      </c>
      <c r="P344">
        <v>27</v>
      </c>
      <c r="Q344">
        <v>3</v>
      </c>
      <c r="R344">
        <v>1034</v>
      </c>
      <c r="S344">
        <v>166</v>
      </c>
      <c r="T344">
        <v>4</v>
      </c>
      <c r="U344">
        <v>2</v>
      </c>
      <c r="V344">
        <v>1209</v>
      </c>
      <c r="W344">
        <f t="shared" si="40"/>
        <v>12</v>
      </c>
      <c r="X344">
        <f t="shared" si="41"/>
        <v>9.7528768156951511</v>
      </c>
      <c r="Y344">
        <f t="shared" si="42"/>
        <v>7.9047619047619051</v>
      </c>
      <c r="Z344">
        <f t="shared" si="43"/>
        <v>16.666666666666668</v>
      </c>
      <c r="AA344">
        <f t="shared" si="44"/>
        <v>8.695652173913043</v>
      </c>
    </row>
    <row r="345" spans="1:27" x14ac:dyDescent="0.25">
      <c r="B345" s="9">
        <v>3</v>
      </c>
      <c r="C345" s="9">
        <v>642</v>
      </c>
      <c r="P345">
        <v>28</v>
      </c>
      <c r="Q345">
        <v>3</v>
      </c>
      <c r="R345">
        <v>1094</v>
      </c>
      <c r="S345">
        <v>195</v>
      </c>
      <c r="T345">
        <v>2</v>
      </c>
      <c r="U345">
        <v>2</v>
      </c>
      <c r="V345">
        <v>1296</v>
      </c>
      <c r="W345">
        <f t="shared" si="40"/>
        <v>12</v>
      </c>
      <c r="X345">
        <f t="shared" si="41"/>
        <v>10.318807772118468</v>
      </c>
      <c r="Y345">
        <f t="shared" si="42"/>
        <v>9.2857142857142865</v>
      </c>
      <c r="Z345">
        <f t="shared" si="43"/>
        <v>8.3333333333333339</v>
      </c>
      <c r="AA345">
        <f t="shared" si="44"/>
        <v>8.695652173913043</v>
      </c>
    </row>
    <row r="346" spans="1:27" x14ac:dyDescent="0.25">
      <c r="B346" s="9">
        <v>4</v>
      </c>
      <c r="C346" s="9">
        <v>122</v>
      </c>
      <c r="D346" s="3">
        <v>771</v>
      </c>
      <c r="E346" s="3">
        <v>129</v>
      </c>
      <c r="P346">
        <v>29</v>
      </c>
      <c r="R346">
        <v>1113</v>
      </c>
      <c r="S346">
        <v>227</v>
      </c>
      <c r="U346">
        <v>4</v>
      </c>
      <c r="V346">
        <v>1344</v>
      </c>
      <c r="W346">
        <f t="shared" si="40"/>
        <v>0</v>
      </c>
      <c r="X346">
        <f t="shared" si="41"/>
        <v>10.498019241652518</v>
      </c>
      <c r="Y346">
        <f t="shared" si="42"/>
        <v>10.80952380952381</v>
      </c>
      <c r="Z346">
        <f t="shared" si="43"/>
        <v>0</v>
      </c>
      <c r="AA346">
        <f t="shared" si="44"/>
        <v>17.391304347826086</v>
      </c>
    </row>
    <row r="347" spans="1:27" x14ac:dyDescent="0.25">
      <c r="B347" s="9">
        <v>5</v>
      </c>
      <c r="C347" s="9">
        <v>7</v>
      </c>
      <c r="P347">
        <v>30</v>
      </c>
      <c r="Q347">
        <v>2</v>
      </c>
      <c r="R347">
        <v>843</v>
      </c>
      <c r="S347">
        <v>233</v>
      </c>
      <c r="U347">
        <v>1</v>
      </c>
      <c r="V347">
        <v>1079</v>
      </c>
      <c r="W347">
        <f t="shared" si="40"/>
        <v>8</v>
      </c>
      <c r="X347">
        <f t="shared" si="41"/>
        <v>7.9513299377475946</v>
      </c>
      <c r="Y347">
        <f t="shared" si="42"/>
        <v>11.095238095238095</v>
      </c>
      <c r="Z347">
        <f t="shared" si="43"/>
        <v>0</v>
      </c>
      <c r="AA347">
        <f t="shared" si="44"/>
        <v>4.3478260869565215</v>
      </c>
    </row>
    <row r="348" spans="1:27" x14ac:dyDescent="0.25">
      <c r="C348" s="8">
        <v>1103</v>
      </c>
      <c r="D348">
        <f>+D346*100/C348</f>
        <v>69.900271985494101</v>
      </c>
      <c r="E348">
        <f>+E346*100/C348</f>
        <v>11.695376246600182</v>
      </c>
      <c r="P348">
        <v>31</v>
      </c>
      <c r="R348">
        <v>737</v>
      </c>
      <c r="S348">
        <v>141</v>
      </c>
      <c r="T348">
        <v>3</v>
      </c>
      <c r="U348">
        <v>3</v>
      </c>
      <c r="V348">
        <v>884</v>
      </c>
      <c r="W348">
        <f t="shared" si="40"/>
        <v>0</v>
      </c>
      <c r="X348">
        <f t="shared" si="41"/>
        <v>6.9515185813997356</v>
      </c>
      <c r="Y348">
        <f t="shared" si="42"/>
        <v>6.7142857142857144</v>
      </c>
      <c r="Z348">
        <f t="shared" si="43"/>
        <v>12.5</v>
      </c>
      <c r="AA348">
        <f t="shared" si="44"/>
        <v>13.043478260869565</v>
      </c>
    </row>
    <row r="349" spans="1:27" x14ac:dyDescent="0.25">
      <c r="P349">
        <v>32</v>
      </c>
      <c r="R349">
        <v>517</v>
      </c>
      <c r="S349">
        <v>99</v>
      </c>
      <c r="T349">
        <v>2</v>
      </c>
      <c r="U349">
        <v>5</v>
      </c>
      <c r="V349">
        <v>623</v>
      </c>
      <c r="W349">
        <f t="shared" si="40"/>
        <v>0</v>
      </c>
      <c r="X349">
        <f t="shared" si="41"/>
        <v>4.8764384078475755</v>
      </c>
      <c r="Y349">
        <f t="shared" si="42"/>
        <v>4.7142857142857144</v>
      </c>
      <c r="Z349">
        <f t="shared" si="43"/>
        <v>8.3333333333333339</v>
      </c>
      <c r="AA349">
        <f t="shared" si="44"/>
        <v>21.739130434782609</v>
      </c>
    </row>
    <row r="350" spans="1:27" x14ac:dyDescent="0.25">
      <c r="A350">
        <v>2006</v>
      </c>
      <c r="B350">
        <v>1</v>
      </c>
      <c r="C350">
        <v>93</v>
      </c>
      <c r="P350">
        <v>33</v>
      </c>
      <c r="R350">
        <v>496</v>
      </c>
      <c r="S350">
        <v>73</v>
      </c>
      <c r="T350">
        <v>4</v>
      </c>
      <c r="U350">
        <v>2</v>
      </c>
      <c r="V350">
        <v>575</v>
      </c>
      <c r="W350">
        <f t="shared" si="40"/>
        <v>0</v>
      </c>
      <c r="X350">
        <f t="shared" si="41"/>
        <v>4.6783625730994149</v>
      </c>
      <c r="Y350">
        <f t="shared" si="42"/>
        <v>3.4761904761904763</v>
      </c>
      <c r="Z350">
        <f t="shared" si="43"/>
        <v>16.666666666666668</v>
      </c>
      <c r="AA350">
        <f t="shared" si="44"/>
        <v>8.695652173913043</v>
      </c>
    </row>
    <row r="351" spans="1:27" x14ac:dyDescent="0.25">
      <c r="B351">
        <v>2</v>
      </c>
      <c r="C351">
        <v>838</v>
      </c>
      <c r="P351">
        <v>34</v>
      </c>
      <c r="R351">
        <v>406</v>
      </c>
      <c r="S351">
        <v>41</v>
      </c>
      <c r="T351">
        <v>2</v>
      </c>
      <c r="U351">
        <v>1</v>
      </c>
      <c r="V351">
        <v>450</v>
      </c>
      <c r="W351">
        <f t="shared" si="40"/>
        <v>0</v>
      </c>
      <c r="X351">
        <f t="shared" si="41"/>
        <v>3.8294661384644408</v>
      </c>
      <c r="Y351">
        <f t="shared" si="42"/>
        <v>1.9523809523809523</v>
      </c>
      <c r="Z351">
        <f t="shared" si="43"/>
        <v>8.3333333333333339</v>
      </c>
      <c r="AA351">
        <f t="shared" si="44"/>
        <v>4.3478260869565215</v>
      </c>
    </row>
    <row r="352" spans="1:27" x14ac:dyDescent="0.25">
      <c r="B352" s="9">
        <v>3</v>
      </c>
      <c r="C352" s="9">
        <v>560</v>
      </c>
      <c r="P352">
        <v>35</v>
      </c>
      <c r="R352">
        <v>335</v>
      </c>
      <c r="S352">
        <v>35</v>
      </c>
      <c r="T352">
        <v>1</v>
      </c>
      <c r="V352">
        <v>371</v>
      </c>
      <c r="W352">
        <f t="shared" si="40"/>
        <v>0</v>
      </c>
      <c r="X352">
        <f t="shared" si="41"/>
        <v>3.1597811733635162</v>
      </c>
      <c r="Y352">
        <f t="shared" si="42"/>
        <v>1.6666666666666667</v>
      </c>
      <c r="Z352">
        <f t="shared" si="43"/>
        <v>4.166666666666667</v>
      </c>
      <c r="AA352">
        <f t="shared" si="44"/>
        <v>0</v>
      </c>
    </row>
    <row r="353" spans="1:27" x14ac:dyDescent="0.25">
      <c r="B353" s="9">
        <v>4</v>
      </c>
      <c r="C353" s="9">
        <v>76</v>
      </c>
      <c r="D353" s="10">
        <v>667</v>
      </c>
      <c r="E353" s="3">
        <v>107</v>
      </c>
      <c r="P353">
        <v>36</v>
      </c>
      <c r="R353">
        <v>285</v>
      </c>
      <c r="S353">
        <v>38</v>
      </c>
      <c r="V353">
        <v>323</v>
      </c>
      <c r="W353">
        <f t="shared" si="40"/>
        <v>0</v>
      </c>
      <c r="X353">
        <f t="shared" si="41"/>
        <v>2.6881720430107525</v>
      </c>
      <c r="Y353">
        <f t="shared" si="42"/>
        <v>1.8095238095238095</v>
      </c>
      <c r="Z353">
        <f t="shared" si="43"/>
        <v>0</v>
      </c>
      <c r="AA353">
        <f t="shared" si="44"/>
        <v>0</v>
      </c>
    </row>
    <row r="354" spans="1:27" x14ac:dyDescent="0.25">
      <c r="B354" s="9">
        <v>5</v>
      </c>
      <c r="C354" s="9">
        <v>31</v>
      </c>
      <c r="P354">
        <v>37</v>
      </c>
      <c r="R354">
        <v>213</v>
      </c>
      <c r="S354">
        <v>43</v>
      </c>
      <c r="V354">
        <v>256</v>
      </c>
      <c r="W354">
        <f t="shared" si="40"/>
        <v>0</v>
      </c>
      <c r="X354">
        <f t="shared" si="41"/>
        <v>2.0090548953027731</v>
      </c>
      <c r="Y354">
        <f t="shared" si="42"/>
        <v>2.0476190476190474</v>
      </c>
      <c r="Z354">
        <f t="shared" si="43"/>
        <v>0</v>
      </c>
      <c r="AA354">
        <f t="shared" si="44"/>
        <v>0</v>
      </c>
    </row>
    <row r="355" spans="1:27" x14ac:dyDescent="0.25">
      <c r="C355" s="8">
        <v>1598</v>
      </c>
      <c r="D355">
        <f>+D353*100/C355</f>
        <v>41.739674593241553</v>
      </c>
      <c r="E355">
        <f>+E353*100/C355</f>
        <v>6.6958698372966206</v>
      </c>
      <c r="P355">
        <v>38</v>
      </c>
      <c r="R355">
        <v>175</v>
      </c>
      <c r="S355">
        <v>30</v>
      </c>
      <c r="V355">
        <v>205</v>
      </c>
      <c r="W355">
        <f t="shared" si="40"/>
        <v>0</v>
      </c>
      <c r="X355">
        <f t="shared" si="41"/>
        <v>1.6506319562346727</v>
      </c>
      <c r="Y355">
        <f t="shared" si="42"/>
        <v>1.4285714285714286</v>
      </c>
      <c r="Z355">
        <f t="shared" si="43"/>
        <v>0</v>
      </c>
      <c r="AA355">
        <f t="shared" si="44"/>
        <v>0</v>
      </c>
    </row>
    <row r="356" spans="1:27" x14ac:dyDescent="0.25">
      <c r="P356">
        <v>39</v>
      </c>
      <c r="Q356">
        <v>1</v>
      </c>
      <c r="R356">
        <v>113</v>
      </c>
      <c r="S356">
        <v>40</v>
      </c>
      <c r="V356">
        <v>154</v>
      </c>
      <c r="W356">
        <f t="shared" si="40"/>
        <v>4</v>
      </c>
      <c r="X356">
        <f t="shared" si="41"/>
        <v>1.0658366345972459</v>
      </c>
      <c r="Y356">
        <f t="shared" si="42"/>
        <v>1.9047619047619047</v>
      </c>
      <c r="Z356">
        <f t="shared" si="43"/>
        <v>0</v>
      </c>
      <c r="AA356">
        <f t="shared" si="44"/>
        <v>0</v>
      </c>
    </row>
    <row r="357" spans="1:27" x14ac:dyDescent="0.25">
      <c r="A357">
        <v>2007</v>
      </c>
      <c r="B357">
        <v>1</v>
      </c>
      <c r="C357">
        <v>2</v>
      </c>
      <c r="P357">
        <v>40</v>
      </c>
      <c r="R357">
        <v>102</v>
      </c>
      <c r="S357">
        <v>30</v>
      </c>
      <c r="U357">
        <v>1</v>
      </c>
      <c r="V357">
        <v>133</v>
      </c>
      <c r="W357">
        <f t="shared" si="40"/>
        <v>0</v>
      </c>
      <c r="X357">
        <f t="shared" si="41"/>
        <v>0.96208262591963778</v>
      </c>
      <c r="Y357">
        <f t="shared" si="42"/>
        <v>1.4285714285714286</v>
      </c>
      <c r="Z357">
        <f t="shared" si="43"/>
        <v>0</v>
      </c>
      <c r="AA357">
        <f t="shared" si="44"/>
        <v>4.3478260869565215</v>
      </c>
    </row>
    <row r="358" spans="1:27" x14ac:dyDescent="0.25">
      <c r="B358">
        <v>2</v>
      </c>
      <c r="C358">
        <v>507</v>
      </c>
      <c r="P358">
        <v>41</v>
      </c>
      <c r="R358">
        <v>100</v>
      </c>
      <c r="S358">
        <v>42</v>
      </c>
      <c r="V358">
        <v>142</v>
      </c>
      <c r="W358">
        <f t="shared" si="40"/>
        <v>0</v>
      </c>
      <c r="X358">
        <f t="shared" si="41"/>
        <v>0.94321826070552728</v>
      </c>
      <c r="Y358">
        <f t="shared" si="42"/>
        <v>2</v>
      </c>
      <c r="Z358">
        <f t="shared" si="43"/>
        <v>0</v>
      </c>
      <c r="AA358">
        <f t="shared" si="44"/>
        <v>0</v>
      </c>
    </row>
    <row r="359" spans="1:27" x14ac:dyDescent="0.25">
      <c r="B359">
        <v>3</v>
      </c>
      <c r="C359">
        <v>1070</v>
      </c>
      <c r="P359">
        <v>42</v>
      </c>
      <c r="R359">
        <v>93</v>
      </c>
      <c r="S359">
        <v>33</v>
      </c>
      <c r="V359">
        <v>126</v>
      </c>
      <c r="W359">
        <f t="shared" si="40"/>
        <v>0</v>
      </c>
      <c r="X359">
        <f t="shared" si="41"/>
        <v>0.8771929824561403</v>
      </c>
      <c r="Y359">
        <f t="shared" si="42"/>
        <v>1.5714285714285714</v>
      </c>
      <c r="Z359">
        <f t="shared" si="43"/>
        <v>0</v>
      </c>
      <c r="AA359">
        <f t="shared" si="44"/>
        <v>0</v>
      </c>
    </row>
    <row r="360" spans="1:27" x14ac:dyDescent="0.25">
      <c r="B360">
        <v>4</v>
      </c>
      <c r="C360">
        <v>94</v>
      </c>
      <c r="D360" s="3">
        <v>1170</v>
      </c>
      <c r="E360" s="3">
        <v>100</v>
      </c>
      <c r="P360">
        <v>43</v>
      </c>
      <c r="R360">
        <v>103</v>
      </c>
      <c r="S360">
        <v>37</v>
      </c>
      <c r="V360">
        <v>140</v>
      </c>
      <c r="W360">
        <f t="shared" si="40"/>
        <v>0</v>
      </c>
      <c r="X360">
        <f t="shared" si="41"/>
        <v>0.97151480852669303</v>
      </c>
      <c r="Y360">
        <f t="shared" si="42"/>
        <v>1.7619047619047619</v>
      </c>
      <c r="Z360">
        <f t="shared" si="43"/>
        <v>0</v>
      </c>
      <c r="AA360">
        <f t="shared" si="44"/>
        <v>0</v>
      </c>
    </row>
    <row r="361" spans="1:27" x14ac:dyDescent="0.25">
      <c r="B361">
        <v>5</v>
      </c>
      <c r="C361">
        <v>6</v>
      </c>
      <c r="P361">
        <v>44</v>
      </c>
      <c r="R361">
        <v>104</v>
      </c>
      <c r="S361">
        <v>38</v>
      </c>
      <c r="V361">
        <v>142</v>
      </c>
      <c r="W361">
        <f t="shared" si="40"/>
        <v>0</v>
      </c>
      <c r="X361">
        <f t="shared" si="41"/>
        <v>0.98094699113374839</v>
      </c>
      <c r="Y361">
        <f t="shared" si="42"/>
        <v>1.8095238095238095</v>
      </c>
      <c r="Z361">
        <f t="shared" si="43"/>
        <v>0</v>
      </c>
      <c r="AA361">
        <f t="shared" si="44"/>
        <v>0</v>
      </c>
    </row>
    <row r="362" spans="1:27" x14ac:dyDescent="0.25">
      <c r="C362" s="4">
        <v>1679</v>
      </c>
      <c r="D362">
        <f>+D360*100/C362</f>
        <v>69.684335914234666</v>
      </c>
      <c r="E362">
        <f>+E360*100/C362</f>
        <v>5.9559261465157833</v>
      </c>
      <c r="P362">
        <v>45</v>
      </c>
      <c r="R362">
        <v>109</v>
      </c>
      <c r="S362">
        <v>45</v>
      </c>
      <c r="U362">
        <v>1</v>
      </c>
      <c r="V362">
        <v>155</v>
      </c>
      <c r="W362">
        <f t="shared" si="40"/>
        <v>0</v>
      </c>
      <c r="X362">
        <f t="shared" si="41"/>
        <v>1.0281079041690246</v>
      </c>
      <c r="Y362">
        <f t="shared" si="42"/>
        <v>2.1428571428571428</v>
      </c>
      <c r="Z362">
        <f t="shared" si="43"/>
        <v>0</v>
      </c>
      <c r="AA362">
        <f t="shared" si="44"/>
        <v>4.3478260869565215</v>
      </c>
    </row>
    <row r="363" spans="1:27" x14ac:dyDescent="0.25">
      <c r="P363">
        <v>46</v>
      </c>
      <c r="R363">
        <v>86</v>
      </c>
      <c r="S363">
        <v>57</v>
      </c>
      <c r="V363">
        <v>143</v>
      </c>
      <c r="W363">
        <f t="shared" si="40"/>
        <v>0</v>
      </c>
      <c r="X363">
        <f t="shared" si="41"/>
        <v>0.81116770420675344</v>
      </c>
      <c r="Y363">
        <f t="shared" si="42"/>
        <v>2.7142857142857144</v>
      </c>
      <c r="Z363">
        <f t="shared" si="43"/>
        <v>0</v>
      </c>
      <c r="AA363">
        <f t="shared" si="44"/>
        <v>0</v>
      </c>
    </row>
    <row r="364" spans="1:27" x14ac:dyDescent="0.25">
      <c r="A364">
        <v>2008</v>
      </c>
      <c r="B364">
        <v>1</v>
      </c>
      <c r="C364">
        <v>314</v>
      </c>
      <c r="P364">
        <v>47</v>
      </c>
      <c r="R364">
        <v>118</v>
      </c>
      <c r="S364">
        <v>54</v>
      </c>
      <c r="V364">
        <v>172</v>
      </c>
      <c r="W364">
        <f t="shared" si="40"/>
        <v>0</v>
      </c>
      <c r="X364">
        <f t="shared" si="41"/>
        <v>1.1129975476325222</v>
      </c>
      <c r="Y364">
        <f t="shared" si="42"/>
        <v>2.5714285714285716</v>
      </c>
      <c r="Z364">
        <f t="shared" si="43"/>
        <v>0</v>
      </c>
      <c r="AA364">
        <f t="shared" si="44"/>
        <v>0</v>
      </c>
    </row>
    <row r="365" spans="1:27" x14ac:dyDescent="0.25">
      <c r="B365">
        <v>2</v>
      </c>
      <c r="C365">
        <v>1174</v>
      </c>
      <c r="P365">
        <v>48</v>
      </c>
      <c r="R365">
        <v>99</v>
      </c>
      <c r="S365">
        <v>43</v>
      </c>
      <c r="T365">
        <v>2</v>
      </c>
      <c r="V365">
        <v>144</v>
      </c>
      <c r="W365">
        <f t="shared" si="40"/>
        <v>0</v>
      </c>
      <c r="X365">
        <f t="shared" si="41"/>
        <v>0.93378607809847203</v>
      </c>
      <c r="Y365">
        <f t="shared" si="42"/>
        <v>2.0476190476190474</v>
      </c>
      <c r="Z365">
        <f t="shared" si="43"/>
        <v>8.3333333333333339</v>
      </c>
      <c r="AA365">
        <f t="shared" si="44"/>
        <v>0</v>
      </c>
    </row>
    <row r="366" spans="1:27" x14ac:dyDescent="0.25">
      <c r="B366" s="9">
        <v>3</v>
      </c>
      <c r="C366" s="9">
        <v>1161</v>
      </c>
      <c r="P366">
        <v>49</v>
      </c>
      <c r="Q366">
        <v>1</v>
      </c>
      <c r="R366">
        <v>82</v>
      </c>
      <c r="S366">
        <v>30</v>
      </c>
      <c r="V366">
        <v>113</v>
      </c>
      <c r="W366">
        <f t="shared" si="40"/>
        <v>4</v>
      </c>
      <c r="X366">
        <f t="shared" si="41"/>
        <v>0.77343897377853232</v>
      </c>
      <c r="Y366">
        <f t="shared" si="42"/>
        <v>1.4285714285714286</v>
      </c>
      <c r="Z366">
        <f t="shared" si="43"/>
        <v>0</v>
      </c>
      <c r="AA366">
        <f t="shared" si="44"/>
        <v>0</v>
      </c>
    </row>
    <row r="367" spans="1:27" x14ac:dyDescent="0.25">
      <c r="B367" s="9">
        <v>4</v>
      </c>
      <c r="C367" s="9">
        <v>172</v>
      </c>
      <c r="D367" s="3">
        <v>1349</v>
      </c>
      <c r="E367" s="3">
        <v>188</v>
      </c>
      <c r="P367">
        <v>50</v>
      </c>
      <c r="R367">
        <v>77</v>
      </c>
      <c r="S367">
        <v>32</v>
      </c>
      <c r="V367">
        <v>109</v>
      </c>
      <c r="W367">
        <f t="shared" si="40"/>
        <v>0</v>
      </c>
      <c r="X367">
        <f t="shared" si="41"/>
        <v>0.72627806074325596</v>
      </c>
      <c r="Y367">
        <f t="shared" si="42"/>
        <v>1.5238095238095237</v>
      </c>
      <c r="Z367">
        <f t="shared" si="43"/>
        <v>0</v>
      </c>
      <c r="AA367">
        <f t="shared" si="44"/>
        <v>0</v>
      </c>
    </row>
    <row r="368" spans="1:27" x14ac:dyDescent="0.25">
      <c r="B368" s="9">
        <v>5</v>
      </c>
      <c r="C368" s="9">
        <v>16</v>
      </c>
      <c r="P368">
        <v>51</v>
      </c>
      <c r="R368">
        <v>46</v>
      </c>
      <c r="S368">
        <v>39</v>
      </c>
      <c r="T368">
        <v>1</v>
      </c>
      <c r="V368">
        <v>86</v>
      </c>
      <c r="W368">
        <f t="shared" si="40"/>
        <v>0</v>
      </c>
      <c r="X368">
        <f t="shared" si="41"/>
        <v>0.43388039992454253</v>
      </c>
      <c r="Y368">
        <f t="shared" si="42"/>
        <v>1.8571428571428572</v>
      </c>
      <c r="Z368">
        <f t="shared" si="43"/>
        <v>4.166666666666667</v>
      </c>
      <c r="AA368">
        <f t="shared" si="44"/>
        <v>0</v>
      </c>
    </row>
    <row r="369" spans="1:27" x14ac:dyDescent="0.25">
      <c r="C369" s="8">
        <v>2837</v>
      </c>
      <c r="D369">
        <f>+D367*100/C369</f>
        <v>47.550229115262603</v>
      </c>
      <c r="E369">
        <f>+E367*100/C369</f>
        <v>6.62671836446951</v>
      </c>
      <c r="P369">
        <v>52</v>
      </c>
      <c r="R369">
        <v>57</v>
      </c>
      <c r="S369">
        <v>28</v>
      </c>
      <c r="V369">
        <v>85</v>
      </c>
      <c r="W369">
        <f t="shared" si="40"/>
        <v>0</v>
      </c>
      <c r="X369">
        <f t="shared" si="41"/>
        <v>0.5376344086021505</v>
      </c>
      <c r="Y369">
        <f t="shared" si="42"/>
        <v>1.3333333333333333</v>
      </c>
      <c r="Z369">
        <f t="shared" si="43"/>
        <v>0</v>
      </c>
      <c r="AA369">
        <f t="shared" si="44"/>
        <v>0</v>
      </c>
    </row>
    <row r="370" spans="1:27" x14ac:dyDescent="0.25">
      <c r="P370">
        <v>53</v>
      </c>
      <c r="R370">
        <v>32</v>
      </c>
      <c r="S370">
        <v>16</v>
      </c>
      <c r="V370">
        <v>48</v>
      </c>
      <c r="W370">
        <f t="shared" si="40"/>
        <v>0</v>
      </c>
      <c r="X370">
        <f t="shared" si="41"/>
        <v>0.30182984342576874</v>
      </c>
      <c r="Y370">
        <f t="shared" si="42"/>
        <v>0.76190476190476186</v>
      </c>
      <c r="Z370">
        <f t="shared" si="43"/>
        <v>0</v>
      </c>
      <c r="AA370">
        <f t="shared" si="44"/>
        <v>0</v>
      </c>
    </row>
    <row r="371" spans="1:27" x14ac:dyDescent="0.25">
      <c r="P371">
        <v>54</v>
      </c>
      <c r="R371">
        <v>21</v>
      </c>
      <c r="S371">
        <v>10</v>
      </c>
      <c r="V371">
        <v>31</v>
      </c>
      <c r="W371">
        <f t="shared" si="40"/>
        <v>0</v>
      </c>
      <c r="X371">
        <f t="shared" si="41"/>
        <v>0.19807583474816073</v>
      </c>
      <c r="Y371">
        <f t="shared" si="42"/>
        <v>0.47619047619047616</v>
      </c>
      <c r="Z371">
        <f t="shared" si="43"/>
        <v>0</v>
      </c>
      <c r="AA371">
        <f t="shared" si="44"/>
        <v>0</v>
      </c>
    </row>
    <row r="372" spans="1:27" x14ac:dyDescent="0.25">
      <c r="A372">
        <v>2009</v>
      </c>
      <c r="B372">
        <v>1</v>
      </c>
      <c r="C372">
        <v>662</v>
      </c>
      <c r="P372">
        <v>55</v>
      </c>
      <c r="R372">
        <v>22</v>
      </c>
      <c r="S372">
        <v>5</v>
      </c>
      <c r="V372">
        <v>27</v>
      </c>
      <c r="W372">
        <f t="shared" si="40"/>
        <v>0</v>
      </c>
      <c r="X372">
        <f t="shared" si="41"/>
        <v>0.20750801735521598</v>
      </c>
      <c r="Y372">
        <f t="shared" si="42"/>
        <v>0.23809523809523808</v>
      </c>
      <c r="Z372">
        <f t="shared" si="43"/>
        <v>0</v>
      </c>
      <c r="AA372">
        <f t="shared" si="44"/>
        <v>0</v>
      </c>
    </row>
    <row r="373" spans="1:27" x14ac:dyDescent="0.25">
      <c r="B373">
        <v>2</v>
      </c>
      <c r="C373">
        <v>2708</v>
      </c>
      <c r="P373">
        <v>56</v>
      </c>
      <c r="R373">
        <v>12</v>
      </c>
      <c r="S373">
        <v>4</v>
      </c>
      <c r="V373">
        <v>16</v>
      </c>
      <c r="W373">
        <f t="shared" si="40"/>
        <v>0</v>
      </c>
      <c r="X373">
        <f t="shared" si="41"/>
        <v>0.11318619128466327</v>
      </c>
      <c r="Y373">
        <f t="shared" si="42"/>
        <v>0.19047619047619047</v>
      </c>
      <c r="Z373">
        <f t="shared" si="43"/>
        <v>0</v>
      </c>
      <c r="AA373">
        <f t="shared" si="44"/>
        <v>0</v>
      </c>
    </row>
    <row r="374" spans="1:27" x14ac:dyDescent="0.25">
      <c r="B374" s="9">
        <v>3</v>
      </c>
      <c r="C374" s="9">
        <v>1344</v>
      </c>
      <c r="P374">
        <v>57</v>
      </c>
      <c r="R374">
        <v>9</v>
      </c>
      <c r="S374">
        <v>2</v>
      </c>
      <c r="V374">
        <v>11</v>
      </c>
      <c r="W374">
        <f t="shared" si="40"/>
        <v>0</v>
      </c>
      <c r="X374">
        <f t="shared" si="41"/>
        <v>8.4889643463497449E-2</v>
      </c>
      <c r="Y374">
        <f t="shared" si="42"/>
        <v>9.5238095238095233E-2</v>
      </c>
      <c r="Z374">
        <f t="shared" si="43"/>
        <v>0</v>
      </c>
      <c r="AA374">
        <f t="shared" si="44"/>
        <v>0</v>
      </c>
    </row>
    <row r="375" spans="1:27" x14ac:dyDescent="0.25">
      <c r="B375" s="9">
        <v>4</v>
      </c>
      <c r="C375" s="9">
        <v>138</v>
      </c>
      <c r="D375" s="3">
        <v>1489</v>
      </c>
      <c r="E375" s="3">
        <v>145</v>
      </c>
      <c r="P375">
        <v>58</v>
      </c>
      <c r="R375">
        <v>5</v>
      </c>
      <c r="V375">
        <v>5</v>
      </c>
      <c r="W375">
        <f t="shared" si="40"/>
        <v>0</v>
      </c>
      <c r="X375">
        <f t="shared" si="41"/>
        <v>4.7160913035276364E-2</v>
      </c>
      <c r="Y375">
        <f t="shared" si="42"/>
        <v>0</v>
      </c>
      <c r="Z375">
        <f t="shared" si="43"/>
        <v>0</v>
      </c>
      <c r="AA375">
        <f t="shared" si="44"/>
        <v>0</v>
      </c>
    </row>
    <row r="376" spans="1:27" x14ac:dyDescent="0.25">
      <c r="B376" s="9">
        <v>5</v>
      </c>
      <c r="C376" s="9">
        <v>7</v>
      </c>
      <c r="P376">
        <v>59</v>
      </c>
      <c r="R376">
        <v>1</v>
      </c>
      <c r="S376">
        <v>1</v>
      </c>
      <c r="V376">
        <v>2</v>
      </c>
      <c r="W376">
        <f t="shared" si="40"/>
        <v>0</v>
      </c>
      <c r="X376">
        <f t="shared" si="41"/>
        <v>9.4321826070552731E-3</v>
      </c>
      <c r="Y376">
        <f t="shared" si="42"/>
        <v>4.7619047619047616E-2</v>
      </c>
      <c r="Z376">
        <f t="shared" si="43"/>
        <v>0</v>
      </c>
      <c r="AA376">
        <f t="shared" si="44"/>
        <v>0</v>
      </c>
    </row>
    <row r="377" spans="1:27" x14ac:dyDescent="0.25">
      <c r="C377" s="4">
        <v>4859</v>
      </c>
      <c r="D377">
        <f>+D375*100/C377</f>
        <v>30.644165466145296</v>
      </c>
      <c r="E377">
        <f>+E375*100/C377</f>
        <v>2.9841531179254992</v>
      </c>
      <c r="P377">
        <v>60</v>
      </c>
      <c r="R377">
        <v>2</v>
      </c>
      <c r="V377">
        <v>2</v>
      </c>
      <c r="W377">
        <f t="shared" si="40"/>
        <v>0</v>
      </c>
      <c r="X377">
        <f t="shared" si="41"/>
        <v>1.8864365214110546E-2</v>
      </c>
      <c r="Y377">
        <f t="shared" si="42"/>
        <v>0</v>
      </c>
      <c r="Z377">
        <f t="shared" si="43"/>
        <v>0</v>
      </c>
      <c r="AA377">
        <f t="shared" si="44"/>
        <v>0</v>
      </c>
    </row>
    <row r="378" spans="1:27" x14ac:dyDescent="0.25">
      <c r="P378">
        <v>61</v>
      </c>
      <c r="R378">
        <v>1</v>
      </c>
      <c r="S378">
        <v>1</v>
      </c>
      <c r="V378">
        <v>2</v>
      </c>
      <c r="W378">
        <f t="shared" si="40"/>
        <v>0</v>
      </c>
      <c r="X378">
        <f t="shared" si="41"/>
        <v>9.4321826070552731E-3</v>
      </c>
      <c r="Y378">
        <f t="shared" si="42"/>
        <v>4.7619047619047616E-2</v>
      </c>
      <c r="Z378">
        <f t="shared" si="43"/>
        <v>0</v>
      </c>
      <c r="AA378">
        <f t="shared" si="44"/>
        <v>0</v>
      </c>
    </row>
    <row r="379" spans="1:27" x14ac:dyDescent="0.25">
      <c r="A379">
        <v>2010</v>
      </c>
      <c r="B379">
        <v>1</v>
      </c>
      <c r="C379">
        <v>164</v>
      </c>
      <c r="P379">
        <v>2003</v>
      </c>
      <c r="Q379">
        <v>14</v>
      </c>
      <c r="R379">
        <v>9186</v>
      </c>
      <c r="S379">
        <v>1340</v>
      </c>
      <c r="T379">
        <v>6</v>
      </c>
      <c r="U379">
        <v>5</v>
      </c>
      <c r="V379">
        <v>10551</v>
      </c>
      <c r="W379" s="4">
        <v>1</v>
      </c>
      <c r="X379" s="4">
        <v>2</v>
      </c>
      <c r="Y379" s="4">
        <v>3</v>
      </c>
      <c r="Z379" s="4">
        <v>4</v>
      </c>
      <c r="AA379" s="4">
        <v>5</v>
      </c>
    </row>
    <row r="380" spans="1:27" x14ac:dyDescent="0.25">
      <c r="B380">
        <v>2</v>
      </c>
      <c r="C380">
        <v>1903</v>
      </c>
      <c r="P380">
        <v>17</v>
      </c>
      <c r="Q380">
        <v>2</v>
      </c>
      <c r="R380">
        <v>2</v>
      </c>
      <c r="V380">
        <v>4</v>
      </c>
      <c r="W380">
        <f t="shared" ref="W380:W422" si="45">+Q380*100/$Q$379</f>
        <v>14.285714285714286</v>
      </c>
      <c r="X380">
        <f t="shared" ref="X380:X422" si="46">+R380*100/$R$379</f>
        <v>2.1772262138036142E-2</v>
      </c>
      <c r="Y380">
        <f t="shared" ref="Y380:Y422" si="47">+S380*100/$S$379</f>
        <v>0</v>
      </c>
      <c r="Z380">
        <f t="shared" ref="Z380:Z422" si="48">+T380*100/$T$379</f>
        <v>0</v>
      </c>
      <c r="AA380">
        <f t="shared" ref="AA380:AA422" si="49">+U380*100/$U$379</f>
        <v>0</v>
      </c>
    </row>
    <row r="381" spans="1:27" x14ac:dyDescent="0.25">
      <c r="B381">
        <v>3</v>
      </c>
      <c r="C381">
        <v>1362</v>
      </c>
      <c r="P381">
        <v>18</v>
      </c>
      <c r="Q381">
        <v>1</v>
      </c>
      <c r="R381">
        <v>4</v>
      </c>
      <c r="V381">
        <v>5</v>
      </c>
      <c r="W381">
        <f t="shared" si="45"/>
        <v>7.1428571428571432</v>
      </c>
      <c r="X381">
        <f t="shared" si="46"/>
        <v>4.3544524276072284E-2</v>
      </c>
      <c r="Y381">
        <f t="shared" si="47"/>
        <v>0</v>
      </c>
      <c r="Z381">
        <f t="shared" si="48"/>
        <v>0</v>
      </c>
      <c r="AA381">
        <f t="shared" si="49"/>
        <v>0</v>
      </c>
    </row>
    <row r="382" spans="1:27" x14ac:dyDescent="0.25">
      <c r="B382">
        <v>4</v>
      </c>
      <c r="C382">
        <v>132</v>
      </c>
      <c r="D382" s="3">
        <v>1528</v>
      </c>
      <c r="E382" s="3">
        <v>166</v>
      </c>
      <c r="P382">
        <v>19</v>
      </c>
      <c r="Q382">
        <v>2</v>
      </c>
      <c r="R382">
        <v>6</v>
      </c>
      <c r="V382">
        <v>8</v>
      </c>
      <c r="W382">
        <f t="shared" si="45"/>
        <v>14.285714285714286</v>
      </c>
      <c r="X382">
        <f t="shared" si="46"/>
        <v>6.531678641410843E-2</v>
      </c>
      <c r="Y382">
        <f t="shared" si="47"/>
        <v>0</v>
      </c>
      <c r="Z382">
        <f t="shared" si="48"/>
        <v>0</v>
      </c>
      <c r="AA382">
        <f t="shared" si="49"/>
        <v>0</v>
      </c>
    </row>
    <row r="383" spans="1:27" x14ac:dyDescent="0.25">
      <c r="B383">
        <v>5</v>
      </c>
      <c r="C383">
        <v>34</v>
      </c>
      <c r="P383">
        <v>20</v>
      </c>
      <c r="Q383">
        <v>2</v>
      </c>
      <c r="R383">
        <v>6</v>
      </c>
      <c r="V383">
        <v>8</v>
      </c>
      <c r="W383">
        <f t="shared" si="45"/>
        <v>14.285714285714286</v>
      </c>
      <c r="X383">
        <f t="shared" si="46"/>
        <v>6.531678641410843E-2</v>
      </c>
      <c r="Y383">
        <f t="shared" si="47"/>
        <v>0</v>
      </c>
      <c r="Z383">
        <f t="shared" si="48"/>
        <v>0</v>
      </c>
      <c r="AA383">
        <f t="shared" si="49"/>
        <v>0</v>
      </c>
    </row>
    <row r="384" spans="1:27" x14ac:dyDescent="0.25">
      <c r="C384" s="4">
        <v>3595</v>
      </c>
      <c r="D384">
        <f>+D382*100/C384</f>
        <v>42.503477051460365</v>
      </c>
      <c r="E384">
        <f>+E382*100/C384</f>
        <v>4.6175243393602221</v>
      </c>
      <c r="P384">
        <v>21</v>
      </c>
      <c r="Q384">
        <v>4</v>
      </c>
      <c r="R384">
        <v>14</v>
      </c>
      <c r="V384">
        <v>18</v>
      </c>
      <c r="W384">
        <f t="shared" si="45"/>
        <v>28.571428571428573</v>
      </c>
      <c r="X384">
        <f t="shared" si="46"/>
        <v>0.15240583496625298</v>
      </c>
      <c r="Y384">
        <f t="shared" si="47"/>
        <v>0</v>
      </c>
      <c r="Z384">
        <f t="shared" si="48"/>
        <v>0</v>
      </c>
      <c r="AA384">
        <f t="shared" si="49"/>
        <v>0</v>
      </c>
    </row>
    <row r="385" spans="1:27" x14ac:dyDescent="0.25">
      <c r="P385">
        <v>22</v>
      </c>
      <c r="R385">
        <v>20</v>
      </c>
      <c r="V385">
        <v>20</v>
      </c>
      <c r="W385">
        <f t="shared" si="45"/>
        <v>0</v>
      </c>
      <c r="X385">
        <f t="shared" si="46"/>
        <v>0.21772262138036141</v>
      </c>
      <c r="Y385">
        <f t="shared" si="47"/>
        <v>0</v>
      </c>
      <c r="Z385">
        <f t="shared" si="48"/>
        <v>0</v>
      </c>
      <c r="AA385">
        <f t="shared" si="49"/>
        <v>0</v>
      </c>
    </row>
    <row r="386" spans="1:27" x14ac:dyDescent="0.25">
      <c r="A386">
        <v>2011</v>
      </c>
      <c r="B386">
        <v>1</v>
      </c>
      <c r="C386">
        <v>156</v>
      </c>
      <c r="P386">
        <v>23</v>
      </c>
      <c r="R386">
        <v>42</v>
      </c>
      <c r="S386">
        <v>1</v>
      </c>
      <c r="V386">
        <v>43</v>
      </c>
      <c r="W386">
        <f t="shared" si="45"/>
        <v>0</v>
      </c>
      <c r="X386">
        <f t="shared" si="46"/>
        <v>0.45721750489875901</v>
      </c>
      <c r="Y386">
        <f t="shared" si="47"/>
        <v>7.4626865671641784E-2</v>
      </c>
      <c r="Z386">
        <f t="shared" si="48"/>
        <v>0</v>
      </c>
      <c r="AA386">
        <f t="shared" si="49"/>
        <v>0</v>
      </c>
    </row>
    <row r="387" spans="1:27" x14ac:dyDescent="0.25">
      <c r="B387">
        <v>2</v>
      </c>
      <c r="C387">
        <v>2614</v>
      </c>
      <c r="P387">
        <v>24</v>
      </c>
      <c r="R387">
        <v>183</v>
      </c>
      <c r="S387">
        <v>2</v>
      </c>
      <c r="V387">
        <v>185</v>
      </c>
      <c r="W387">
        <f t="shared" si="45"/>
        <v>0</v>
      </c>
      <c r="X387">
        <f t="shared" si="46"/>
        <v>1.992161985630307</v>
      </c>
      <c r="Y387">
        <f t="shared" si="47"/>
        <v>0.14925373134328357</v>
      </c>
      <c r="Z387">
        <f t="shared" si="48"/>
        <v>0</v>
      </c>
      <c r="AA387">
        <f t="shared" si="49"/>
        <v>0</v>
      </c>
    </row>
    <row r="388" spans="1:27" x14ac:dyDescent="0.25">
      <c r="B388" s="9">
        <v>3</v>
      </c>
      <c r="C388" s="9">
        <v>1940</v>
      </c>
      <c r="P388">
        <v>25</v>
      </c>
      <c r="R388">
        <v>506</v>
      </c>
      <c r="S388">
        <v>10</v>
      </c>
      <c r="U388">
        <v>1</v>
      </c>
      <c r="V388">
        <v>517</v>
      </c>
      <c r="W388">
        <f t="shared" si="45"/>
        <v>0</v>
      </c>
      <c r="X388">
        <f t="shared" si="46"/>
        <v>5.5083823209231442</v>
      </c>
      <c r="Y388">
        <f t="shared" si="47"/>
        <v>0.74626865671641796</v>
      </c>
      <c r="Z388">
        <f t="shared" si="48"/>
        <v>0</v>
      </c>
      <c r="AA388">
        <f t="shared" si="49"/>
        <v>20</v>
      </c>
    </row>
    <row r="389" spans="1:27" x14ac:dyDescent="0.25">
      <c r="B389" s="9">
        <v>4</v>
      </c>
      <c r="C389" s="9">
        <v>210</v>
      </c>
      <c r="D389" s="3">
        <v>2164</v>
      </c>
      <c r="E389" s="3">
        <v>224</v>
      </c>
      <c r="P389">
        <v>26</v>
      </c>
      <c r="Q389">
        <v>2</v>
      </c>
      <c r="R389">
        <v>850</v>
      </c>
      <c r="S389">
        <v>35</v>
      </c>
      <c r="V389">
        <v>887</v>
      </c>
      <c r="W389">
        <f t="shared" si="45"/>
        <v>14.285714285714286</v>
      </c>
      <c r="X389">
        <f t="shared" si="46"/>
        <v>9.2532114086653596</v>
      </c>
      <c r="Y389">
        <f t="shared" si="47"/>
        <v>2.6119402985074629</v>
      </c>
      <c r="Z389">
        <f t="shared" si="48"/>
        <v>0</v>
      </c>
      <c r="AA389">
        <f t="shared" si="49"/>
        <v>0</v>
      </c>
    </row>
    <row r="390" spans="1:27" x14ac:dyDescent="0.25">
      <c r="B390" s="9">
        <v>5</v>
      </c>
      <c r="C390" s="9">
        <v>14</v>
      </c>
      <c r="P390">
        <v>27</v>
      </c>
      <c r="R390">
        <v>1285</v>
      </c>
      <c r="S390">
        <v>91</v>
      </c>
      <c r="V390">
        <v>1376</v>
      </c>
      <c r="W390">
        <f t="shared" si="45"/>
        <v>0</v>
      </c>
      <c r="X390">
        <f t="shared" si="46"/>
        <v>13.988678423688221</v>
      </c>
      <c r="Y390">
        <f t="shared" si="47"/>
        <v>6.7910447761194028</v>
      </c>
      <c r="Z390">
        <f t="shared" si="48"/>
        <v>0</v>
      </c>
      <c r="AA390">
        <f t="shared" si="49"/>
        <v>0</v>
      </c>
    </row>
    <row r="391" spans="1:27" x14ac:dyDescent="0.25">
      <c r="C391" s="8">
        <v>4934</v>
      </c>
      <c r="D391">
        <f>+D389*100/C391</f>
        <v>43.858937981353868</v>
      </c>
      <c r="E391">
        <f>+E389*100/C391</f>
        <v>4.5399270368869074</v>
      </c>
      <c r="P391">
        <v>28</v>
      </c>
      <c r="R391">
        <v>1382</v>
      </c>
      <c r="S391">
        <v>166</v>
      </c>
      <c r="V391">
        <v>1548</v>
      </c>
      <c r="W391">
        <f t="shared" si="45"/>
        <v>0</v>
      </c>
      <c r="X391">
        <f t="shared" si="46"/>
        <v>15.044633137382974</v>
      </c>
      <c r="Y391">
        <f t="shared" si="47"/>
        <v>12.388059701492537</v>
      </c>
      <c r="Z391">
        <f t="shared" si="48"/>
        <v>0</v>
      </c>
      <c r="AA391">
        <f t="shared" si="49"/>
        <v>0</v>
      </c>
    </row>
    <row r="392" spans="1:27" x14ac:dyDescent="0.25">
      <c r="P392">
        <v>29</v>
      </c>
      <c r="R392">
        <v>1151</v>
      </c>
      <c r="S392">
        <v>196</v>
      </c>
      <c r="T392">
        <v>2</v>
      </c>
      <c r="U392">
        <v>2</v>
      </c>
      <c r="V392">
        <v>1351</v>
      </c>
      <c r="W392">
        <f t="shared" si="45"/>
        <v>0</v>
      </c>
      <c r="X392">
        <f t="shared" si="46"/>
        <v>12.5299368604398</v>
      </c>
      <c r="Y392">
        <f t="shared" si="47"/>
        <v>14.626865671641792</v>
      </c>
      <c r="Z392">
        <f t="shared" si="48"/>
        <v>33.333333333333336</v>
      </c>
      <c r="AA392">
        <f t="shared" si="49"/>
        <v>40</v>
      </c>
    </row>
    <row r="393" spans="1:27" x14ac:dyDescent="0.25">
      <c r="A393">
        <v>2012</v>
      </c>
      <c r="B393">
        <v>1</v>
      </c>
      <c r="C393">
        <v>1744</v>
      </c>
      <c r="P393">
        <v>30</v>
      </c>
      <c r="Q393">
        <v>1</v>
      </c>
      <c r="R393">
        <v>785</v>
      </c>
      <c r="S393">
        <v>162</v>
      </c>
      <c r="T393">
        <v>1</v>
      </c>
      <c r="V393">
        <v>949</v>
      </c>
      <c r="W393">
        <f t="shared" si="45"/>
        <v>7.1428571428571432</v>
      </c>
      <c r="X393">
        <f t="shared" si="46"/>
        <v>8.5456128891791856</v>
      </c>
      <c r="Y393">
        <f t="shared" si="47"/>
        <v>12.08955223880597</v>
      </c>
      <c r="Z393">
        <f t="shared" si="48"/>
        <v>16.666666666666668</v>
      </c>
      <c r="AA393">
        <f t="shared" si="49"/>
        <v>0</v>
      </c>
    </row>
    <row r="394" spans="1:27" x14ac:dyDescent="0.25">
      <c r="B394">
        <v>2</v>
      </c>
      <c r="C394">
        <v>4457</v>
      </c>
      <c r="P394">
        <v>31</v>
      </c>
      <c r="R394">
        <v>633</v>
      </c>
      <c r="S394">
        <v>144</v>
      </c>
      <c r="T394">
        <v>1</v>
      </c>
      <c r="V394">
        <v>778</v>
      </c>
      <c r="W394">
        <f t="shared" si="45"/>
        <v>0</v>
      </c>
      <c r="X394">
        <f t="shared" si="46"/>
        <v>6.890920966688439</v>
      </c>
      <c r="Y394">
        <f t="shared" si="47"/>
        <v>10.746268656716419</v>
      </c>
      <c r="Z394">
        <f t="shared" si="48"/>
        <v>16.666666666666668</v>
      </c>
      <c r="AA394">
        <f t="shared" si="49"/>
        <v>0</v>
      </c>
    </row>
    <row r="395" spans="1:27" x14ac:dyDescent="0.25">
      <c r="B395" s="9">
        <v>3</v>
      </c>
      <c r="C395" s="9">
        <v>7131</v>
      </c>
      <c r="P395">
        <v>32</v>
      </c>
      <c r="R395">
        <v>424</v>
      </c>
      <c r="S395">
        <v>111</v>
      </c>
      <c r="T395">
        <v>1</v>
      </c>
      <c r="V395">
        <v>536</v>
      </c>
      <c r="W395">
        <f t="shared" si="45"/>
        <v>0</v>
      </c>
      <c r="X395">
        <f t="shared" si="46"/>
        <v>4.6157195732636618</v>
      </c>
      <c r="Y395">
        <f t="shared" si="47"/>
        <v>8.2835820895522385</v>
      </c>
      <c r="Z395">
        <f t="shared" si="48"/>
        <v>16.666666666666668</v>
      </c>
      <c r="AA395">
        <f t="shared" si="49"/>
        <v>0</v>
      </c>
    </row>
    <row r="396" spans="1:27" x14ac:dyDescent="0.25">
      <c r="B396" s="9">
        <v>4</v>
      </c>
      <c r="C396" s="9">
        <v>435</v>
      </c>
      <c r="D396" s="3">
        <v>7695</v>
      </c>
      <c r="E396" s="3">
        <v>564</v>
      </c>
      <c r="P396">
        <v>33</v>
      </c>
      <c r="R396">
        <v>299</v>
      </c>
      <c r="S396">
        <v>71</v>
      </c>
      <c r="V396">
        <v>370</v>
      </c>
      <c r="W396">
        <f t="shared" si="45"/>
        <v>0</v>
      </c>
      <c r="X396">
        <f t="shared" si="46"/>
        <v>3.254953189636403</v>
      </c>
      <c r="Y396">
        <f t="shared" si="47"/>
        <v>5.2985074626865671</v>
      </c>
      <c r="Z396">
        <f t="shared" si="48"/>
        <v>0</v>
      </c>
      <c r="AA396">
        <f t="shared" si="49"/>
        <v>0</v>
      </c>
    </row>
    <row r="397" spans="1:27" x14ac:dyDescent="0.25">
      <c r="B397" s="9">
        <v>5</v>
      </c>
      <c r="C397" s="9">
        <v>129</v>
      </c>
      <c r="P397">
        <v>34</v>
      </c>
      <c r="R397">
        <v>198</v>
      </c>
      <c r="S397">
        <v>62</v>
      </c>
      <c r="V397">
        <v>260</v>
      </c>
      <c r="W397">
        <f t="shared" si="45"/>
        <v>0</v>
      </c>
      <c r="X397">
        <f t="shared" si="46"/>
        <v>2.155453951665578</v>
      </c>
      <c r="Y397">
        <f t="shared" si="47"/>
        <v>4.6268656716417906</v>
      </c>
      <c r="Z397">
        <f t="shared" si="48"/>
        <v>0</v>
      </c>
      <c r="AA397">
        <f t="shared" si="49"/>
        <v>0</v>
      </c>
    </row>
    <row r="398" spans="1:27" x14ac:dyDescent="0.25">
      <c r="C398" s="3">
        <v>13896</v>
      </c>
      <c r="D398">
        <f>+D396*100/C398</f>
        <v>55.375647668393782</v>
      </c>
      <c r="E398">
        <f>+E396*100/C398</f>
        <v>4.0587219343696024</v>
      </c>
      <c r="P398">
        <v>35</v>
      </c>
      <c r="R398">
        <v>147</v>
      </c>
      <c r="S398">
        <v>50</v>
      </c>
      <c r="V398">
        <v>197</v>
      </c>
      <c r="W398">
        <f t="shared" si="45"/>
        <v>0</v>
      </c>
      <c r="X398">
        <f t="shared" si="46"/>
        <v>1.6002612671456564</v>
      </c>
      <c r="Y398">
        <f t="shared" si="47"/>
        <v>3.7313432835820897</v>
      </c>
      <c r="Z398">
        <f t="shared" si="48"/>
        <v>0</v>
      </c>
      <c r="AA398">
        <f t="shared" si="49"/>
        <v>0</v>
      </c>
    </row>
    <row r="399" spans="1:27" x14ac:dyDescent="0.25">
      <c r="P399">
        <v>36</v>
      </c>
      <c r="R399">
        <v>115</v>
      </c>
      <c r="S399">
        <v>45</v>
      </c>
      <c r="V399">
        <v>160</v>
      </c>
      <c r="W399">
        <f t="shared" si="45"/>
        <v>0</v>
      </c>
      <c r="X399">
        <f t="shared" si="46"/>
        <v>1.2519050729370782</v>
      </c>
      <c r="Y399">
        <f t="shared" si="47"/>
        <v>3.3582089552238807</v>
      </c>
      <c r="Z399">
        <f t="shared" si="48"/>
        <v>0</v>
      </c>
      <c r="AA399">
        <f t="shared" si="49"/>
        <v>0</v>
      </c>
    </row>
    <row r="400" spans="1:27" x14ac:dyDescent="0.25">
      <c r="P400">
        <v>37</v>
      </c>
      <c r="R400">
        <v>110</v>
      </c>
      <c r="S400">
        <v>26</v>
      </c>
      <c r="V400">
        <v>136</v>
      </c>
      <c r="W400">
        <f t="shared" si="45"/>
        <v>0</v>
      </c>
      <c r="X400">
        <f t="shared" si="46"/>
        <v>1.1974744175919878</v>
      </c>
      <c r="Y400">
        <f t="shared" si="47"/>
        <v>1.9402985074626866</v>
      </c>
      <c r="Z400">
        <f t="shared" si="48"/>
        <v>0</v>
      </c>
      <c r="AA400">
        <f t="shared" si="49"/>
        <v>0</v>
      </c>
    </row>
    <row r="401" spans="16:27" x14ac:dyDescent="0.25">
      <c r="P401">
        <v>38</v>
      </c>
      <c r="R401">
        <v>83</v>
      </c>
      <c r="S401">
        <v>18</v>
      </c>
      <c r="U401">
        <v>1</v>
      </c>
      <c r="V401">
        <v>102</v>
      </c>
      <c r="W401">
        <f t="shared" si="45"/>
        <v>0</v>
      </c>
      <c r="X401">
        <f t="shared" si="46"/>
        <v>0.90354887872849987</v>
      </c>
      <c r="Y401">
        <f t="shared" si="47"/>
        <v>1.3432835820895523</v>
      </c>
      <c r="Z401">
        <f t="shared" si="48"/>
        <v>0</v>
      </c>
      <c r="AA401">
        <f t="shared" si="49"/>
        <v>20</v>
      </c>
    </row>
    <row r="402" spans="16:27" x14ac:dyDescent="0.25">
      <c r="P402">
        <v>39</v>
      </c>
      <c r="R402">
        <v>88</v>
      </c>
      <c r="S402">
        <v>13</v>
      </c>
      <c r="V402">
        <v>101</v>
      </c>
      <c r="W402">
        <f t="shared" si="45"/>
        <v>0</v>
      </c>
      <c r="X402">
        <f t="shared" si="46"/>
        <v>0.95797953407359027</v>
      </c>
      <c r="Y402">
        <f t="shared" si="47"/>
        <v>0.97014925373134331</v>
      </c>
      <c r="Z402">
        <f t="shared" si="48"/>
        <v>0</v>
      </c>
      <c r="AA402">
        <f t="shared" si="49"/>
        <v>0</v>
      </c>
    </row>
    <row r="403" spans="16:27" x14ac:dyDescent="0.25">
      <c r="P403">
        <v>40</v>
      </c>
      <c r="R403">
        <v>58</v>
      </c>
      <c r="S403">
        <v>9</v>
      </c>
      <c r="U403">
        <v>1</v>
      </c>
      <c r="V403">
        <v>68</v>
      </c>
      <c r="W403">
        <f t="shared" si="45"/>
        <v>0</v>
      </c>
      <c r="X403">
        <f t="shared" si="46"/>
        <v>0.63139560200304812</v>
      </c>
      <c r="Y403">
        <f t="shared" si="47"/>
        <v>0.67164179104477617</v>
      </c>
      <c r="Z403">
        <f t="shared" si="48"/>
        <v>0</v>
      </c>
      <c r="AA403">
        <f t="shared" si="49"/>
        <v>20</v>
      </c>
    </row>
    <row r="404" spans="16:27" x14ac:dyDescent="0.25">
      <c r="P404">
        <v>41</v>
      </c>
      <c r="R404">
        <v>70</v>
      </c>
      <c r="S404">
        <v>16</v>
      </c>
      <c r="V404">
        <v>86</v>
      </c>
      <c r="W404">
        <f t="shared" si="45"/>
        <v>0</v>
      </c>
      <c r="X404">
        <f t="shared" si="46"/>
        <v>0.76202917483126498</v>
      </c>
      <c r="Y404">
        <f t="shared" si="47"/>
        <v>1.1940298507462686</v>
      </c>
      <c r="Z404">
        <f t="shared" si="48"/>
        <v>0</v>
      </c>
      <c r="AA404">
        <f t="shared" si="49"/>
        <v>0</v>
      </c>
    </row>
    <row r="405" spans="16:27" x14ac:dyDescent="0.25">
      <c r="P405">
        <v>42</v>
      </c>
      <c r="R405">
        <v>54</v>
      </c>
      <c r="S405">
        <v>10</v>
      </c>
      <c r="T405">
        <v>1</v>
      </c>
      <c r="V405">
        <v>65</v>
      </c>
      <c r="W405">
        <f t="shared" si="45"/>
        <v>0</v>
      </c>
      <c r="X405">
        <f t="shared" si="46"/>
        <v>0.58785107772697587</v>
      </c>
      <c r="Y405">
        <f t="shared" si="47"/>
        <v>0.74626865671641796</v>
      </c>
      <c r="Z405">
        <f t="shared" si="48"/>
        <v>16.666666666666668</v>
      </c>
      <c r="AA405">
        <f t="shared" si="49"/>
        <v>0</v>
      </c>
    </row>
    <row r="406" spans="16:27" x14ac:dyDescent="0.25">
      <c r="P406">
        <v>43</v>
      </c>
      <c r="R406">
        <v>49</v>
      </c>
      <c r="S406">
        <v>11</v>
      </c>
      <c r="V406">
        <v>60</v>
      </c>
      <c r="W406">
        <f t="shared" si="45"/>
        <v>0</v>
      </c>
      <c r="X406">
        <f t="shared" si="46"/>
        <v>0.53342042238188547</v>
      </c>
      <c r="Y406">
        <f t="shared" si="47"/>
        <v>0.82089552238805974</v>
      </c>
      <c r="Z406">
        <f t="shared" si="48"/>
        <v>0</v>
      </c>
      <c r="AA406">
        <f t="shared" si="49"/>
        <v>0</v>
      </c>
    </row>
    <row r="407" spans="16:27" x14ac:dyDescent="0.25">
      <c r="P407">
        <v>44</v>
      </c>
      <c r="R407">
        <v>32</v>
      </c>
      <c r="S407">
        <v>5</v>
      </c>
      <c r="V407">
        <v>37</v>
      </c>
      <c r="W407">
        <f t="shared" si="45"/>
        <v>0</v>
      </c>
      <c r="X407">
        <f t="shared" si="46"/>
        <v>0.34835619420857827</v>
      </c>
      <c r="Y407">
        <f t="shared" si="47"/>
        <v>0.37313432835820898</v>
      </c>
      <c r="Z407">
        <f t="shared" si="48"/>
        <v>0</v>
      </c>
      <c r="AA407">
        <f t="shared" si="49"/>
        <v>0</v>
      </c>
    </row>
    <row r="408" spans="16:27" x14ac:dyDescent="0.25">
      <c r="P408">
        <v>45</v>
      </c>
      <c r="R408">
        <v>46</v>
      </c>
      <c r="S408">
        <v>9</v>
      </c>
      <c r="V408">
        <v>55</v>
      </c>
      <c r="W408">
        <f t="shared" si="45"/>
        <v>0</v>
      </c>
      <c r="X408">
        <f t="shared" si="46"/>
        <v>0.50076202917483126</v>
      </c>
      <c r="Y408">
        <f t="shared" si="47"/>
        <v>0.67164179104477617</v>
      </c>
      <c r="Z408">
        <f t="shared" si="48"/>
        <v>0</v>
      </c>
      <c r="AA408">
        <f t="shared" si="49"/>
        <v>0</v>
      </c>
    </row>
    <row r="409" spans="16:27" x14ac:dyDescent="0.25">
      <c r="P409">
        <v>46</v>
      </c>
      <c r="R409">
        <v>54</v>
      </c>
      <c r="S409">
        <v>11</v>
      </c>
      <c r="V409">
        <v>65</v>
      </c>
      <c r="W409">
        <f t="shared" si="45"/>
        <v>0</v>
      </c>
      <c r="X409">
        <f t="shared" si="46"/>
        <v>0.58785107772697587</v>
      </c>
      <c r="Y409">
        <f t="shared" si="47"/>
        <v>0.82089552238805974</v>
      </c>
      <c r="Z409">
        <f t="shared" si="48"/>
        <v>0</v>
      </c>
      <c r="AA409">
        <f t="shared" si="49"/>
        <v>0</v>
      </c>
    </row>
    <row r="410" spans="16:27" x14ac:dyDescent="0.25">
      <c r="P410">
        <v>47</v>
      </c>
      <c r="R410">
        <v>63</v>
      </c>
      <c r="S410">
        <v>9</v>
      </c>
      <c r="V410">
        <v>72</v>
      </c>
      <c r="W410">
        <f t="shared" si="45"/>
        <v>0</v>
      </c>
      <c r="X410">
        <f t="shared" si="46"/>
        <v>0.68582625734813851</v>
      </c>
      <c r="Y410">
        <f t="shared" si="47"/>
        <v>0.67164179104477617</v>
      </c>
      <c r="Z410">
        <f t="shared" si="48"/>
        <v>0</v>
      </c>
      <c r="AA410">
        <f t="shared" si="49"/>
        <v>0</v>
      </c>
    </row>
    <row r="411" spans="16:27" x14ac:dyDescent="0.25">
      <c r="P411">
        <v>48</v>
      </c>
      <c r="R411">
        <v>58</v>
      </c>
      <c r="S411">
        <v>13</v>
      </c>
      <c r="V411">
        <v>71</v>
      </c>
      <c r="W411">
        <f t="shared" si="45"/>
        <v>0</v>
      </c>
      <c r="X411">
        <f t="shared" si="46"/>
        <v>0.63139560200304812</v>
      </c>
      <c r="Y411">
        <f t="shared" si="47"/>
        <v>0.97014925373134331</v>
      </c>
      <c r="Z411">
        <f t="shared" si="48"/>
        <v>0</v>
      </c>
      <c r="AA411">
        <f t="shared" si="49"/>
        <v>0</v>
      </c>
    </row>
    <row r="412" spans="16:27" x14ac:dyDescent="0.25">
      <c r="P412">
        <v>49</v>
      </c>
      <c r="R412">
        <v>76</v>
      </c>
      <c r="S412">
        <v>16</v>
      </c>
      <c r="V412">
        <v>92</v>
      </c>
      <c r="W412">
        <f t="shared" si="45"/>
        <v>0</v>
      </c>
      <c r="X412">
        <f t="shared" si="46"/>
        <v>0.82734596124537341</v>
      </c>
      <c r="Y412">
        <f t="shared" si="47"/>
        <v>1.1940298507462686</v>
      </c>
      <c r="Z412">
        <f t="shared" si="48"/>
        <v>0</v>
      </c>
      <c r="AA412">
        <f t="shared" si="49"/>
        <v>0</v>
      </c>
    </row>
    <row r="413" spans="16:27" x14ac:dyDescent="0.25">
      <c r="P413">
        <v>50</v>
      </c>
      <c r="R413">
        <v>63</v>
      </c>
      <c r="S413">
        <v>5</v>
      </c>
      <c r="V413">
        <v>68</v>
      </c>
      <c r="W413">
        <f t="shared" si="45"/>
        <v>0</v>
      </c>
      <c r="X413">
        <f t="shared" si="46"/>
        <v>0.68582625734813851</v>
      </c>
      <c r="Y413">
        <f t="shared" si="47"/>
        <v>0.37313432835820898</v>
      </c>
      <c r="Z413">
        <f t="shared" si="48"/>
        <v>0</v>
      </c>
      <c r="AA413">
        <f t="shared" si="49"/>
        <v>0</v>
      </c>
    </row>
    <row r="414" spans="16:27" x14ac:dyDescent="0.25">
      <c r="P414">
        <v>51</v>
      </c>
      <c r="R414">
        <v>51</v>
      </c>
      <c r="S414">
        <v>3</v>
      </c>
      <c r="V414">
        <v>54</v>
      </c>
      <c r="W414">
        <f t="shared" si="45"/>
        <v>0</v>
      </c>
      <c r="X414">
        <f t="shared" si="46"/>
        <v>0.55519268451992165</v>
      </c>
      <c r="Y414">
        <f t="shared" si="47"/>
        <v>0.22388059701492538</v>
      </c>
      <c r="Z414">
        <f t="shared" si="48"/>
        <v>0</v>
      </c>
      <c r="AA414">
        <f t="shared" si="49"/>
        <v>0</v>
      </c>
    </row>
    <row r="415" spans="16:27" x14ac:dyDescent="0.25">
      <c r="P415">
        <v>52</v>
      </c>
      <c r="R415">
        <v>66</v>
      </c>
      <c r="S415">
        <v>6</v>
      </c>
      <c r="V415">
        <v>72</v>
      </c>
      <c r="W415">
        <f t="shared" si="45"/>
        <v>0</v>
      </c>
      <c r="X415">
        <f t="shared" si="46"/>
        <v>0.71848465055519273</v>
      </c>
      <c r="Y415">
        <f t="shared" si="47"/>
        <v>0.44776119402985076</v>
      </c>
      <c r="Z415">
        <f t="shared" si="48"/>
        <v>0</v>
      </c>
      <c r="AA415">
        <f t="shared" si="49"/>
        <v>0</v>
      </c>
    </row>
    <row r="416" spans="16:27" x14ac:dyDescent="0.25">
      <c r="P416">
        <v>53</v>
      </c>
      <c r="R416">
        <v>39</v>
      </c>
      <c r="S416">
        <v>10</v>
      </c>
      <c r="V416">
        <v>49</v>
      </c>
      <c r="W416">
        <f t="shared" si="45"/>
        <v>0</v>
      </c>
      <c r="X416">
        <f t="shared" si="46"/>
        <v>0.42455911169170479</v>
      </c>
      <c r="Y416">
        <f t="shared" si="47"/>
        <v>0.74626865671641796</v>
      </c>
      <c r="Z416">
        <f t="shared" si="48"/>
        <v>0</v>
      </c>
      <c r="AA416">
        <f t="shared" si="49"/>
        <v>0</v>
      </c>
    </row>
    <row r="417" spans="16:27" x14ac:dyDescent="0.25">
      <c r="P417">
        <v>54</v>
      </c>
      <c r="R417">
        <v>30</v>
      </c>
      <c r="S417">
        <v>1</v>
      </c>
      <c r="V417">
        <v>31</v>
      </c>
      <c r="W417">
        <f t="shared" si="45"/>
        <v>0</v>
      </c>
      <c r="X417">
        <f t="shared" si="46"/>
        <v>0.32658393207054215</v>
      </c>
      <c r="Y417">
        <f t="shared" si="47"/>
        <v>7.4626865671641784E-2</v>
      </c>
      <c r="Z417">
        <f t="shared" si="48"/>
        <v>0</v>
      </c>
      <c r="AA417">
        <f t="shared" si="49"/>
        <v>0</v>
      </c>
    </row>
    <row r="418" spans="16:27" x14ac:dyDescent="0.25">
      <c r="P418">
        <v>55</v>
      </c>
      <c r="R418">
        <v>16</v>
      </c>
      <c r="S418">
        <v>3</v>
      </c>
      <c r="V418">
        <v>19</v>
      </c>
      <c r="W418">
        <f t="shared" si="45"/>
        <v>0</v>
      </c>
      <c r="X418">
        <f t="shared" si="46"/>
        <v>0.17417809710428914</v>
      </c>
      <c r="Y418">
        <f t="shared" si="47"/>
        <v>0.22388059701492538</v>
      </c>
      <c r="Z418">
        <f t="shared" si="48"/>
        <v>0</v>
      </c>
      <c r="AA418">
        <f t="shared" si="49"/>
        <v>0</v>
      </c>
    </row>
    <row r="419" spans="16:27" x14ac:dyDescent="0.25">
      <c r="P419">
        <v>56</v>
      </c>
      <c r="R419">
        <v>17</v>
      </c>
      <c r="V419">
        <v>17</v>
      </c>
      <c r="W419">
        <f t="shared" si="45"/>
        <v>0</v>
      </c>
      <c r="X419">
        <f t="shared" si="46"/>
        <v>0.1850642281733072</v>
      </c>
      <c r="Y419">
        <f t="shared" si="47"/>
        <v>0</v>
      </c>
      <c r="Z419">
        <f t="shared" si="48"/>
        <v>0</v>
      </c>
      <c r="AA419">
        <f t="shared" si="49"/>
        <v>0</v>
      </c>
    </row>
    <row r="420" spans="16:27" x14ac:dyDescent="0.25">
      <c r="P420">
        <v>57</v>
      </c>
      <c r="R420">
        <v>7</v>
      </c>
      <c r="V420">
        <v>7</v>
      </c>
      <c r="W420">
        <f t="shared" si="45"/>
        <v>0</v>
      </c>
      <c r="X420">
        <f t="shared" si="46"/>
        <v>7.6202917483126492E-2</v>
      </c>
      <c r="Y420">
        <f t="shared" si="47"/>
        <v>0</v>
      </c>
      <c r="Z420">
        <f t="shared" si="48"/>
        <v>0</v>
      </c>
      <c r="AA420">
        <f t="shared" si="49"/>
        <v>0</v>
      </c>
    </row>
    <row r="421" spans="16:27" x14ac:dyDescent="0.25">
      <c r="P421">
        <v>58</v>
      </c>
      <c r="R421">
        <v>2</v>
      </c>
      <c r="V421">
        <v>2</v>
      </c>
      <c r="W421">
        <f t="shared" si="45"/>
        <v>0</v>
      </c>
      <c r="X421">
        <f t="shared" si="46"/>
        <v>2.1772262138036142E-2</v>
      </c>
      <c r="Y421">
        <f t="shared" si="47"/>
        <v>0</v>
      </c>
      <c r="Z421">
        <f t="shared" si="48"/>
        <v>0</v>
      </c>
      <c r="AA421">
        <f t="shared" si="49"/>
        <v>0</v>
      </c>
    </row>
    <row r="422" spans="16:27" x14ac:dyDescent="0.25">
      <c r="P422">
        <v>59</v>
      </c>
      <c r="R422">
        <v>2</v>
      </c>
      <c r="V422">
        <v>2</v>
      </c>
      <c r="W422">
        <f t="shared" si="45"/>
        <v>0</v>
      </c>
      <c r="X422">
        <f t="shared" si="46"/>
        <v>2.1772262138036142E-2</v>
      </c>
      <c r="Y422">
        <f t="shared" si="47"/>
        <v>0</v>
      </c>
      <c r="Z422">
        <f t="shared" si="48"/>
        <v>0</v>
      </c>
      <c r="AA422">
        <f t="shared" si="49"/>
        <v>0</v>
      </c>
    </row>
    <row r="423" spans="16:27" x14ac:dyDescent="0.25">
      <c r="P423">
        <v>2004</v>
      </c>
      <c r="Q423">
        <v>16</v>
      </c>
      <c r="R423">
        <v>7162</v>
      </c>
      <c r="S423">
        <v>685</v>
      </c>
      <c r="T423">
        <v>2</v>
      </c>
      <c r="U423">
        <v>18</v>
      </c>
      <c r="V423">
        <v>7883</v>
      </c>
      <c r="W423" s="4">
        <v>1</v>
      </c>
      <c r="X423" s="4">
        <v>2</v>
      </c>
      <c r="Y423" s="4">
        <v>3</v>
      </c>
      <c r="Z423" s="4">
        <v>4</v>
      </c>
      <c r="AA423" s="4">
        <v>5</v>
      </c>
    </row>
    <row r="424" spans="16:27" x14ac:dyDescent="0.25">
      <c r="P424">
        <v>21</v>
      </c>
      <c r="Q424">
        <v>1</v>
      </c>
      <c r="R424">
        <v>11</v>
      </c>
      <c r="V424">
        <v>12</v>
      </c>
      <c r="W424">
        <f t="shared" ref="W424:W461" si="50">+Q424*100/$Q$423</f>
        <v>6.25</v>
      </c>
      <c r="X424">
        <f t="shared" ref="X424:X461" si="51">+R424*100/$R$423</f>
        <v>0.15358838313320303</v>
      </c>
      <c r="Y424">
        <f t="shared" ref="Y424:Y461" si="52">+S424*100/$S$423</f>
        <v>0</v>
      </c>
      <c r="Z424">
        <f t="shared" ref="Z424:Z461" si="53">+T424*100/$T$423</f>
        <v>0</v>
      </c>
      <c r="AA424">
        <f t="shared" ref="AA424:AA461" si="54">+U424*100/$U$423</f>
        <v>0</v>
      </c>
    </row>
    <row r="425" spans="16:27" x14ac:dyDescent="0.25">
      <c r="P425">
        <v>22</v>
      </c>
      <c r="R425">
        <v>41</v>
      </c>
      <c r="V425">
        <v>41</v>
      </c>
      <c r="W425">
        <f t="shared" si="50"/>
        <v>0</v>
      </c>
      <c r="X425">
        <f t="shared" si="51"/>
        <v>0.57246579167830214</v>
      </c>
      <c r="Y425">
        <f t="shared" si="52"/>
        <v>0</v>
      </c>
      <c r="Z425">
        <f t="shared" si="53"/>
        <v>0</v>
      </c>
      <c r="AA425">
        <f t="shared" si="54"/>
        <v>0</v>
      </c>
    </row>
    <row r="426" spans="16:27" x14ac:dyDescent="0.25">
      <c r="P426">
        <v>23</v>
      </c>
      <c r="R426">
        <v>91</v>
      </c>
      <c r="V426">
        <v>91</v>
      </c>
      <c r="W426">
        <f t="shared" si="50"/>
        <v>0</v>
      </c>
      <c r="X426">
        <f t="shared" si="51"/>
        <v>1.270594805920134</v>
      </c>
      <c r="Y426">
        <f t="shared" si="52"/>
        <v>0</v>
      </c>
      <c r="Z426">
        <f t="shared" si="53"/>
        <v>0</v>
      </c>
      <c r="AA426">
        <f t="shared" si="54"/>
        <v>0</v>
      </c>
    </row>
    <row r="427" spans="16:27" x14ac:dyDescent="0.25">
      <c r="P427">
        <v>24</v>
      </c>
      <c r="R427">
        <v>117</v>
      </c>
      <c r="V427">
        <v>117</v>
      </c>
      <c r="W427">
        <f t="shared" si="50"/>
        <v>0</v>
      </c>
      <c r="X427">
        <f t="shared" si="51"/>
        <v>1.6336218933258866</v>
      </c>
      <c r="Y427">
        <f t="shared" si="52"/>
        <v>0</v>
      </c>
      <c r="Z427">
        <f t="shared" si="53"/>
        <v>0</v>
      </c>
      <c r="AA427">
        <f t="shared" si="54"/>
        <v>0</v>
      </c>
    </row>
    <row r="428" spans="16:27" x14ac:dyDescent="0.25">
      <c r="P428">
        <v>25</v>
      </c>
      <c r="R428">
        <v>196</v>
      </c>
      <c r="V428">
        <v>196</v>
      </c>
      <c r="W428">
        <f t="shared" si="50"/>
        <v>0</v>
      </c>
      <c r="X428">
        <f t="shared" si="51"/>
        <v>2.7366657358279811</v>
      </c>
      <c r="Y428">
        <f t="shared" si="52"/>
        <v>0</v>
      </c>
      <c r="Z428">
        <f t="shared" si="53"/>
        <v>0</v>
      </c>
      <c r="AA428">
        <f t="shared" si="54"/>
        <v>0</v>
      </c>
    </row>
    <row r="429" spans="16:27" x14ac:dyDescent="0.25">
      <c r="P429">
        <v>26</v>
      </c>
      <c r="Q429">
        <v>2</v>
      </c>
      <c r="R429">
        <v>365</v>
      </c>
      <c r="V429">
        <v>367</v>
      </c>
      <c r="W429">
        <f t="shared" si="50"/>
        <v>12.5</v>
      </c>
      <c r="X429">
        <f t="shared" si="51"/>
        <v>5.0963418039653732</v>
      </c>
      <c r="Y429">
        <f t="shared" si="52"/>
        <v>0</v>
      </c>
      <c r="Z429">
        <f t="shared" si="53"/>
        <v>0</v>
      </c>
      <c r="AA429">
        <f t="shared" si="54"/>
        <v>0</v>
      </c>
    </row>
    <row r="430" spans="16:27" x14ac:dyDescent="0.25">
      <c r="P430">
        <v>27</v>
      </c>
      <c r="Q430">
        <v>2</v>
      </c>
      <c r="R430">
        <v>622</v>
      </c>
      <c r="S430">
        <v>6</v>
      </c>
      <c r="U430">
        <v>4</v>
      </c>
      <c r="V430">
        <v>634</v>
      </c>
      <c r="W430">
        <f t="shared" si="50"/>
        <v>12.5</v>
      </c>
      <c r="X430">
        <f t="shared" si="51"/>
        <v>8.6847249371683883</v>
      </c>
      <c r="Y430">
        <f t="shared" si="52"/>
        <v>0.87591240875912413</v>
      </c>
      <c r="Z430">
        <f t="shared" si="53"/>
        <v>0</v>
      </c>
      <c r="AA430">
        <f t="shared" si="54"/>
        <v>22.222222222222221</v>
      </c>
    </row>
    <row r="431" spans="16:27" x14ac:dyDescent="0.25">
      <c r="P431">
        <v>28</v>
      </c>
      <c r="Q431">
        <v>4</v>
      </c>
      <c r="R431">
        <v>1013</v>
      </c>
      <c r="S431">
        <v>32</v>
      </c>
      <c r="V431">
        <v>1049</v>
      </c>
      <c r="W431">
        <f t="shared" si="50"/>
        <v>25</v>
      </c>
      <c r="X431">
        <f t="shared" si="51"/>
        <v>14.144093828539514</v>
      </c>
      <c r="Y431">
        <f t="shared" si="52"/>
        <v>4.6715328467153281</v>
      </c>
      <c r="Z431">
        <f t="shared" si="53"/>
        <v>0</v>
      </c>
      <c r="AA431">
        <f t="shared" si="54"/>
        <v>0</v>
      </c>
    </row>
    <row r="432" spans="16:27" x14ac:dyDescent="0.25">
      <c r="P432">
        <v>29</v>
      </c>
      <c r="Q432">
        <v>3</v>
      </c>
      <c r="R432">
        <v>1230</v>
      </c>
      <c r="S432">
        <v>65</v>
      </c>
      <c r="U432">
        <v>3</v>
      </c>
      <c r="V432">
        <v>1301</v>
      </c>
      <c r="W432">
        <f t="shared" si="50"/>
        <v>18.75</v>
      </c>
      <c r="X432">
        <f t="shared" si="51"/>
        <v>17.173973750349063</v>
      </c>
      <c r="Y432">
        <f t="shared" si="52"/>
        <v>9.4890510948905114</v>
      </c>
      <c r="Z432">
        <f t="shared" si="53"/>
        <v>0</v>
      </c>
      <c r="AA432">
        <f t="shared" si="54"/>
        <v>16.666666666666668</v>
      </c>
    </row>
    <row r="433" spans="16:27" x14ac:dyDescent="0.25">
      <c r="P433">
        <v>30</v>
      </c>
      <c r="Q433">
        <v>1</v>
      </c>
      <c r="R433">
        <v>936</v>
      </c>
      <c r="S433">
        <v>62</v>
      </c>
      <c r="U433">
        <v>2</v>
      </c>
      <c r="V433">
        <v>1001</v>
      </c>
      <c r="W433">
        <f t="shared" si="50"/>
        <v>6.25</v>
      </c>
      <c r="X433">
        <f t="shared" si="51"/>
        <v>13.068975146607093</v>
      </c>
      <c r="Y433">
        <f t="shared" si="52"/>
        <v>9.0510948905109494</v>
      </c>
      <c r="Z433">
        <f t="shared" si="53"/>
        <v>0</v>
      </c>
      <c r="AA433">
        <f t="shared" si="54"/>
        <v>11.111111111111111</v>
      </c>
    </row>
    <row r="434" spans="16:27" x14ac:dyDescent="0.25">
      <c r="P434">
        <v>31</v>
      </c>
      <c r="Q434">
        <v>1</v>
      </c>
      <c r="R434">
        <v>638</v>
      </c>
      <c r="S434">
        <v>60</v>
      </c>
      <c r="U434">
        <v>3</v>
      </c>
      <c r="V434">
        <v>702</v>
      </c>
      <c r="W434">
        <f t="shared" si="50"/>
        <v>6.25</v>
      </c>
      <c r="X434">
        <f t="shared" si="51"/>
        <v>8.9081262217257748</v>
      </c>
      <c r="Y434">
        <f t="shared" si="52"/>
        <v>8.7591240875912408</v>
      </c>
      <c r="Z434">
        <f t="shared" si="53"/>
        <v>0</v>
      </c>
      <c r="AA434">
        <f t="shared" si="54"/>
        <v>16.666666666666668</v>
      </c>
    </row>
    <row r="435" spans="16:27" x14ac:dyDescent="0.25">
      <c r="P435">
        <v>32</v>
      </c>
      <c r="R435">
        <v>463</v>
      </c>
      <c r="S435">
        <v>62</v>
      </c>
      <c r="U435">
        <v>1</v>
      </c>
      <c r="V435">
        <v>526</v>
      </c>
      <c r="W435">
        <f t="shared" si="50"/>
        <v>0</v>
      </c>
      <c r="X435">
        <f t="shared" si="51"/>
        <v>6.4646746718793633</v>
      </c>
      <c r="Y435">
        <f t="shared" si="52"/>
        <v>9.0510948905109494</v>
      </c>
      <c r="Z435">
        <f t="shared" si="53"/>
        <v>0</v>
      </c>
      <c r="AA435">
        <f t="shared" si="54"/>
        <v>5.5555555555555554</v>
      </c>
    </row>
    <row r="436" spans="16:27" x14ac:dyDescent="0.25">
      <c r="P436">
        <v>33</v>
      </c>
      <c r="R436">
        <v>322</v>
      </c>
      <c r="S436">
        <v>39</v>
      </c>
      <c r="U436">
        <v>3</v>
      </c>
      <c r="V436">
        <v>364</v>
      </c>
      <c r="W436">
        <f t="shared" si="50"/>
        <v>0</v>
      </c>
      <c r="X436">
        <f t="shared" si="51"/>
        <v>4.4959508517173976</v>
      </c>
      <c r="Y436">
        <f t="shared" si="52"/>
        <v>5.6934306569343063</v>
      </c>
      <c r="Z436">
        <f t="shared" si="53"/>
        <v>0</v>
      </c>
      <c r="AA436">
        <f t="shared" si="54"/>
        <v>16.666666666666668</v>
      </c>
    </row>
    <row r="437" spans="16:27" x14ac:dyDescent="0.25">
      <c r="P437">
        <v>34</v>
      </c>
      <c r="R437">
        <v>228</v>
      </c>
      <c r="S437">
        <v>24</v>
      </c>
      <c r="U437">
        <v>1</v>
      </c>
      <c r="V437">
        <v>253</v>
      </c>
      <c r="W437">
        <f t="shared" si="50"/>
        <v>0</v>
      </c>
      <c r="X437">
        <f t="shared" si="51"/>
        <v>3.1834683049427532</v>
      </c>
      <c r="Y437">
        <f t="shared" si="52"/>
        <v>3.5036496350364965</v>
      </c>
      <c r="Z437">
        <f t="shared" si="53"/>
        <v>0</v>
      </c>
      <c r="AA437">
        <f t="shared" si="54"/>
        <v>5.5555555555555554</v>
      </c>
    </row>
    <row r="438" spans="16:27" x14ac:dyDescent="0.25">
      <c r="P438">
        <v>35</v>
      </c>
      <c r="R438">
        <v>155</v>
      </c>
      <c r="S438">
        <v>19</v>
      </c>
      <c r="T438">
        <v>1</v>
      </c>
      <c r="V438">
        <v>175</v>
      </c>
      <c r="W438">
        <f t="shared" si="50"/>
        <v>0</v>
      </c>
      <c r="X438">
        <f t="shared" si="51"/>
        <v>2.1641999441496789</v>
      </c>
      <c r="Y438">
        <f t="shared" si="52"/>
        <v>2.7737226277372264</v>
      </c>
      <c r="Z438">
        <f t="shared" si="53"/>
        <v>50</v>
      </c>
      <c r="AA438">
        <f t="shared" si="54"/>
        <v>0</v>
      </c>
    </row>
    <row r="439" spans="16:27" x14ac:dyDescent="0.25">
      <c r="P439">
        <v>36</v>
      </c>
      <c r="R439">
        <v>126</v>
      </c>
      <c r="S439">
        <v>14</v>
      </c>
      <c r="V439">
        <v>140</v>
      </c>
      <c r="W439">
        <f t="shared" si="50"/>
        <v>0</v>
      </c>
      <c r="X439">
        <f t="shared" si="51"/>
        <v>1.7592851158894163</v>
      </c>
      <c r="Y439">
        <f t="shared" si="52"/>
        <v>2.0437956204379564</v>
      </c>
      <c r="Z439">
        <f t="shared" si="53"/>
        <v>0</v>
      </c>
      <c r="AA439">
        <f t="shared" si="54"/>
        <v>0</v>
      </c>
    </row>
    <row r="440" spans="16:27" x14ac:dyDescent="0.25">
      <c r="P440">
        <v>37</v>
      </c>
      <c r="Q440">
        <v>1</v>
      </c>
      <c r="R440">
        <v>88</v>
      </c>
      <c r="S440">
        <v>10</v>
      </c>
      <c r="T440">
        <v>1</v>
      </c>
      <c r="V440">
        <v>100</v>
      </c>
      <c r="W440">
        <f t="shared" si="50"/>
        <v>6.25</v>
      </c>
      <c r="X440">
        <f t="shared" si="51"/>
        <v>1.2287070650656242</v>
      </c>
      <c r="Y440">
        <f t="shared" si="52"/>
        <v>1.4598540145985401</v>
      </c>
      <c r="Z440">
        <f t="shared" si="53"/>
        <v>50</v>
      </c>
      <c r="AA440">
        <f t="shared" si="54"/>
        <v>0</v>
      </c>
    </row>
    <row r="441" spans="16:27" x14ac:dyDescent="0.25">
      <c r="P441">
        <v>38</v>
      </c>
      <c r="R441">
        <v>74</v>
      </c>
      <c r="S441">
        <v>11</v>
      </c>
      <c r="V441">
        <v>85</v>
      </c>
      <c r="W441">
        <f t="shared" si="50"/>
        <v>0</v>
      </c>
      <c r="X441">
        <f t="shared" si="51"/>
        <v>1.0332309410779112</v>
      </c>
      <c r="Y441">
        <f t="shared" si="52"/>
        <v>1.6058394160583942</v>
      </c>
      <c r="Z441">
        <f t="shared" si="53"/>
        <v>0</v>
      </c>
      <c r="AA441">
        <f t="shared" si="54"/>
        <v>0</v>
      </c>
    </row>
    <row r="442" spans="16:27" x14ac:dyDescent="0.25">
      <c r="P442">
        <v>39</v>
      </c>
      <c r="R442">
        <v>77</v>
      </c>
      <c r="S442">
        <v>10</v>
      </c>
      <c r="V442">
        <v>87</v>
      </c>
      <c r="W442">
        <f t="shared" si="50"/>
        <v>0</v>
      </c>
      <c r="X442">
        <f t="shared" si="51"/>
        <v>1.0751186819324212</v>
      </c>
      <c r="Y442">
        <f t="shared" si="52"/>
        <v>1.4598540145985401</v>
      </c>
      <c r="Z442">
        <f t="shared" si="53"/>
        <v>0</v>
      </c>
      <c r="AA442">
        <f t="shared" si="54"/>
        <v>0</v>
      </c>
    </row>
    <row r="443" spans="16:27" x14ac:dyDescent="0.25">
      <c r="P443">
        <v>40</v>
      </c>
      <c r="R443">
        <v>51</v>
      </c>
      <c r="S443">
        <v>10</v>
      </c>
      <c r="V443">
        <v>61</v>
      </c>
      <c r="W443">
        <f t="shared" si="50"/>
        <v>0</v>
      </c>
      <c r="X443">
        <f t="shared" si="51"/>
        <v>0.71209159452666848</v>
      </c>
      <c r="Y443">
        <f t="shared" si="52"/>
        <v>1.4598540145985401</v>
      </c>
      <c r="Z443">
        <f t="shared" si="53"/>
        <v>0</v>
      </c>
      <c r="AA443">
        <f t="shared" si="54"/>
        <v>0</v>
      </c>
    </row>
    <row r="444" spans="16:27" x14ac:dyDescent="0.25">
      <c r="P444">
        <v>41</v>
      </c>
      <c r="R444">
        <v>49</v>
      </c>
      <c r="S444">
        <v>9</v>
      </c>
      <c r="U444">
        <v>1</v>
      </c>
      <c r="V444">
        <v>59</v>
      </c>
      <c r="W444">
        <f t="shared" si="50"/>
        <v>0</v>
      </c>
      <c r="X444">
        <f t="shared" si="51"/>
        <v>0.68416643395699528</v>
      </c>
      <c r="Y444">
        <f t="shared" si="52"/>
        <v>1.3138686131386861</v>
      </c>
      <c r="Z444">
        <f t="shared" si="53"/>
        <v>0</v>
      </c>
      <c r="AA444">
        <f t="shared" si="54"/>
        <v>5.5555555555555554</v>
      </c>
    </row>
    <row r="445" spans="16:27" x14ac:dyDescent="0.25">
      <c r="P445">
        <v>42</v>
      </c>
      <c r="R445">
        <v>38</v>
      </c>
      <c r="S445">
        <v>15</v>
      </c>
      <c r="V445">
        <v>53</v>
      </c>
      <c r="W445">
        <f t="shared" si="50"/>
        <v>0</v>
      </c>
      <c r="X445">
        <f t="shared" si="51"/>
        <v>0.53057805082379228</v>
      </c>
      <c r="Y445">
        <f t="shared" si="52"/>
        <v>2.1897810218978102</v>
      </c>
      <c r="Z445">
        <f t="shared" si="53"/>
        <v>0</v>
      </c>
      <c r="AA445">
        <f t="shared" si="54"/>
        <v>0</v>
      </c>
    </row>
    <row r="446" spans="16:27" x14ac:dyDescent="0.25">
      <c r="P446">
        <v>43</v>
      </c>
      <c r="R446">
        <v>31</v>
      </c>
      <c r="S446">
        <v>17</v>
      </c>
      <c r="V446">
        <v>48</v>
      </c>
      <c r="W446">
        <f t="shared" si="50"/>
        <v>0</v>
      </c>
      <c r="X446">
        <f t="shared" si="51"/>
        <v>0.4328399888299358</v>
      </c>
      <c r="Y446">
        <f t="shared" si="52"/>
        <v>2.4817518248175183</v>
      </c>
      <c r="Z446">
        <f t="shared" si="53"/>
        <v>0</v>
      </c>
      <c r="AA446">
        <f t="shared" si="54"/>
        <v>0</v>
      </c>
    </row>
    <row r="447" spans="16:27" x14ac:dyDescent="0.25">
      <c r="P447">
        <v>44</v>
      </c>
      <c r="R447">
        <v>23</v>
      </c>
      <c r="S447">
        <v>24</v>
      </c>
      <c r="V447">
        <v>47</v>
      </c>
      <c r="W447">
        <f t="shared" si="50"/>
        <v>0</v>
      </c>
      <c r="X447">
        <f t="shared" si="51"/>
        <v>0.32113934655124265</v>
      </c>
      <c r="Y447">
        <f t="shared" si="52"/>
        <v>3.5036496350364965</v>
      </c>
      <c r="Z447">
        <f t="shared" si="53"/>
        <v>0</v>
      </c>
      <c r="AA447">
        <f t="shared" si="54"/>
        <v>0</v>
      </c>
    </row>
    <row r="448" spans="16:27" x14ac:dyDescent="0.25">
      <c r="P448">
        <v>45</v>
      </c>
      <c r="R448">
        <v>33</v>
      </c>
      <c r="S448">
        <v>21</v>
      </c>
      <c r="V448">
        <v>54</v>
      </c>
      <c r="W448">
        <f t="shared" si="50"/>
        <v>0</v>
      </c>
      <c r="X448">
        <f t="shared" si="51"/>
        <v>0.46076514939960905</v>
      </c>
      <c r="Y448">
        <f t="shared" si="52"/>
        <v>3.0656934306569341</v>
      </c>
      <c r="Z448">
        <f t="shared" si="53"/>
        <v>0</v>
      </c>
      <c r="AA448">
        <f t="shared" si="54"/>
        <v>0</v>
      </c>
    </row>
    <row r="449" spans="16:27" x14ac:dyDescent="0.25">
      <c r="P449">
        <v>46</v>
      </c>
      <c r="R449">
        <v>18</v>
      </c>
      <c r="S449">
        <v>31</v>
      </c>
      <c r="V449">
        <v>49</v>
      </c>
      <c r="W449">
        <f t="shared" si="50"/>
        <v>0</v>
      </c>
      <c r="X449">
        <f t="shared" si="51"/>
        <v>0.25132644512705948</v>
      </c>
      <c r="Y449">
        <f t="shared" si="52"/>
        <v>4.5255474452554747</v>
      </c>
      <c r="Z449">
        <f t="shared" si="53"/>
        <v>0</v>
      </c>
      <c r="AA449">
        <f t="shared" si="54"/>
        <v>0</v>
      </c>
    </row>
    <row r="450" spans="16:27" x14ac:dyDescent="0.25">
      <c r="P450">
        <v>47</v>
      </c>
      <c r="R450">
        <v>26</v>
      </c>
      <c r="S450">
        <v>25</v>
      </c>
      <c r="V450">
        <v>51</v>
      </c>
      <c r="W450">
        <f t="shared" si="50"/>
        <v>0</v>
      </c>
      <c r="X450">
        <f t="shared" si="51"/>
        <v>0.36302708740575257</v>
      </c>
      <c r="Y450">
        <f t="shared" si="52"/>
        <v>3.6496350364963503</v>
      </c>
      <c r="Z450">
        <f t="shared" si="53"/>
        <v>0</v>
      </c>
      <c r="AA450">
        <f t="shared" si="54"/>
        <v>0</v>
      </c>
    </row>
    <row r="451" spans="16:27" x14ac:dyDescent="0.25">
      <c r="P451">
        <v>48</v>
      </c>
      <c r="R451">
        <v>21</v>
      </c>
      <c r="S451">
        <v>18</v>
      </c>
      <c r="V451">
        <v>39</v>
      </c>
      <c r="W451">
        <f t="shared" si="50"/>
        <v>0</v>
      </c>
      <c r="X451">
        <f t="shared" si="51"/>
        <v>0.2932141859815694</v>
      </c>
      <c r="Y451">
        <f t="shared" si="52"/>
        <v>2.6277372262773722</v>
      </c>
      <c r="Z451">
        <f t="shared" si="53"/>
        <v>0</v>
      </c>
      <c r="AA451">
        <f t="shared" si="54"/>
        <v>0</v>
      </c>
    </row>
    <row r="452" spans="16:27" x14ac:dyDescent="0.25">
      <c r="P452">
        <v>49</v>
      </c>
      <c r="R452">
        <v>9</v>
      </c>
      <c r="S452">
        <v>17</v>
      </c>
      <c r="V452">
        <v>26</v>
      </c>
      <c r="W452">
        <f t="shared" si="50"/>
        <v>0</v>
      </c>
      <c r="X452">
        <f t="shared" si="51"/>
        <v>0.12566322256352974</v>
      </c>
      <c r="Y452">
        <f t="shared" si="52"/>
        <v>2.4817518248175183</v>
      </c>
      <c r="Z452">
        <f t="shared" si="53"/>
        <v>0</v>
      </c>
      <c r="AA452">
        <f t="shared" si="54"/>
        <v>0</v>
      </c>
    </row>
    <row r="453" spans="16:27" x14ac:dyDescent="0.25">
      <c r="P453">
        <v>50</v>
      </c>
      <c r="R453">
        <v>15</v>
      </c>
      <c r="S453">
        <v>25</v>
      </c>
      <c r="V453">
        <v>40</v>
      </c>
      <c r="W453">
        <f t="shared" si="50"/>
        <v>0</v>
      </c>
      <c r="X453">
        <f t="shared" si="51"/>
        <v>0.20943870427254957</v>
      </c>
      <c r="Y453">
        <f t="shared" si="52"/>
        <v>3.6496350364963503</v>
      </c>
      <c r="Z453">
        <f t="shared" si="53"/>
        <v>0</v>
      </c>
      <c r="AA453">
        <f t="shared" si="54"/>
        <v>0</v>
      </c>
    </row>
    <row r="454" spans="16:27" x14ac:dyDescent="0.25">
      <c r="P454">
        <v>51</v>
      </c>
      <c r="R454">
        <v>13</v>
      </c>
      <c r="S454">
        <v>19</v>
      </c>
      <c r="V454">
        <v>32</v>
      </c>
      <c r="W454">
        <f t="shared" si="50"/>
        <v>0</v>
      </c>
      <c r="X454">
        <f t="shared" si="51"/>
        <v>0.18151354370287628</v>
      </c>
      <c r="Y454">
        <f t="shared" si="52"/>
        <v>2.7737226277372264</v>
      </c>
      <c r="Z454">
        <f t="shared" si="53"/>
        <v>0</v>
      </c>
      <c r="AA454">
        <f t="shared" si="54"/>
        <v>0</v>
      </c>
    </row>
    <row r="455" spans="16:27" x14ac:dyDescent="0.25">
      <c r="P455">
        <v>52</v>
      </c>
      <c r="R455">
        <v>13</v>
      </c>
      <c r="S455">
        <v>18</v>
      </c>
      <c r="V455">
        <v>31</v>
      </c>
      <c r="W455">
        <f t="shared" si="50"/>
        <v>0</v>
      </c>
      <c r="X455">
        <f t="shared" si="51"/>
        <v>0.18151354370287628</v>
      </c>
      <c r="Y455">
        <f t="shared" si="52"/>
        <v>2.6277372262773722</v>
      </c>
      <c r="Z455">
        <f t="shared" si="53"/>
        <v>0</v>
      </c>
      <c r="AA455">
        <f t="shared" si="54"/>
        <v>0</v>
      </c>
    </row>
    <row r="456" spans="16:27" x14ac:dyDescent="0.25">
      <c r="P456">
        <v>53</v>
      </c>
      <c r="R456">
        <v>7</v>
      </c>
      <c r="S456">
        <v>7</v>
      </c>
      <c r="V456">
        <v>14</v>
      </c>
      <c r="W456">
        <f t="shared" si="50"/>
        <v>0</v>
      </c>
      <c r="X456">
        <f t="shared" si="51"/>
        <v>9.773806199385647E-2</v>
      </c>
      <c r="Y456">
        <f t="shared" si="52"/>
        <v>1.0218978102189782</v>
      </c>
      <c r="Z456">
        <f t="shared" si="53"/>
        <v>0</v>
      </c>
      <c r="AA456">
        <f t="shared" si="54"/>
        <v>0</v>
      </c>
    </row>
    <row r="457" spans="16:27" x14ac:dyDescent="0.25">
      <c r="P457">
        <v>54</v>
      </c>
      <c r="R457">
        <v>12</v>
      </c>
      <c r="S457">
        <v>8</v>
      </c>
      <c r="V457">
        <v>20</v>
      </c>
      <c r="W457">
        <f t="shared" si="50"/>
        <v>0</v>
      </c>
      <c r="X457">
        <f t="shared" si="51"/>
        <v>0.16755096341803966</v>
      </c>
      <c r="Y457">
        <f t="shared" si="52"/>
        <v>1.167883211678832</v>
      </c>
      <c r="Z457">
        <f t="shared" si="53"/>
        <v>0</v>
      </c>
      <c r="AA457">
        <f t="shared" si="54"/>
        <v>0</v>
      </c>
    </row>
    <row r="458" spans="16:27" x14ac:dyDescent="0.25">
      <c r="P458">
        <v>55</v>
      </c>
      <c r="R458">
        <v>6</v>
      </c>
      <c r="S458">
        <v>5</v>
      </c>
      <c r="V458">
        <v>11</v>
      </c>
      <c r="W458">
        <f t="shared" si="50"/>
        <v>0</v>
      </c>
      <c r="X458">
        <f t="shared" si="51"/>
        <v>8.3775481709019828E-2</v>
      </c>
      <c r="Y458">
        <f t="shared" si="52"/>
        <v>0.72992700729927007</v>
      </c>
      <c r="Z458">
        <f t="shared" si="53"/>
        <v>0</v>
      </c>
      <c r="AA458">
        <f t="shared" si="54"/>
        <v>0</v>
      </c>
    </row>
    <row r="459" spans="16:27" x14ac:dyDescent="0.25">
      <c r="P459">
        <v>56</v>
      </c>
      <c r="R459">
        <v>3</v>
      </c>
      <c r="V459">
        <v>3</v>
      </c>
      <c r="W459">
        <f t="shared" si="50"/>
        <v>0</v>
      </c>
      <c r="X459">
        <f t="shared" si="51"/>
        <v>4.1887740854509914E-2</v>
      </c>
      <c r="Y459">
        <f t="shared" si="52"/>
        <v>0</v>
      </c>
      <c r="Z459">
        <f t="shared" si="53"/>
        <v>0</v>
      </c>
      <c r="AA459">
        <f t="shared" si="54"/>
        <v>0</v>
      </c>
    </row>
    <row r="460" spans="16:27" x14ac:dyDescent="0.25">
      <c r="P460">
        <v>57</v>
      </c>
      <c r="R460">
        <v>1</v>
      </c>
      <c r="S460">
        <v>1</v>
      </c>
      <c r="V460">
        <v>2</v>
      </c>
      <c r="W460">
        <f t="shared" si="50"/>
        <v>0</v>
      </c>
      <c r="X460">
        <f t="shared" si="51"/>
        <v>1.3962580284836637E-2</v>
      </c>
      <c r="Y460">
        <f t="shared" si="52"/>
        <v>0.145985401459854</v>
      </c>
      <c r="Z460">
        <f t="shared" si="53"/>
        <v>0</v>
      </c>
      <c r="AA460">
        <f t="shared" si="54"/>
        <v>0</v>
      </c>
    </row>
    <row r="461" spans="16:27" x14ac:dyDescent="0.25">
      <c r="P461">
        <v>58</v>
      </c>
      <c r="Q461">
        <v>1</v>
      </c>
      <c r="S461">
        <v>1</v>
      </c>
      <c r="V461">
        <v>2</v>
      </c>
      <c r="W461">
        <f t="shared" si="50"/>
        <v>6.25</v>
      </c>
      <c r="X461">
        <f t="shared" si="51"/>
        <v>0</v>
      </c>
      <c r="Y461">
        <f t="shared" si="52"/>
        <v>0.145985401459854</v>
      </c>
      <c r="Z461">
        <f t="shared" si="53"/>
        <v>0</v>
      </c>
      <c r="AA461">
        <f t="shared" si="54"/>
        <v>0</v>
      </c>
    </row>
    <row r="462" spans="16:27" x14ac:dyDescent="0.25">
      <c r="P462">
        <v>2005</v>
      </c>
      <c r="R462">
        <v>3556</v>
      </c>
      <c r="S462">
        <v>479</v>
      </c>
      <c r="T462">
        <v>15</v>
      </c>
      <c r="U462">
        <v>2</v>
      </c>
      <c r="V462">
        <v>4052</v>
      </c>
      <c r="W462" s="4">
        <v>1</v>
      </c>
      <c r="X462" s="4">
        <v>2</v>
      </c>
      <c r="Y462" s="4">
        <v>3</v>
      </c>
      <c r="Z462" s="4">
        <v>4</v>
      </c>
      <c r="AA462" s="4">
        <v>5</v>
      </c>
    </row>
    <row r="463" spans="16:27" x14ac:dyDescent="0.25">
      <c r="P463">
        <v>24</v>
      </c>
      <c r="R463">
        <v>1</v>
      </c>
      <c r="V463">
        <v>1</v>
      </c>
      <c r="W463">
        <f t="shared" ref="W463:W496" si="55">+Q463*100/$Q$461</f>
        <v>0</v>
      </c>
      <c r="X463">
        <f t="shared" ref="X463:X496" si="56">+R463*100/$R$462</f>
        <v>2.81214848143982E-2</v>
      </c>
      <c r="Y463">
        <f t="shared" ref="Y463:Y496" si="57">+S463*100/$S$462</f>
        <v>0</v>
      </c>
      <c r="Z463">
        <f t="shared" ref="Z463:Z496" si="58">+T463*100/$T$462</f>
        <v>0</v>
      </c>
      <c r="AA463">
        <f t="shared" ref="AA463:AA496" si="59">+U463*100/$U$462</f>
        <v>0</v>
      </c>
    </row>
    <row r="464" spans="16:27" x14ac:dyDescent="0.25">
      <c r="P464">
        <v>25</v>
      </c>
      <c r="R464">
        <v>10</v>
      </c>
      <c r="V464">
        <v>10</v>
      </c>
      <c r="W464">
        <f t="shared" si="55"/>
        <v>0</v>
      </c>
      <c r="X464">
        <f t="shared" si="56"/>
        <v>0.28121484814398201</v>
      </c>
      <c r="Y464">
        <f t="shared" si="57"/>
        <v>0</v>
      </c>
      <c r="Z464">
        <f t="shared" si="58"/>
        <v>0</v>
      </c>
      <c r="AA464">
        <f t="shared" si="59"/>
        <v>0</v>
      </c>
    </row>
    <row r="465" spans="16:27" x14ac:dyDescent="0.25">
      <c r="P465">
        <v>26</v>
      </c>
      <c r="R465">
        <v>34</v>
      </c>
      <c r="V465">
        <v>34</v>
      </c>
      <c r="W465">
        <f t="shared" si="55"/>
        <v>0</v>
      </c>
      <c r="X465">
        <f t="shared" si="56"/>
        <v>0.95613048368953879</v>
      </c>
      <c r="Y465">
        <f t="shared" si="57"/>
        <v>0</v>
      </c>
      <c r="Z465">
        <f t="shared" si="58"/>
        <v>0</v>
      </c>
      <c r="AA465">
        <f t="shared" si="59"/>
        <v>0</v>
      </c>
    </row>
    <row r="466" spans="16:27" x14ac:dyDescent="0.25">
      <c r="P466">
        <v>27</v>
      </c>
      <c r="R466">
        <v>106</v>
      </c>
      <c r="S466">
        <v>3</v>
      </c>
      <c r="V466">
        <v>109</v>
      </c>
      <c r="W466">
        <f t="shared" si="55"/>
        <v>0</v>
      </c>
      <c r="X466">
        <f t="shared" si="56"/>
        <v>2.9808773903262091</v>
      </c>
      <c r="Y466">
        <f t="shared" si="57"/>
        <v>0.62630480167014613</v>
      </c>
      <c r="Z466">
        <f t="shared" si="58"/>
        <v>0</v>
      </c>
      <c r="AA466">
        <f t="shared" si="59"/>
        <v>0</v>
      </c>
    </row>
    <row r="467" spans="16:27" x14ac:dyDescent="0.25">
      <c r="P467">
        <v>28</v>
      </c>
      <c r="R467">
        <v>268</v>
      </c>
      <c r="S467">
        <v>26</v>
      </c>
      <c r="V467">
        <v>294</v>
      </c>
      <c r="W467">
        <f t="shared" si="55"/>
        <v>0</v>
      </c>
      <c r="X467">
        <f t="shared" si="56"/>
        <v>7.5365579302587173</v>
      </c>
      <c r="Y467">
        <f t="shared" si="57"/>
        <v>5.4279749478079333</v>
      </c>
      <c r="Z467">
        <f t="shared" si="58"/>
        <v>0</v>
      </c>
      <c r="AA467">
        <f t="shared" si="59"/>
        <v>0</v>
      </c>
    </row>
    <row r="468" spans="16:27" x14ac:dyDescent="0.25">
      <c r="P468">
        <v>29</v>
      </c>
      <c r="R468">
        <v>487</v>
      </c>
      <c r="S468">
        <v>27</v>
      </c>
      <c r="V468">
        <v>514</v>
      </c>
      <c r="W468">
        <f t="shared" si="55"/>
        <v>0</v>
      </c>
      <c r="X468">
        <f t="shared" si="56"/>
        <v>13.695163104611924</v>
      </c>
      <c r="Y468">
        <f t="shared" si="57"/>
        <v>5.6367432150313155</v>
      </c>
      <c r="Z468">
        <f t="shared" si="58"/>
        <v>0</v>
      </c>
      <c r="AA468">
        <f t="shared" si="59"/>
        <v>0</v>
      </c>
    </row>
    <row r="469" spans="16:27" x14ac:dyDescent="0.25">
      <c r="P469">
        <v>30</v>
      </c>
      <c r="R469">
        <v>431</v>
      </c>
      <c r="S469">
        <v>30</v>
      </c>
      <c r="V469">
        <v>461</v>
      </c>
      <c r="W469">
        <f t="shared" si="55"/>
        <v>0</v>
      </c>
      <c r="X469">
        <f t="shared" si="56"/>
        <v>12.120359955005624</v>
      </c>
      <c r="Y469">
        <f t="shared" si="57"/>
        <v>6.2630480167014611</v>
      </c>
      <c r="Z469">
        <f t="shared" si="58"/>
        <v>0</v>
      </c>
      <c r="AA469">
        <f t="shared" si="59"/>
        <v>0</v>
      </c>
    </row>
    <row r="470" spans="16:27" x14ac:dyDescent="0.25">
      <c r="P470">
        <v>31</v>
      </c>
      <c r="R470">
        <v>409</v>
      </c>
      <c r="S470">
        <v>37</v>
      </c>
      <c r="T470">
        <v>1</v>
      </c>
      <c r="V470">
        <v>447</v>
      </c>
      <c r="W470">
        <f t="shared" si="55"/>
        <v>0</v>
      </c>
      <c r="X470">
        <f t="shared" si="56"/>
        <v>11.501687289088864</v>
      </c>
      <c r="Y470">
        <f t="shared" si="57"/>
        <v>7.7244258872651361</v>
      </c>
      <c r="Z470">
        <f t="shared" si="58"/>
        <v>6.666666666666667</v>
      </c>
      <c r="AA470">
        <f t="shared" si="59"/>
        <v>0</v>
      </c>
    </row>
    <row r="471" spans="16:27" x14ac:dyDescent="0.25">
      <c r="P471">
        <v>32</v>
      </c>
      <c r="R471">
        <v>361</v>
      </c>
      <c r="S471">
        <v>19</v>
      </c>
      <c r="V471">
        <v>380</v>
      </c>
      <c r="W471">
        <f t="shared" si="55"/>
        <v>0</v>
      </c>
      <c r="X471">
        <f t="shared" si="56"/>
        <v>10.15185601799775</v>
      </c>
      <c r="Y471">
        <f t="shared" si="57"/>
        <v>3.9665970772442587</v>
      </c>
      <c r="Z471">
        <f t="shared" si="58"/>
        <v>0</v>
      </c>
      <c r="AA471">
        <f t="shared" si="59"/>
        <v>0</v>
      </c>
    </row>
    <row r="472" spans="16:27" x14ac:dyDescent="0.25">
      <c r="P472">
        <v>33</v>
      </c>
      <c r="R472">
        <v>288</v>
      </c>
      <c r="S472">
        <v>34</v>
      </c>
      <c r="V472">
        <v>322</v>
      </c>
      <c r="W472">
        <f t="shared" si="55"/>
        <v>0</v>
      </c>
      <c r="X472">
        <f t="shared" si="56"/>
        <v>8.0989876265466823</v>
      </c>
      <c r="Y472">
        <f t="shared" si="57"/>
        <v>7.0981210855949897</v>
      </c>
      <c r="Z472">
        <f t="shared" si="58"/>
        <v>0</v>
      </c>
      <c r="AA472">
        <f t="shared" si="59"/>
        <v>0</v>
      </c>
    </row>
    <row r="473" spans="16:27" x14ac:dyDescent="0.25">
      <c r="P473">
        <v>34</v>
      </c>
      <c r="R473">
        <v>211</v>
      </c>
      <c r="S473">
        <v>26</v>
      </c>
      <c r="T473">
        <v>1</v>
      </c>
      <c r="V473">
        <v>238</v>
      </c>
      <c r="W473">
        <f t="shared" si="55"/>
        <v>0</v>
      </c>
      <c r="X473">
        <f t="shared" si="56"/>
        <v>5.9336332958380202</v>
      </c>
      <c r="Y473">
        <f t="shared" si="57"/>
        <v>5.4279749478079333</v>
      </c>
      <c r="Z473">
        <f t="shared" si="58"/>
        <v>6.666666666666667</v>
      </c>
      <c r="AA473">
        <f t="shared" si="59"/>
        <v>0</v>
      </c>
    </row>
    <row r="474" spans="16:27" x14ac:dyDescent="0.25">
      <c r="P474">
        <v>35</v>
      </c>
      <c r="R474">
        <v>183</v>
      </c>
      <c r="S474">
        <v>27</v>
      </c>
      <c r="V474">
        <v>210</v>
      </c>
      <c r="W474">
        <f t="shared" si="55"/>
        <v>0</v>
      </c>
      <c r="X474">
        <f t="shared" si="56"/>
        <v>5.1462317210348703</v>
      </c>
      <c r="Y474">
        <f t="shared" si="57"/>
        <v>5.6367432150313155</v>
      </c>
      <c r="Z474">
        <f t="shared" si="58"/>
        <v>0</v>
      </c>
      <c r="AA474">
        <f t="shared" si="59"/>
        <v>0</v>
      </c>
    </row>
    <row r="475" spans="16:27" x14ac:dyDescent="0.25">
      <c r="P475">
        <v>36</v>
      </c>
      <c r="R475">
        <v>138</v>
      </c>
      <c r="S475">
        <v>25</v>
      </c>
      <c r="T475">
        <v>1</v>
      </c>
      <c r="U475">
        <v>1</v>
      </c>
      <c r="V475">
        <v>165</v>
      </c>
      <c r="W475">
        <f t="shared" si="55"/>
        <v>0</v>
      </c>
      <c r="X475">
        <f t="shared" si="56"/>
        <v>3.8807649043869517</v>
      </c>
      <c r="Y475">
        <f t="shared" si="57"/>
        <v>5.2192066805845512</v>
      </c>
      <c r="Z475">
        <f t="shared" si="58"/>
        <v>6.666666666666667</v>
      </c>
      <c r="AA475">
        <f t="shared" si="59"/>
        <v>50</v>
      </c>
    </row>
    <row r="476" spans="16:27" x14ac:dyDescent="0.25">
      <c r="P476">
        <v>37</v>
      </c>
      <c r="R476">
        <v>104</v>
      </c>
      <c r="S476">
        <v>17</v>
      </c>
      <c r="T476">
        <v>1</v>
      </c>
      <c r="V476">
        <v>122</v>
      </c>
      <c r="W476">
        <f t="shared" si="55"/>
        <v>0</v>
      </c>
      <c r="X476">
        <f t="shared" si="56"/>
        <v>2.9246344206974126</v>
      </c>
      <c r="Y476">
        <f t="shared" si="57"/>
        <v>3.5490605427974948</v>
      </c>
      <c r="Z476">
        <f t="shared" si="58"/>
        <v>6.666666666666667</v>
      </c>
      <c r="AA476">
        <f t="shared" si="59"/>
        <v>0</v>
      </c>
    </row>
    <row r="477" spans="16:27" x14ac:dyDescent="0.25">
      <c r="P477">
        <v>38</v>
      </c>
      <c r="R477">
        <v>96</v>
      </c>
      <c r="S477">
        <v>24</v>
      </c>
      <c r="V477">
        <v>120</v>
      </c>
      <c r="W477">
        <f t="shared" si="55"/>
        <v>0</v>
      </c>
      <c r="X477">
        <f t="shared" si="56"/>
        <v>2.6996625421822271</v>
      </c>
      <c r="Y477">
        <f t="shared" si="57"/>
        <v>5.010438413361169</v>
      </c>
      <c r="Z477">
        <f t="shared" si="58"/>
        <v>0</v>
      </c>
      <c r="AA477">
        <f t="shared" si="59"/>
        <v>0</v>
      </c>
    </row>
    <row r="478" spans="16:27" x14ac:dyDescent="0.25">
      <c r="P478">
        <v>39</v>
      </c>
      <c r="R478">
        <v>65</v>
      </c>
      <c r="S478">
        <v>17</v>
      </c>
      <c r="T478">
        <v>1</v>
      </c>
      <c r="U478">
        <v>1</v>
      </c>
      <c r="V478">
        <v>84</v>
      </c>
      <c r="W478">
        <f t="shared" si="55"/>
        <v>0</v>
      </c>
      <c r="X478">
        <f t="shared" si="56"/>
        <v>1.8278965129358831</v>
      </c>
      <c r="Y478">
        <f t="shared" si="57"/>
        <v>3.5490605427974948</v>
      </c>
      <c r="Z478">
        <f t="shared" si="58"/>
        <v>6.666666666666667</v>
      </c>
      <c r="AA478">
        <f t="shared" si="59"/>
        <v>50</v>
      </c>
    </row>
    <row r="479" spans="16:27" x14ac:dyDescent="0.25">
      <c r="P479">
        <v>40</v>
      </c>
      <c r="R479">
        <v>57</v>
      </c>
      <c r="S479">
        <v>14</v>
      </c>
      <c r="T479">
        <v>1</v>
      </c>
      <c r="V479">
        <v>72</v>
      </c>
      <c r="W479">
        <f t="shared" si="55"/>
        <v>0</v>
      </c>
      <c r="X479">
        <f t="shared" si="56"/>
        <v>1.6029246344206973</v>
      </c>
      <c r="Y479">
        <f t="shared" si="57"/>
        <v>2.9227557411273488</v>
      </c>
      <c r="Z479">
        <f t="shared" si="58"/>
        <v>6.666666666666667</v>
      </c>
      <c r="AA479">
        <f t="shared" si="59"/>
        <v>0</v>
      </c>
    </row>
    <row r="480" spans="16:27" x14ac:dyDescent="0.25">
      <c r="P480">
        <v>41</v>
      </c>
      <c r="R480">
        <v>63</v>
      </c>
      <c r="S480">
        <v>15</v>
      </c>
      <c r="T480">
        <v>1</v>
      </c>
      <c r="V480">
        <v>79</v>
      </c>
      <c r="W480">
        <f t="shared" si="55"/>
        <v>0</v>
      </c>
      <c r="X480">
        <f t="shared" si="56"/>
        <v>1.7716535433070866</v>
      </c>
      <c r="Y480">
        <f t="shared" si="57"/>
        <v>3.1315240083507305</v>
      </c>
      <c r="Z480">
        <f t="shared" si="58"/>
        <v>6.666666666666667</v>
      </c>
      <c r="AA480">
        <f t="shared" si="59"/>
        <v>0</v>
      </c>
    </row>
    <row r="481" spans="16:27" x14ac:dyDescent="0.25">
      <c r="P481">
        <v>42</v>
      </c>
      <c r="R481">
        <v>50</v>
      </c>
      <c r="S481">
        <v>19</v>
      </c>
      <c r="T481">
        <v>1</v>
      </c>
      <c r="V481">
        <v>70</v>
      </c>
      <c r="W481">
        <f t="shared" si="55"/>
        <v>0</v>
      </c>
      <c r="X481">
        <f t="shared" si="56"/>
        <v>1.4060742407199101</v>
      </c>
      <c r="Y481">
        <f t="shared" si="57"/>
        <v>3.9665970772442587</v>
      </c>
      <c r="Z481">
        <f t="shared" si="58"/>
        <v>6.666666666666667</v>
      </c>
      <c r="AA481">
        <f t="shared" si="59"/>
        <v>0</v>
      </c>
    </row>
    <row r="482" spans="16:27" x14ac:dyDescent="0.25">
      <c r="P482">
        <v>43</v>
      </c>
      <c r="R482">
        <v>31</v>
      </c>
      <c r="S482">
        <v>20</v>
      </c>
      <c r="T482">
        <v>2</v>
      </c>
      <c r="V482">
        <v>53</v>
      </c>
      <c r="W482">
        <f t="shared" si="55"/>
        <v>0</v>
      </c>
      <c r="X482">
        <f t="shared" si="56"/>
        <v>0.87176602924634417</v>
      </c>
      <c r="Y482">
        <f t="shared" si="57"/>
        <v>4.1753653444676413</v>
      </c>
      <c r="Z482">
        <f t="shared" si="58"/>
        <v>13.333333333333334</v>
      </c>
      <c r="AA482">
        <f t="shared" si="59"/>
        <v>0</v>
      </c>
    </row>
    <row r="483" spans="16:27" x14ac:dyDescent="0.25">
      <c r="P483">
        <v>44</v>
      </c>
      <c r="R483">
        <v>28</v>
      </c>
      <c r="S483">
        <v>18</v>
      </c>
      <c r="T483">
        <v>1</v>
      </c>
      <c r="V483">
        <v>47</v>
      </c>
      <c r="W483">
        <f t="shared" si="55"/>
        <v>0</v>
      </c>
      <c r="X483">
        <f t="shared" si="56"/>
        <v>0.78740157480314965</v>
      </c>
      <c r="Y483">
        <f t="shared" si="57"/>
        <v>3.757828810020877</v>
      </c>
      <c r="Z483">
        <f t="shared" si="58"/>
        <v>6.666666666666667</v>
      </c>
      <c r="AA483">
        <f t="shared" si="59"/>
        <v>0</v>
      </c>
    </row>
    <row r="484" spans="16:27" x14ac:dyDescent="0.25">
      <c r="P484">
        <v>45</v>
      </c>
      <c r="R484">
        <v>27</v>
      </c>
      <c r="S484">
        <v>12</v>
      </c>
      <c r="T484">
        <v>1</v>
      </c>
      <c r="V484">
        <v>40</v>
      </c>
      <c r="W484">
        <f t="shared" si="55"/>
        <v>0</v>
      </c>
      <c r="X484">
        <f t="shared" si="56"/>
        <v>0.75928008998875141</v>
      </c>
      <c r="Y484">
        <f t="shared" si="57"/>
        <v>2.5052192066805845</v>
      </c>
      <c r="Z484">
        <f t="shared" si="58"/>
        <v>6.666666666666667</v>
      </c>
      <c r="AA484">
        <f t="shared" si="59"/>
        <v>0</v>
      </c>
    </row>
    <row r="485" spans="16:27" x14ac:dyDescent="0.25">
      <c r="P485">
        <v>46</v>
      </c>
      <c r="R485">
        <v>17</v>
      </c>
      <c r="S485">
        <v>14</v>
      </c>
      <c r="V485">
        <v>31</v>
      </c>
      <c r="W485">
        <f t="shared" si="55"/>
        <v>0</v>
      </c>
      <c r="X485">
        <f t="shared" si="56"/>
        <v>0.4780652418447694</v>
      </c>
      <c r="Y485">
        <f t="shared" si="57"/>
        <v>2.9227557411273488</v>
      </c>
      <c r="Z485">
        <f t="shared" si="58"/>
        <v>0</v>
      </c>
      <c r="AA485">
        <f t="shared" si="59"/>
        <v>0</v>
      </c>
    </row>
    <row r="486" spans="16:27" x14ac:dyDescent="0.25">
      <c r="P486">
        <v>47</v>
      </c>
      <c r="R486">
        <v>15</v>
      </c>
      <c r="S486">
        <v>12</v>
      </c>
      <c r="T486">
        <v>1</v>
      </c>
      <c r="V486">
        <v>28</v>
      </c>
      <c r="W486">
        <f t="shared" si="55"/>
        <v>0</v>
      </c>
      <c r="X486">
        <f t="shared" si="56"/>
        <v>0.42182227221597302</v>
      </c>
      <c r="Y486">
        <f t="shared" si="57"/>
        <v>2.5052192066805845</v>
      </c>
      <c r="Z486">
        <f t="shared" si="58"/>
        <v>6.666666666666667</v>
      </c>
      <c r="AA486">
        <f t="shared" si="59"/>
        <v>0</v>
      </c>
    </row>
    <row r="487" spans="16:27" x14ac:dyDescent="0.25">
      <c r="P487">
        <v>48</v>
      </c>
      <c r="R487">
        <v>12</v>
      </c>
      <c r="S487">
        <v>12</v>
      </c>
      <c r="V487">
        <v>24</v>
      </c>
      <c r="W487">
        <f t="shared" si="55"/>
        <v>0</v>
      </c>
      <c r="X487">
        <f t="shared" si="56"/>
        <v>0.33745781777277839</v>
      </c>
      <c r="Y487">
        <f t="shared" si="57"/>
        <v>2.5052192066805845</v>
      </c>
      <c r="Z487">
        <f t="shared" si="58"/>
        <v>0</v>
      </c>
      <c r="AA487">
        <f t="shared" si="59"/>
        <v>0</v>
      </c>
    </row>
    <row r="488" spans="16:27" x14ac:dyDescent="0.25">
      <c r="P488">
        <v>49</v>
      </c>
      <c r="R488">
        <v>11</v>
      </c>
      <c r="S488">
        <v>10</v>
      </c>
      <c r="T488">
        <v>1</v>
      </c>
      <c r="V488">
        <v>22</v>
      </c>
      <c r="W488">
        <f t="shared" si="55"/>
        <v>0</v>
      </c>
      <c r="X488">
        <f t="shared" si="56"/>
        <v>0.3093363329583802</v>
      </c>
      <c r="Y488">
        <f t="shared" si="57"/>
        <v>2.0876826722338206</v>
      </c>
      <c r="Z488">
        <f t="shared" si="58"/>
        <v>6.666666666666667</v>
      </c>
      <c r="AA488">
        <f t="shared" si="59"/>
        <v>0</v>
      </c>
    </row>
    <row r="489" spans="16:27" x14ac:dyDescent="0.25">
      <c r="P489">
        <v>50</v>
      </c>
      <c r="R489">
        <v>8</v>
      </c>
      <c r="S489">
        <v>7</v>
      </c>
      <c r="V489">
        <v>15</v>
      </c>
      <c r="W489">
        <f t="shared" si="55"/>
        <v>0</v>
      </c>
      <c r="X489">
        <f t="shared" si="56"/>
        <v>0.2249718785151856</v>
      </c>
      <c r="Y489">
        <f t="shared" si="57"/>
        <v>1.4613778705636744</v>
      </c>
      <c r="Z489">
        <f t="shared" si="58"/>
        <v>0</v>
      </c>
      <c r="AA489">
        <f t="shared" si="59"/>
        <v>0</v>
      </c>
    </row>
    <row r="490" spans="16:27" x14ac:dyDescent="0.25">
      <c r="P490">
        <v>51</v>
      </c>
      <c r="R490">
        <v>10</v>
      </c>
      <c r="S490">
        <v>5</v>
      </c>
      <c r="T490">
        <v>1</v>
      </c>
      <c r="V490">
        <v>16</v>
      </c>
      <c r="W490">
        <f t="shared" si="55"/>
        <v>0</v>
      </c>
      <c r="X490">
        <f t="shared" si="56"/>
        <v>0.28121484814398201</v>
      </c>
      <c r="Y490">
        <f t="shared" si="57"/>
        <v>1.0438413361169103</v>
      </c>
      <c r="Z490">
        <f t="shared" si="58"/>
        <v>6.666666666666667</v>
      </c>
      <c r="AA490">
        <f t="shared" si="59"/>
        <v>0</v>
      </c>
    </row>
    <row r="491" spans="16:27" x14ac:dyDescent="0.25">
      <c r="P491">
        <v>52</v>
      </c>
      <c r="R491">
        <v>6</v>
      </c>
      <c r="S491">
        <v>3</v>
      </c>
      <c r="V491">
        <v>9</v>
      </c>
      <c r="W491">
        <f t="shared" si="55"/>
        <v>0</v>
      </c>
      <c r="X491">
        <f t="shared" si="56"/>
        <v>0.1687289088863892</v>
      </c>
      <c r="Y491">
        <f t="shared" si="57"/>
        <v>0.62630480167014613</v>
      </c>
      <c r="Z491">
        <f t="shared" si="58"/>
        <v>0</v>
      </c>
      <c r="AA491">
        <f t="shared" si="59"/>
        <v>0</v>
      </c>
    </row>
    <row r="492" spans="16:27" x14ac:dyDescent="0.25">
      <c r="P492">
        <v>53</v>
      </c>
      <c r="R492">
        <v>12</v>
      </c>
      <c r="S492">
        <v>3</v>
      </c>
      <c r="V492">
        <v>15</v>
      </c>
      <c r="W492">
        <f t="shared" si="55"/>
        <v>0</v>
      </c>
      <c r="X492">
        <f t="shared" si="56"/>
        <v>0.33745781777277839</v>
      </c>
      <c r="Y492">
        <f t="shared" si="57"/>
        <v>0.62630480167014613</v>
      </c>
      <c r="Z492">
        <f t="shared" si="58"/>
        <v>0</v>
      </c>
      <c r="AA492">
        <f t="shared" si="59"/>
        <v>0</v>
      </c>
    </row>
    <row r="493" spans="16:27" x14ac:dyDescent="0.25">
      <c r="P493">
        <v>54</v>
      </c>
      <c r="R493">
        <v>11</v>
      </c>
      <c r="S493">
        <v>1</v>
      </c>
      <c r="V493">
        <v>12</v>
      </c>
      <c r="W493">
        <f t="shared" si="55"/>
        <v>0</v>
      </c>
      <c r="X493">
        <f t="shared" si="56"/>
        <v>0.3093363329583802</v>
      </c>
      <c r="Y493">
        <f t="shared" si="57"/>
        <v>0.20876826722338204</v>
      </c>
      <c r="Z493">
        <f t="shared" si="58"/>
        <v>0</v>
      </c>
      <c r="AA493">
        <f t="shared" si="59"/>
        <v>0</v>
      </c>
    </row>
    <row r="494" spans="16:27" x14ac:dyDescent="0.25">
      <c r="P494">
        <v>55</v>
      </c>
      <c r="R494">
        <v>5</v>
      </c>
      <c r="V494">
        <v>5</v>
      </c>
      <c r="W494">
        <f t="shared" si="55"/>
        <v>0</v>
      </c>
      <c r="X494">
        <f t="shared" si="56"/>
        <v>0.14060742407199101</v>
      </c>
      <c r="Y494">
        <f t="shared" si="57"/>
        <v>0</v>
      </c>
      <c r="Z494">
        <f t="shared" si="58"/>
        <v>0</v>
      </c>
      <c r="AA494">
        <f t="shared" si="59"/>
        <v>0</v>
      </c>
    </row>
    <row r="495" spans="16:27" x14ac:dyDescent="0.25">
      <c r="P495">
        <v>56</v>
      </c>
      <c r="S495">
        <v>2</v>
      </c>
      <c r="V495">
        <v>2</v>
      </c>
      <c r="W495">
        <f t="shared" si="55"/>
        <v>0</v>
      </c>
      <c r="X495">
        <f t="shared" si="56"/>
        <v>0</v>
      </c>
      <c r="Y495">
        <f t="shared" si="57"/>
        <v>0.41753653444676408</v>
      </c>
      <c r="Z495">
        <f t="shared" si="58"/>
        <v>0</v>
      </c>
      <c r="AA495">
        <f t="shared" si="59"/>
        <v>0</v>
      </c>
    </row>
    <row r="496" spans="16:27" x14ac:dyDescent="0.25">
      <c r="P496">
        <v>57</v>
      </c>
      <c r="R496">
        <v>1</v>
      </c>
      <c r="V496">
        <v>1</v>
      </c>
      <c r="W496">
        <f t="shared" si="55"/>
        <v>0</v>
      </c>
      <c r="X496">
        <f t="shared" si="56"/>
        <v>2.81214848143982E-2</v>
      </c>
      <c r="Y496">
        <f t="shared" si="57"/>
        <v>0</v>
      </c>
      <c r="Z496">
        <f t="shared" si="58"/>
        <v>0</v>
      </c>
      <c r="AA496">
        <f t="shared" si="59"/>
        <v>0</v>
      </c>
    </row>
    <row r="497" spans="16:27" x14ac:dyDescent="0.25">
      <c r="P497">
        <v>2006</v>
      </c>
      <c r="Q497">
        <v>2</v>
      </c>
      <c r="R497">
        <v>2861</v>
      </c>
      <c r="S497">
        <v>585</v>
      </c>
      <c r="T497">
        <v>7</v>
      </c>
      <c r="U497">
        <v>1</v>
      </c>
      <c r="V497">
        <v>3456</v>
      </c>
      <c r="W497" s="4">
        <v>1</v>
      </c>
      <c r="X497" s="4">
        <v>2</v>
      </c>
      <c r="Y497" s="4">
        <v>3</v>
      </c>
      <c r="Z497" s="4">
        <v>4</v>
      </c>
      <c r="AA497" s="4">
        <v>5</v>
      </c>
    </row>
    <row r="498" spans="16:27" x14ac:dyDescent="0.25">
      <c r="P498">
        <v>22</v>
      </c>
      <c r="R498">
        <v>3</v>
      </c>
      <c r="V498">
        <v>3</v>
      </c>
      <c r="W498">
        <f t="shared" ref="W498:W535" si="60">+Q498*100/$Q$497</f>
        <v>0</v>
      </c>
      <c r="X498">
        <f t="shared" ref="X498:X535" si="61">+R498*100/$R$497</f>
        <v>0.10485844110450891</v>
      </c>
      <c r="Y498">
        <f t="shared" ref="Y498:Y535" si="62">+S498*100/$S$497</f>
        <v>0</v>
      </c>
      <c r="Z498">
        <f t="shared" ref="Z498:Z535" si="63">+T498*100/$T$497</f>
        <v>0</v>
      </c>
      <c r="AA498">
        <f t="shared" ref="AA498:AA535" si="64">+U498*100/$U$497</f>
        <v>0</v>
      </c>
    </row>
    <row r="499" spans="16:27" x14ac:dyDescent="0.25">
      <c r="P499">
        <v>23</v>
      </c>
      <c r="R499">
        <v>3</v>
      </c>
      <c r="V499">
        <v>3</v>
      </c>
      <c r="W499">
        <f t="shared" si="60"/>
        <v>0</v>
      </c>
      <c r="X499">
        <f t="shared" si="61"/>
        <v>0.10485844110450891</v>
      </c>
      <c r="Y499">
        <f t="shared" si="62"/>
        <v>0</v>
      </c>
      <c r="Z499">
        <f t="shared" si="63"/>
        <v>0</v>
      </c>
      <c r="AA499">
        <f t="shared" si="64"/>
        <v>0</v>
      </c>
    </row>
    <row r="500" spans="16:27" x14ac:dyDescent="0.25">
      <c r="P500">
        <v>25</v>
      </c>
      <c r="R500">
        <v>13</v>
      </c>
      <c r="S500">
        <v>3</v>
      </c>
      <c r="V500">
        <v>16</v>
      </c>
      <c r="W500">
        <f t="shared" si="60"/>
        <v>0</v>
      </c>
      <c r="X500">
        <f t="shared" si="61"/>
        <v>0.45438657811953864</v>
      </c>
      <c r="Y500">
        <f t="shared" si="62"/>
        <v>0.51282051282051277</v>
      </c>
      <c r="Z500">
        <f t="shared" si="63"/>
        <v>0</v>
      </c>
      <c r="AA500">
        <f t="shared" si="64"/>
        <v>0</v>
      </c>
    </row>
    <row r="501" spans="16:27" x14ac:dyDescent="0.25">
      <c r="P501">
        <v>26</v>
      </c>
      <c r="R501">
        <v>34</v>
      </c>
      <c r="S501">
        <v>9</v>
      </c>
      <c r="V501">
        <v>43</v>
      </c>
      <c r="W501">
        <f t="shared" si="60"/>
        <v>0</v>
      </c>
      <c r="X501">
        <f t="shared" si="61"/>
        <v>1.188395665851101</v>
      </c>
      <c r="Y501">
        <f t="shared" si="62"/>
        <v>1.5384615384615385</v>
      </c>
      <c r="Z501">
        <f t="shared" si="63"/>
        <v>0</v>
      </c>
      <c r="AA501">
        <f t="shared" si="64"/>
        <v>0</v>
      </c>
    </row>
    <row r="502" spans="16:27" x14ac:dyDescent="0.25">
      <c r="P502">
        <v>27</v>
      </c>
      <c r="R502">
        <v>84</v>
      </c>
      <c r="S502">
        <v>31</v>
      </c>
      <c r="V502">
        <v>115</v>
      </c>
      <c r="W502">
        <f t="shared" si="60"/>
        <v>0</v>
      </c>
      <c r="X502">
        <f t="shared" si="61"/>
        <v>2.9360363509262495</v>
      </c>
      <c r="Y502">
        <f t="shared" si="62"/>
        <v>5.299145299145299</v>
      </c>
      <c r="Z502">
        <f t="shared" si="63"/>
        <v>0</v>
      </c>
      <c r="AA502">
        <f t="shared" si="64"/>
        <v>0</v>
      </c>
    </row>
    <row r="503" spans="16:27" x14ac:dyDescent="0.25">
      <c r="P503">
        <v>28</v>
      </c>
      <c r="R503">
        <v>69</v>
      </c>
      <c r="S503">
        <v>26</v>
      </c>
      <c r="V503">
        <v>95</v>
      </c>
      <c r="W503">
        <f t="shared" si="60"/>
        <v>0</v>
      </c>
      <c r="X503">
        <f t="shared" si="61"/>
        <v>2.4117441454037052</v>
      </c>
      <c r="Y503">
        <f t="shared" si="62"/>
        <v>4.4444444444444446</v>
      </c>
      <c r="Z503">
        <f t="shared" si="63"/>
        <v>0</v>
      </c>
      <c r="AA503">
        <f t="shared" si="64"/>
        <v>0</v>
      </c>
    </row>
    <row r="504" spans="16:27" x14ac:dyDescent="0.25">
      <c r="P504">
        <v>29</v>
      </c>
      <c r="R504">
        <v>106</v>
      </c>
      <c r="S504">
        <v>26</v>
      </c>
      <c r="V504">
        <v>132</v>
      </c>
      <c r="W504">
        <f t="shared" si="60"/>
        <v>0</v>
      </c>
      <c r="X504">
        <f t="shared" si="61"/>
        <v>3.704998252359315</v>
      </c>
      <c r="Y504">
        <f t="shared" si="62"/>
        <v>4.4444444444444446</v>
      </c>
      <c r="Z504">
        <f t="shared" si="63"/>
        <v>0</v>
      </c>
      <c r="AA504">
        <f t="shared" si="64"/>
        <v>0</v>
      </c>
    </row>
    <row r="505" spans="16:27" x14ac:dyDescent="0.25">
      <c r="P505">
        <v>30</v>
      </c>
      <c r="R505">
        <v>187</v>
      </c>
      <c r="S505">
        <v>24</v>
      </c>
      <c r="V505">
        <v>211</v>
      </c>
      <c r="W505">
        <f t="shared" si="60"/>
        <v>0</v>
      </c>
      <c r="X505">
        <f t="shared" si="61"/>
        <v>6.5361761621810555</v>
      </c>
      <c r="Y505">
        <f t="shared" si="62"/>
        <v>4.1025641025641022</v>
      </c>
      <c r="Z505">
        <f t="shared" si="63"/>
        <v>0</v>
      </c>
      <c r="AA505">
        <f t="shared" si="64"/>
        <v>0</v>
      </c>
    </row>
    <row r="506" spans="16:27" x14ac:dyDescent="0.25">
      <c r="P506">
        <v>31</v>
      </c>
      <c r="R506">
        <v>203</v>
      </c>
      <c r="S506">
        <v>32</v>
      </c>
      <c r="V506">
        <v>235</v>
      </c>
      <c r="W506">
        <f t="shared" si="60"/>
        <v>0</v>
      </c>
      <c r="X506">
        <f t="shared" si="61"/>
        <v>7.0954211814051034</v>
      </c>
      <c r="Y506">
        <f t="shared" si="62"/>
        <v>5.4700854700854702</v>
      </c>
      <c r="Z506">
        <f t="shared" si="63"/>
        <v>0</v>
      </c>
      <c r="AA506">
        <f t="shared" si="64"/>
        <v>0</v>
      </c>
    </row>
    <row r="507" spans="16:27" x14ac:dyDescent="0.25">
      <c r="P507">
        <v>32</v>
      </c>
      <c r="R507">
        <v>211</v>
      </c>
      <c r="S507">
        <v>44</v>
      </c>
      <c r="V507">
        <v>255</v>
      </c>
      <c r="W507">
        <f t="shared" si="60"/>
        <v>0</v>
      </c>
      <c r="X507">
        <f t="shared" si="61"/>
        <v>7.3750436910171269</v>
      </c>
      <c r="Y507">
        <f t="shared" si="62"/>
        <v>7.5213675213675213</v>
      </c>
      <c r="Z507">
        <f t="shared" si="63"/>
        <v>0</v>
      </c>
      <c r="AA507">
        <f t="shared" si="64"/>
        <v>0</v>
      </c>
    </row>
    <row r="508" spans="16:27" x14ac:dyDescent="0.25">
      <c r="P508">
        <v>33</v>
      </c>
      <c r="R508">
        <v>204</v>
      </c>
      <c r="S508">
        <v>37</v>
      </c>
      <c r="T508">
        <v>1</v>
      </c>
      <c r="V508">
        <v>242</v>
      </c>
      <c r="W508">
        <f t="shared" si="60"/>
        <v>0</v>
      </c>
      <c r="X508">
        <f t="shared" si="61"/>
        <v>7.1303739951066065</v>
      </c>
      <c r="Y508">
        <f t="shared" si="62"/>
        <v>6.3247863247863245</v>
      </c>
      <c r="Z508">
        <f t="shared" si="63"/>
        <v>14.285714285714286</v>
      </c>
      <c r="AA508">
        <f t="shared" si="64"/>
        <v>0</v>
      </c>
    </row>
    <row r="509" spans="16:27" x14ac:dyDescent="0.25">
      <c r="P509">
        <v>34</v>
      </c>
      <c r="R509">
        <v>197</v>
      </c>
      <c r="S509">
        <v>14</v>
      </c>
      <c r="V509">
        <v>211</v>
      </c>
      <c r="W509">
        <f t="shared" si="60"/>
        <v>0</v>
      </c>
      <c r="X509">
        <f t="shared" si="61"/>
        <v>6.8857042991960853</v>
      </c>
      <c r="Y509">
        <f t="shared" si="62"/>
        <v>2.3931623931623931</v>
      </c>
      <c r="Z509">
        <f t="shared" si="63"/>
        <v>0</v>
      </c>
      <c r="AA509">
        <f t="shared" si="64"/>
        <v>0</v>
      </c>
    </row>
    <row r="510" spans="16:27" x14ac:dyDescent="0.25">
      <c r="P510">
        <v>35</v>
      </c>
      <c r="R510">
        <v>157</v>
      </c>
      <c r="S510">
        <v>15</v>
      </c>
      <c r="T510">
        <v>1</v>
      </c>
      <c r="V510">
        <v>173</v>
      </c>
      <c r="W510">
        <f t="shared" si="60"/>
        <v>0</v>
      </c>
      <c r="X510">
        <f t="shared" si="61"/>
        <v>5.4875917511359669</v>
      </c>
      <c r="Y510">
        <f t="shared" si="62"/>
        <v>2.5641025641025643</v>
      </c>
      <c r="Z510">
        <f t="shared" si="63"/>
        <v>14.285714285714286</v>
      </c>
      <c r="AA510">
        <f t="shared" si="64"/>
        <v>0</v>
      </c>
    </row>
    <row r="511" spans="16:27" x14ac:dyDescent="0.25">
      <c r="P511">
        <v>36</v>
      </c>
      <c r="R511">
        <v>168</v>
      </c>
      <c r="S511">
        <v>12</v>
      </c>
      <c r="T511">
        <v>1</v>
      </c>
      <c r="V511">
        <v>181</v>
      </c>
      <c r="W511">
        <f t="shared" si="60"/>
        <v>0</v>
      </c>
      <c r="X511">
        <f t="shared" si="61"/>
        <v>5.872072701852499</v>
      </c>
      <c r="Y511">
        <f t="shared" si="62"/>
        <v>2.0512820512820511</v>
      </c>
      <c r="Z511">
        <f t="shared" si="63"/>
        <v>14.285714285714286</v>
      </c>
      <c r="AA511">
        <f t="shared" si="64"/>
        <v>0</v>
      </c>
    </row>
    <row r="512" spans="16:27" x14ac:dyDescent="0.25">
      <c r="P512">
        <v>37</v>
      </c>
      <c r="R512">
        <v>136</v>
      </c>
      <c r="S512">
        <v>17</v>
      </c>
      <c r="V512">
        <v>153</v>
      </c>
      <c r="W512">
        <f t="shared" si="60"/>
        <v>0</v>
      </c>
      <c r="X512">
        <f t="shared" si="61"/>
        <v>4.7535826634044041</v>
      </c>
      <c r="Y512">
        <f t="shared" si="62"/>
        <v>2.9059829059829059</v>
      </c>
      <c r="Z512">
        <f t="shared" si="63"/>
        <v>0</v>
      </c>
      <c r="AA512">
        <f t="shared" si="64"/>
        <v>0</v>
      </c>
    </row>
    <row r="513" spans="16:27" x14ac:dyDescent="0.25">
      <c r="P513">
        <v>38</v>
      </c>
      <c r="R513">
        <v>132</v>
      </c>
      <c r="S513">
        <v>9</v>
      </c>
      <c r="V513">
        <v>141</v>
      </c>
      <c r="W513">
        <f t="shared" si="60"/>
        <v>0</v>
      </c>
      <c r="X513">
        <f t="shared" si="61"/>
        <v>4.6137714085983923</v>
      </c>
      <c r="Y513">
        <f t="shared" si="62"/>
        <v>1.5384615384615385</v>
      </c>
      <c r="Z513">
        <f t="shared" si="63"/>
        <v>0</v>
      </c>
      <c r="AA513">
        <f t="shared" si="64"/>
        <v>0</v>
      </c>
    </row>
    <row r="514" spans="16:27" x14ac:dyDescent="0.25">
      <c r="P514">
        <v>39</v>
      </c>
      <c r="R514">
        <v>111</v>
      </c>
      <c r="S514">
        <v>17</v>
      </c>
      <c r="T514">
        <v>1</v>
      </c>
      <c r="U514">
        <v>1</v>
      </c>
      <c r="V514">
        <v>130</v>
      </c>
      <c r="W514">
        <f t="shared" si="60"/>
        <v>0</v>
      </c>
      <c r="X514">
        <f t="shared" si="61"/>
        <v>3.8797623208668299</v>
      </c>
      <c r="Y514">
        <f t="shared" si="62"/>
        <v>2.9059829059829059</v>
      </c>
      <c r="Z514">
        <f t="shared" si="63"/>
        <v>14.285714285714286</v>
      </c>
      <c r="AA514">
        <f t="shared" si="64"/>
        <v>100</v>
      </c>
    </row>
    <row r="515" spans="16:27" x14ac:dyDescent="0.25">
      <c r="P515">
        <v>40</v>
      </c>
      <c r="R515">
        <v>128</v>
      </c>
      <c r="S515">
        <v>15</v>
      </c>
      <c r="V515">
        <v>143</v>
      </c>
      <c r="W515">
        <f t="shared" si="60"/>
        <v>0</v>
      </c>
      <c r="X515">
        <f t="shared" si="61"/>
        <v>4.4739601537923805</v>
      </c>
      <c r="Y515">
        <f t="shared" si="62"/>
        <v>2.5641025641025643</v>
      </c>
      <c r="Z515">
        <f t="shared" si="63"/>
        <v>0</v>
      </c>
      <c r="AA515">
        <f t="shared" si="64"/>
        <v>0</v>
      </c>
    </row>
    <row r="516" spans="16:27" x14ac:dyDescent="0.25">
      <c r="P516">
        <v>41</v>
      </c>
      <c r="R516">
        <v>104</v>
      </c>
      <c r="S516">
        <v>13</v>
      </c>
      <c r="V516">
        <v>117</v>
      </c>
      <c r="W516">
        <f t="shared" si="60"/>
        <v>0</v>
      </c>
      <c r="X516">
        <f t="shared" si="61"/>
        <v>3.6350926249563091</v>
      </c>
      <c r="Y516">
        <f t="shared" si="62"/>
        <v>2.2222222222222223</v>
      </c>
      <c r="Z516">
        <f t="shared" si="63"/>
        <v>0</v>
      </c>
      <c r="AA516">
        <f t="shared" si="64"/>
        <v>0</v>
      </c>
    </row>
    <row r="517" spans="16:27" x14ac:dyDescent="0.25">
      <c r="P517">
        <v>42</v>
      </c>
      <c r="Q517">
        <v>1</v>
      </c>
      <c r="R517">
        <v>98</v>
      </c>
      <c r="S517">
        <v>14</v>
      </c>
      <c r="V517">
        <v>113</v>
      </c>
      <c r="W517">
        <f t="shared" si="60"/>
        <v>50</v>
      </c>
      <c r="X517">
        <f t="shared" si="61"/>
        <v>3.4253757427472911</v>
      </c>
      <c r="Y517">
        <f t="shared" si="62"/>
        <v>2.3931623931623931</v>
      </c>
      <c r="Z517">
        <f t="shared" si="63"/>
        <v>0</v>
      </c>
      <c r="AA517">
        <f t="shared" si="64"/>
        <v>0</v>
      </c>
    </row>
    <row r="518" spans="16:27" x14ac:dyDescent="0.25">
      <c r="P518">
        <v>43</v>
      </c>
      <c r="R518">
        <v>103</v>
      </c>
      <c r="S518">
        <v>22</v>
      </c>
      <c r="V518">
        <v>125</v>
      </c>
      <c r="W518">
        <f t="shared" si="60"/>
        <v>0</v>
      </c>
      <c r="X518">
        <f t="shared" si="61"/>
        <v>3.600139811254806</v>
      </c>
      <c r="Y518">
        <f t="shared" si="62"/>
        <v>3.7606837606837606</v>
      </c>
      <c r="Z518">
        <f t="shared" si="63"/>
        <v>0</v>
      </c>
      <c r="AA518">
        <f t="shared" si="64"/>
        <v>0</v>
      </c>
    </row>
    <row r="519" spans="16:27" x14ac:dyDescent="0.25">
      <c r="P519">
        <v>44</v>
      </c>
      <c r="R519">
        <v>91</v>
      </c>
      <c r="S519">
        <v>21</v>
      </c>
      <c r="V519">
        <v>112</v>
      </c>
      <c r="W519">
        <f t="shared" si="60"/>
        <v>0</v>
      </c>
      <c r="X519">
        <f t="shared" si="61"/>
        <v>3.1807060468367703</v>
      </c>
      <c r="Y519">
        <f t="shared" si="62"/>
        <v>3.5897435897435899</v>
      </c>
      <c r="Z519">
        <f t="shared" si="63"/>
        <v>0</v>
      </c>
      <c r="AA519">
        <f t="shared" si="64"/>
        <v>0</v>
      </c>
    </row>
    <row r="520" spans="16:27" x14ac:dyDescent="0.25">
      <c r="P520">
        <v>45</v>
      </c>
      <c r="R520">
        <v>73</v>
      </c>
      <c r="S520">
        <v>16</v>
      </c>
      <c r="V520">
        <v>89</v>
      </c>
      <c r="W520">
        <f t="shared" si="60"/>
        <v>0</v>
      </c>
      <c r="X520">
        <f t="shared" si="61"/>
        <v>2.5515554002097169</v>
      </c>
      <c r="Y520">
        <f t="shared" si="62"/>
        <v>2.7350427350427351</v>
      </c>
      <c r="Z520">
        <f t="shared" si="63"/>
        <v>0</v>
      </c>
      <c r="AA520">
        <f t="shared" si="64"/>
        <v>0</v>
      </c>
    </row>
    <row r="521" spans="16:27" x14ac:dyDescent="0.25">
      <c r="P521">
        <v>46</v>
      </c>
      <c r="R521">
        <v>59</v>
      </c>
      <c r="S521">
        <v>15</v>
      </c>
      <c r="V521">
        <v>74</v>
      </c>
      <c r="W521">
        <f t="shared" si="60"/>
        <v>0</v>
      </c>
      <c r="X521">
        <f t="shared" si="61"/>
        <v>2.0622160083886754</v>
      </c>
      <c r="Y521">
        <f t="shared" si="62"/>
        <v>2.5641025641025643</v>
      </c>
      <c r="Z521">
        <f t="shared" si="63"/>
        <v>0</v>
      </c>
      <c r="AA521">
        <f t="shared" si="64"/>
        <v>0</v>
      </c>
    </row>
    <row r="522" spans="16:27" x14ac:dyDescent="0.25">
      <c r="P522">
        <v>47</v>
      </c>
      <c r="R522">
        <v>46</v>
      </c>
      <c r="S522">
        <v>16</v>
      </c>
      <c r="T522">
        <v>1</v>
      </c>
      <c r="V522">
        <v>63</v>
      </c>
      <c r="W522">
        <f t="shared" si="60"/>
        <v>0</v>
      </c>
      <c r="X522">
        <f t="shared" si="61"/>
        <v>1.6078294302691367</v>
      </c>
      <c r="Y522">
        <f t="shared" si="62"/>
        <v>2.7350427350427351</v>
      </c>
      <c r="Z522">
        <f t="shared" si="63"/>
        <v>14.285714285714286</v>
      </c>
      <c r="AA522">
        <f t="shared" si="64"/>
        <v>0</v>
      </c>
    </row>
    <row r="523" spans="16:27" x14ac:dyDescent="0.25">
      <c r="P523">
        <v>48</v>
      </c>
      <c r="R523">
        <v>31</v>
      </c>
      <c r="S523">
        <v>22</v>
      </c>
      <c r="T523">
        <v>1</v>
      </c>
      <c r="V523">
        <v>54</v>
      </c>
      <c r="W523">
        <f t="shared" si="60"/>
        <v>0</v>
      </c>
      <c r="X523">
        <f t="shared" si="61"/>
        <v>1.0835372247465922</v>
      </c>
      <c r="Y523">
        <f t="shared" si="62"/>
        <v>3.7606837606837606</v>
      </c>
      <c r="Z523">
        <f t="shared" si="63"/>
        <v>14.285714285714286</v>
      </c>
      <c r="AA523">
        <f t="shared" si="64"/>
        <v>0</v>
      </c>
    </row>
    <row r="524" spans="16:27" x14ac:dyDescent="0.25">
      <c r="P524">
        <v>49</v>
      </c>
      <c r="R524">
        <v>24</v>
      </c>
      <c r="S524">
        <v>9</v>
      </c>
      <c r="V524">
        <v>33</v>
      </c>
      <c r="W524">
        <f t="shared" si="60"/>
        <v>0</v>
      </c>
      <c r="X524">
        <f t="shared" si="61"/>
        <v>0.8388675288360713</v>
      </c>
      <c r="Y524">
        <f t="shared" si="62"/>
        <v>1.5384615384615385</v>
      </c>
      <c r="Z524">
        <f t="shared" si="63"/>
        <v>0</v>
      </c>
      <c r="AA524">
        <f t="shared" si="64"/>
        <v>0</v>
      </c>
    </row>
    <row r="525" spans="16:27" x14ac:dyDescent="0.25">
      <c r="P525">
        <v>50</v>
      </c>
      <c r="R525">
        <v>21</v>
      </c>
      <c r="S525">
        <v>15</v>
      </c>
      <c r="T525">
        <v>1</v>
      </c>
      <c r="V525">
        <v>37</v>
      </c>
      <c r="W525">
        <f t="shared" si="60"/>
        <v>0</v>
      </c>
      <c r="X525">
        <f t="shared" si="61"/>
        <v>0.73400908773156237</v>
      </c>
      <c r="Y525">
        <f t="shared" si="62"/>
        <v>2.5641025641025643</v>
      </c>
      <c r="Z525">
        <f t="shared" si="63"/>
        <v>14.285714285714286</v>
      </c>
      <c r="AA525">
        <f t="shared" si="64"/>
        <v>0</v>
      </c>
    </row>
    <row r="526" spans="16:27" x14ac:dyDescent="0.25">
      <c r="P526">
        <v>51</v>
      </c>
      <c r="R526">
        <v>20</v>
      </c>
      <c r="S526">
        <v>15</v>
      </c>
      <c r="V526">
        <v>35</v>
      </c>
      <c r="W526">
        <f t="shared" si="60"/>
        <v>0</v>
      </c>
      <c r="X526">
        <f t="shared" si="61"/>
        <v>0.69905627403005943</v>
      </c>
      <c r="Y526">
        <f t="shared" si="62"/>
        <v>2.5641025641025643</v>
      </c>
      <c r="Z526">
        <f t="shared" si="63"/>
        <v>0</v>
      </c>
      <c r="AA526">
        <f t="shared" si="64"/>
        <v>0</v>
      </c>
    </row>
    <row r="527" spans="16:27" x14ac:dyDescent="0.25">
      <c r="P527">
        <v>52</v>
      </c>
      <c r="R527">
        <v>11</v>
      </c>
      <c r="S527">
        <v>20</v>
      </c>
      <c r="V527">
        <v>31</v>
      </c>
      <c r="W527">
        <f t="shared" si="60"/>
        <v>0</v>
      </c>
      <c r="X527">
        <f t="shared" si="61"/>
        <v>0.38448095071653265</v>
      </c>
      <c r="Y527">
        <f t="shared" si="62"/>
        <v>3.4188034188034186</v>
      </c>
      <c r="Z527">
        <f t="shared" si="63"/>
        <v>0</v>
      </c>
      <c r="AA527">
        <f t="shared" si="64"/>
        <v>0</v>
      </c>
    </row>
    <row r="528" spans="16:27" x14ac:dyDescent="0.25">
      <c r="P528">
        <v>53</v>
      </c>
      <c r="R528">
        <v>9</v>
      </c>
      <c r="S528">
        <v>15</v>
      </c>
      <c r="V528">
        <v>24</v>
      </c>
      <c r="W528">
        <f t="shared" si="60"/>
        <v>0</v>
      </c>
      <c r="X528">
        <f t="shared" si="61"/>
        <v>0.31457532331352672</v>
      </c>
      <c r="Y528">
        <f t="shared" si="62"/>
        <v>2.5641025641025643</v>
      </c>
      <c r="Z528">
        <f t="shared" si="63"/>
        <v>0</v>
      </c>
      <c r="AA528">
        <f t="shared" si="64"/>
        <v>0</v>
      </c>
    </row>
    <row r="529" spans="16:27" x14ac:dyDescent="0.25">
      <c r="P529">
        <v>54</v>
      </c>
      <c r="R529">
        <v>6</v>
      </c>
      <c r="S529">
        <v>13</v>
      </c>
      <c r="V529">
        <v>19</v>
      </c>
      <c r="W529">
        <f t="shared" si="60"/>
        <v>0</v>
      </c>
      <c r="X529">
        <f t="shared" si="61"/>
        <v>0.20971688220901782</v>
      </c>
      <c r="Y529">
        <f t="shared" si="62"/>
        <v>2.2222222222222223</v>
      </c>
      <c r="Z529">
        <f t="shared" si="63"/>
        <v>0</v>
      </c>
      <c r="AA529">
        <f t="shared" si="64"/>
        <v>0</v>
      </c>
    </row>
    <row r="530" spans="16:27" x14ac:dyDescent="0.25">
      <c r="P530">
        <v>55</v>
      </c>
      <c r="R530">
        <v>6</v>
      </c>
      <c r="S530">
        <v>10</v>
      </c>
      <c r="V530">
        <v>16</v>
      </c>
      <c r="W530">
        <f t="shared" si="60"/>
        <v>0</v>
      </c>
      <c r="X530">
        <f t="shared" si="61"/>
        <v>0.20971688220901782</v>
      </c>
      <c r="Y530">
        <f t="shared" si="62"/>
        <v>1.7094017094017093</v>
      </c>
      <c r="Z530">
        <f t="shared" si="63"/>
        <v>0</v>
      </c>
      <c r="AA530">
        <f t="shared" si="64"/>
        <v>0</v>
      </c>
    </row>
    <row r="531" spans="16:27" x14ac:dyDescent="0.25">
      <c r="P531">
        <v>56</v>
      </c>
      <c r="R531">
        <v>9</v>
      </c>
      <c r="S531">
        <v>5</v>
      </c>
      <c r="V531">
        <v>14</v>
      </c>
      <c r="W531">
        <f t="shared" si="60"/>
        <v>0</v>
      </c>
      <c r="X531">
        <f t="shared" si="61"/>
        <v>0.31457532331352672</v>
      </c>
      <c r="Y531">
        <f t="shared" si="62"/>
        <v>0.85470085470085466</v>
      </c>
      <c r="Z531">
        <f t="shared" si="63"/>
        <v>0</v>
      </c>
      <c r="AA531">
        <f t="shared" si="64"/>
        <v>0</v>
      </c>
    </row>
    <row r="532" spans="16:27" x14ac:dyDescent="0.25">
      <c r="P532">
        <v>57</v>
      </c>
      <c r="R532">
        <v>3</v>
      </c>
      <c r="S532">
        <v>7</v>
      </c>
      <c r="V532">
        <v>10</v>
      </c>
      <c r="W532">
        <f t="shared" si="60"/>
        <v>0</v>
      </c>
      <c r="X532">
        <f t="shared" si="61"/>
        <v>0.10485844110450891</v>
      </c>
      <c r="Y532">
        <f t="shared" si="62"/>
        <v>1.1965811965811965</v>
      </c>
      <c r="Z532">
        <f t="shared" si="63"/>
        <v>0</v>
      </c>
      <c r="AA532">
        <f t="shared" si="64"/>
        <v>0</v>
      </c>
    </row>
    <row r="533" spans="16:27" x14ac:dyDescent="0.25">
      <c r="P533">
        <v>58</v>
      </c>
      <c r="R533">
        <v>1</v>
      </c>
      <c r="S533">
        <v>1</v>
      </c>
      <c r="V533">
        <v>2</v>
      </c>
      <c r="W533">
        <f t="shared" si="60"/>
        <v>0</v>
      </c>
      <c r="X533">
        <f t="shared" si="61"/>
        <v>3.4952813701502973E-2</v>
      </c>
      <c r="Y533">
        <f t="shared" si="62"/>
        <v>0.17094017094017094</v>
      </c>
      <c r="Z533">
        <f t="shared" si="63"/>
        <v>0</v>
      </c>
      <c r="AA533">
        <f t="shared" si="64"/>
        <v>0</v>
      </c>
    </row>
    <row r="534" spans="16:27" x14ac:dyDescent="0.25">
      <c r="P534">
        <v>59</v>
      </c>
      <c r="S534">
        <v>3</v>
      </c>
      <c r="V534">
        <v>3</v>
      </c>
      <c r="W534">
        <f t="shared" si="60"/>
        <v>0</v>
      </c>
      <c r="X534">
        <f t="shared" si="61"/>
        <v>0</v>
      </c>
      <c r="Y534">
        <f t="shared" si="62"/>
        <v>0.51282051282051277</v>
      </c>
      <c r="Z534">
        <f t="shared" si="63"/>
        <v>0</v>
      </c>
      <c r="AA534">
        <f t="shared" si="64"/>
        <v>0</v>
      </c>
    </row>
    <row r="535" spans="16:27" x14ac:dyDescent="0.25">
      <c r="P535">
        <v>60</v>
      </c>
      <c r="Q535">
        <v>1</v>
      </c>
      <c r="S535">
        <v>2</v>
      </c>
      <c r="V535">
        <v>3</v>
      </c>
      <c r="W535">
        <f t="shared" si="60"/>
        <v>50</v>
      </c>
      <c r="X535">
        <f t="shared" si="61"/>
        <v>0</v>
      </c>
      <c r="Y535">
        <f t="shared" si="62"/>
        <v>0.34188034188034189</v>
      </c>
      <c r="Z535">
        <f t="shared" si="63"/>
        <v>0</v>
      </c>
      <c r="AA535">
        <f t="shared" si="64"/>
        <v>0</v>
      </c>
    </row>
    <row r="536" spans="16:27" x14ac:dyDescent="0.25">
      <c r="P536">
        <v>2007</v>
      </c>
      <c r="Q536">
        <v>4</v>
      </c>
      <c r="R536">
        <v>4928</v>
      </c>
      <c r="S536">
        <v>242</v>
      </c>
      <c r="T536">
        <v>3</v>
      </c>
      <c r="V536">
        <v>5177</v>
      </c>
      <c r="W536" s="4">
        <v>1</v>
      </c>
      <c r="X536" s="4">
        <v>2</v>
      </c>
      <c r="Y536" s="4">
        <v>3</v>
      </c>
      <c r="Z536" s="4">
        <v>4</v>
      </c>
      <c r="AA536" s="4">
        <v>5</v>
      </c>
    </row>
    <row r="537" spans="16:27" x14ac:dyDescent="0.25">
      <c r="P537">
        <v>21</v>
      </c>
      <c r="R537">
        <v>2</v>
      </c>
      <c r="V537">
        <v>2</v>
      </c>
      <c r="W537">
        <f t="shared" ref="W537:W578" si="65">+Q537*100/$Q$536</f>
        <v>0</v>
      </c>
      <c r="X537">
        <f t="shared" ref="X537:X578" si="66">+R537*100/$R$536</f>
        <v>4.0584415584415584E-2</v>
      </c>
      <c r="Y537">
        <f t="shared" ref="Y537:Y578" si="67">+S537*100/$S$536</f>
        <v>0</v>
      </c>
      <c r="Z537">
        <f t="shared" ref="Z537:Z578" si="68">+T537*100/$T$536</f>
        <v>0</v>
      </c>
    </row>
    <row r="538" spans="16:27" x14ac:dyDescent="0.25">
      <c r="P538">
        <v>22</v>
      </c>
      <c r="Q538">
        <v>1</v>
      </c>
      <c r="R538">
        <v>2</v>
      </c>
      <c r="V538">
        <v>3</v>
      </c>
      <c r="W538">
        <f t="shared" si="65"/>
        <v>25</v>
      </c>
      <c r="X538">
        <f t="shared" si="66"/>
        <v>4.0584415584415584E-2</v>
      </c>
      <c r="Y538">
        <f t="shared" si="67"/>
        <v>0</v>
      </c>
      <c r="Z538">
        <f t="shared" si="68"/>
        <v>0</v>
      </c>
    </row>
    <row r="539" spans="16:27" x14ac:dyDescent="0.25">
      <c r="P539">
        <v>23</v>
      </c>
      <c r="R539">
        <v>10</v>
      </c>
      <c r="V539">
        <v>10</v>
      </c>
      <c r="W539">
        <f t="shared" si="65"/>
        <v>0</v>
      </c>
      <c r="X539">
        <f t="shared" si="66"/>
        <v>0.20292207792207792</v>
      </c>
      <c r="Y539">
        <f t="shared" si="67"/>
        <v>0</v>
      </c>
      <c r="Z539">
        <f t="shared" si="68"/>
        <v>0</v>
      </c>
    </row>
    <row r="540" spans="16:27" x14ac:dyDescent="0.25">
      <c r="P540">
        <v>24</v>
      </c>
      <c r="R540">
        <v>4</v>
      </c>
      <c r="V540">
        <v>4</v>
      </c>
      <c r="W540">
        <f t="shared" si="65"/>
        <v>0</v>
      </c>
      <c r="X540">
        <f t="shared" si="66"/>
        <v>8.1168831168831168E-2</v>
      </c>
      <c r="Y540">
        <f t="shared" si="67"/>
        <v>0</v>
      </c>
      <c r="Z540">
        <f t="shared" si="68"/>
        <v>0</v>
      </c>
    </row>
    <row r="541" spans="16:27" x14ac:dyDescent="0.25">
      <c r="P541">
        <v>25</v>
      </c>
      <c r="R541">
        <v>44</v>
      </c>
      <c r="V541">
        <v>44</v>
      </c>
      <c r="W541">
        <f t="shared" si="65"/>
        <v>0</v>
      </c>
      <c r="X541">
        <f t="shared" si="66"/>
        <v>0.8928571428571429</v>
      </c>
      <c r="Y541">
        <f t="shared" si="67"/>
        <v>0</v>
      </c>
      <c r="Z541">
        <f t="shared" si="68"/>
        <v>0</v>
      </c>
    </row>
    <row r="542" spans="16:27" x14ac:dyDescent="0.25">
      <c r="P542">
        <v>26</v>
      </c>
      <c r="R542">
        <v>206</v>
      </c>
      <c r="S542">
        <v>1</v>
      </c>
      <c r="V542">
        <v>207</v>
      </c>
      <c r="W542">
        <f t="shared" si="65"/>
        <v>0</v>
      </c>
      <c r="X542">
        <f t="shared" si="66"/>
        <v>4.1801948051948052</v>
      </c>
      <c r="Y542">
        <f t="shared" si="67"/>
        <v>0.41322314049586778</v>
      </c>
      <c r="Z542">
        <f t="shared" si="68"/>
        <v>0</v>
      </c>
    </row>
    <row r="543" spans="16:27" x14ac:dyDescent="0.25">
      <c r="P543">
        <v>27</v>
      </c>
      <c r="R543">
        <v>322</v>
      </c>
      <c r="S543">
        <v>5</v>
      </c>
      <c r="V543">
        <v>327</v>
      </c>
      <c r="W543">
        <f t="shared" si="65"/>
        <v>0</v>
      </c>
      <c r="X543">
        <f t="shared" si="66"/>
        <v>6.5340909090909092</v>
      </c>
      <c r="Y543">
        <f t="shared" si="67"/>
        <v>2.0661157024793386</v>
      </c>
      <c r="Z543">
        <f t="shared" si="68"/>
        <v>0</v>
      </c>
    </row>
    <row r="544" spans="16:27" x14ac:dyDescent="0.25">
      <c r="P544">
        <v>28</v>
      </c>
      <c r="R544">
        <v>221</v>
      </c>
      <c r="S544">
        <v>1</v>
      </c>
      <c r="T544">
        <v>1</v>
      </c>
      <c r="V544">
        <v>223</v>
      </c>
      <c r="W544">
        <f t="shared" si="65"/>
        <v>0</v>
      </c>
      <c r="X544">
        <f t="shared" si="66"/>
        <v>4.4845779220779223</v>
      </c>
      <c r="Y544">
        <f t="shared" si="67"/>
        <v>0.41322314049586778</v>
      </c>
      <c r="Z544">
        <f t="shared" si="68"/>
        <v>33.333333333333336</v>
      </c>
    </row>
    <row r="545" spans="16:26" x14ac:dyDescent="0.25">
      <c r="P545">
        <v>29</v>
      </c>
      <c r="R545">
        <v>169</v>
      </c>
      <c r="S545">
        <v>8</v>
      </c>
      <c r="V545">
        <v>177</v>
      </c>
      <c r="W545">
        <f t="shared" si="65"/>
        <v>0</v>
      </c>
      <c r="X545">
        <f t="shared" si="66"/>
        <v>3.429383116883117</v>
      </c>
      <c r="Y545">
        <f t="shared" si="67"/>
        <v>3.3057851239669422</v>
      </c>
      <c r="Z545">
        <f t="shared" si="68"/>
        <v>0</v>
      </c>
    </row>
    <row r="546" spans="16:26" x14ac:dyDescent="0.25">
      <c r="P546">
        <v>30</v>
      </c>
      <c r="Q546">
        <v>1</v>
      </c>
      <c r="R546">
        <v>138</v>
      </c>
      <c r="S546">
        <v>8</v>
      </c>
      <c r="V546">
        <v>147</v>
      </c>
      <c r="W546">
        <f t="shared" si="65"/>
        <v>25</v>
      </c>
      <c r="X546">
        <f t="shared" si="66"/>
        <v>2.8003246753246751</v>
      </c>
      <c r="Y546">
        <f t="shared" si="67"/>
        <v>3.3057851239669422</v>
      </c>
      <c r="Z546">
        <f t="shared" si="68"/>
        <v>0</v>
      </c>
    </row>
    <row r="547" spans="16:26" x14ac:dyDescent="0.25">
      <c r="P547">
        <v>31</v>
      </c>
      <c r="R547">
        <v>127</v>
      </c>
      <c r="S547">
        <v>9</v>
      </c>
      <c r="V547">
        <v>136</v>
      </c>
      <c r="W547">
        <f t="shared" si="65"/>
        <v>0</v>
      </c>
      <c r="X547">
        <f t="shared" si="66"/>
        <v>2.5771103896103895</v>
      </c>
      <c r="Y547">
        <f t="shared" si="67"/>
        <v>3.71900826446281</v>
      </c>
      <c r="Z547">
        <f t="shared" si="68"/>
        <v>0</v>
      </c>
    </row>
    <row r="548" spans="16:26" x14ac:dyDescent="0.25">
      <c r="P548">
        <v>32</v>
      </c>
      <c r="R548">
        <v>222</v>
      </c>
      <c r="S548">
        <v>11</v>
      </c>
      <c r="V548">
        <v>233</v>
      </c>
      <c r="W548">
        <f t="shared" si="65"/>
        <v>0</v>
      </c>
      <c r="X548">
        <f t="shared" si="66"/>
        <v>4.5048701298701301</v>
      </c>
      <c r="Y548">
        <f t="shared" si="67"/>
        <v>4.5454545454545459</v>
      </c>
      <c r="Z548">
        <f t="shared" si="68"/>
        <v>0</v>
      </c>
    </row>
    <row r="549" spans="16:26" x14ac:dyDescent="0.25">
      <c r="P549">
        <v>33</v>
      </c>
      <c r="Q549">
        <v>1</v>
      </c>
      <c r="R549">
        <v>298</v>
      </c>
      <c r="S549">
        <v>8</v>
      </c>
      <c r="V549">
        <v>307</v>
      </c>
      <c r="W549">
        <f t="shared" si="65"/>
        <v>25</v>
      </c>
      <c r="X549">
        <f t="shared" si="66"/>
        <v>6.0470779220779223</v>
      </c>
      <c r="Y549">
        <f t="shared" si="67"/>
        <v>3.3057851239669422</v>
      </c>
      <c r="Z549">
        <f t="shared" si="68"/>
        <v>0</v>
      </c>
    </row>
    <row r="550" spans="16:26" x14ac:dyDescent="0.25">
      <c r="P550">
        <v>34</v>
      </c>
      <c r="R550">
        <v>313</v>
      </c>
      <c r="S550">
        <v>7</v>
      </c>
      <c r="V550">
        <v>320</v>
      </c>
      <c r="W550">
        <f t="shared" si="65"/>
        <v>0</v>
      </c>
      <c r="X550">
        <f t="shared" si="66"/>
        <v>6.3514610389610393</v>
      </c>
      <c r="Y550">
        <f t="shared" si="67"/>
        <v>2.8925619834710745</v>
      </c>
      <c r="Z550">
        <f t="shared" si="68"/>
        <v>0</v>
      </c>
    </row>
    <row r="551" spans="16:26" x14ac:dyDescent="0.25">
      <c r="P551">
        <v>35</v>
      </c>
      <c r="R551">
        <v>328</v>
      </c>
      <c r="S551">
        <v>2</v>
      </c>
      <c r="V551">
        <v>330</v>
      </c>
      <c r="W551">
        <f t="shared" si="65"/>
        <v>0</v>
      </c>
      <c r="X551">
        <f t="shared" si="66"/>
        <v>6.6558441558441555</v>
      </c>
      <c r="Y551">
        <f t="shared" si="67"/>
        <v>0.82644628099173556</v>
      </c>
      <c r="Z551">
        <f t="shared" si="68"/>
        <v>0</v>
      </c>
    </row>
    <row r="552" spans="16:26" x14ac:dyDescent="0.25">
      <c r="P552">
        <v>36</v>
      </c>
      <c r="R552">
        <v>343</v>
      </c>
      <c r="S552">
        <v>6</v>
      </c>
      <c r="V552">
        <v>349</v>
      </c>
      <c r="W552">
        <f t="shared" si="65"/>
        <v>0</v>
      </c>
      <c r="X552">
        <f t="shared" si="66"/>
        <v>6.9602272727272725</v>
      </c>
      <c r="Y552">
        <f t="shared" si="67"/>
        <v>2.4793388429752068</v>
      </c>
      <c r="Z552">
        <f t="shared" si="68"/>
        <v>0</v>
      </c>
    </row>
    <row r="553" spans="16:26" x14ac:dyDescent="0.25">
      <c r="P553">
        <v>37</v>
      </c>
      <c r="R553">
        <v>345</v>
      </c>
      <c r="S553">
        <v>4</v>
      </c>
      <c r="T553">
        <v>2</v>
      </c>
      <c r="V553">
        <v>351</v>
      </c>
      <c r="W553">
        <f t="shared" si="65"/>
        <v>0</v>
      </c>
      <c r="X553">
        <f t="shared" si="66"/>
        <v>7.0008116883116882</v>
      </c>
      <c r="Y553">
        <f t="shared" si="67"/>
        <v>1.6528925619834711</v>
      </c>
      <c r="Z553">
        <f t="shared" si="68"/>
        <v>66.666666666666671</v>
      </c>
    </row>
    <row r="554" spans="16:26" x14ac:dyDescent="0.25">
      <c r="P554">
        <v>38</v>
      </c>
      <c r="R554">
        <v>285</v>
      </c>
      <c r="S554">
        <v>5</v>
      </c>
      <c r="V554">
        <v>290</v>
      </c>
      <c r="W554">
        <f t="shared" si="65"/>
        <v>0</v>
      </c>
      <c r="X554">
        <f t="shared" si="66"/>
        <v>5.783279220779221</v>
      </c>
      <c r="Y554">
        <f t="shared" si="67"/>
        <v>2.0661157024793386</v>
      </c>
      <c r="Z554">
        <f t="shared" si="68"/>
        <v>0</v>
      </c>
    </row>
    <row r="555" spans="16:26" x14ac:dyDescent="0.25">
      <c r="P555">
        <v>39</v>
      </c>
      <c r="R555">
        <v>265</v>
      </c>
      <c r="S555">
        <v>4</v>
      </c>
      <c r="V555">
        <v>269</v>
      </c>
      <c r="W555">
        <f t="shared" si="65"/>
        <v>0</v>
      </c>
      <c r="X555">
        <f t="shared" si="66"/>
        <v>5.3774350649350646</v>
      </c>
      <c r="Y555">
        <f t="shared" si="67"/>
        <v>1.6528925619834711</v>
      </c>
      <c r="Z555">
        <f t="shared" si="68"/>
        <v>0</v>
      </c>
    </row>
    <row r="556" spans="16:26" x14ac:dyDescent="0.25">
      <c r="P556">
        <v>40</v>
      </c>
      <c r="Q556">
        <v>1</v>
      </c>
      <c r="R556">
        <v>217</v>
      </c>
      <c r="S556">
        <v>3</v>
      </c>
      <c r="V556">
        <v>221</v>
      </c>
      <c r="W556">
        <f t="shared" si="65"/>
        <v>25</v>
      </c>
      <c r="X556">
        <f t="shared" si="66"/>
        <v>4.4034090909090908</v>
      </c>
      <c r="Y556">
        <f t="shared" si="67"/>
        <v>1.2396694214876034</v>
      </c>
      <c r="Z556">
        <f t="shared" si="68"/>
        <v>0</v>
      </c>
    </row>
    <row r="557" spans="16:26" x14ac:dyDescent="0.25">
      <c r="P557">
        <v>41</v>
      </c>
      <c r="R557">
        <v>161</v>
      </c>
      <c r="S557">
        <v>9</v>
      </c>
      <c r="V557">
        <v>170</v>
      </c>
      <c r="W557">
        <f t="shared" si="65"/>
        <v>0</v>
      </c>
      <c r="X557">
        <f t="shared" si="66"/>
        <v>3.2670454545454546</v>
      </c>
      <c r="Y557">
        <f t="shared" si="67"/>
        <v>3.71900826446281</v>
      </c>
      <c r="Z557">
        <f t="shared" si="68"/>
        <v>0</v>
      </c>
    </row>
    <row r="558" spans="16:26" x14ac:dyDescent="0.25">
      <c r="P558">
        <v>42</v>
      </c>
      <c r="R558">
        <v>116</v>
      </c>
      <c r="S558">
        <v>6</v>
      </c>
      <c r="V558">
        <v>122</v>
      </c>
      <c r="W558">
        <f t="shared" si="65"/>
        <v>0</v>
      </c>
      <c r="X558">
        <f t="shared" si="66"/>
        <v>2.3538961038961039</v>
      </c>
      <c r="Y558">
        <f t="shared" si="67"/>
        <v>2.4793388429752068</v>
      </c>
      <c r="Z558">
        <f t="shared" si="68"/>
        <v>0</v>
      </c>
    </row>
    <row r="559" spans="16:26" x14ac:dyDescent="0.25">
      <c r="P559">
        <v>43</v>
      </c>
      <c r="R559">
        <v>133</v>
      </c>
      <c r="S559">
        <v>10</v>
      </c>
      <c r="V559">
        <v>143</v>
      </c>
      <c r="W559">
        <f t="shared" si="65"/>
        <v>0</v>
      </c>
      <c r="X559">
        <f t="shared" si="66"/>
        <v>2.6988636363636362</v>
      </c>
      <c r="Y559">
        <f t="shared" si="67"/>
        <v>4.1322314049586772</v>
      </c>
      <c r="Z559">
        <f t="shared" si="68"/>
        <v>0</v>
      </c>
    </row>
    <row r="560" spans="16:26" x14ac:dyDescent="0.25">
      <c r="P560">
        <v>44</v>
      </c>
      <c r="R560">
        <v>126</v>
      </c>
      <c r="S560">
        <v>15</v>
      </c>
      <c r="V560">
        <v>141</v>
      </c>
      <c r="W560">
        <f t="shared" si="65"/>
        <v>0</v>
      </c>
      <c r="X560">
        <f t="shared" si="66"/>
        <v>2.5568181818181817</v>
      </c>
      <c r="Y560">
        <f t="shared" si="67"/>
        <v>6.1983471074380168</v>
      </c>
      <c r="Z560">
        <f t="shared" si="68"/>
        <v>0</v>
      </c>
    </row>
    <row r="561" spans="16:26" x14ac:dyDescent="0.25">
      <c r="P561">
        <v>45</v>
      </c>
      <c r="R561">
        <v>102</v>
      </c>
      <c r="S561">
        <v>8</v>
      </c>
      <c r="V561">
        <v>110</v>
      </c>
      <c r="W561">
        <f t="shared" si="65"/>
        <v>0</v>
      </c>
      <c r="X561">
        <f t="shared" si="66"/>
        <v>2.0698051948051948</v>
      </c>
      <c r="Y561">
        <f t="shared" si="67"/>
        <v>3.3057851239669422</v>
      </c>
      <c r="Z561">
        <f t="shared" si="68"/>
        <v>0</v>
      </c>
    </row>
    <row r="562" spans="16:26" x14ac:dyDescent="0.25">
      <c r="P562">
        <v>46</v>
      </c>
      <c r="R562">
        <v>94</v>
      </c>
      <c r="S562">
        <v>7</v>
      </c>
      <c r="V562">
        <v>101</v>
      </c>
      <c r="W562">
        <f t="shared" si="65"/>
        <v>0</v>
      </c>
      <c r="X562">
        <f t="shared" si="66"/>
        <v>1.9074675324675325</v>
      </c>
      <c r="Y562">
        <f t="shared" si="67"/>
        <v>2.8925619834710745</v>
      </c>
      <c r="Z562">
        <f t="shared" si="68"/>
        <v>0</v>
      </c>
    </row>
    <row r="563" spans="16:26" x14ac:dyDescent="0.25">
      <c r="P563">
        <v>47</v>
      </c>
      <c r="R563">
        <v>80</v>
      </c>
      <c r="S563">
        <v>7</v>
      </c>
      <c r="V563">
        <v>87</v>
      </c>
      <c r="W563">
        <f t="shared" si="65"/>
        <v>0</v>
      </c>
      <c r="X563">
        <f t="shared" si="66"/>
        <v>1.6233766233766234</v>
      </c>
      <c r="Y563">
        <f t="shared" si="67"/>
        <v>2.8925619834710745</v>
      </c>
      <c r="Z563">
        <f t="shared" si="68"/>
        <v>0</v>
      </c>
    </row>
    <row r="564" spans="16:26" x14ac:dyDescent="0.25">
      <c r="P564">
        <v>48</v>
      </c>
      <c r="R564">
        <v>72</v>
      </c>
      <c r="S564">
        <v>12</v>
      </c>
      <c r="V564">
        <v>84</v>
      </c>
      <c r="W564">
        <f t="shared" si="65"/>
        <v>0</v>
      </c>
      <c r="X564">
        <f t="shared" si="66"/>
        <v>1.4610389610389611</v>
      </c>
      <c r="Y564">
        <f t="shared" si="67"/>
        <v>4.9586776859504136</v>
      </c>
      <c r="Z564">
        <f t="shared" si="68"/>
        <v>0</v>
      </c>
    </row>
    <row r="565" spans="16:26" x14ac:dyDescent="0.25">
      <c r="P565">
        <v>49</v>
      </c>
      <c r="R565">
        <v>46</v>
      </c>
      <c r="S565">
        <v>17</v>
      </c>
      <c r="V565">
        <v>63</v>
      </c>
      <c r="W565">
        <f t="shared" si="65"/>
        <v>0</v>
      </c>
      <c r="X565">
        <f t="shared" si="66"/>
        <v>0.93344155844155841</v>
      </c>
      <c r="Y565">
        <f t="shared" si="67"/>
        <v>7.0247933884297522</v>
      </c>
      <c r="Z565">
        <f t="shared" si="68"/>
        <v>0</v>
      </c>
    </row>
    <row r="566" spans="16:26" x14ac:dyDescent="0.25">
      <c r="P566">
        <v>50</v>
      </c>
      <c r="R566">
        <v>30</v>
      </c>
      <c r="S566">
        <v>6</v>
      </c>
      <c r="V566">
        <v>36</v>
      </c>
      <c r="W566">
        <f t="shared" si="65"/>
        <v>0</v>
      </c>
      <c r="X566">
        <f t="shared" si="66"/>
        <v>0.60876623376623373</v>
      </c>
      <c r="Y566">
        <f t="shared" si="67"/>
        <v>2.4793388429752068</v>
      </c>
      <c r="Z566">
        <f t="shared" si="68"/>
        <v>0</v>
      </c>
    </row>
    <row r="567" spans="16:26" x14ac:dyDescent="0.25">
      <c r="P567">
        <v>51</v>
      </c>
      <c r="R567">
        <v>32</v>
      </c>
      <c r="S567">
        <v>11</v>
      </c>
      <c r="V567">
        <v>43</v>
      </c>
      <c r="W567">
        <f t="shared" si="65"/>
        <v>0</v>
      </c>
      <c r="X567">
        <f t="shared" si="66"/>
        <v>0.64935064935064934</v>
      </c>
      <c r="Y567">
        <f t="shared" si="67"/>
        <v>4.5454545454545459</v>
      </c>
      <c r="Z567">
        <f t="shared" si="68"/>
        <v>0</v>
      </c>
    </row>
    <row r="568" spans="16:26" x14ac:dyDescent="0.25">
      <c r="P568">
        <v>52</v>
      </c>
      <c r="R568">
        <v>32</v>
      </c>
      <c r="S568">
        <v>9</v>
      </c>
      <c r="V568">
        <v>41</v>
      </c>
      <c r="W568">
        <f t="shared" si="65"/>
        <v>0</v>
      </c>
      <c r="X568">
        <f t="shared" si="66"/>
        <v>0.64935064935064934</v>
      </c>
      <c r="Y568">
        <f t="shared" si="67"/>
        <v>3.71900826446281</v>
      </c>
      <c r="Z568">
        <f t="shared" si="68"/>
        <v>0</v>
      </c>
    </row>
    <row r="569" spans="16:26" x14ac:dyDescent="0.25">
      <c r="P569">
        <v>53</v>
      </c>
      <c r="R569">
        <v>13</v>
      </c>
      <c r="S569">
        <v>14</v>
      </c>
      <c r="V569">
        <v>27</v>
      </c>
      <c r="W569">
        <f t="shared" si="65"/>
        <v>0</v>
      </c>
      <c r="X569">
        <f t="shared" si="66"/>
        <v>0.26379870129870131</v>
      </c>
      <c r="Y569">
        <f t="shared" si="67"/>
        <v>5.785123966942149</v>
      </c>
      <c r="Z569">
        <f t="shared" si="68"/>
        <v>0</v>
      </c>
    </row>
    <row r="570" spans="16:26" x14ac:dyDescent="0.25">
      <c r="P570">
        <v>54</v>
      </c>
      <c r="R570">
        <v>13</v>
      </c>
      <c r="S570">
        <v>11</v>
      </c>
      <c r="V570">
        <v>24</v>
      </c>
      <c r="W570">
        <f t="shared" si="65"/>
        <v>0</v>
      </c>
      <c r="X570">
        <f t="shared" si="66"/>
        <v>0.26379870129870131</v>
      </c>
      <c r="Y570">
        <f t="shared" si="67"/>
        <v>4.5454545454545459</v>
      </c>
      <c r="Z570">
        <f t="shared" si="68"/>
        <v>0</v>
      </c>
    </row>
    <row r="571" spans="16:26" x14ac:dyDescent="0.25">
      <c r="P571">
        <v>55</v>
      </c>
      <c r="R571">
        <v>5</v>
      </c>
      <c r="S571">
        <v>7</v>
      </c>
      <c r="V571">
        <v>12</v>
      </c>
      <c r="W571">
        <f t="shared" si="65"/>
        <v>0</v>
      </c>
      <c r="X571">
        <f t="shared" si="66"/>
        <v>0.10146103896103896</v>
      </c>
      <c r="Y571">
        <f t="shared" si="67"/>
        <v>2.8925619834710745</v>
      </c>
      <c r="Z571">
        <f t="shared" si="68"/>
        <v>0</v>
      </c>
    </row>
    <row r="572" spans="16:26" x14ac:dyDescent="0.25">
      <c r="P572">
        <v>56</v>
      </c>
      <c r="R572">
        <v>6</v>
      </c>
      <c r="S572">
        <v>3</v>
      </c>
      <c r="V572">
        <v>9</v>
      </c>
      <c r="W572">
        <f t="shared" si="65"/>
        <v>0</v>
      </c>
      <c r="X572">
        <f t="shared" si="66"/>
        <v>0.12175324675324675</v>
      </c>
      <c r="Y572">
        <f t="shared" si="67"/>
        <v>1.2396694214876034</v>
      </c>
      <c r="Z572">
        <f t="shared" si="68"/>
        <v>0</v>
      </c>
    </row>
    <row r="573" spans="16:26" x14ac:dyDescent="0.25">
      <c r="P573">
        <v>57</v>
      </c>
      <c r="R573">
        <v>3</v>
      </c>
      <c r="S573">
        <v>2</v>
      </c>
      <c r="V573">
        <v>5</v>
      </c>
      <c r="W573">
        <f t="shared" si="65"/>
        <v>0</v>
      </c>
      <c r="X573">
        <f t="shared" si="66"/>
        <v>6.0876623376623376E-2</v>
      </c>
      <c r="Y573">
        <f t="shared" si="67"/>
        <v>0.82644628099173556</v>
      </c>
      <c r="Z573">
        <f t="shared" si="68"/>
        <v>0</v>
      </c>
    </row>
    <row r="574" spans="16:26" x14ac:dyDescent="0.25">
      <c r="P574">
        <v>58</v>
      </c>
      <c r="R574">
        <v>2</v>
      </c>
      <c r="S574">
        <v>1</v>
      </c>
      <c r="V574">
        <v>3</v>
      </c>
      <c r="W574">
        <f t="shared" si="65"/>
        <v>0</v>
      </c>
      <c r="X574">
        <f t="shared" si="66"/>
        <v>4.0584415584415584E-2</v>
      </c>
      <c r="Y574">
        <f t="shared" si="67"/>
        <v>0.41322314049586778</v>
      </c>
      <c r="Z574">
        <f t="shared" si="68"/>
        <v>0</v>
      </c>
    </row>
    <row r="575" spans="16:26" x14ac:dyDescent="0.25">
      <c r="P575">
        <v>59</v>
      </c>
      <c r="S575">
        <v>2</v>
      </c>
      <c r="V575">
        <v>2</v>
      </c>
      <c r="W575">
        <f t="shared" si="65"/>
        <v>0</v>
      </c>
      <c r="X575">
        <f t="shared" si="66"/>
        <v>0</v>
      </c>
      <c r="Y575">
        <f t="shared" si="67"/>
        <v>0.82644628099173556</v>
      </c>
      <c r="Z575">
        <f t="shared" si="68"/>
        <v>0</v>
      </c>
    </row>
    <row r="576" spans="16:26" x14ac:dyDescent="0.25">
      <c r="P576">
        <v>60</v>
      </c>
      <c r="S576">
        <v>2</v>
      </c>
      <c r="V576">
        <v>2</v>
      </c>
      <c r="W576">
        <f t="shared" si="65"/>
        <v>0</v>
      </c>
      <c r="X576">
        <f t="shared" si="66"/>
        <v>0</v>
      </c>
      <c r="Y576">
        <f t="shared" si="67"/>
        <v>0.82644628099173556</v>
      </c>
      <c r="Z576">
        <f t="shared" si="68"/>
        <v>0</v>
      </c>
    </row>
    <row r="577" spans="16:27" x14ac:dyDescent="0.25">
      <c r="P577">
        <v>61</v>
      </c>
      <c r="R577">
        <v>1</v>
      </c>
      <c r="V577">
        <v>1</v>
      </c>
      <c r="W577">
        <f t="shared" si="65"/>
        <v>0</v>
      </c>
      <c r="X577">
        <f t="shared" si="66"/>
        <v>2.0292207792207792E-2</v>
      </c>
      <c r="Y577">
        <f t="shared" si="67"/>
        <v>0</v>
      </c>
      <c r="Z577">
        <f t="shared" si="68"/>
        <v>0</v>
      </c>
    </row>
    <row r="578" spans="16:27" x14ac:dyDescent="0.25">
      <c r="P578">
        <v>64</v>
      </c>
      <c r="S578">
        <v>1</v>
      </c>
      <c r="V578">
        <v>1</v>
      </c>
      <c r="W578">
        <f t="shared" si="65"/>
        <v>0</v>
      </c>
      <c r="X578">
        <f t="shared" si="66"/>
        <v>0</v>
      </c>
      <c r="Y578">
        <f t="shared" si="67"/>
        <v>0.41322314049586778</v>
      </c>
      <c r="Z578">
        <f t="shared" si="68"/>
        <v>0</v>
      </c>
    </row>
    <row r="579" spans="16:27" x14ac:dyDescent="0.25">
      <c r="P579">
        <v>2008</v>
      </c>
      <c r="R579">
        <v>5399</v>
      </c>
      <c r="S579">
        <v>743</v>
      </c>
      <c r="T579">
        <v>10</v>
      </c>
      <c r="V579">
        <v>6152</v>
      </c>
      <c r="W579" s="4">
        <v>1</v>
      </c>
      <c r="X579" s="4">
        <v>2</v>
      </c>
      <c r="Y579" s="4">
        <v>3</v>
      </c>
      <c r="Z579" s="4">
        <v>4</v>
      </c>
      <c r="AA579" s="4">
        <v>5</v>
      </c>
    </row>
    <row r="580" spans="16:27" x14ac:dyDescent="0.25">
      <c r="P580">
        <v>17</v>
      </c>
      <c r="R580">
        <v>2</v>
      </c>
      <c r="V580">
        <v>2</v>
      </c>
      <c r="X580">
        <f t="shared" ref="X580:X618" si="69">+R580*100/$R$579</f>
        <v>3.7043897017966287E-2</v>
      </c>
      <c r="Y580">
        <f t="shared" ref="Y580:Y618" si="70">+S580*100/$S$579</f>
        <v>0</v>
      </c>
      <c r="Z580">
        <f t="shared" ref="Z580:Z618" si="71">+T580*100/$T$579</f>
        <v>0</v>
      </c>
    </row>
    <row r="581" spans="16:27" x14ac:dyDescent="0.25">
      <c r="P581">
        <v>22</v>
      </c>
      <c r="R581">
        <v>3</v>
      </c>
      <c r="V581">
        <v>3</v>
      </c>
      <c r="X581">
        <f t="shared" si="69"/>
        <v>5.5565845526949438E-2</v>
      </c>
      <c r="Y581">
        <f t="shared" si="70"/>
        <v>0</v>
      </c>
      <c r="Z581">
        <f t="shared" si="71"/>
        <v>0</v>
      </c>
    </row>
    <row r="582" spans="16:27" x14ac:dyDescent="0.25">
      <c r="P582">
        <v>23</v>
      </c>
      <c r="R582">
        <v>3</v>
      </c>
      <c r="V582">
        <v>3</v>
      </c>
      <c r="X582">
        <f t="shared" si="69"/>
        <v>5.5565845526949438E-2</v>
      </c>
      <c r="Y582">
        <f t="shared" si="70"/>
        <v>0</v>
      </c>
      <c r="Z582">
        <f t="shared" si="71"/>
        <v>0</v>
      </c>
    </row>
    <row r="583" spans="16:27" x14ac:dyDescent="0.25">
      <c r="P583">
        <v>25</v>
      </c>
      <c r="R583">
        <v>1</v>
      </c>
      <c r="V583">
        <v>1</v>
      </c>
      <c r="X583">
        <f t="shared" si="69"/>
        <v>1.8521948508983144E-2</v>
      </c>
      <c r="Y583">
        <f t="shared" si="70"/>
        <v>0</v>
      </c>
      <c r="Z583">
        <f t="shared" si="71"/>
        <v>0</v>
      </c>
    </row>
    <row r="584" spans="16:27" x14ac:dyDescent="0.25">
      <c r="P584">
        <v>26</v>
      </c>
      <c r="R584">
        <v>1</v>
      </c>
      <c r="V584">
        <v>1</v>
      </c>
      <c r="X584">
        <f t="shared" si="69"/>
        <v>1.8521948508983144E-2</v>
      </c>
      <c r="Y584">
        <f t="shared" si="70"/>
        <v>0</v>
      </c>
      <c r="Z584">
        <f t="shared" si="71"/>
        <v>0</v>
      </c>
    </row>
    <row r="585" spans="16:27" x14ac:dyDescent="0.25">
      <c r="P585">
        <v>27</v>
      </c>
      <c r="R585">
        <v>12</v>
      </c>
      <c r="S585">
        <v>1</v>
      </c>
      <c r="V585">
        <v>13</v>
      </c>
      <c r="X585">
        <f t="shared" si="69"/>
        <v>0.22226338210779775</v>
      </c>
      <c r="Y585">
        <f t="shared" si="70"/>
        <v>0.13458950201884254</v>
      </c>
      <c r="Z585">
        <f t="shared" si="71"/>
        <v>0</v>
      </c>
    </row>
    <row r="586" spans="16:27" x14ac:dyDescent="0.25">
      <c r="P586">
        <v>28</v>
      </c>
      <c r="R586">
        <v>51</v>
      </c>
      <c r="S586">
        <v>11</v>
      </c>
      <c r="V586">
        <v>62</v>
      </c>
      <c r="X586">
        <f t="shared" si="69"/>
        <v>0.94461937395814044</v>
      </c>
      <c r="Y586">
        <f t="shared" si="70"/>
        <v>1.4804845222072678</v>
      </c>
      <c r="Z586">
        <f t="shared" si="71"/>
        <v>0</v>
      </c>
    </row>
    <row r="587" spans="16:27" x14ac:dyDescent="0.25">
      <c r="P587">
        <v>29</v>
      </c>
      <c r="R587">
        <v>93</v>
      </c>
      <c r="S587">
        <v>49</v>
      </c>
      <c r="T587">
        <v>2</v>
      </c>
      <c r="V587">
        <v>144</v>
      </c>
      <c r="X587">
        <f t="shared" si="69"/>
        <v>1.7225412113354326</v>
      </c>
      <c r="Y587">
        <f t="shared" si="70"/>
        <v>6.594885598923284</v>
      </c>
      <c r="Z587">
        <f t="shared" si="71"/>
        <v>20</v>
      </c>
    </row>
    <row r="588" spans="16:27" x14ac:dyDescent="0.25">
      <c r="P588">
        <v>30</v>
      </c>
      <c r="R588">
        <v>141</v>
      </c>
      <c r="S588">
        <v>107</v>
      </c>
      <c r="T588">
        <v>1</v>
      </c>
      <c r="V588">
        <v>249</v>
      </c>
      <c r="X588">
        <f t="shared" si="69"/>
        <v>2.6115947397666233</v>
      </c>
      <c r="Y588">
        <f t="shared" si="70"/>
        <v>14.401076716016151</v>
      </c>
      <c r="Z588">
        <f t="shared" si="71"/>
        <v>10</v>
      </c>
    </row>
    <row r="589" spans="16:27" x14ac:dyDescent="0.25">
      <c r="P589">
        <v>31</v>
      </c>
      <c r="R589">
        <v>149</v>
      </c>
      <c r="S589">
        <v>88</v>
      </c>
      <c r="T589">
        <v>3</v>
      </c>
      <c r="V589">
        <v>240</v>
      </c>
      <c r="X589">
        <f t="shared" si="69"/>
        <v>2.7597703278384884</v>
      </c>
      <c r="Y589">
        <f t="shared" si="70"/>
        <v>11.843876177658142</v>
      </c>
      <c r="Z589">
        <f t="shared" si="71"/>
        <v>30</v>
      </c>
    </row>
    <row r="590" spans="16:27" x14ac:dyDescent="0.25">
      <c r="P590">
        <v>32</v>
      </c>
      <c r="R590">
        <v>154</v>
      </c>
      <c r="S590">
        <v>66</v>
      </c>
      <c r="T590">
        <v>1</v>
      </c>
      <c r="V590">
        <v>221</v>
      </c>
      <c r="X590">
        <f t="shared" si="69"/>
        <v>2.8523800703834041</v>
      </c>
      <c r="Y590">
        <f t="shared" si="70"/>
        <v>8.8829071332436076</v>
      </c>
      <c r="Z590">
        <f t="shared" si="71"/>
        <v>10</v>
      </c>
    </row>
    <row r="591" spans="16:27" x14ac:dyDescent="0.25">
      <c r="P591">
        <v>33</v>
      </c>
      <c r="R591">
        <v>378</v>
      </c>
      <c r="S591">
        <v>46</v>
      </c>
      <c r="V591">
        <v>424</v>
      </c>
      <c r="X591">
        <f t="shared" si="69"/>
        <v>7.0012965363956292</v>
      </c>
      <c r="Y591">
        <f t="shared" si="70"/>
        <v>6.1911170928667563</v>
      </c>
      <c r="Z591">
        <f t="shared" si="71"/>
        <v>0</v>
      </c>
    </row>
    <row r="592" spans="16:27" x14ac:dyDescent="0.25">
      <c r="P592">
        <v>34</v>
      </c>
      <c r="R592">
        <v>585</v>
      </c>
      <c r="S592">
        <v>16</v>
      </c>
      <c r="V592">
        <v>601</v>
      </c>
      <c r="X592">
        <f t="shared" si="69"/>
        <v>10.835339877755139</v>
      </c>
      <c r="Y592">
        <f t="shared" si="70"/>
        <v>2.1534320323014806</v>
      </c>
      <c r="Z592">
        <f t="shared" si="71"/>
        <v>0</v>
      </c>
    </row>
    <row r="593" spans="16:26" x14ac:dyDescent="0.25">
      <c r="P593">
        <v>35</v>
      </c>
      <c r="R593">
        <v>523</v>
      </c>
      <c r="S593">
        <v>13</v>
      </c>
      <c r="T593">
        <v>1</v>
      </c>
      <c r="V593">
        <v>537</v>
      </c>
      <c r="X593">
        <f t="shared" si="69"/>
        <v>9.6869790701981842</v>
      </c>
      <c r="Y593">
        <f t="shared" si="70"/>
        <v>1.7496635262449529</v>
      </c>
      <c r="Z593">
        <f t="shared" si="71"/>
        <v>10</v>
      </c>
    </row>
    <row r="594" spans="16:26" x14ac:dyDescent="0.25">
      <c r="P594">
        <v>36</v>
      </c>
      <c r="R594">
        <v>458</v>
      </c>
      <c r="S594">
        <v>13</v>
      </c>
      <c r="V594">
        <v>471</v>
      </c>
      <c r="X594">
        <f t="shared" si="69"/>
        <v>8.4830524171142798</v>
      </c>
      <c r="Y594">
        <f t="shared" si="70"/>
        <v>1.7496635262449529</v>
      </c>
      <c r="Z594">
        <f t="shared" si="71"/>
        <v>0</v>
      </c>
    </row>
    <row r="595" spans="16:26" x14ac:dyDescent="0.25">
      <c r="P595">
        <v>37</v>
      </c>
      <c r="R595">
        <v>426</v>
      </c>
      <c r="S595">
        <v>8</v>
      </c>
      <c r="V595">
        <v>434</v>
      </c>
      <c r="X595">
        <f t="shared" si="69"/>
        <v>7.8903500648268201</v>
      </c>
      <c r="Y595">
        <f t="shared" si="70"/>
        <v>1.0767160161507403</v>
      </c>
      <c r="Z595">
        <f t="shared" si="71"/>
        <v>0</v>
      </c>
    </row>
    <row r="596" spans="16:26" x14ac:dyDescent="0.25">
      <c r="P596">
        <v>38</v>
      </c>
      <c r="R596">
        <v>353</v>
      </c>
      <c r="S596">
        <v>26</v>
      </c>
      <c r="T596">
        <v>1</v>
      </c>
      <c r="V596">
        <v>380</v>
      </c>
      <c r="X596">
        <f t="shared" si="69"/>
        <v>6.5382478236710506</v>
      </c>
      <c r="Y596">
        <f t="shared" si="70"/>
        <v>3.4993270524899058</v>
      </c>
      <c r="Z596">
        <f t="shared" si="71"/>
        <v>10</v>
      </c>
    </row>
    <row r="597" spans="16:26" x14ac:dyDescent="0.25">
      <c r="P597">
        <v>39</v>
      </c>
      <c r="R597">
        <v>316</v>
      </c>
      <c r="S597">
        <v>17</v>
      </c>
      <c r="V597">
        <v>333</v>
      </c>
      <c r="X597">
        <f t="shared" si="69"/>
        <v>5.8529357288386734</v>
      </c>
      <c r="Y597">
        <f t="shared" si="70"/>
        <v>2.2880215343203232</v>
      </c>
      <c r="Z597">
        <f t="shared" si="71"/>
        <v>0</v>
      </c>
    </row>
    <row r="598" spans="16:26" x14ac:dyDescent="0.25">
      <c r="P598">
        <v>40</v>
      </c>
      <c r="R598">
        <v>291</v>
      </c>
      <c r="S598">
        <v>15</v>
      </c>
      <c r="V598">
        <v>306</v>
      </c>
      <c r="X598">
        <f t="shared" si="69"/>
        <v>5.3898870161140948</v>
      </c>
      <c r="Y598">
        <f t="shared" si="70"/>
        <v>2.018842530282638</v>
      </c>
      <c r="Z598">
        <f t="shared" si="71"/>
        <v>0</v>
      </c>
    </row>
    <row r="599" spans="16:26" x14ac:dyDescent="0.25">
      <c r="P599">
        <v>41</v>
      </c>
      <c r="R599">
        <v>261</v>
      </c>
      <c r="S599">
        <v>15</v>
      </c>
      <c r="V599">
        <v>276</v>
      </c>
      <c r="X599">
        <f t="shared" si="69"/>
        <v>4.8342285608446005</v>
      </c>
      <c r="Y599">
        <f t="shared" si="70"/>
        <v>2.018842530282638</v>
      </c>
      <c r="Z599">
        <f t="shared" si="71"/>
        <v>0</v>
      </c>
    </row>
    <row r="600" spans="16:26" x14ac:dyDescent="0.25">
      <c r="P600">
        <v>42</v>
      </c>
      <c r="R600">
        <v>219</v>
      </c>
      <c r="S600">
        <v>18</v>
      </c>
      <c r="V600">
        <v>237</v>
      </c>
      <c r="X600">
        <f t="shared" si="69"/>
        <v>4.0563067234673085</v>
      </c>
      <c r="Y600">
        <f t="shared" si="70"/>
        <v>2.4226110363391657</v>
      </c>
      <c r="Z600">
        <f t="shared" si="71"/>
        <v>0</v>
      </c>
    </row>
    <row r="601" spans="16:26" x14ac:dyDescent="0.25">
      <c r="P601">
        <v>43</v>
      </c>
      <c r="R601">
        <v>181</v>
      </c>
      <c r="S601">
        <v>21</v>
      </c>
      <c r="V601">
        <v>202</v>
      </c>
      <c r="X601">
        <f t="shared" si="69"/>
        <v>3.3524726801259495</v>
      </c>
      <c r="Y601">
        <f t="shared" si="70"/>
        <v>2.826379542395693</v>
      </c>
      <c r="Z601">
        <f t="shared" si="71"/>
        <v>0</v>
      </c>
    </row>
    <row r="602" spans="16:26" x14ac:dyDescent="0.25">
      <c r="P602">
        <v>44</v>
      </c>
      <c r="R602">
        <v>182</v>
      </c>
      <c r="S602">
        <v>16</v>
      </c>
      <c r="V602">
        <v>198</v>
      </c>
      <c r="X602">
        <f t="shared" si="69"/>
        <v>3.3709946286349326</v>
      </c>
      <c r="Y602">
        <f t="shared" si="70"/>
        <v>2.1534320323014806</v>
      </c>
      <c r="Z602">
        <f t="shared" si="71"/>
        <v>0</v>
      </c>
    </row>
    <row r="603" spans="16:26" x14ac:dyDescent="0.25">
      <c r="P603">
        <v>45</v>
      </c>
      <c r="R603">
        <v>129</v>
      </c>
      <c r="S603">
        <v>23</v>
      </c>
      <c r="V603">
        <v>152</v>
      </c>
      <c r="X603">
        <f t="shared" si="69"/>
        <v>2.3893313576588255</v>
      </c>
      <c r="Y603">
        <f t="shared" si="70"/>
        <v>3.0955585464333781</v>
      </c>
      <c r="Z603">
        <f t="shared" si="71"/>
        <v>0</v>
      </c>
    </row>
    <row r="604" spans="16:26" x14ac:dyDescent="0.25">
      <c r="P604">
        <v>46</v>
      </c>
      <c r="R604">
        <v>131</v>
      </c>
      <c r="S604">
        <v>18</v>
      </c>
      <c r="V604">
        <v>149</v>
      </c>
      <c r="X604">
        <f t="shared" si="69"/>
        <v>2.4263752546767918</v>
      </c>
      <c r="Y604">
        <f t="shared" si="70"/>
        <v>2.4226110363391657</v>
      </c>
      <c r="Z604">
        <f t="shared" si="71"/>
        <v>0</v>
      </c>
    </row>
    <row r="605" spans="16:26" x14ac:dyDescent="0.25">
      <c r="P605">
        <v>47</v>
      </c>
      <c r="R605">
        <v>107</v>
      </c>
      <c r="S605">
        <v>15</v>
      </c>
      <c r="V605">
        <v>122</v>
      </c>
      <c r="X605">
        <f t="shared" si="69"/>
        <v>1.9818484904611966</v>
      </c>
      <c r="Y605">
        <f t="shared" si="70"/>
        <v>2.018842530282638</v>
      </c>
      <c r="Z605">
        <f t="shared" si="71"/>
        <v>0</v>
      </c>
    </row>
    <row r="606" spans="16:26" x14ac:dyDescent="0.25">
      <c r="P606">
        <v>48</v>
      </c>
      <c r="R606">
        <v>81</v>
      </c>
      <c r="S606">
        <v>11</v>
      </c>
      <c r="V606">
        <v>92</v>
      </c>
      <c r="X606">
        <f t="shared" si="69"/>
        <v>1.5002778292276346</v>
      </c>
      <c r="Y606">
        <f t="shared" si="70"/>
        <v>1.4804845222072678</v>
      </c>
      <c r="Z606">
        <f t="shared" si="71"/>
        <v>0</v>
      </c>
    </row>
    <row r="607" spans="16:26" x14ac:dyDescent="0.25">
      <c r="P607">
        <v>49</v>
      </c>
      <c r="R607">
        <v>47</v>
      </c>
      <c r="S607">
        <v>15</v>
      </c>
      <c r="V607">
        <v>62</v>
      </c>
      <c r="X607">
        <f t="shared" si="69"/>
        <v>0.87053157992220787</v>
      </c>
      <c r="Y607">
        <f t="shared" si="70"/>
        <v>2.018842530282638</v>
      </c>
      <c r="Z607">
        <f t="shared" si="71"/>
        <v>0</v>
      </c>
    </row>
    <row r="608" spans="16:26" x14ac:dyDescent="0.25">
      <c r="P608">
        <v>50</v>
      </c>
      <c r="R608">
        <v>39</v>
      </c>
      <c r="S608">
        <v>5</v>
      </c>
      <c r="V608">
        <v>44</v>
      </c>
      <c r="X608">
        <f t="shared" si="69"/>
        <v>0.7223559918503426</v>
      </c>
      <c r="Y608">
        <f t="shared" si="70"/>
        <v>0.67294751009421261</v>
      </c>
      <c r="Z608">
        <f t="shared" si="71"/>
        <v>0</v>
      </c>
    </row>
    <row r="609" spans="16:27" x14ac:dyDescent="0.25">
      <c r="P609">
        <v>51</v>
      </c>
      <c r="R609">
        <v>24</v>
      </c>
      <c r="S609">
        <v>10</v>
      </c>
      <c r="V609">
        <v>34</v>
      </c>
      <c r="X609">
        <f t="shared" si="69"/>
        <v>0.4445267642155955</v>
      </c>
      <c r="Y609">
        <f t="shared" si="70"/>
        <v>1.3458950201884252</v>
      </c>
      <c r="Z609">
        <f t="shared" si="71"/>
        <v>0</v>
      </c>
    </row>
    <row r="610" spans="16:27" x14ac:dyDescent="0.25">
      <c r="P610">
        <v>52</v>
      </c>
      <c r="R610">
        <v>21</v>
      </c>
      <c r="S610">
        <v>15</v>
      </c>
      <c r="V610">
        <v>36</v>
      </c>
      <c r="X610">
        <f t="shared" si="69"/>
        <v>0.38896091868864602</v>
      </c>
      <c r="Y610">
        <f t="shared" si="70"/>
        <v>2.018842530282638</v>
      </c>
      <c r="Z610">
        <f t="shared" si="71"/>
        <v>0</v>
      </c>
    </row>
    <row r="611" spans="16:27" x14ac:dyDescent="0.25">
      <c r="P611">
        <v>53</v>
      </c>
      <c r="R611">
        <v>13</v>
      </c>
      <c r="S611">
        <v>22</v>
      </c>
      <c r="V611">
        <v>35</v>
      </c>
      <c r="X611">
        <f t="shared" si="69"/>
        <v>0.2407853306167809</v>
      </c>
      <c r="Y611">
        <f t="shared" si="70"/>
        <v>2.9609690444145356</v>
      </c>
      <c r="Z611">
        <f t="shared" si="71"/>
        <v>0</v>
      </c>
    </row>
    <row r="612" spans="16:27" x14ac:dyDescent="0.25">
      <c r="P612">
        <v>54</v>
      </c>
      <c r="R612">
        <v>13</v>
      </c>
      <c r="S612">
        <v>19</v>
      </c>
      <c r="T612">
        <v>1</v>
      </c>
      <c r="V612">
        <v>33</v>
      </c>
      <c r="X612">
        <f t="shared" si="69"/>
        <v>0.2407853306167809</v>
      </c>
      <c r="Y612">
        <f t="shared" si="70"/>
        <v>2.5572005383580079</v>
      </c>
      <c r="Z612">
        <f t="shared" si="71"/>
        <v>10</v>
      </c>
    </row>
    <row r="613" spans="16:27" x14ac:dyDescent="0.25">
      <c r="P613">
        <v>55</v>
      </c>
      <c r="R613">
        <v>8</v>
      </c>
      <c r="S613">
        <v>20</v>
      </c>
      <c r="V613">
        <v>28</v>
      </c>
      <c r="X613">
        <f t="shared" si="69"/>
        <v>0.14817558807186515</v>
      </c>
      <c r="Y613">
        <f t="shared" si="70"/>
        <v>2.6917900403768504</v>
      </c>
      <c r="Z613">
        <f t="shared" si="71"/>
        <v>0</v>
      </c>
    </row>
    <row r="614" spans="16:27" x14ac:dyDescent="0.25">
      <c r="P614">
        <v>56</v>
      </c>
      <c r="R614">
        <v>2</v>
      </c>
      <c r="S614">
        <v>14</v>
      </c>
      <c r="V614">
        <v>16</v>
      </c>
      <c r="X614">
        <f t="shared" si="69"/>
        <v>3.7043897017966287E-2</v>
      </c>
      <c r="Y614">
        <f t="shared" si="70"/>
        <v>1.8842530282637955</v>
      </c>
      <c r="Z614">
        <f t="shared" si="71"/>
        <v>0</v>
      </c>
    </row>
    <row r="615" spans="16:27" x14ac:dyDescent="0.25">
      <c r="P615">
        <v>57</v>
      </c>
      <c r="R615">
        <v>1</v>
      </c>
      <c r="S615">
        <v>5</v>
      </c>
      <c r="V615">
        <v>6</v>
      </c>
      <c r="X615">
        <f t="shared" si="69"/>
        <v>1.8521948508983144E-2</v>
      </c>
      <c r="Y615">
        <f t="shared" si="70"/>
        <v>0.67294751009421261</v>
      </c>
      <c r="Z615">
        <f t="shared" si="71"/>
        <v>0</v>
      </c>
    </row>
    <row r="616" spans="16:27" x14ac:dyDescent="0.25">
      <c r="P616">
        <v>58</v>
      </c>
      <c r="S616">
        <v>3</v>
      </c>
      <c r="V616">
        <v>3</v>
      </c>
      <c r="X616">
        <f t="shared" si="69"/>
        <v>0</v>
      </c>
      <c r="Y616">
        <f t="shared" si="70"/>
        <v>0.40376850605652759</v>
      </c>
      <c r="Z616">
        <f t="shared" si="71"/>
        <v>0</v>
      </c>
    </row>
    <row r="617" spans="16:27" x14ac:dyDescent="0.25">
      <c r="P617">
        <v>59</v>
      </c>
      <c r="S617">
        <v>1</v>
      </c>
      <c r="V617">
        <v>1</v>
      </c>
      <c r="X617">
        <f t="shared" si="69"/>
        <v>0</v>
      </c>
      <c r="Y617">
        <f t="shared" si="70"/>
        <v>0.13458950201884254</v>
      </c>
      <c r="Z617">
        <f t="shared" si="71"/>
        <v>0</v>
      </c>
    </row>
    <row r="618" spans="16:27" x14ac:dyDescent="0.25">
      <c r="P618">
        <v>61</v>
      </c>
      <c r="S618">
        <v>1</v>
      </c>
      <c r="V618">
        <v>1</v>
      </c>
      <c r="X618">
        <f t="shared" si="69"/>
        <v>0</v>
      </c>
      <c r="Y618">
        <f t="shared" si="70"/>
        <v>0.13458950201884254</v>
      </c>
      <c r="Z618">
        <f t="shared" si="71"/>
        <v>0</v>
      </c>
    </row>
    <row r="619" spans="16:27" x14ac:dyDescent="0.25">
      <c r="P619">
        <v>2009</v>
      </c>
      <c r="Q619">
        <v>4</v>
      </c>
      <c r="R619">
        <v>6905</v>
      </c>
      <c r="S619">
        <v>807</v>
      </c>
      <c r="T619">
        <v>6</v>
      </c>
      <c r="U619">
        <v>4</v>
      </c>
      <c r="V619">
        <v>7726</v>
      </c>
      <c r="W619" s="4">
        <v>1</v>
      </c>
      <c r="X619" s="4">
        <v>2</v>
      </c>
      <c r="Y619" s="4">
        <v>3</v>
      </c>
      <c r="Z619" s="4">
        <v>4</v>
      </c>
      <c r="AA619" s="4">
        <v>5</v>
      </c>
    </row>
    <row r="620" spans="16:27" x14ac:dyDescent="0.25">
      <c r="P620">
        <v>19</v>
      </c>
      <c r="Q620">
        <v>1</v>
      </c>
      <c r="V620">
        <v>1</v>
      </c>
      <c r="W620">
        <f t="shared" ref="W620:W660" si="72">+Q620*100/$Q$619</f>
        <v>25</v>
      </c>
      <c r="X620">
        <f t="shared" ref="X620:X660" si="73">+R620*100/$R$619</f>
        <v>0</v>
      </c>
      <c r="Y620">
        <f t="shared" ref="Y620:Y660" si="74">+S620*100/$S$619</f>
        <v>0</v>
      </c>
      <c r="Z620">
        <f t="shared" ref="Z620:Z660" si="75">+T620*100/$T$619</f>
        <v>0</v>
      </c>
      <c r="AA620">
        <f t="shared" ref="AA620:AA660" si="76">+U620*100/$U$619</f>
        <v>0</v>
      </c>
    </row>
    <row r="621" spans="16:27" x14ac:dyDescent="0.25">
      <c r="P621">
        <v>21</v>
      </c>
      <c r="R621">
        <v>1</v>
      </c>
      <c r="V621">
        <v>1</v>
      </c>
      <c r="W621">
        <f t="shared" si="72"/>
        <v>0</v>
      </c>
      <c r="X621">
        <f t="shared" si="73"/>
        <v>1.4482259232440261E-2</v>
      </c>
      <c r="Y621">
        <f t="shared" si="74"/>
        <v>0</v>
      </c>
      <c r="Z621">
        <f t="shared" si="75"/>
        <v>0</v>
      </c>
      <c r="AA621">
        <f t="shared" si="76"/>
        <v>0</v>
      </c>
    </row>
    <row r="622" spans="16:27" x14ac:dyDescent="0.25">
      <c r="P622">
        <v>22</v>
      </c>
      <c r="R622">
        <v>7</v>
      </c>
      <c r="V622">
        <v>7</v>
      </c>
      <c r="W622">
        <f t="shared" si="72"/>
        <v>0</v>
      </c>
      <c r="X622">
        <f t="shared" si="73"/>
        <v>0.10137581462708183</v>
      </c>
      <c r="Y622">
        <f t="shared" si="74"/>
        <v>0</v>
      </c>
      <c r="Z622">
        <f t="shared" si="75"/>
        <v>0</v>
      </c>
      <c r="AA622">
        <f t="shared" si="76"/>
        <v>0</v>
      </c>
    </row>
    <row r="623" spans="16:27" x14ac:dyDescent="0.25">
      <c r="P623">
        <v>23</v>
      </c>
      <c r="R623">
        <v>18</v>
      </c>
      <c r="S623">
        <v>1</v>
      </c>
      <c r="V623">
        <v>19</v>
      </c>
      <c r="W623">
        <f t="shared" si="72"/>
        <v>0</v>
      </c>
      <c r="X623">
        <f t="shared" si="73"/>
        <v>0.26068066618392471</v>
      </c>
      <c r="Y623">
        <f t="shared" si="74"/>
        <v>0.12391573729863693</v>
      </c>
      <c r="Z623">
        <f t="shared" si="75"/>
        <v>0</v>
      </c>
      <c r="AA623">
        <f t="shared" si="76"/>
        <v>0</v>
      </c>
    </row>
    <row r="624" spans="16:27" x14ac:dyDescent="0.25">
      <c r="P624">
        <v>24</v>
      </c>
      <c r="R624">
        <v>22</v>
      </c>
      <c r="S624">
        <v>4</v>
      </c>
      <c r="V624">
        <v>26</v>
      </c>
      <c r="W624">
        <f t="shared" si="72"/>
        <v>0</v>
      </c>
      <c r="X624">
        <f t="shared" si="73"/>
        <v>0.31860970311368575</v>
      </c>
      <c r="Y624">
        <f t="shared" si="74"/>
        <v>0.49566294919454773</v>
      </c>
      <c r="Z624">
        <f t="shared" si="75"/>
        <v>0</v>
      </c>
      <c r="AA624">
        <f t="shared" si="76"/>
        <v>0</v>
      </c>
    </row>
    <row r="625" spans="16:27" x14ac:dyDescent="0.25">
      <c r="P625">
        <v>25</v>
      </c>
      <c r="R625">
        <v>16</v>
      </c>
      <c r="S625">
        <v>24</v>
      </c>
      <c r="V625">
        <v>40</v>
      </c>
      <c r="W625">
        <f t="shared" si="72"/>
        <v>0</v>
      </c>
      <c r="X625">
        <f t="shared" si="73"/>
        <v>0.23171614771904417</v>
      </c>
      <c r="Y625">
        <f t="shared" si="74"/>
        <v>2.9739776951672861</v>
      </c>
      <c r="Z625">
        <f t="shared" si="75"/>
        <v>0</v>
      </c>
      <c r="AA625">
        <f t="shared" si="76"/>
        <v>0</v>
      </c>
    </row>
    <row r="626" spans="16:27" x14ac:dyDescent="0.25">
      <c r="P626">
        <v>26</v>
      </c>
      <c r="R626">
        <v>20</v>
      </c>
      <c r="S626">
        <v>43</v>
      </c>
      <c r="V626">
        <v>63</v>
      </c>
      <c r="W626">
        <f t="shared" si="72"/>
        <v>0</v>
      </c>
      <c r="X626">
        <f t="shared" si="73"/>
        <v>0.28964518464880523</v>
      </c>
      <c r="Y626">
        <f t="shared" si="74"/>
        <v>5.3283767038413883</v>
      </c>
      <c r="Z626">
        <f t="shared" si="75"/>
        <v>0</v>
      </c>
      <c r="AA626">
        <f t="shared" si="76"/>
        <v>0</v>
      </c>
    </row>
    <row r="627" spans="16:27" x14ac:dyDescent="0.25">
      <c r="P627">
        <v>27</v>
      </c>
      <c r="R627">
        <v>3</v>
      </c>
      <c r="S627">
        <v>30</v>
      </c>
      <c r="V627">
        <v>33</v>
      </c>
      <c r="W627">
        <f t="shared" si="72"/>
        <v>0</v>
      </c>
      <c r="X627">
        <f t="shared" si="73"/>
        <v>4.3446777697320783E-2</v>
      </c>
      <c r="Y627">
        <f t="shared" si="74"/>
        <v>3.7174721189591078</v>
      </c>
      <c r="Z627">
        <f t="shared" si="75"/>
        <v>0</v>
      </c>
      <c r="AA627">
        <f t="shared" si="76"/>
        <v>0</v>
      </c>
    </row>
    <row r="628" spans="16:27" x14ac:dyDescent="0.25">
      <c r="P628">
        <v>28</v>
      </c>
      <c r="R628">
        <v>5</v>
      </c>
      <c r="S628">
        <v>7</v>
      </c>
      <c r="V628">
        <v>12</v>
      </c>
      <c r="W628">
        <f t="shared" si="72"/>
        <v>0</v>
      </c>
      <c r="X628">
        <f t="shared" si="73"/>
        <v>7.2411296162201308E-2</v>
      </c>
      <c r="Y628">
        <f t="shared" si="74"/>
        <v>0.86741016109045854</v>
      </c>
      <c r="Z628">
        <f t="shared" si="75"/>
        <v>0</v>
      </c>
      <c r="AA628">
        <f t="shared" si="76"/>
        <v>0</v>
      </c>
    </row>
    <row r="629" spans="16:27" x14ac:dyDescent="0.25">
      <c r="P629">
        <v>29</v>
      </c>
      <c r="R629">
        <v>36</v>
      </c>
      <c r="S629">
        <v>7</v>
      </c>
      <c r="V629">
        <v>43</v>
      </c>
      <c r="W629">
        <f t="shared" si="72"/>
        <v>0</v>
      </c>
      <c r="X629">
        <f t="shared" si="73"/>
        <v>0.52136133236784943</v>
      </c>
      <c r="Y629">
        <f t="shared" si="74"/>
        <v>0.86741016109045854</v>
      </c>
      <c r="Z629">
        <f t="shared" si="75"/>
        <v>0</v>
      </c>
      <c r="AA629">
        <f t="shared" si="76"/>
        <v>0</v>
      </c>
    </row>
    <row r="630" spans="16:27" x14ac:dyDescent="0.25">
      <c r="P630">
        <v>30</v>
      </c>
      <c r="R630">
        <v>147</v>
      </c>
      <c r="S630">
        <v>34</v>
      </c>
      <c r="T630">
        <v>1</v>
      </c>
      <c r="V630">
        <v>182</v>
      </c>
      <c r="W630">
        <f t="shared" si="72"/>
        <v>0</v>
      </c>
      <c r="X630">
        <f t="shared" si="73"/>
        <v>2.1288921071687184</v>
      </c>
      <c r="Y630">
        <f t="shared" si="74"/>
        <v>4.2131350681536555</v>
      </c>
      <c r="Z630">
        <f t="shared" si="75"/>
        <v>16.666666666666668</v>
      </c>
      <c r="AA630">
        <f t="shared" si="76"/>
        <v>0</v>
      </c>
    </row>
    <row r="631" spans="16:27" x14ac:dyDescent="0.25">
      <c r="P631">
        <v>31</v>
      </c>
      <c r="R631">
        <v>375</v>
      </c>
      <c r="S631">
        <v>89</v>
      </c>
      <c r="V631">
        <v>464</v>
      </c>
      <c r="W631">
        <f t="shared" si="72"/>
        <v>0</v>
      </c>
      <c r="X631">
        <f t="shared" si="73"/>
        <v>5.4308472121650979</v>
      </c>
      <c r="Y631">
        <f t="shared" si="74"/>
        <v>11.028500619578686</v>
      </c>
      <c r="Z631">
        <f t="shared" si="75"/>
        <v>0</v>
      </c>
      <c r="AA631">
        <f t="shared" si="76"/>
        <v>0</v>
      </c>
    </row>
    <row r="632" spans="16:27" x14ac:dyDescent="0.25">
      <c r="P632">
        <v>32</v>
      </c>
      <c r="R632">
        <v>418</v>
      </c>
      <c r="S632">
        <v>135</v>
      </c>
      <c r="T632">
        <v>1</v>
      </c>
      <c r="U632">
        <v>2</v>
      </c>
      <c r="V632">
        <v>556</v>
      </c>
      <c r="W632">
        <f t="shared" si="72"/>
        <v>0</v>
      </c>
      <c r="X632">
        <f t="shared" si="73"/>
        <v>6.0535843591600287</v>
      </c>
      <c r="Y632">
        <f t="shared" si="74"/>
        <v>16.728624535315983</v>
      </c>
      <c r="Z632">
        <f t="shared" si="75"/>
        <v>16.666666666666668</v>
      </c>
      <c r="AA632">
        <f t="shared" si="76"/>
        <v>50</v>
      </c>
    </row>
    <row r="633" spans="16:27" x14ac:dyDescent="0.25">
      <c r="P633">
        <v>33</v>
      </c>
      <c r="R633">
        <v>314</v>
      </c>
      <c r="S633">
        <v>68</v>
      </c>
      <c r="U633">
        <v>2</v>
      </c>
      <c r="V633">
        <v>384</v>
      </c>
      <c r="W633">
        <f t="shared" si="72"/>
        <v>0</v>
      </c>
      <c r="X633">
        <f t="shared" si="73"/>
        <v>4.5474293989862415</v>
      </c>
      <c r="Y633">
        <f t="shared" si="74"/>
        <v>8.4262701363073109</v>
      </c>
      <c r="Z633">
        <f t="shared" si="75"/>
        <v>0</v>
      </c>
      <c r="AA633">
        <f t="shared" si="76"/>
        <v>50</v>
      </c>
    </row>
    <row r="634" spans="16:27" x14ac:dyDescent="0.25">
      <c r="P634">
        <v>34</v>
      </c>
      <c r="Q634">
        <v>2</v>
      </c>
      <c r="R634">
        <v>326</v>
      </c>
      <c r="S634">
        <v>60</v>
      </c>
      <c r="T634">
        <v>1</v>
      </c>
      <c r="V634">
        <v>389</v>
      </c>
      <c r="W634">
        <f t="shared" si="72"/>
        <v>50</v>
      </c>
      <c r="X634">
        <f t="shared" si="73"/>
        <v>4.721216509775525</v>
      </c>
      <c r="Y634">
        <f t="shared" si="74"/>
        <v>7.4349442379182156</v>
      </c>
      <c r="Z634">
        <f t="shared" si="75"/>
        <v>16.666666666666668</v>
      </c>
      <c r="AA634">
        <f t="shared" si="76"/>
        <v>0</v>
      </c>
    </row>
    <row r="635" spans="16:27" x14ac:dyDescent="0.25">
      <c r="P635">
        <v>35</v>
      </c>
      <c r="R635">
        <v>543</v>
      </c>
      <c r="S635">
        <v>30</v>
      </c>
      <c r="V635">
        <v>573</v>
      </c>
      <c r="W635">
        <f t="shared" si="72"/>
        <v>0</v>
      </c>
      <c r="X635">
        <f t="shared" si="73"/>
        <v>7.8638667632150616</v>
      </c>
      <c r="Y635">
        <f t="shared" si="74"/>
        <v>3.7174721189591078</v>
      </c>
      <c r="Z635">
        <f t="shared" si="75"/>
        <v>0</v>
      </c>
      <c r="AA635">
        <f t="shared" si="76"/>
        <v>0</v>
      </c>
    </row>
    <row r="636" spans="16:27" x14ac:dyDescent="0.25">
      <c r="P636">
        <v>36</v>
      </c>
      <c r="R636">
        <v>643</v>
      </c>
      <c r="S636">
        <v>30</v>
      </c>
      <c r="V636">
        <v>673</v>
      </c>
      <c r="W636">
        <f t="shared" si="72"/>
        <v>0</v>
      </c>
      <c r="X636">
        <f t="shared" si="73"/>
        <v>9.3120926864590885</v>
      </c>
      <c r="Y636">
        <f t="shared" si="74"/>
        <v>3.7174721189591078</v>
      </c>
      <c r="Z636">
        <f t="shared" si="75"/>
        <v>0</v>
      </c>
      <c r="AA636">
        <f t="shared" si="76"/>
        <v>0</v>
      </c>
    </row>
    <row r="637" spans="16:27" x14ac:dyDescent="0.25">
      <c r="P637">
        <v>37</v>
      </c>
      <c r="R637">
        <v>570</v>
      </c>
      <c r="S637">
        <v>33</v>
      </c>
      <c r="T637">
        <v>1</v>
      </c>
      <c r="V637">
        <v>604</v>
      </c>
      <c r="W637">
        <f t="shared" si="72"/>
        <v>0</v>
      </c>
      <c r="X637">
        <f t="shared" si="73"/>
        <v>8.2548877624909487</v>
      </c>
      <c r="Y637">
        <f t="shared" si="74"/>
        <v>4.0892193308550189</v>
      </c>
      <c r="Z637">
        <f t="shared" si="75"/>
        <v>16.666666666666668</v>
      </c>
      <c r="AA637">
        <f t="shared" si="76"/>
        <v>0</v>
      </c>
    </row>
    <row r="638" spans="16:27" x14ac:dyDescent="0.25">
      <c r="P638">
        <v>38</v>
      </c>
      <c r="R638">
        <v>569</v>
      </c>
      <c r="S638">
        <v>22</v>
      </c>
      <c r="V638">
        <v>591</v>
      </c>
      <c r="W638">
        <f t="shared" si="72"/>
        <v>0</v>
      </c>
      <c r="X638">
        <f t="shared" si="73"/>
        <v>8.2404055032585077</v>
      </c>
      <c r="Y638">
        <f t="shared" si="74"/>
        <v>2.7261462205700124</v>
      </c>
      <c r="Z638">
        <f t="shared" si="75"/>
        <v>0</v>
      </c>
      <c r="AA638">
        <f t="shared" si="76"/>
        <v>0</v>
      </c>
    </row>
    <row r="639" spans="16:27" x14ac:dyDescent="0.25">
      <c r="P639">
        <v>39</v>
      </c>
      <c r="R639">
        <v>451</v>
      </c>
      <c r="S639">
        <v>20</v>
      </c>
      <c r="V639">
        <v>471</v>
      </c>
      <c r="W639">
        <f t="shared" si="72"/>
        <v>0</v>
      </c>
      <c r="X639">
        <f t="shared" si="73"/>
        <v>6.5314989138305579</v>
      </c>
      <c r="Y639">
        <f t="shared" si="74"/>
        <v>2.4783147459727384</v>
      </c>
      <c r="Z639">
        <f t="shared" si="75"/>
        <v>0</v>
      </c>
      <c r="AA639">
        <f t="shared" si="76"/>
        <v>0</v>
      </c>
    </row>
    <row r="640" spans="16:27" x14ac:dyDescent="0.25">
      <c r="P640">
        <v>40</v>
      </c>
      <c r="R640">
        <v>441</v>
      </c>
      <c r="S640">
        <v>21</v>
      </c>
      <c r="V640">
        <v>462</v>
      </c>
      <c r="W640">
        <f t="shared" si="72"/>
        <v>0</v>
      </c>
      <c r="X640">
        <f t="shared" si="73"/>
        <v>6.3866763215061546</v>
      </c>
      <c r="Y640">
        <f t="shared" si="74"/>
        <v>2.6022304832713754</v>
      </c>
      <c r="Z640">
        <f t="shared" si="75"/>
        <v>0</v>
      </c>
      <c r="AA640">
        <f t="shared" si="76"/>
        <v>0</v>
      </c>
    </row>
    <row r="641" spans="16:27" x14ac:dyDescent="0.25">
      <c r="P641">
        <v>41</v>
      </c>
      <c r="R641">
        <v>345</v>
      </c>
      <c r="S641">
        <v>20</v>
      </c>
      <c r="V641">
        <v>365</v>
      </c>
      <c r="W641">
        <f t="shared" si="72"/>
        <v>0</v>
      </c>
      <c r="X641">
        <f t="shared" si="73"/>
        <v>4.9963794351918898</v>
      </c>
      <c r="Y641">
        <f t="shared" si="74"/>
        <v>2.4783147459727384</v>
      </c>
      <c r="Z641">
        <f t="shared" si="75"/>
        <v>0</v>
      </c>
      <c r="AA641">
        <f t="shared" si="76"/>
        <v>0</v>
      </c>
    </row>
    <row r="642" spans="16:27" x14ac:dyDescent="0.25">
      <c r="P642">
        <v>42</v>
      </c>
      <c r="R642">
        <v>307</v>
      </c>
      <c r="S642">
        <v>11</v>
      </c>
      <c r="V642">
        <v>318</v>
      </c>
      <c r="W642">
        <f t="shared" si="72"/>
        <v>0</v>
      </c>
      <c r="X642">
        <f t="shared" si="73"/>
        <v>4.4460535843591602</v>
      </c>
      <c r="Y642">
        <f t="shared" si="74"/>
        <v>1.3630731102850062</v>
      </c>
      <c r="Z642">
        <f t="shared" si="75"/>
        <v>0</v>
      </c>
      <c r="AA642">
        <f t="shared" si="76"/>
        <v>0</v>
      </c>
    </row>
    <row r="643" spans="16:27" x14ac:dyDescent="0.25">
      <c r="P643">
        <v>43</v>
      </c>
      <c r="R643">
        <v>271</v>
      </c>
      <c r="S643">
        <v>17</v>
      </c>
      <c r="V643">
        <v>288</v>
      </c>
      <c r="W643">
        <f t="shared" si="72"/>
        <v>0</v>
      </c>
      <c r="X643">
        <f t="shared" si="73"/>
        <v>3.9246922519913108</v>
      </c>
      <c r="Y643">
        <f t="shared" si="74"/>
        <v>2.1065675340768277</v>
      </c>
      <c r="Z643">
        <f t="shared" si="75"/>
        <v>0</v>
      </c>
      <c r="AA643">
        <f t="shared" si="76"/>
        <v>0</v>
      </c>
    </row>
    <row r="644" spans="16:27" x14ac:dyDescent="0.25">
      <c r="P644">
        <v>44</v>
      </c>
      <c r="R644">
        <v>223</v>
      </c>
      <c r="S644">
        <v>15</v>
      </c>
      <c r="V644">
        <v>238</v>
      </c>
      <c r="W644">
        <f t="shared" si="72"/>
        <v>0</v>
      </c>
      <c r="X644">
        <f t="shared" si="73"/>
        <v>3.2295438088341784</v>
      </c>
      <c r="Y644">
        <f t="shared" si="74"/>
        <v>1.8587360594795539</v>
      </c>
      <c r="Z644">
        <f t="shared" si="75"/>
        <v>0</v>
      </c>
      <c r="AA644">
        <f t="shared" si="76"/>
        <v>0</v>
      </c>
    </row>
    <row r="645" spans="16:27" x14ac:dyDescent="0.25">
      <c r="P645">
        <v>45</v>
      </c>
      <c r="Q645">
        <v>1</v>
      </c>
      <c r="R645">
        <v>213</v>
      </c>
      <c r="S645">
        <v>16</v>
      </c>
      <c r="V645">
        <v>230</v>
      </c>
      <c r="W645">
        <f t="shared" si="72"/>
        <v>25</v>
      </c>
      <c r="X645">
        <f t="shared" si="73"/>
        <v>3.0847212165097755</v>
      </c>
      <c r="Y645">
        <f t="shared" si="74"/>
        <v>1.9826517967781909</v>
      </c>
      <c r="Z645">
        <f t="shared" si="75"/>
        <v>0</v>
      </c>
      <c r="AA645">
        <f t="shared" si="76"/>
        <v>0</v>
      </c>
    </row>
    <row r="646" spans="16:27" x14ac:dyDescent="0.25">
      <c r="P646">
        <v>46</v>
      </c>
      <c r="R646">
        <v>173</v>
      </c>
      <c r="S646">
        <v>19</v>
      </c>
      <c r="T646">
        <v>1</v>
      </c>
      <c r="V646">
        <v>193</v>
      </c>
      <c r="W646">
        <f t="shared" si="72"/>
        <v>0</v>
      </c>
      <c r="X646">
        <f t="shared" si="73"/>
        <v>2.5054308472121649</v>
      </c>
      <c r="Y646">
        <f t="shared" si="74"/>
        <v>2.3543990086741018</v>
      </c>
      <c r="Z646">
        <f t="shared" si="75"/>
        <v>16.666666666666668</v>
      </c>
      <c r="AA646">
        <f t="shared" si="76"/>
        <v>0</v>
      </c>
    </row>
    <row r="647" spans="16:27" x14ac:dyDescent="0.25">
      <c r="P647">
        <v>47</v>
      </c>
      <c r="R647">
        <v>130</v>
      </c>
      <c r="S647">
        <v>17</v>
      </c>
      <c r="V647">
        <v>147</v>
      </c>
      <c r="W647">
        <f t="shared" si="72"/>
        <v>0</v>
      </c>
      <c r="X647">
        <f t="shared" si="73"/>
        <v>1.8826937002172339</v>
      </c>
      <c r="Y647">
        <f t="shared" si="74"/>
        <v>2.1065675340768277</v>
      </c>
      <c r="Z647">
        <f t="shared" si="75"/>
        <v>0</v>
      </c>
      <c r="AA647">
        <f t="shared" si="76"/>
        <v>0</v>
      </c>
    </row>
    <row r="648" spans="16:27" x14ac:dyDescent="0.25">
      <c r="P648">
        <v>48</v>
      </c>
      <c r="R648">
        <v>93</v>
      </c>
      <c r="S648">
        <v>16</v>
      </c>
      <c r="V648">
        <v>109</v>
      </c>
      <c r="W648">
        <f t="shared" si="72"/>
        <v>0</v>
      </c>
      <c r="X648">
        <f t="shared" si="73"/>
        <v>1.3468501086169442</v>
      </c>
      <c r="Y648">
        <f t="shared" si="74"/>
        <v>1.9826517967781909</v>
      </c>
      <c r="Z648">
        <f t="shared" si="75"/>
        <v>0</v>
      </c>
      <c r="AA648">
        <f t="shared" si="76"/>
        <v>0</v>
      </c>
    </row>
    <row r="649" spans="16:27" x14ac:dyDescent="0.25">
      <c r="P649">
        <v>49</v>
      </c>
      <c r="R649">
        <v>71</v>
      </c>
      <c r="S649">
        <v>9</v>
      </c>
      <c r="V649">
        <v>80</v>
      </c>
      <c r="W649">
        <f t="shared" si="72"/>
        <v>0</v>
      </c>
      <c r="X649">
        <f t="shared" si="73"/>
        <v>1.0282404055032586</v>
      </c>
      <c r="Y649">
        <f t="shared" si="74"/>
        <v>1.1152416356877324</v>
      </c>
      <c r="Z649">
        <f t="shared" si="75"/>
        <v>0</v>
      </c>
      <c r="AA649">
        <f t="shared" si="76"/>
        <v>0</v>
      </c>
    </row>
    <row r="650" spans="16:27" x14ac:dyDescent="0.25">
      <c r="P650">
        <v>50</v>
      </c>
      <c r="R650">
        <v>45</v>
      </c>
      <c r="S650">
        <v>5</v>
      </c>
      <c r="V650">
        <v>50</v>
      </c>
      <c r="W650">
        <f t="shared" si="72"/>
        <v>0</v>
      </c>
      <c r="X650">
        <f t="shared" si="73"/>
        <v>0.65170166545981179</v>
      </c>
      <c r="Y650">
        <f t="shared" si="74"/>
        <v>0.61957868649318459</v>
      </c>
      <c r="Z650">
        <f t="shared" si="75"/>
        <v>0</v>
      </c>
      <c r="AA650">
        <f t="shared" si="76"/>
        <v>0</v>
      </c>
    </row>
    <row r="651" spans="16:27" x14ac:dyDescent="0.25">
      <c r="P651">
        <v>51</v>
      </c>
      <c r="R651">
        <v>30</v>
      </c>
      <c r="S651">
        <v>1</v>
      </c>
      <c r="V651">
        <v>31</v>
      </c>
      <c r="W651">
        <f t="shared" si="72"/>
        <v>0</v>
      </c>
      <c r="X651">
        <f t="shared" si="73"/>
        <v>0.43446777697320782</v>
      </c>
      <c r="Y651">
        <f t="shared" si="74"/>
        <v>0.12391573729863693</v>
      </c>
      <c r="Z651">
        <f t="shared" si="75"/>
        <v>0</v>
      </c>
      <c r="AA651">
        <f t="shared" si="76"/>
        <v>0</v>
      </c>
    </row>
    <row r="652" spans="16:27" x14ac:dyDescent="0.25">
      <c r="P652">
        <v>52</v>
      </c>
      <c r="R652">
        <v>14</v>
      </c>
      <c r="S652">
        <v>1</v>
      </c>
      <c r="T652">
        <v>1</v>
      </c>
      <c r="V652">
        <v>16</v>
      </c>
      <c r="W652">
        <f t="shared" si="72"/>
        <v>0</v>
      </c>
      <c r="X652">
        <f t="shared" si="73"/>
        <v>0.20275162925416365</v>
      </c>
      <c r="Y652">
        <f t="shared" si="74"/>
        <v>0.12391573729863693</v>
      </c>
      <c r="Z652">
        <f t="shared" si="75"/>
        <v>16.666666666666668</v>
      </c>
      <c r="AA652">
        <f t="shared" si="76"/>
        <v>0</v>
      </c>
    </row>
    <row r="653" spans="16:27" x14ac:dyDescent="0.25">
      <c r="P653">
        <v>53</v>
      </c>
      <c r="R653">
        <v>13</v>
      </c>
      <c r="S653">
        <v>2</v>
      </c>
      <c r="V653">
        <v>15</v>
      </c>
      <c r="W653">
        <f t="shared" si="72"/>
        <v>0</v>
      </c>
      <c r="X653">
        <f t="shared" si="73"/>
        <v>0.18826937002172339</v>
      </c>
      <c r="Y653">
        <f t="shared" si="74"/>
        <v>0.24783147459727387</v>
      </c>
      <c r="Z653">
        <f t="shared" si="75"/>
        <v>0</v>
      </c>
      <c r="AA653">
        <f t="shared" si="76"/>
        <v>0</v>
      </c>
    </row>
    <row r="654" spans="16:27" x14ac:dyDescent="0.25">
      <c r="P654">
        <v>54</v>
      </c>
      <c r="R654">
        <v>11</v>
      </c>
      <c r="V654">
        <v>11</v>
      </c>
      <c r="W654">
        <f t="shared" si="72"/>
        <v>0</v>
      </c>
      <c r="X654">
        <f t="shared" si="73"/>
        <v>0.15930485155684287</v>
      </c>
      <c r="Y654">
        <f t="shared" si="74"/>
        <v>0</v>
      </c>
      <c r="Z654">
        <f t="shared" si="75"/>
        <v>0</v>
      </c>
      <c r="AA654">
        <f t="shared" si="76"/>
        <v>0</v>
      </c>
    </row>
    <row r="655" spans="16:27" x14ac:dyDescent="0.25">
      <c r="P655">
        <v>55</v>
      </c>
      <c r="R655">
        <v>8</v>
      </c>
      <c r="V655">
        <v>8</v>
      </c>
      <c r="W655">
        <f t="shared" si="72"/>
        <v>0</v>
      </c>
      <c r="X655">
        <f t="shared" si="73"/>
        <v>0.11585807385952208</v>
      </c>
      <c r="Y655">
        <f t="shared" si="74"/>
        <v>0</v>
      </c>
      <c r="Z655">
        <f t="shared" si="75"/>
        <v>0</v>
      </c>
      <c r="AA655">
        <f t="shared" si="76"/>
        <v>0</v>
      </c>
    </row>
    <row r="656" spans="16:27" x14ac:dyDescent="0.25">
      <c r="P656">
        <v>56</v>
      </c>
      <c r="R656">
        <v>11</v>
      </c>
      <c r="V656">
        <v>11</v>
      </c>
      <c r="W656">
        <f t="shared" si="72"/>
        <v>0</v>
      </c>
      <c r="X656">
        <f t="shared" si="73"/>
        <v>0.15930485155684287</v>
      </c>
      <c r="Y656">
        <f t="shared" si="74"/>
        <v>0</v>
      </c>
      <c r="Z656">
        <f t="shared" si="75"/>
        <v>0</v>
      </c>
      <c r="AA656">
        <f t="shared" si="76"/>
        <v>0</v>
      </c>
    </row>
    <row r="657" spans="16:27" x14ac:dyDescent="0.25">
      <c r="P657">
        <v>57</v>
      </c>
      <c r="R657">
        <v>12</v>
      </c>
      <c r="V657">
        <v>12</v>
      </c>
      <c r="W657">
        <f t="shared" si="72"/>
        <v>0</v>
      </c>
      <c r="X657">
        <f t="shared" si="73"/>
        <v>0.17378711078928313</v>
      </c>
      <c r="Y657">
        <f t="shared" si="74"/>
        <v>0</v>
      </c>
      <c r="Z657">
        <f t="shared" si="75"/>
        <v>0</v>
      </c>
      <c r="AA657">
        <f t="shared" si="76"/>
        <v>0</v>
      </c>
    </row>
    <row r="658" spans="16:27" x14ac:dyDescent="0.25">
      <c r="P658">
        <v>58</v>
      </c>
      <c r="R658">
        <v>7</v>
      </c>
      <c r="V658">
        <v>7</v>
      </c>
      <c r="W658">
        <f t="shared" si="72"/>
        <v>0</v>
      </c>
      <c r="X658">
        <f t="shared" si="73"/>
        <v>0.10137581462708183</v>
      </c>
      <c r="Y658">
        <f t="shared" si="74"/>
        <v>0</v>
      </c>
      <c r="Z658">
        <f t="shared" si="75"/>
        <v>0</v>
      </c>
      <c r="AA658">
        <f t="shared" si="76"/>
        <v>0</v>
      </c>
    </row>
    <row r="659" spans="16:27" x14ac:dyDescent="0.25">
      <c r="P659">
        <v>59</v>
      </c>
      <c r="R659">
        <v>1</v>
      </c>
      <c r="V659">
        <v>1</v>
      </c>
      <c r="W659">
        <f t="shared" si="72"/>
        <v>0</v>
      </c>
      <c r="X659">
        <f t="shared" si="73"/>
        <v>1.4482259232440261E-2</v>
      </c>
      <c r="Y659">
        <f t="shared" si="74"/>
        <v>0</v>
      </c>
      <c r="Z659">
        <f t="shared" si="75"/>
        <v>0</v>
      </c>
      <c r="AA659">
        <f t="shared" si="76"/>
        <v>0</v>
      </c>
    </row>
    <row r="660" spans="16:27" x14ac:dyDescent="0.25">
      <c r="P660">
        <v>60</v>
      </c>
      <c r="R660">
        <v>2</v>
      </c>
      <c r="V660">
        <v>2</v>
      </c>
      <c r="W660">
        <f t="shared" si="72"/>
        <v>0</v>
      </c>
      <c r="X660">
        <f t="shared" si="73"/>
        <v>2.8964518464880521E-2</v>
      </c>
      <c r="Y660">
        <f t="shared" si="74"/>
        <v>0</v>
      </c>
      <c r="Z660">
        <f t="shared" si="75"/>
        <v>0</v>
      </c>
      <c r="AA660">
        <f t="shared" si="76"/>
        <v>0</v>
      </c>
    </row>
    <row r="661" spans="16:27" x14ac:dyDescent="0.25">
      <c r="P661">
        <v>2010</v>
      </c>
      <c r="Q661">
        <v>1</v>
      </c>
      <c r="R661">
        <v>4670</v>
      </c>
      <c r="S661">
        <v>503</v>
      </c>
      <c r="T661">
        <v>14</v>
      </c>
      <c r="U661">
        <v>11</v>
      </c>
      <c r="V661">
        <v>5199</v>
      </c>
      <c r="W661" s="4">
        <v>1</v>
      </c>
      <c r="X661" s="4">
        <v>2</v>
      </c>
      <c r="Y661" s="4">
        <v>3</v>
      </c>
      <c r="Z661" s="4">
        <v>4</v>
      </c>
      <c r="AA661" s="4">
        <v>5</v>
      </c>
    </row>
    <row r="662" spans="16:27" x14ac:dyDescent="0.25">
      <c r="P662">
        <v>21</v>
      </c>
      <c r="R662">
        <v>2</v>
      </c>
      <c r="V662">
        <v>2</v>
      </c>
      <c r="W662">
        <f t="shared" ref="W662:W702" si="77">+Q662*100/$Q$661</f>
        <v>0</v>
      </c>
      <c r="X662">
        <f t="shared" ref="X662:X702" si="78">+R662*100/$R$661</f>
        <v>4.2826552462526764E-2</v>
      </c>
      <c r="Y662">
        <f t="shared" ref="Y662:Y702" si="79">+S662*100/$S$661</f>
        <v>0</v>
      </c>
      <c r="Z662">
        <f t="shared" ref="Z662:Z702" si="80">+T662*100/$T$661</f>
        <v>0</v>
      </c>
      <c r="AA662">
        <f t="shared" ref="AA662:AA702" si="81">+U662*100/$U$661</f>
        <v>0</v>
      </c>
    </row>
    <row r="663" spans="16:27" x14ac:dyDescent="0.25">
      <c r="P663">
        <v>22</v>
      </c>
      <c r="R663">
        <v>5</v>
      </c>
      <c r="V663">
        <v>5</v>
      </c>
      <c r="W663">
        <f t="shared" si="77"/>
        <v>0</v>
      </c>
      <c r="X663">
        <f t="shared" si="78"/>
        <v>0.10706638115631692</v>
      </c>
      <c r="Y663">
        <f t="shared" si="79"/>
        <v>0</v>
      </c>
      <c r="Z663">
        <f t="shared" si="80"/>
        <v>0</v>
      </c>
      <c r="AA663">
        <f t="shared" si="81"/>
        <v>0</v>
      </c>
    </row>
    <row r="664" spans="16:27" x14ac:dyDescent="0.25">
      <c r="P664">
        <v>23</v>
      </c>
      <c r="R664">
        <v>11</v>
      </c>
      <c r="V664">
        <v>11</v>
      </c>
      <c r="W664">
        <f t="shared" si="77"/>
        <v>0</v>
      </c>
      <c r="X664">
        <f t="shared" si="78"/>
        <v>0.23554603854389722</v>
      </c>
      <c r="Y664">
        <f t="shared" si="79"/>
        <v>0</v>
      </c>
      <c r="Z664">
        <f t="shared" si="80"/>
        <v>0</v>
      </c>
      <c r="AA664">
        <f t="shared" si="81"/>
        <v>0</v>
      </c>
    </row>
    <row r="665" spans="16:27" x14ac:dyDescent="0.25">
      <c r="P665">
        <v>24</v>
      </c>
      <c r="R665">
        <v>11</v>
      </c>
      <c r="V665">
        <v>11</v>
      </c>
      <c r="W665">
        <f t="shared" si="77"/>
        <v>0</v>
      </c>
      <c r="X665">
        <f t="shared" si="78"/>
        <v>0.23554603854389722</v>
      </c>
      <c r="Y665">
        <f t="shared" si="79"/>
        <v>0</v>
      </c>
      <c r="Z665">
        <f t="shared" si="80"/>
        <v>0</v>
      </c>
      <c r="AA665">
        <f t="shared" si="81"/>
        <v>0</v>
      </c>
    </row>
    <row r="666" spans="16:27" x14ac:dyDescent="0.25">
      <c r="P666">
        <v>25</v>
      </c>
      <c r="R666">
        <v>22</v>
      </c>
      <c r="U666">
        <v>1</v>
      </c>
      <c r="V666">
        <v>23</v>
      </c>
      <c r="W666">
        <f t="shared" si="77"/>
        <v>0</v>
      </c>
      <c r="X666">
        <f t="shared" si="78"/>
        <v>0.47109207708779444</v>
      </c>
      <c r="Y666">
        <f t="shared" si="79"/>
        <v>0</v>
      </c>
      <c r="Z666">
        <f t="shared" si="80"/>
        <v>0</v>
      </c>
      <c r="AA666">
        <f t="shared" si="81"/>
        <v>9.0909090909090917</v>
      </c>
    </row>
    <row r="667" spans="16:27" x14ac:dyDescent="0.25">
      <c r="P667">
        <v>26</v>
      </c>
      <c r="R667">
        <v>79</v>
      </c>
      <c r="S667">
        <v>3</v>
      </c>
      <c r="V667">
        <v>82</v>
      </c>
      <c r="W667">
        <f t="shared" si="77"/>
        <v>0</v>
      </c>
      <c r="X667">
        <f t="shared" si="78"/>
        <v>1.6916488222698072</v>
      </c>
      <c r="Y667">
        <f t="shared" si="79"/>
        <v>0.59642147117296218</v>
      </c>
      <c r="Z667">
        <f t="shared" si="80"/>
        <v>0</v>
      </c>
      <c r="AA667">
        <f t="shared" si="81"/>
        <v>0</v>
      </c>
    </row>
    <row r="668" spans="16:27" x14ac:dyDescent="0.25">
      <c r="P668">
        <v>27</v>
      </c>
      <c r="R668">
        <v>65</v>
      </c>
      <c r="S668">
        <v>5</v>
      </c>
      <c r="V668">
        <v>70</v>
      </c>
      <c r="W668">
        <f t="shared" si="77"/>
        <v>0</v>
      </c>
      <c r="X668">
        <f t="shared" si="78"/>
        <v>1.39186295503212</v>
      </c>
      <c r="Y668">
        <f t="shared" si="79"/>
        <v>0.99403578528827041</v>
      </c>
      <c r="Z668">
        <f t="shared" si="80"/>
        <v>0</v>
      </c>
      <c r="AA668">
        <f t="shared" si="81"/>
        <v>0</v>
      </c>
    </row>
    <row r="669" spans="16:27" x14ac:dyDescent="0.25">
      <c r="P669">
        <v>28</v>
      </c>
      <c r="R669">
        <v>45</v>
      </c>
      <c r="S669">
        <v>2</v>
      </c>
      <c r="V669">
        <v>47</v>
      </c>
      <c r="W669">
        <f t="shared" si="77"/>
        <v>0</v>
      </c>
      <c r="X669">
        <f t="shared" si="78"/>
        <v>0.9635974304068522</v>
      </c>
      <c r="Y669">
        <f t="shared" si="79"/>
        <v>0.39761431411530818</v>
      </c>
      <c r="Z669">
        <f t="shared" si="80"/>
        <v>0</v>
      </c>
      <c r="AA669">
        <f t="shared" si="81"/>
        <v>0</v>
      </c>
    </row>
    <row r="670" spans="16:27" x14ac:dyDescent="0.25">
      <c r="P670">
        <v>29</v>
      </c>
      <c r="R670">
        <v>44</v>
      </c>
      <c r="S670">
        <v>9</v>
      </c>
      <c r="V670">
        <v>53</v>
      </c>
      <c r="W670">
        <f t="shared" si="77"/>
        <v>0</v>
      </c>
      <c r="X670">
        <f t="shared" si="78"/>
        <v>0.94218415417558887</v>
      </c>
      <c r="Y670">
        <f t="shared" si="79"/>
        <v>1.7892644135188867</v>
      </c>
      <c r="Z670">
        <f t="shared" si="80"/>
        <v>0</v>
      </c>
      <c r="AA670">
        <f t="shared" si="81"/>
        <v>0</v>
      </c>
    </row>
    <row r="671" spans="16:27" x14ac:dyDescent="0.25">
      <c r="P671">
        <v>30</v>
      </c>
      <c r="R671">
        <v>39</v>
      </c>
      <c r="S671">
        <v>26</v>
      </c>
      <c r="V671">
        <v>65</v>
      </c>
      <c r="W671">
        <f t="shared" si="77"/>
        <v>0</v>
      </c>
      <c r="X671">
        <f t="shared" si="78"/>
        <v>0.83511777301927193</v>
      </c>
      <c r="Y671">
        <f t="shared" si="79"/>
        <v>5.1689860834990062</v>
      </c>
      <c r="Z671">
        <f t="shared" si="80"/>
        <v>0</v>
      </c>
      <c r="AA671">
        <f t="shared" si="81"/>
        <v>0</v>
      </c>
    </row>
    <row r="672" spans="16:27" x14ac:dyDescent="0.25">
      <c r="P672">
        <v>31</v>
      </c>
      <c r="R672">
        <v>52</v>
      </c>
      <c r="S672">
        <v>55</v>
      </c>
      <c r="T672">
        <v>1</v>
      </c>
      <c r="U672">
        <v>1</v>
      </c>
      <c r="V672">
        <v>109</v>
      </c>
      <c r="W672">
        <f t="shared" si="77"/>
        <v>0</v>
      </c>
      <c r="X672">
        <f t="shared" si="78"/>
        <v>1.1134903640256959</v>
      </c>
      <c r="Y672">
        <f t="shared" si="79"/>
        <v>10.934393638170974</v>
      </c>
      <c r="Z672">
        <f t="shared" si="80"/>
        <v>7.1428571428571432</v>
      </c>
      <c r="AA672">
        <f t="shared" si="81"/>
        <v>9.0909090909090917</v>
      </c>
    </row>
    <row r="673" spans="16:27" x14ac:dyDescent="0.25">
      <c r="P673">
        <v>32</v>
      </c>
      <c r="R673">
        <v>68</v>
      </c>
      <c r="S673">
        <v>44</v>
      </c>
      <c r="T673">
        <v>1</v>
      </c>
      <c r="U673">
        <v>1</v>
      </c>
      <c r="V673">
        <v>114</v>
      </c>
      <c r="W673">
        <f t="shared" si="77"/>
        <v>0</v>
      </c>
      <c r="X673">
        <f t="shared" si="78"/>
        <v>1.45610278372591</v>
      </c>
      <c r="Y673">
        <f t="shared" si="79"/>
        <v>8.7475149105367791</v>
      </c>
      <c r="Z673">
        <f t="shared" si="80"/>
        <v>7.1428571428571432</v>
      </c>
      <c r="AA673">
        <f t="shared" si="81"/>
        <v>9.0909090909090917</v>
      </c>
    </row>
    <row r="674" spans="16:27" x14ac:dyDescent="0.25">
      <c r="P674">
        <v>33</v>
      </c>
      <c r="R674">
        <v>75</v>
      </c>
      <c r="S674">
        <v>73</v>
      </c>
      <c r="T674">
        <v>6</v>
      </c>
      <c r="V674">
        <v>154</v>
      </c>
      <c r="W674">
        <f t="shared" si="77"/>
        <v>0</v>
      </c>
      <c r="X674">
        <f t="shared" si="78"/>
        <v>1.6059957173447537</v>
      </c>
      <c r="Y674">
        <f t="shared" si="79"/>
        <v>14.512922465208748</v>
      </c>
      <c r="Z674">
        <f t="shared" si="80"/>
        <v>42.857142857142854</v>
      </c>
      <c r="AA674">
        <f t="shared" si="81"/>
        <v>0</v>
      </c>
    </row>
    <row r="675" spans="16:27" x14ac:dyDescent="0.25">
      <c r="P675">
        <v>34</v>
      </c>
      <c r="Q675">
        <v>1</v>
      </c>
      <c r="R675">
        <v>82</v>
      </c>
      <c r="S675">
        <v>76</v>
      </c>
      <c r="T675">
        <v>3</v>
      </c>
      <c r="U675">
        <v>1</v>
      </c>
      <c r="V675">
        <v>163</v>
      </c>
      <c r="W675">
        <f t="shared" si="77"/>
        <v>100</v>
      </c>
      <c r="X675">
        <f t="shared" si="78"/>
        <v>1.7558886509635974</v>
      </c>
      <c r="Y675">
        <f t="shared" si="79"/>
        <v>15.109343936381709</v>
      </c>
      <c r="Z675">
        <f t="shared" si="80"/>
        <v>21.428571428571427</v>
      </c>
      <c r="AA675">
        <f t="shared" si="81"/>
        <v>9.0909090909090917</v>
      </c>
    </row>
    <row r="676" spans="16:27" x14ac:dyDescent="0.25">
      <c r="P676">
        <v>35</v>
      </c>
      <c r="R676">
        <v>101</v>
      </c>
      <c r="S676">
        <v>53</v>
      </c>
      <c r="T676">
        <v>1</v>
      </c>
      <c r="U676">
        <v>5</v>
      </c>
      <c r="V676">
        <v>160</v>
      </c>
      <c r="W676">
        <f t="shared" si="77"/>
        <v>0</v>
      </c>
      <c r="X676">
        <f t="shared" si="78"/>
        <v>2.1627408993576016</v>
      </c>
      <c r="Y676">
        <f t="shared" si="79"/>
        <v>10.536779324055667</v>
      </c>
      <c r="Z676">
        <f t="shared" si="80"/>
        <v>7.1428571428571432</v>
      </c>
      <c r="AA676">
        <f t="shared" si="81"/>
        <v>45.454545454545453</v>
      </c>
    </row>
    <row r="677" spans="16:27" x14ac:dyDescent="0.25">
      <c r="P677">
        <v>36</v>
      </c>
      <c r="R677">
        <v>317</v>
      </c>
      <c r="S677">
        <v>48</v>
      </c>
      <c r="V677">
        <v>365</v>
      </c>
      <c r="W677">
        <f t="shared" si="77"/>
        <v>0</v>
      </c>
      <c r="X677">
        <f t="shared" si="78"/>
        <v>6.7880085653104922</v>
      </c>
      <c r="Y677">
        <f t="shared" si="79"/>
        <v>9.5427435387673949</v>
      </c>
      <c r="Z677">
        <f t="shared" si="80"/>
        <v>0</v>
      </c>
      <c r="AA677">
        <f t="shared" si="81"/>
        <v>0</v>
      </c>
    </row>
    <row r="678" spans="16:27" x14ac:dyDescent="0.25">
      <c r="P678">
        <v>37</v>
      </c>
      <c r="R678">
        <v>682</v>
      </c>
      <c r="S678">
        <v>26</v>
      </c>
      <c r="T678">
        <v>2</v>
      </c>
      <c r="U678">
        <v>1</v>
      </c>
      <c r="V678">
        <v>711</v>
      </c>
      <c r="W678">
        <f t="shared" si="77"/>
        <v>0</v>
      </c>
      <c r="X678">
        <f t="shared" si="78"/>
        <v>14.603854389721628</v>
      </c>
      <c r="Y678">
        <f t="shared" si="79"/>
        <v>5.1689860834990062</v>
      </c>
      <c r="Z678">
        <f t="shared" si="80"/>
        <v>14.285714285714286</v>
      </c>
      <c r="AA678">
        <f t="shared" si="81"/>
        <v>9.0909090909090917</v>
      </c>
    </row>
    <row r="679" spans="16:27" x14ac:dyDescent="0.25">
      <c r="P679">
        <v>38</v>
      </c>
      <c r="R679">
        <v>635</v>
      </c>
      <c r="S679">
        <v>23</v>
      </c>
      <c r="U679">
        <v>1</v>
      </c>
      <c r="V679">
        <v>659</v>
      </c>
      <c r="W679">
        <f t="shared" si="77"/>
        <v>0</v>
      </c>
      <c r="X679">
        <f t="shared" si="78"/>
        <v>13.597430406852249</v>
      </c>
      <c r="Y679">
        <f t="shared" si="79"/>
        <v>4.5725646123260439</v>
      </c>
      <c r="Z679">
        <f t="shared" si="80"/>
        <v>0</v>
      </c>
      <c r="AA679">
        <f t="shared" si="81"/>
        <v>9.0909090909090917</v>
      </c>
    </row>
    <row r="680" spans="16:27" x14ac:dyDescent="0.25">
      <c r="P680">
        <v>39</v>
      </c>
      <c r="R680">
        <v>410</v>
      </c>
      <c r="S680">
        <v>15</v>
      </c>
      <c r="V680">
        <v>425</v>
      </c>
      <c r="W680">
        <f t="shared" si="77"/>
        <v>0</v>
      </c>
      <c r="X680">
        <f t="shared" si="78"/>
        <v>8.7794432548179877</v>
      </c>
      <c r="Y680">
        <f t="shared" si="79"/>
        <v>2.982107355864811</v>
      </c>
      <c r="Z680">
        <f t="shared" si="80"/>
        <v>0</v>
      </c>
      <c r="AA680">
        <f t="shared" si="81"/>
        <v>0</v>
      </c>
    </row>
    <row r="681" spans="16:27" x14ac:dyDescent="0.25">
      <c r="P681">
        <v>40</v>
      </c>
      <c r="R681">
        <v>276</v>
      </c>
      <c r="S681">
        <v>14</v>
      </c>
      <c r="V681">
        <v>290</v>
      </c>
      <c r="W681">
        <f t="shared" si="77"/>
        <v>0</v>
      </c>
      <c r="X681">
        <f t="shared" si="78"/>
        <v>5.910064239828694</v>
      </c>
      <c r="Y681">
        <f t="shared" si="79"/>
        <v>2.7833001988071571</v>
      </c>
      <c r="Z681">
        <f t="shared" si="80"/>
        <v>0</v>
      </c>
      <c r="AA681">
        <f t="shared" si="81"/>
        <v>0</v>
      </c>
    </row>
    <row r="682" spans="16:27" x14ac:dyDescent="0.25">
      <c r="P682">
        <v>41</v>
      </c>
      <c r="R682">
        <v>205</v>
      </c>
      <c r="S682">
        <v>10</v>
      </c>
      <c r="V682">
        <v>215</v>
      </c>
      <c r="W682">
        <f t="shared" si="77"/>
        <v>0</v>
      </c>
      <c r="X682">
        <f t="shared" si="78"/>
        <v>4.3897216274089939</v>
      </c>
      <c r="Y682">
        <f t="shared" si="79"/>
        <v>1.9880715705765408</v>
      </c>
      <c r="Z682">
        <f t="shared" si="80"/>
        <v>0</v>
      </c>
      <c r="AA682">
        <f t="shared" si="81"/>
        <v>0</v>
      </c>
    </row>
    <row r="683" spans="16:27" x14ac:dyDescent="0.25">
      <c r="P683">
        <v>42</v>
      </c>
      <c r="R683">
        <v>197</v>
      </c>
      <c r="S683">
        <v>6</v>
      </c>
      <c r="V683">
        <v>203</v>
      </c>
      <c r="W683">
        <f t="shared" si="77"/>
        <v>0</v>
      </c>
      <c r="X683">
        <f t="shared" si="78"/>
        <v>4.2184154175588864</v>
      </c>
      <c r="Y683">
        <f t="shared" si="79"/>
        <v>1.1928429423459244</v>
      </c>
      <c r="Z683">
        <f t="shared" si="80"/>
        <v>0</v>
      </c>
      <c r="AA683">
        <f t="shared" si="81"/>
        <v>0</v>
      </c>
    </row>
    <row r="684" spans="16:27" x14ac:dyDescent="0.25">
      <c r="P684">
        <v>43</v>
      </c>
      <c r="R684">
        <v>193</v>
      </c>
      <c r="S684">
        <v>1</v>
      </c>
      <c r="V684">
        <v>194</v>
      </c>
      <c r="W684">
        <f t="shared" si="77"/>
        <v>0</v>
      </c>
      <c r="X684">
        <f t="shared" si="78"/>
        <v>4.1327623126338331</v>
      </c>
      <c r="Y684">
        <f t="shared" si="79"/>
        <v>0.19880715705765409</v>
      </c>
      <c r="Z684">
        <f t="shared" si="80"/>
        <v>0</v>
      </c>
      <c r="AA684">
        <f t="shared" si="81"/>
        <v>0</v>
      </c>
    </row>
    <row r="685" spans="16:27" x14ac:dyDescent="0.25">
      <c r="P685">
        <v>44</v>
      </c>
      <c r="R685">
        <v>141</v>
      </c>
      <c r="S685">
        <v>1</v>
      </c>
      <c r="V685">
        <v>142</v>
      </c>
      <c r="W685">
        <f t="shared" si="77"/>
        <v>0</v>
      </c>
      <c r="X685">
        <f t="shared" si="78"/>
        <v>3.0192719486081372</v>
      </c>
      <c r="Y685">
        <f t="shared" si="79"/>
        <v>0.19880715705765409</v>
      </c>
      <c r="Z685">
        <f t="shared" si="80"/>
        <v>0</v>
      </c>
      <c r="AA685">
        <f t="shared" si="81"/>
        <v>0</v>
      </c>
    </row>
    <row r="686" spans="16:27" x14ac:dyDescent="0.25">
      <c r="P686">
        <v>45</v>
      </c>
      <c r="R686">
        <v>126</v>
      </c>
      <c r="S686">
        <v>1</v>
      </c>
      <c r="V686">
        <v>127</v>
      </c>
      <c r="W686">
        <f t="shared" si="77"/>
        <v>0</v>
      </c>
      <c r="X686">
        <f t="shared" si="78"/>
        <v>2.6980728051391862</v>
      </c>
      <c r="Y686">
        <f t="shared" si="79"/>
        <v>0.19880715705765409</v>
      </c>
      <c r="Z686">
        <f t="shared" si="80"/>
        <v>0</v>
      </c>
      <c r="AA686">
        <f t="shared" si="81"/>
        <v>0</v>
      </c>
    </row>
    <row r="687" spans="16:27" x14ac:dyDescent="0.25">
      <c r="P687">
        <v>46</v>
      </c>
      <c r="R687">
        <v>114</v>
      </c>
      <c r="S687">
        <v>3</v>
      </c>
      <c r="V687">
        <v>117</v>
      </c>
      <c r="W687">
        <f t="shared" si="77"/>
        <v>0</v>
      </c>
      <c r="X687">
        <f t="shared" si="78"/>
        <v>2.4411134903640259</v>
      </c>
      <c r="Y687">
        <f t="shared" si="79"/>
        <v>0.59642147117296218</v>
      </c>
      <c r="Z687">
        <f t="shared" si="80"/>
        <v>0</v>
      </c>
      <c r="AA687">
        <f t="shared" si="81"/>
        <v>0</v>
      </c>
    </row>
    <row r="688" spans="16:27" x14ac:dyDescent="0.25">
      <c r="P688">
        <v>47</v>
      </c>
      <c r="R688">
        <v>95</v>
      </c>
      <c r="V688">
        <v>95</v>
      </c>
      <c r="W688">
        <f t="shared" si="77"/>
        <v>0</v>
      </c>
      <c r="X688">
        <f t="shared" si="78"/>
        <v>2.0342612419700212</v>
      </c>
      <c r="Y688">
        <f t="shared" si="79"/>
        <v>0</v>
      </c>
      <c r="Z688">
        <f t="shared" si="80"/>
        <v>0</v>
      </c>
      <c r="AA688">
        <f t="shared" si="81"/>
        <v>0</v>
      </c>
    </row>
    <row r="689" spans="16:27" x14ac:dyDescent="0.25">
      <c r="P689">
        <v>48</v>
      </c>
      <c r="R689">
        <v>101</v>
      </c>
      <c r="V689">
        <v>101</v>
      </c>
      <c r="W689">
        <f t="shared" si="77"/>
        <v>0</v>
      </c>
      <c r="X689">
        <f t="shared" si="78"/>
        <v>2.1627408993576016</v>
      </c>
      <c r="Y689">
        <f t="shared" si="79"/>
        <v>0</v>
      </c>
      <c r="Z689">
        <f t="shared" si="80"/>
        <v>0</v>
      </c>
      <c r="AA689">
        <f t="shared" si="81"/>
        <v>0</v>
      </c>
    </row>
    <row r="690" spans="16:27" x14ac:dyDescent="0.25">
      <c r="P690">
        <v>49</v>
      </c>
      <c r="R690">
        <v>80</v>
      </c>
      <c r="S690">
        <v>3</v>
      </c>
      <c r="V690">
        <v>83</v>
      </c>
      <c r="W690">
        <f t="shared" si="77"/>
        <v>0</v>
      </c>
      <c r="X690">
        <f t="shared" si="78"/>
        <v>1.7130620985010707</v>
      </c>
      <c r="Y690">
        <f t="shared" si="79"/>
        <v>0.59642147117296218</v>
      </c>
      <c r="Z690">
        <f t="shared" si="80"/>
        <v>0</v>
      </c>
      <c r="AA690">
        <f t="shared" si="81"/>
        <v>0</v>
      </c>
    </row>
    <row r="691" spans="16:27" x14ac:dyDescent="0.25">
      <c r="P691">
        <v>50</v>
      </c>
      <c r="R691">
        <v>74</v>
      </c>
      <c r="V691">
        <v>74</v>
      </c>
      <c r="W691">
        <f t="shared" si="77"/>
        <v>0</v>
      </c>
      <c r="X691">
        <f t="shared" si="78"/>
        <v>1.5845824411134903</v>
      </c>
      <c r="Y691">
        <f t="shared" si="79"/>
        <v>0</v>
      </c>
      <c r="Z691">
        <f t="shared" si="80"/>
        <v>0</v>
      </c>
      <c r="AA691">
        <f t="shared" si="81"/>
        <v>0</v>
      </c>
    </row>
    <row r="692" spans="16:27" x14ac:dyDescent="0.25">
      <c r="P692">
        <v>51</v>
      </c>
      <c r="R692">
        <v>44</v>
      </c>
      <c r="S692">
        <v>4</v>
      </c>
      <c r="V692">
        <v>48</v>
      </c>
      <c r="W692">
        <f t="shared" si="77"/>
        <v>0</v>
      </c>
      <c r="X692">
        <f t="shared" si="78"/>
        <v>0.94218415417558887</v>
      </c>
      <c r="Y692">
        <f t="shared" si="79"/>
        <v>0.79522862823061635</v>
      </c>
      <c r="Z692">
        <f t="shared" si="80"/>
        <v>0</v>
      </c>
      <c r="AA692">
        <f t="shared" si="81"/>
        <v>0</v>
      </c>
    </row>
    <row r="693" spans="16:27" x14ac:dyDescent="0.25">
      <c r="P693">
        <v>52</v>
      </c>
      <c r="R693">
        <v>38</v>
      </c>
      <c r="V693">
        <v>38</v>
      </c>
      <c r="W693">
        <f t="shared" si="77"/>
        <v>0</v>
      </c>
      <c r="X693">
        <f t="shared" si="78"/>
        <v>0.8137044967880086</v>
      </c>
      <c r="Y693">
        <f t="shared" si="79"/>
        <v>0</v>
      </c>
      <c r="Z693">
        <f t="shared" si="80"/>
        <v>0</v>
      </c>
      <c r="AA693">
        <f t="shared" si="81"/>
        <v>0</v>
      </c>
    </row>
    <row r="694" spans="16:27" x14ac:dyDescent="0.25">
      <c r="P694">
        <v>53</v>
      </c>
      <c r="R694">
        <v>37</v>
      </c>
      <c r="V694">
        <v>37</v>
      </c>
      <c r="W694">
        <f t="shared" si="77"/>
        <v>0</v>
      </c>
      <c r="X694">
        <f t="shared" si="78"/>
        <v>0.79229122055674517</v>
      </c>
      <c r="Y694">
        <f t="shared" si="79"/>
        <v>0</v>
      </c>
      <c r="Z694">
        <f t="shared" si="80"/>
        <v>0</v>
      </c>
      <c r="AA694">
        <f t="shared" si="81"/>
        <v>0</v>
      </c>
    </row>
    <row r="695" spans="16:27" x14ac:dyDescent="0.25">
      <c r="P695">
        <v>54</v>
      </c>
      <c r="R695">
        <v>52</v>
      </c>
      <c r="S695">
        <v>1</v>
      </c>
      <c r="V695">
        <v>53</v>
      </c>
      <c r="W695">
        <f t="shared" si="77"/>
        <v>0</v>
      </c>
      <c r="X695">
        <f t="shared" si="78"/>
        <v>1.1134903640256959</v>
      </c>
      <c r="Y695">
        <f t="shared" si="79"/>
        <v>0.19880715705765409</v>
      </c>
      <c r="Z695">
        <f t="shared" si="80"/>
        <v>0</v>
      </c>
      <c r="AA695">
        <f t="shared" si="81"/>
        <v>0</v>
      </c>
    </row>
    <row r="696" spans="16:27" x14ac:dyDescent="0.25">
      <c r="P696">
        <v>55</v>
      </c>
      <c r="R696">
        <v>43</v>
      </c>
      <c r="V696">
        <v>43</v>
      </c>
      <c r="W696">
        <f t="shared" si="77"/>
        <v>0</v>
      </c>
      <c r="X696">
        <f t="shared" si="78"/>
        <v>0.92077087794432544</v>
      </c>
      <c r="Y696">
        <f t="shared" si="79"/>
        <v>0</v>
      </c>
      <c r="Z696">
        <f t="shared" si="80"/>
        <v>0</v>
      </c>
      <c r="AA696">
        <f t="shared" si="81"/>
        <v>0</v>
      </c>
    </row>
    <row r="697" spans="16:27" x14ac:dyDescent="0.25">
      <c r="P697">
        <v>56</v>
      </c>
      <c r="R697">
        <v>47</v>
      </c>
      <c r="S697">
        <v>1</v>
      </c>
      <c r="V697">
        <v>48</v>
      </c>
      <c r="W697">
        <f t="shared" si="77"/>
        <v>0</v>
      </c>
      <c r="X697">
        <f t="shared" si="78"/>
        <v>1.0064239828693791</v>
      </c>
      <c r="Y697">
        <f t="shared" si="79"/>
        <v>0.19880715705765409</v>
      </c>
      <c r="Z697">
        <f t="shared" si="80"/>
        <v>0</v>
      </c>
      <c r="AA697">
        <f t="shared" si="81"/>
        <v>0</v>
      </c>
    </row>
    <row r="698" spans="16:27" x14ac:dyDescent="0.25">
      <c r="P698">
        <v>57</v>
      </c>
      <c r="R698">
        <v>32</v>
      </c>
      <c r="V698">
        <v>32</v>
      </c>
      <c r="W698">
        <f t="shared" si="77"/>
        <v>0</v>
      </c>
      <c r="X698">
        <f t="shared" si="78"/>
        <v>0.68522483940042822</v>
      </c>
      <c r="Y698">
        <f t="shared" si="79"/>
        <v>0</v>
      </c>
      <c r="Z698">
        <f t="shared" si="80"/>
        <v>0</v>
      </c>
      <c r="AA698">
        <f t="shared" si="81"/>
        <v>0</v>
      </c>
    </row>
    <row r="699" spans="16:27" x14ac:dyDescent="0.25">
      <c r="P699">
        <v>58</v>
      </c>
      <c r="R699">
        <v>21</v>
      </c>
      <c r="V699">
        <v>21</v>
      </c>
      <c r="W699">
        <f t="shared" si="77"/>
        <v>0</v>
      </c>
      <c r="X699">
        <f t="shared" si="78"/>
        <v>0.44967880085653106</v>
      </c>
      <c r="Y699">
        <f t="shared" si="79"/>
        <v>0</v>
      </c>
      <c r="Z699">
        <f t="shared" si="80"/>
        <v>0</v>
      </c>
      <c r="AA699">
        <f t="shared" si="81"/>
        <v>0</v>
      </c>
    </row>
    <row r="700" spans="16:27" x14ac:dyDescent="0.25">
      <c r="P700">
        <v>59</v>
      </c>
      <c r="R700">
        <v>4</v>
      </c>
      <c r="V700">
        <v>4</v>
      </c>
      <c r="W700">
        <f t="shared" si="77"/>
        <v>0</v>
      </c>
      <c r="X700">
        <f t="shared" si="78"/>
        <v>8.5653104925053528E-2</v>
      </c>
      <c r="Y700">
        <f t="shared" si="79"/>
        <v>0</v>
      </c>
      <c r="Z700">
        <f t="shared" si="80"/>
        <v>0</v>
      </c>
      <c r="AA700">
        <f t="shared" si="81"/>
        <v>0</v>
      </c>
    </row>
    <row r="701" spans="16:27" x14ac:dyDescent="0.25">
      <c r="P701">
        <v>60</v>
      </c>
      <c r="R701">
        <v>3</v>
      </c>
      <c r="V701">
        <v>3</v>
      </c>
      <c r="W701">
        <f t="shared" si="77"/>
        <v>0</v>
      </c>
      <c r="X701">
        <f t="shared" si="78"/>
        <v>6.4239828693790149E-2</v>
      </c>
      <c r="Y701">
        <f t="shared" si="79"/>
        <v>0</v>
      </c>
      <c r="Z701">
        <f t="shared" si="80"/>
        <v>0</v>
      </c>
      <c r="AA701">
        <f t="shared" si="81"/>
        <v>0</v>
      </c>
    </row>
    <row r="702" spans="16:27" x14ac:dyDescent="0.25">
      <c r="P702">
        <v>61</v>
      </c>
      <c r="R702">
        <v>2</v>
      </c>
      <c r="V702">
        <v>2</v>
      </c>
      <c r="W702">
        <f t="shared" si="77"/>
        <v>0</v>
      </c>
      <c r="X702">
        <f t="shared" si="78"/>
        <v>4.2826552462526764E-2</v>
      </c>
      <c r="Y702">
        <f t="shared" si="79"/>
        <v>0</v>
      </c>
      <c r="Z702">
        <f t="shared" si="80"/>
        <v>0</v>
      </c>
      <c r="AA702">
        <f t="shared" si="81"/>
        <v>0</v>
      </c>
    </row>
    <row r="703" spans="16:27" x14ac:dyDescent="0.25">
      <c r="P703">
        <v>2011</v>
      </c>
      <c r="Q703">
        <v>1</v>
      </c>
      <c r="R703">
        <v>6606</v>
      </c>
      <c r="S703">
        <v>943</v>
      </c>
      <c r="T703">
        <v>7</v>
      </c>
      <c r="V703">
        <v>7557</v>
      </c>
      <c r="W703" s="4">
        <v>1</v>
      </c>
      <c r="X703" s="4">
        <v>2</v>
      </c>
      <c r="Y703" s="4">
        <v>3</v>
      </c>
      <c r="Z703" s="4">
        <v>4</v>
      </c>
      <c r="AA703" s="4">
        <v>5</v>
      </c>
    </row>
    <row r="704" spans="16:27" x14ac:dyDescent="0.25">
      <c r="P704">
        <v>20</v>
      </c>
      <c r="R704">
        <v>1</v>
      </c>
      <c r="V704">
        <v>1</v>
      </c>
      <c r="W704">
        <f t="shared" ref="W704:W745" si="82">+Q704*100/$Q$703</f>
        <v>0</v>
      </c>
      <c r="X704">
        <f t="shared" ref="X704:X745" si="83">+R704*100/$R$703</f>
        <v>1.5137753557372086E-2</v>
      </c>
      <c r="Y704">
        <f t="shared" ref="Y704:Y745" si="84">+S704*100/$S$703</f>
        <v>0</v>
      </c>
      <c r="Z704">
        <f t="shared" ref="Z704:Z745" si="85">+T704*100/$T$703</f>
        <v>0</v>
      </c>
    </row>
    <row r="705" spans="16:26" x14ac:dyDescent="0.25">
      <c r="P705">
        <v>23</v>
      </c>
      <c r="R705">
        <v>9</v>
      </c>
      <c r="S705">
        <v>2</v>
      </c>
      <c r="V705">
        <v>11</v>
      </c>
      <c r="W705">
        <f t="shared" si="82"/>
        <v>0</v>
      </c>
      <c r="X705">
        <f t="shared" si="83"/>
        <v>0.13623978201634879</v>
      </c>
      <c r="Y705">
        <f t="shared" si="84"/>
        <v>0.21208907741251326</v>
      </c>
      <c r="Z705">
        <f t="shared" si="85"/>
        <v>0</v>
      </c>
    </row>
    <row r="706" spans="16:26" x14ac:dyDescent="0.25">
      <c r="P706">
        <v>24</v>
      </c>
      <c r="R706">
        <v>24</v>
      </c>
      <c r="S706">
        <v>3</v>
      </c>
      <c r="V706">
        <v>27</v>
      </c>
      <c r="W706">
        <f t="shared" si="82"/>
        <v>0</v>
      </c>
      <c r="X706">
        <f t="shared" si="83"/>
        <v>0.36330608537693004</v>
      </c>
      <c r="Y706">
        <f t="shared" si="84"/>
        <v>0.31813361611876989</v>
      </c>
      <c r="Z706">
        <f t="shared" si="85"/>
        <v>0</v>
      </c>
    </row>
    <row r="707" spans="16:26" x14ac:dyDescent="0.25">
      <c r="P707">
        <v>25</v>
      </c>
      <c r="Q707">
        <v>1</v>
      </c>
      <c r="R707">
        <v>56</v>
      </c>
      <c r="S707">
        <v>4</v>
      </c>
      <c r="V707">
        <v>61</v>
      </c>
      <c r="W707">
        <f t="shared" si="82"/>
        <v>100</v>
      </c>
      <c r="X707">
        <f t="shared" si="83"/>
        <v>0.84771419921283686</v>
      </c>
      <c r="Y707">
        <f t="shared" si="84"/>
        <v>0.42417815482502652</v>
      </c>
      <c r="Z707">
        <f t="shared" si="85"/>
        <v>0</v>
      </c>
    </row>
    <row r="708" spans="16:26" x14ac:dyDescent="0.25">
      <c r="P708">
        <v>26</v>
      </c>
      <c r="R708">
        <v>97</v>
      </c>
      <c r="S708">
        <v>6</v>
      </c>
      <c r="T708">
        <v>2</v>
      </c>
      <c r="V708">
        <v>105</v>
      </c>
      <c r="W708">
        <f t="shared" si="82"/>
        <v>0</v>
      </c>
      <c r="X708">
        <f t="shared" si="83"/>
        <v>1.4683620950650924</v>
      </c>
      <c r="Y708">
        <f t="shared" si="84"/>
        <v>0.63626723223753978</v>
      </c>
      <c r="Z708">
        <f t="shared" si="85"/>
        <v>28.571428571428573</v>
      </c>
    </row>
    <row r="709" spans="16:26" x14ac:dyDescent="0.25">
      <c r="P709">
        <v>27</v>
      </c>
      <c r="R709">
        <v>90</v>
      </c>
      <c r="S709">
        <v>26</v>
      </c>
      <c r="T709">
        <v>1</v>
      </c>
      <c r="V709">
        <v>117</v>
      </c>
      <c r="W709">
        <f t="shared" si="82"/>
        <v>0</v>
      </c>
      <c r="X709">
        <f t="shared" si="83"/>
        <v>1.3623978201634876</v>
      </c>
      <c r="Y709">
        <f t="shared" si="84"/>
        <v>2.7571580063626722</v>
      </c>
      <c r="Z709">
        <f t="shared" si="85"/>
        <v>14.285714285714286</v>
      </c>
    </row>
    <row r="710" spans="16:26" x14ac:dyDescent="0.25">
      <c r="P710">
        <v>28</v>
      </c>
      <c r="R710">
        <v>115</v>
      </c>
      <c r="S710">
        <v>21</v>
      </c>
      <c r="T710">
        <v>1</v>
      </c>
      <c r="V710">
        <v>137</v>
      </c>
      <c r="W710">
        <f t="shared" si="82"/>
        <v>0</v>
      </c>
      <c r="X710">
        <f t="shared" si="83"/>
        <v>1.74084165909779</v>
      </c>
      <c r="Y710">
        <f t="shared" si="84"/>
        <v>2.2269353128313893</v>
      </c>
      <c r="Z710">
        <f t="shared" si="85"/>
        <v>14.285714285714286</v>
      </c>
    </row>
    <row r="711" spans="16:26" x14ac:dyDescent="0.25">
      <c r="P711">
        <v>29</v>
      </c>
      <c r="R711">
        <v>218</v>
      </c>
      <c r="S711">
        <v>50</v>
      </c>
      <c r="V711">
        <v>268</v>
      </c>
      <c r="W711">
        <f t="shared" si="82"/>
        <v>0</v>
      </c>
      <c r="X711">
        <f t="shared" si="83"/>
        <v>3.3000302755071149</v>
      </c>
      <c r="Y711">
        <f t="shared" si="84"/>
        <v>5.3022269353128317</v>
      </c>
      <c r="Z711">
        <f t="shared" si="85"/>
        <v>0</v>
      </c>
    </row>
    <row r="712" spans="16:26" x14ac:dyDescent="0.25">
      <c r="P712">
        <v>30</v>
      </c>
      <c r="R712">
        <v>327</v>
      </c>
      <c r="S712">
        <v>126</v>
      </c>
      <c r="V712">
        <v>453</v>
      </c>
      <c r="W712">
        <f t="shared" si="82"/>
        <v>0</v>
      </c>
      <c r="X712">
        <f t="shared" si="83"/>
        <v>4.9500454132606722</v>
      </c>
      <c r="Y712">
        <f t="shared" si="84"/>
        <v>13.361611876988334</v>
      </c>
      <c r="Z712">
        <f t="shared" si="85"/>
        <v>0</v>
      </c>
    </row>
    <row r="713" spans="16:26" x14ac:dyDescent="0.25">
      <c r="P713">
        <v>31</v>
      </c>
      <c r="R713">
        <v>372</v>
      </c>
      <c r="S713">
        <v>193</v>
      </c>
      <c r="T713">
        <v>2</v>
      </c>
      <c r="V713">
        <v>567</v>
      </c>
      <c r="W713">
        <f t="shared" si="82"/>
        <v>0</v>
      </c>
      <c r="X713">
        <f t="shared" si="83"/>
        <v>5.6312443233424156</v>
      </c>
      <c r="Y713">
        <f t="shared" si="84"/>
        <v>20.46659597030753</v>
      </c>
      <c r="Z713">
        <f t="shared" si="85"/>
        <v>28.571428571428573</v>
      </c>
    </row>
    <row r="714" spans="16:26" x14ac:dyDescent="0.25">
      <c r="P714">
        <v>32</v>
      </c>
      <c r="R714">
        <v>410</v>
      </c>
      <c r="S714">
        <v>136</v>
      </c>
      <c r="V714">
        <v>546</v>
      </c>
      <c r="W714">
        <f t="shared" si="82"/>
        <v>0</v>
      </c>
      <c r="X714">
        <f t="shared" si="83"/>
        <v>6.2064789585225553</v>
      </c>
      <c r="Y714">
        <f t="shared" si="84"/>
        <v>14.422057264050901</v>
      </c>
      <c r="Z714">
        <f t="shared" si="85"/>
        <v>0</v>
      </c>
    </row>
    <row r="715" spans="16:26" x14ac:dyDescent="0.25">
      <c r="P715">
        <v>33</v>
      </c>
      <c r="R715">
        <v>273</v>
      </c>
      <c r="S715">
        <v>78</v>
      </c>
      <c r="V715">
        <v>351</v>
      </c>
      <c r="W715">
        <f t="shared" si="82"/>
        <v>0</v>
      </c>
      <c r="X715">
        <f t="shared" si="83"/>
        <v>4.1326067211625794</v>
      </c>
      <c r="Y715">
        <f t="shared" si="84"/>
        <v>8.2714740190880178</v>
      </c>
      <c r="Z715">
        <f t="shared" si="85"/>
        <v>0</v>
      </c>
    </row>
    <row r="716" spans="16:26" x14ac:dyDescent="0.25">
      <c r="P716">
        <v>34</v>
      </c>
      <c r="R716">
        <v>208</v>
      </c>
      <c r="S716">
        <v>62</v>
      </c>
      <c r="V716">
        <v>270</v>
      </c>
      <c r="W716">
        <f t="shared" si="82"/>
        <v>0</v>
      </c>
      <c r="X716">
        <f t="shared" si="83"/>
        <v>3.1486527399333939</v>
      </c>
      <c r="Y716">
        <f t="shared" si="84"/>
        <v>6.5747613997879109</v>
      </c>
      <c r="Z716">
        <f t="shared" si="85"/>
        <v>0</v>
      </c>
    </row>
    <row r="717" spans="16:26" x14ac:dyDescent="0.25">
      <c r="P717">
        <v>35</v>
      </c>
      <c r="R717">
        <v>256</v>
      </c>
      <c r="S717">
        <v>57</v>
      </c>
      <c r="T717">
        <v>1</v>
      </c>
      <c r="V717">
        <v>314</v>
      </c>
      <c r="W717">
        <f t="shared" si="82"/>
        <v>0</v>
      </c>
      <c r="X717">
        <f t="shared" si="83"/>
        <v>3.8752649106872541</v>
      </c>
      <c r="Y717">
        <f t="shared" si="84"/>
        <v>6.0445387062566276</v>
      </c>
      <c r="Z717">
        <f t="shared" si="85"/>
        <v>14.285714285714286</v>
      </c>
    </row>
    <row r="718" spans="16:26" x14ac:dyDescent="0.25">
      <c r="P718">
        <v>36</v>
      </c>
      <c r="R718">
        <v>324</v>
      </c>
      <c r="S718">
        <v>53</v>
      </c>
      <c r="V718">
        <v>377</v>
      </c>
      <c r="W718">
        <f t="shared" si="82"/>
        <v>0</v>
      </c>
      <c r="X718">
        <f t="shared" si="83"/>
        <v>4.9046321525885554</v>
      </c>
      <c r="Y718">
        <f t="shared" si="84"/>
        <v>5.6203605514316015</v>
      </c>
      <c r="Z718">
        <f t="shared" si="85"/>
        <v>0</v>
      </c>
    </row>
    <row r="719" spans="16:26" x14ac:dyDescent="0.25">
      <c r="P719">
        <v>37</v>
      </c>
      <c r="R719">
        <v>359</v>
      </c>
      <c r="S719">
        <v>37</v>
      </c>
      <c r="V719">
        <v>396</v>
      </c>
      <c r="W719">
        <f t="shared" si="82"/>
        <v>0</v>
      </c>
      <c r="X719">
        <f t="shared" si="83"/>
        <v>5.4344535270965793</v>
      </c>
      <c r="Y719">
        <f t="shared" si="84"/>
        <v>3.9236479321314954</v>
      </c>
      <c r="Z719">
        <f t="shared" si="85"/>
        <v>0</v>
      </c>
    </row>
    <row r="720" spans="16:26" x14ac:dyDescent="0.25">
      <c r="P720">
        <v>38</v>
      </c>
      <c r="R720">
        <v>522</v>
      </c>
      <c r="S720">
        <v>27</v>
      </c>
      <c r="V720">
        <v>549</v>
      </c>
      <c r="W720">
        <f t="shared" si="82"/>
        <v>0</v>
      </c>
      <c r="X720">
        <f t="shared" si="83"/>
        <v>7.9019073569482288</v>
      </c>
      <c r="Y720">
        <f t="shared" si="84"/>
        <v>2.8632025450689289</v>
      </c>
      <c r="Z720">
        <f t="shared" si="85"/>
        <v>0</v>
      </c>
    </row>
    <row r="721" spans="16:26" x14ac:dyDescent="0.25">
      <c r="P721">
        <v>39</v>
      </c>
      <c r="R721">
        <v>781</v>
      </c>
      <c r="S721">
        <v>14</v>
      </c>
      <c r="V721">
        <v>795</v>
      </c>
      <c r="W721">
        <f t="shared" si="82"/>
        <v>0</v>
      </c>
      <c r="X721">
        <f t="shared" si="83"/>
        <v>11.822585528307599</v>
      </c>
      <c r="Y721">
        <f t="shared" si="84"/>
        <v>1.4846235418875928</v>
      </c>
      <c r="Z721">
        <f t="shared" si="85"/>
        <v>0</v>
      </c>
    </row>
    <row r="722" spans="16:26" x14ac:dyDescent="0.25">
      <c r="P722">
        <v>40</v>
      </c>
      <c r="R722">
        <v>671</v>
      </c>
      <c r="S722">
        <v>15</v>
      </c>
      <c r="V722">
        <v>686</v>
      </c>
      <c r="W722">
        <f t="shared" si="82"/>
        <v>0</v>
      </c>
      <c r="X722">
        <f t="shared" si="83"/>
        <v>10.157432636996671</v>
      </c>
      <c r="Y722">
        <f t="shared" si="84"/>
        <v>1.5906680805938493</v>
      </c>
      <c r="Z722">
        <f t="shared" si="85"/>
        <v>0</v>
      </c>
    </row>
    <row r="723" spans="16:26" x14ac:dyDescent="0.25">
      <c r="P723">
        <v>41</v>
      </c>
      <c r="R723">
        <v>442</v>
      </c>
      <c r="S723">
        <v>10</v>
      </c>
      <c r="V723">
        <v>452</v>
      </c>
      <c r="W723">
        <f t="shared" si="82"/>
        <v>0</v>
      </c>
      <c r="X723">
        <f t="shared" si="83"/>
        <v>6.6908870723584624</v>
      </c>
      <c r="Y723">
        <f t="shared" si="84"/>
        <v>1.0604453870625663</v>
      </c>
      <c r="Z723">
        <f t="shared" si="85"/>
        <v>0</v>
      </c>
    </row>
    <row r="724" spans="16:26" x14ac:dyDescent="0.25">
      <c r="P724">
        <v>42</v>
      </c>
      <c r="R724">
        <v>264</v>
      </c>
      <c r="S724">
        <v>6</v>
      </c>
      <c r="V724">
        <v>270</v>
      </c>
      <c r="W724">
        <f t="shared" si="82"/>
        <v>0</v>
      </c>
      <c r="X724">
        <f t="shared" si="83"/>
        <v>3.9963669391462306</v>
      </c>
      <c r="Y724">
        <f t="shared" si="84"/>
        <v>0.63626723223753978</v>
      </c>
      <c r="Z724">
        <f t="shared" si="85"/>
        <v>0</v>
      </c>
    </row>
    <row r="725" spans="16:26" x14ac:dyDescent="0.25">
      <c r="P725">
        <v>43</v>
      </c>
      <c r="R725">
        <v>179</v>
      </c>
      <c r="S725">
        <v>2</v>
      </c>
      <c r="V725">
        <v>181</v>
      </c>
      <c r="W725">
        <f t="shared" si="82"/>
        <v>0</v>
      </c>
      <c r="X725">
        <f t="shared" si="83"/>
        <v>2.7096578867696035</v>
      </c>
      <c r="Y725">
        <f t="shared" si="84"/>
        <v>0.21208907741251326</v>
      </c>
      <c r="Z725">
        <f t="shared" si="85"/>
        <v>0</v>
      </c>
    </row>
    <row r="726" spans="16:26" x14ac:dyDescent="0.25">
      <c r="P726">
        <v>44</v>
      </c>
      <c r="R726">
        <v>122</v>
      </c>
      <c r="S726">
        <v>2</v>
      </c>
      <c r="V726">
        <v>124</v>
      </c>
      <c r="W726">
        <f t="shared" si="82"/>
        <v>0</v>
      </c>
      <c r="X726">
        <f t="shared" si="83"/>
        <v>1.8468059339993945</v>
      </c>
      <c r="Y726">
        <f t="shared" si="84"/>
        <v>0.21208907741251326</v>
      </c>
      <c r="Z726">
        <f t="shared" si="85"/>
        <v>0</v>
      </c>
    </row>
    <row r="727" spans="16:26" x14ac:dyDescent="0.25">
      <c r="P727">
        <v>45</v>
      </c>
      <c r="R727">
        <v>97</v>
      </c>
      <c r="V727">
        <v>97</v>
      </c>
      <c r="W727">
        <f t="shared" si="82"/>
        <v>0</v>
      </c>
      <c r="X727">
        <f t="shared" si="83"/>
        <v>1.4683620950650924</v>
      </c>
      <c r="Y727">
        <f t="shared" si="84"/>
        <v>0</v>
      </c>
      <c r="Z727">
        <f t="shared" si="85"/>
        <v>0</v>
      </c>
    </row>
    <row r="728" spans="16:26" x14ac:dyDescent="0.25">
      <c r="P728">
        <v>46</v>
      </c>
      <c r="R728">
        <v>76</v>
      </c>
      <c r="S728">
        <v>4</v>
      </c>
      <c r="V728">
        <v>80</v>
      </c>
      <c r="W728">
        <f t="shared" si="82"/>
        <v>0</v>
      </c>
      <c r="X728">
        <f t="shared" si="83"/>
        <v>1.1504692703602786</v>
      </c>
      <c r="Y728">
        <f t="shared" si="84"/>
        <v>0.42417815482502652</v>
      </c>
      <c r="Z728">
        <f t="shared" si="85"/>
        <v>0</v>
      </c>
    </row>
    <row r="729" spans="16:26" x14ac:dyDescent="0.25">
      <c r="P729">
        <v>47</v>
      </c>
      <c r="R729">
        <v>47</v>
      </c>
      <c r="S729">
        <v>3</v>
      </c>
      <c r="V729">
        <v>50</v>
      </c>
      <c r="W729">
        <f t="shared" si="82"/>
        <v>0</v>
      </c>
      <c r="X729">
        <f t="shared" si="83"/>
        <v>0.71147441719648807</v>
      </c>
      <c r="Y729">
        <f t="shared" si="84"/>
        <v>0.31813361611876989</v>
      </c>
      <c r="Z729">
        <f t="shared" si="85"/>
        <v>0</v>
      </c>
    </row>
    <row r="730" spans="16:26" x14ac:dyDescent="0.25">
      <c r="P730">
        <v>48</v>
      </c>
      <c r="R730">
        <v>46</v>
      </c>
      <c r="S730">
        <v>1</v>
      </c>
      <c r="V730">
        <v>47</v>
      </c>
      <c r="W730">
        <f t="shared" si="82"/>
        <v>0</v>
      </c>
      <c r="X730">
        <f t="shared" si="83"/>
        <v>0.69633666363911595</v>
      </c>
      <c r="Y730">
        <f t="shared" si="84"/>
        <v>0.10604453870625663</v>
      </c>
      <c r="Z730">
        <f t="shared" si="85"/>
        <v>0</v>
      </c>
    </row>
    <row r="731" spans="16:26" x14ac:dyDescent="0.25">
      <c r="P731">
        <v>49</v>
      </c>
      <c r="R731">
        <v>48</v>
      </c>
      <c r="S731">
        <v>1</v>
      </c>
      <c r="V731">
        <v>49</v>
      </c>
      <c r="W731">
        <f t="shared" si="82"/>
        <v>0</v>
      </c>
      <c r="X731">
        <f t="shared" si="83"/>
        <v>0.72661217075386009</v>
      </c>
      <c r="Y731">
        <f t="shared" si="84"/>
        <v>0.10604453870625663</v>
      </c>
      <c r="Z731">
        <f t="shared" si="85"/>
        <v>0</v>
      </c>
    </row>
    <row r="732" spans="16:26" x14ac:dyDescent="0.25">
      <c r="P732">
        <v>50</v>
      </c>
      <c r="R732">
        <v>29</v>
      </c>
      <c r="S732">
        <v>1</v>
      </c>
      <c r="V732">
        <v>30</v>
      </c>
      <c r="W732">
        <f t="shared" si="82"/>
        <v>0</v>
      </c>
      <c r="X732">
        <f t="shared" si="83"/>
        <v>0.4389948531637905</v>
      </c>
      <c r="Y732">
        <f t="shared" si="84"/>
        <v>0.10604453870625663</v>
      </c>
      <c r="Z732">
        <f t="shared" si="85"/>
        <v>0</v>
      </c>
    </row>
    <row r="733" spans="16:26" x14ac:dyDescent="0.25">
      <c r="P733">
        <v>51</v>
      </c>
      <c r="R733">
        <v>19</v>
      </c>
      <c r="V733">
        <v>19</v>
      </c>
      <c r="W733">
        <f t="shared" si="82"/>
        <v>0</v>
      </c>
      <c r="X733">
        <f t="shared" si="83"/>
        <v>0.28761731759006964</v>
      </c>
      <c r="Y733">
        <f t="shared" si="84"/>
        <v>0</v>
      </c>
      <c r="Z733">
        <f t="shared" si="85"/>
        <v>0</v>
      </c>
    </row>
    <row r="734" spans="16:26" x14ac:dyDescent="0.25">
      <c r="P734">
        <v>52</v>
      </c>
      <c r="R734">
        <v>22</v>
      </c>
      <c r="V734">
        <v>22</v>
      </c>
      <c r="W734">
        <f t="shared" si="82"/>
        <v>0</v>
      </c>
      <c r="X734">
        <f t="shared" si="83"/>
        <v>0.33303057826218591</v>
      </c>
      <c r="Y734">
        <f t="shared" si="84"/>
        <v>0</v>
      </c>
      <c r="Z734">
        <f t="shared" si="85"/>
        <v>0</v>
      </c>
    </row>
    <row r="735" spans="16:26" x14ac:dyDescent="0.25">
      <c r="P735">
        <v>53</v>
      </c>
      <c r="R735">
        <v>11</v>
      </c>
      <c r="V735">
        <v>11</v>
      </c>
      <c r="W735">
        <f t="shared" si="82"/>
        <v>0</v>
      </c>
      <c r="X735">
        <f t="shared" si="83"/>
        <v>0.16651528913109295</v>
      </c>
      <c r="Y735">
        <f t="shared" si="84"/>
        <v>0</v>
      </c>
      <c r="Z735">
        <f t="shared" si="85"/>
        <v>0</v>
      </c>
    </row>
    <row r="736" spans="16:26" x14ac:dyDescent="0.25">
      <c r="P736">
        <v>54</v>
      </c>
      <c r="R736">
        <v>8</v>
      </c>
      <c r="S736">
        <v>2</v>
      </c>
      <c r="V736">
        <v>10</v>
      </c>
      <c r="W736">
        <f t="shared" si="82"/>
        <v>0</v>
      </c>
      <c r="X736">
        <f t="shared" si="83"/>
        <v>0.12110202845897669</v>
      </c>
      <c r="Y736">
        <f t="shared" si="84"/>
        <v>0.21208907741251326</v>
      </c>
      <c r="Z736">
        <f t="shared" si="85"/>
        <v>0</v>
      </c>
    </row>
    <row r="737" spans="16:26" x14ac:dyDescent="0.25">
      <c r="P737">
        <v>55</v>
      </c>
      <c r="R737">
        <v>21</v>
      </c>
      <c r="V737">
        <v>21</v>
      </c>
      <c r="W737">
        <f t="shared" si="82"/>
        <v>0</v>
      </c>
      <c r="X737">
        <f t="shared" si="83"/>
        <v>0.31789282470481378</v>
      </c>
      <c r="Y737">
        <f t="shared" si="84"/>
        <v>0</v>
      </c>
      <c r="Z737">
        <f t="shared" si="85"/>
        <v>0</v>
      </c>
    </row>
    <row r="738" spans="16:26" x14ac:dyDescent="0.25">
      <c r="P738">
        <v>56</v>
      </c>
      <c r="R738">
        <v>8</v>
      </c>
      <c r="V738">
        <v>8</v>
      </c>
      <c r="W738">
        <f t="shared" si="82"/>
        <v>0</v>
      </c>
      <c r="X738">
        <f t="shared" si="83"/>
        <v>0.12110202845897669</v>
      </c>
      <c r="Y738">
        <f t="shared" si="84"/>
        <v>0</v>
      </c>
      <c r="Z738">
        <f t="shared" si="85"/>
        <v>0</v>
      </c>
    </row>
    <row r="739" spans="16:26" x14ac:dyDescent="0.25">
      <c r="P739">
        <v>57</v>
      </c>
      <c r="R739">
        <v>12</v>
      </c>
      <c r="S739">
        <v>1</v>
      </c>
      <c r="V739">
        <v>13</v>
      </c>
      <c r="W739">
        <f t="shared" si="82"/>
        <v>0</v>
      </c>
      <c r="X739">
        <f t="shared" si="83"/>
        <v>0.18165304268846502</v>
      </c>
      <c r="Y739">
        <f t="shared" si="84"/>
        <v>0.10604453870625663</v>
      </c>
      <c r="Z739">
        <f t="shared" si="85"/>
        <v>0</v>
      </c>
    </row>
    <row r="740" spans="16:26" x14ac:dyDescent="0.25">
      <c r="P740">
        <v>58</v>
      </c>
      <c r="R740">
        <v>14</v>
      </c>
      <c r="V740">
        <v>14</v>
      </c>
      <c r="W740">
        <f t="shared" si="82"/>
        <v>0</v>
      </c>
      <c r="X740">
        <f t="shared" si="83"/>
        <v>0.21192854980320922</v>
      </c>
      <c r="Y740">
        <f t="shared" si="84"/>
        <v>0</v>
      </c>
      <c r="Z740">
        <f t="shared" si="85"/>
        <v>0</v>
      </c>
    </row>
    <row r="741" spans="16:26" x14ac:dyDescent="0.25">
      <c r="P741">
        <v>59</v>
      </c>
      <c r="R741">
        <v>15</v>
      </c>
      <c r="V741">
        <v>15</v>
      </c>
      <c r="W741">
        <f t="shared" si="82"/>
        <v>0</v>
      </c>
      <c r="X741">
        <f t="shared" si="83"/>
        <v>0.22706630336058128</v>
      </c>
      <c r="Y741">
        <f t="shared" si="84"/>
        <v>0</v>
      </c>
      <c r="Z741">
        <f t="shared" si="85"/>
        <v>0</v>
      </c>
    </row>
    <row r="742" spans="16:26" x14ac:dyDescent="0.25">
      <c r="P742">
        <v>60</v>
      </c>
      <c r="R742">
        <v>2</v>
      </c>
      <c r="V742">
        <v>2</v>
      </c>
      <c r="W742">
        <f t="shared" si="82"/>
        <v>0</v>
      </c>
      <c r="X742">
        <f t="shared" si="83"/>
        <v>3.0275507114744173E-2</v>
      </c>
      <c r="Y742">
        <f t="shared" si="84"/>
        <v>0</v>
      </c>
      <c r="Z742">
        <f t="shared" si="85"/>
        <v>0</v>
      </c>
    </row>
    <row r="743" spans="16:26" x14ac:dyDescent="0.25">
      <c r="P743">
        <v>61</v>
      </c>
      <c r="R743">
        <v>7</v>
      </c>
      <c r="V743">
        <v>7</v>
      </c>
      <c r="W743">
        <f t="shared" si="82"/>
        <v>0</v>
      </c>
      <c r="X743">
        <f t="shared" si="83"/>
        <v>0.10596427490160461</v>
      </c>
      <c r="Y743">
        <f t="shared" si="84"/>
        <v>0</v>
      </c>
      <c r="Z743">
        <f t="shared" si="85"/>
        <v>0</v>
      </c>
    </row>
    <row r="744" spans="16:26" x14ac:dyDescent="0.25">
      <c r="P744">
        <v>62</v>
      </c>
      <c r="R744">
        <v>3</v>
      </c>
      <c r="V744">
        <v>3</v>
      </c>
      <c r="W744">
        <f t="shared" si="82"/>
        <v>0</v>
      </c>
      <c r="X744">
        <f t="shared" si="83"/>
        <v>4.5413260672116255E-2</v>
      </c>
      <c r="Y744">
        <f t="shared" si="84"/>
        <v>0</v>
      </c>
      <c r="Z744">
        <f t="shared" si="85"/>
        <v>0</v>
      </c>
    </row>
    <row r="745" spans="16:26" x14ac:dyDescent="0.25">
      <c r="P745">
        <v>63</v>
      </c>
      <c r="R745">
        <v>1</v>
      </c>
      <c r="V745">
        <v>1</v>
      </c>
      <c r="W745">
        <f t="shared" si="82"/>
        <v>0</v>
      </c>
      <c r="X745">
        <f t="shared" si="83"/>
        <v>1.5137753557372086E-2</v>
      </c>
      <c r="Y745">
        <f t="shared" si="84"/>
        <v>0</v>
      </c>
      <c r="Z745">
        <f t="shared" si="85"/>
        <v>0</v>
      </c>
    </row>
    <row r="746" spans="16:26" x14ac:dyDescent="0.25">
      <c r="P746" t="s">
        <v>3</v>
      </c>
      <c r="Q746">
        <v>146</v>
      </c>
      <c r="R746">
        <v>79943</v>
      </c>
      <c r="S746">
        <v>10978</v>
      </c>
      <c r="T746">
        <v>149</v>
      </c>
      <c r="U746">
        <v>96</v>
      </c>
      <c r="V746">
        <v>91312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203"/>
  <sheetViews>
    <sheetView topLeftCell="D114" workbookViewId="0">
      <selection activeCell="J125" sqref="J125"/>
    </sheetView>
  </sheetViews>
  <sheetFormatPr baseColWidth="10" defaultRowHeight="15" x14ac:dyDescent="0.25"/>
  <sheetData>
    <row r="3" spans="2:26" x14ac:dyDescent="0.25">
      <c r="X3" t="s">
        <v>33</v>
      </c>
    </row>
    <row r="4" spans="2:26" x14ac:dyDescent="0.25">
      <c r="B4" t="s">
        <v>0</v>
      </c>
      <c r="C4">
        <v>114</v>
      </c>
      <c r="Y4" t="s">
        <v>38</v>
      </c>
      <c r="Z4" t="s">
        <v>39</v>
      </c>
    </row>
    <row r="5" spans="2:26" x14ac:dyDescent="0.25">
      <c r="B5" t="s">
        <v>1</v>
      </c>
      <c r="C5">
        <v>2</v>
      </c>
      <c r="X5">
        <v>2001</v>
      </c>
      <c r="Y5">
        <v>46.306733906852564</v>
      </c>
      <c r="Z5">
        <v>7.1492138831207352</v>
      </c>
    </row>
    <row r="6" spans="2:26" x14ac:dyDescent="0.25">
      <c r="X6">
        <v>2002</v>
      </c>
      <c r="Y6">
        <v>43.758831841733397</v>
      </c>
      <c r="Z6">
        <v>1.6957136128120585</v>
      </c>
    </row>
    <row r="7" spans="2:26" x14ac:dyDescent="0.25">
      <c r="B7" t="s">
        <v>6</v>
      </c>
      <c r="C7" t="s">
        <v>7</v>
      </c>
      <c r="T7" t="s">
        <v>34</v>
      </c>
      <c r="X7">
        <v>2003</v>
      </c>
      <c r="Y7">
        <v>67.849538679914829</v>
      </c>
      <c r="Z7">
        <v>1.3484740951029097</v>
      </c>
    </row>
    <row r="8" spans="2:26" x14ac:dyDescent="0.25">
      <c r="B8" t="s">
        <v>2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 t="s">
        <v>3</v>
      </c>
      <c r="Q8" t="s">
        <v>32</v>
      </c>
      <c r="U8" t="s">
        <v>8</v>
      </c>
      <c r="V8" t="s">
        <v>9</v>
      </c>
      <c r="X8">
        <v>2004</v>
      </c>
      <c r="Y8">
        <v>50.154750851129677</v>
      </c>
      <c r="Z8">
        <v>0.34045187248529868</v>
      </c>
    </row>
    <row r="9" spans="2:26" x14ac:dyDescent="0.25">
      <c r="B9">
        <v>2001</v>
      </c>
      <c r="C9">
        <v>192</v>
      </c>
      <c r="D9">
        <v>161</v>
      </c>
      <c r="E9">
        <v>903</v>
      </c>
      <c r="F9">
        <v>510</v>
      </c>
      <c r="G9">
        <v>262</v>
      </c>
      <c r="H9">
        <v>670</v>
      </c>
      <c r="I9">
        <v>168</v>
      </c>
      <c r="K9">
        <v>113</v>
      </c>
      <c r="L9">
        <v>208</v>
      </c>
      <c r="M9">
        <v>139</v>
      </c>
      <c r="N9">
        <v>45</v>
      </c>
      <c r="O9">
        <v>3371</v>
      </c>
      <c r="X9">
        <v>2005</v>
      </c>
      <c r="Y9">
        <v>31.952569169960476</v>
      </c>
      <c r="Z9">
        <v>3.4150197628458496</v>
      </c>
    </row>
    <row r="10" spans="2:26" x14ac:dyDescent="0.25">
      <c r="B10">
        <v>1</v>
      </c>
      <c r="D10">
        <v>59</v>
      </c>
      <c r="E10">
        <v>39</v>
      </c>
      <c r="F10">
        <v>8</v>
      </c>
      <c r="H10">
        <v>28</v>
      </c>
      <c r="M10">
        <v>42</v>
      </c>
      <c r="N10">
        <v>38</v>
      </c>
      <c r="O10">
        <v>214</v>
      </c>
      <c r="P10">
        <f>+O10*100/$O$9</f>
        <v>6.3482646099080391</v>
      </c>
      <c r="T10">
        <f>+I10+J10+K10+L10+M10+N10</f>
        <v>80</v>
      </c>
      <c r="U10">
        <f>+T10*100/$T$15</f>
        <v>11.887072808320951</v>
      </c>
      <c r="X10">
        <v>2006</v>
      </c>
      <c r="Y10">
        <v>52.460825424851024</v>
      </c>
      <c r="Z10">
        <v>6.7976164202162881</v>
      </c>
    </row>
    <row r="11" spans="2:26" x14ac:dyDescent="0.25">
      <c r="B11">
        <v>2</v>
      </c>
      <c r="C11">
        <v>115</v>
      </c>
      <c r="D11">
        <v>59</v>
      </c>
      <c r="E11">
        <v>532</v>
      </c>
      <c r="F11">
        <v>296</v>
      </c>
      <c r="G11">
        <v>170</v>
      </c>
      <c r="H11">
        <v>307</v>
      </c>
      <c r="I11">
        <v>61</v>
      </c>
      <c r="L11">
        <v>7</v>
      </c>
      <c r="M11">
        <v>43</v>
      </c>
      <c r="N11">
        <v>6</v>
      </c>
      <c r="O11">
        <v>1596</v>
      </c>
      <c r="P11">
        <f t="shared" ref="P11:P14" si="0">+O11*100/$O$9</f>
        <v>47.345001483239393</v>
      </c>
      <c r="T11">
        <f t="shared" ref="T11:T14" si="1">+I11+J11+K11+L11+M11+N11</f>
        <v>117</v>
      </c>
      <c r="U11">
        <f t="shared" ref="U11:U14" si="2">+T11*100/$T$15</f>
        <v>17.384843982169389</v>
      </c>
      <c r="X11">
        <v>2007</v>
      </c>
      <c r="Y11">
        <v>44.633229864401244</v>
      </c>
      <c r="Z11">
        <v>2.1565103741218756</v>
      </c>
    </row>
    <row r="12" spans="2:26" x14ac:dyDescent="0.25">
      <c r="B12">
        <v>3</v>
      </c>
      <c r="C12">
        <v>77</v>
      </c>
      <c r="D12">
        <v>42</v>
      </c>
      <c r="E12">
        <v>305</v>
      </c>
      <c r="F12">
        <v>193</v>
      </c>
      <c r="G12">
        <v>74</v>
      </c>
      <c r="H12">
        <v>204</v>
      </c>
      <c r="I12">
        <v>68</v>
      </c>
      <c r="K12">
        <v>103</v>
      </c>
      <c r="L12">
        <v>199</v>
      </c>
      <c r="M12">
        <v>54</v>
      </c>
      <c r="N12">
        <v>1</v>
      </c>
      <c r="O12">
        <v>1320</v>
      </c>
      <c r="P12">
        <f t="shared" si="0"/>
        <v>39.157520023731827</v>
      </c>
      <c r="T12">
        <f t="shared" si="1"/>
        <v>425</v>
      </c>
      <c r="U12">
        <f t="shared" si="2"/>
        <v>63.150074294205055</v>
      </c>
      <c r="X12">
        <v>2008</v>
      </c>
      <c r="Y12">
        <v>35.446346882760423</v>
      </c>
      <c r="Z12">
        <v>9.78956999085087</v>
      </c>
    </row>
    <row r="13" spans="2:26" x14ac:dyDescent="0.25">
      <c r="B13">
        <v>4</v>
      </c>
      <c r="D13">
        <v>1</v>
      </c>
      <c r="E13">
        <v>24</v>
      </c>
      <c r="F13">
        <v>11</v>
      </c>
      <c r="G13">
        <v>14</v>
      </c>
      <c r="H13">
        <v>100</v>
      </c>
      <c r="I13">
        <v>37</v>
      </c>
      <c r="K13">
        <v>10</v>
      </c>
      <c r="L13">
        <v>2</v>
      </c>
      <c r="O13">
        <v>199</v>
      </c>
      <c r="P13">
        <f t="shared" si="0"/>
        <v>5.9032927914565407</v>
      </c>
      <c r="T13">
        <f t="shared" si="1"/>
        <v>49</v>
      </c>
      <c r="U13">
        <f t="shared" si="2"/>
        <v>7.2808320950965824</v>
      </c>
      <c r="X13">
        <v>2009</v>
      </c>
      <c r="Y13">
        <v>24.394575395544077</v>
      </c>
      <c r="Z13">
        <v>3.2450758798837587</v>
      </c>
    </row>
    <row r="14" spans="2:26" x14ac:dyDescent="0.25">
      <c r="B14">
        <v>5</v>
      </c>
      <c r="E14">
        <v>3</v>
      </c>
      <c r="F14">
        <v>2</v>
      </c>
      <c r="G14">
        <v>4</v>
      </c>
      <c r="H14">
        <v>31</v>
      </c>
      <c r="I14">
        <v>2</v>
      </c>
      <c r="O14">
        <v>42</v>
      </c>
      <c r="P14">
        <f t="shared" si="0"/>
        <v>1.2459210916641945</v>
      </c>
      <c r="Q14">
        <f>+P12+P13+P14</f>
        <v>46.306733906852564</v>
      </c>
      <c r="R14">
        <f>+P13+P14</f>
        <v>7.1492138831207352</v>
      </c>
      <c r="T14">
        <f t="shared" si="1"/>
        <v>2</v>
      </c>
      <c r="U14">
        <f t="shared" si="2"/>
        <v>0.29717682020802377</v>
      </c>
      <c r="X14">
        <v>2010</v>
      </c>
      <c r="Y14">
        <v>76.103132531553513</v>
      </c>
      <c r="Z14">
        <v>11.096636212800808</v>
      </c>
    </row>
    <row r="15" spans="2:26" x14ac:dyDescent="0.25">
      <c r="T15" s="3">
        <f>SUM(T10:T14)</f>
        <v>673</v>
      </c>
      <c r="U15" s="4">
        <f>+U12+U13+U14</f>
        <v>70.728083209509663</v>
      </c>
      <c r="V15" s="4">
        <f>+U13+U14</f>
        <v>7.578008915304606</v>
      </c>
      <c r="X15">
        <v>2011</v>
      </c>
      <c r="Y15">
        <v>37.61774536615011</v>
      </c>
      <c r="Z15">
        <v>4.9832877544819203</v>
      </c>
    </row>
    <row r="16" spans="2:26" x14ac:dyDescent="0.25">
      <c r="B16">
        <v>2002</v>
      </c>
      <c r="C16">
        <v>261</v>
      </c>
      <c r="D16">
        <v>139</v>
      </c>
      <c r="E16">
        <v>679</v>
      </c>
      <c r="F16">
        <v>885</v>
      </c>
      <c r="G16">
        <v>596</v>
      </c>
      <c r="H16">
        <v>253</v>
      </c>
      <c r="I16">
        <v>170</v>
      </c>
      <c r="J16">
        <v>45</v>
      </c>
      <c r="K16">
        <v>397</v>
      </c>
      <c r="L16">
        <v>363</v>
      </c>
      <c r="M16">
        <v>133</v>
      </c>
      <c r="N16">
        <v>325</v>
      </c>
      <c r="O16">
        <v>4246</v>
      </c>
    </row>
    <row r="17" spans="2:26" x14ac:dyDescent="0.25">
      <c r="B17">
        <v>1</v>
      </c>
      <c r="C17">
        <v>120</v>
      </c>
      <c r="D17">
        <v>23</v>
      </c>
      <c r="E17">
        <v>101</v>
      </c>
      <c r="F17">
        <v>75</v>
      </c>
      <c r="G17">
        <v>2</v>
      </c>
      <c r="H17">
        <v>3</v>
      </c>
      <c r="O17">
        <v>324</v>
      </c>
      <c r="P17">
        <f>+O17*100/$O$16</f>
        <v>7.6307112576542631</v>
      </c>
      <c r="T17">
        <f t="shared" ref="T17:T21" si="3">+I17+J17+K17+L17+M17+N17</f>
        <v>0</v>
      </c>
      <c r="U17">
        <f>+T17*100/$T$22</f>
        <v>0</v>
      </c>
      <c r="Y17" t="s">
        <v>40</v>
      </c>
      <c r="Z17" t="s">
        <v>41</v>
      </c>
    </row>
    <row r="18" spans="2:26" x14ac:dyDescent="0.25">
      <c r="B18">
        <v>2</v>
      </c>
      <c r="C18">
        <v>80</v>
      </c>
      <c r="D18">
        <v>34</v>
      </c>
      <c r="E18">
        <v>224</v>
      </c>
      <c r="F18">
        <v>592</v>
      </c>
      <c r="G18">
        <v>585</v>
      </c>
      <c r="H18">
        <v>163</v>
      </c>
      <c r="I18">
        <v>156</v>
      </c>
      <c r="J18">
        <v>2</v>
      </c>
      <c r="K18">
        <v>47</v>
      </c>
      <c r="L18">
        <v>107</v>
      </c>
      <c r="N18">
        <v>74</v>
      </c>
      <c r="O18">
        <v>2064</v>
      </c>
      <c r="P18">
        <f t="shared" ref="P18:P21" si="4">+O18*100/$O$16</f>
        <v>48.610456900612341</v>
      </c>
      <c r="T18">
        <f t="shared" si="3"/>
        <v>386</v>
      </c>
      <c r="U18">
        <f t="shared" ref="U18:U21" si="5">+T18*100/$T$22</f>
        <v>26.936496859734824</v>
      </c>
      <c r="X18">
        <v>2001</v>
      </c>
      <c r="Y18" s="4">
        <v>70.728083209509663</v>
      </c>
      <c r="Z18" s="4">
        <v>7.578008915304606</v>
      </c>
    </row>
    <row r="19" spans="2:26" x14ac:dyDescent="0.25">
      <c r="B19">
        <v>3</v>
      </c>
      <c r="C19">
        <v>61</v>
      </c>
      <c r="D19">
        <v>73</v>
      </c>
      <c r="E19">
        <v>340</v>
      </c>
      <c r="F19">
        <v>217</v>
      </c>
      <c r="G19">
        <v>4</v>
      </c>
      <c r="H19">
        <v>84</v>
      </c>
      <c r="I19">
        <v>14</v>
      </c>
      <c r="J19">
        <v>41</v>
      </c>
      <c r="K19">
        <v>322</v>
      </c>
      <c r="L19">
        <v>255</v>
      </c>
      <c r="M19">
        <v>127</v>
      </c>
      <c r="N19">
        <v>248</v>
      </c>
      <c r="O19">
        <v>1786</v>
      </c>
      <c r="P19">
        <f t="shared" si="4"/>
        <v>42.06311822892134</v>
      </c>
      <c r="T19">
        <f t="shared" si="3"/>
        <v>1007</v>
      </c>
      <c r="U19">
        <f t="shared" si="5"/>
        <v>70.272156315422194</v>
      </c>
      <c r="X19">
        <v>2002</v>
      </c>
      <c r="Y19" s="4">
        <v>73.063503140265183</v>
      </c>
      <c r="Z19" s="4">
        <v>2.7913468248429867</v>
      </c>
    </row>
    <row r="20" spans="2:26" x14ac:dyDescent="0.25">
      <c r="B20">
        <v>4</v>
      </c>
      <c r="D20">
        <v>9</v>
      </c>
      <c r="E20">
        <v>11</v>
      </c>
      <c r="F20">
        <v>1</v>
      </c>
      <c r="G20">
        <v>3</v>
      </c>
      <c r="H20">
        <v>3</v>
      </c>
      <c r="J20">
        <v>2</v>
      </c>
      <c r="K20">
        <v>28</v>
      </c>
      <c r="L20">
        <v>1</v>
      </c>
      <c r="M20">
        <v>6</v>
      </c>
      <c r="N20">
        <v>3</v>
      </c>
      <c r="O20">
        <v>67</v>
      </c>
      <c r="P20">
        <f t="shared" si="4"/>
        <v>1.5779557230334433</v>
      </c>
      <c r="T20">
        <f t="shared" si="3"/>
        <v>40</v>
      </c>
      <c r="U20">
        <f t="shared" si="5"/>
        <v>2.7913468248429867</v>
      </c>
      <c r="X20">
        <v>2003</v>
      </c>
      <c r="Y20" s="4">
        <v>88.510354041416164</v>
      </c>
      <c r="Z20" s="4">
        <v>1.9149409930973058</v>
      </c>
    </row>
    <row r="21" spans="2:26" x14ac:dyDescent="0.25">
      <c r="B21">
        <v>5</v>
      </c>
      <c r="E21">
        <v>3</v>
      </c>
      <c r="G21">
        <v>2</v>
      </c>
      <c r="O21">
        <v>5</v>
      </c>
      <c r="P21">
        <f t="shared" si="4"/>
        <v>0.11775788977861516</v>
      </c>
      <c r="Q21">
        <f>+P19+P20+P21</f>
        <v>43.758831841733397</v>
      </c>
      <c r="R21">
        <f>+P20+P21</f>
        <v>1.6957136128120585</v>
      </c>
      <c r="T21">
        <f t="shared" si="3"/>
        <v>0</v>
      </c>
      <c r="U21">
        <f t="shared" si="5"/>
        <v>0</v>
      </c>
      <c r="X21">
        <v>2004</v>
      </c>
      <c r="Y21" s="4">
        <v>88.920353982300895</v>
      </c>
      <c r="Z21" s="4">
        <v>0.53097345132743368</v>
      </c>
    </row>
    <row r="22" spans="2:26" x14ac:dyDescent="0.25">
      <c r="T22" s="3">
        <f>SUM(T17:T21)</f>
        <v>1433</v>
      </c>
      <c r="U22" s="4">
        <f>+U19+U20+U21</f>
        <v>73.063503140265183</v>
      </c>
      <c r="V22" s="4">
        <f>+U20+U21</f>
        <v>2.7913468248429867</v>
      </c>
      <c r="X22">
        <v>2005</v>
      </c>
      <c r="Y22" s="4">
        <v>84.151472650771396</v>
      </c>
      <c r="Z22" s="4">
        <v>9.8644226273959799</v>
      </c>
    </row>
    <row r="23" spans="2:26" x14ac:dyDescent="0.25">
      <c r="B23">
        <v>2003</v>
      </c>
      <c r="C23">
        <v>33</v>
      </c>
      <c r="D23">
        <v>542</v>
      </c>
      <c r="E23">
        <v>547</v>
      </c>
      <c r="F23">
        <v>645</v>
      </c>
      <c r="G23">
        <v>307</v>
      </c>
      <c r="H23">
        <v>480</v>
      </c>
      <c r="I23">
        <v>384</v>
      </c>
      <c r="J23">
        <v>575</v>
      </c>
      <c r="K23">
        <v>1888</v>
      </c>
      <c r="L23">
        <v>594</v>
      </c>
      <c r="M23">
        <v>839</v>
      </c>
      <c r="N23">
        <v>211</v>
      </c>
      <c r="O23">
        <v>7045</v>
      </c>
      <c r="X23">
        <v>2006</v>
      </c>
      <c r="Y23" s="4">
        <v>66.791277258566979</v>
      </c>
      <c r="Z23" s="4">
        <v>9.2523364485981308</v>
      </c>
    </row>
    <row r="24" spans="2:26" x14ac:dyDescent="0.25">
      <c r="B24">
        <v>1</v>
      </c>
      <c r="E24">
        <v>20</v>
      </c>
      <c r="G24">
        <v>1</v>
      </c>
      <c r="H24">
        <v>21</v>
      </c>
      <c r="I24">
        <v>38</v>
      </c>
      <c r="J24">
        <v>7</v>
      </c>
      <c r="K24">
        <v>10</v>
      </c>
      <c r="L24">
        <v>1</v>
      </c>
      <c r="O24">
        <v>98</v>
      </c>
      <c r="P24">
        <f>+O24*100/$O$23</f>
        <v>1.3910574875798438</v>
      </c>
      <c r="T24">
        <f t="shared" ref="T24:T28" si="6">+I24+J24+K24+L24+M24+N24</f>
        <v>56</v>
      </c>
      <c r="U24">
        <f>+T24*100/$T$29</f>
        <v>1.2469383210866176</v>
      </c>
      <c r="X24">
        <v>2007</v>
      </c>
      <c r="Y24" s="4">
        <v>82.19349457881566</v>
      </c>
      <c r="Z24" s="4">
        <v>5.2960800667222685</v>
      </c>
    </row>
    <row r="25" spans="2:26" x14ac:dyDescent="0.25">
      <c r="B25">
        <v>2</v>
      </c>
      <c r="C25">
        <v>15</v>
      </c>
      <c r="D25">
        <v>314</v>
      </c>
      <c r="E25">
        <v>284</v>
      </c>
      <c r="F25">
        <v>447</v>
      </c>
      <c r="G25">
        <v>273</v>
      </c>
      <c r="H25">
        <v>374</v>
      </c>
      <c r="I25">
        <v>168</v>
      </c>
      <c r="J25">
        <v>90</v>
      </c>
      <c r="K25">
        <v>115</v>
      </c>
      <c r="L25">
        <v>17</v>
      </c>
      <c r="M25">
        <v>37</v>
      </c>
      <c r="N25">
        <v>33</v>
      </c>
      <c r="O25">
        <v>2167</v>
      </c>
      <c r="P25">
        <f t="shared" ref="P25:P28" si="7">+O25*100/$O$23</f>
        <v>30.759403832505324</v>
      </c>
      <c r="T25">
        <f t="shared" si="6"/>
        <v>460</v>
      </c>
      <c r="U25">
        <f t="shared" ref="U25:U28" si="8">+T25*100/$T$29</f>
        <v>10.242707637497217</v>
      </c>
      <c r="X25">
        <v>2008</v>
      </c>
      <c r="Y25" s="4">
        <v>65.291781240452181</v>
      </c>
      <c r="Z25" s="4">
        <v>21.631530705774516</v>
      </c>
    </row>
    <row r="26" spans="2:26" x14ac:dyDescent="0.25">
      <c r="B26">
        <v>3</v>
      </c>
      <c r="C26">
        <v>18</v>
      </c>
      <c r="D26">
        <v>222</v>
      </c>
      <c r="E26">
        <v>242</v>
      </c>
      <c r="F26">
        <v>196</v>
      </c>
      <c r="G26">
        <v>33</v>
      </c>
      <c r="H26">
        <v>85</v>
      </c>
      <c r="I26">
        <v>168</v>
      </c>
      <c r="J26">
        <v>454</v>
      </c>
      <c r="K26">
        <v>1734</v>
      </c>
      <c r="L26">
        <v>576</v>
      </c>
      <c r="M26">
        <v>794</v>
      </c>
      <c r="N26">
        <v>163</v>
      </c>
      <c r="O26">
        <v>4685</v>
      </c>
      <c r="P26">
        <f t="shared" si="7"/>
        <v>66.501064584811928</v>
      </c>
      <c r="T26">
        <f t="shared" si="6"/>
        <v>3889</v>
      </c>
      <c r="U26">
        <f t="shared" si="8"/>
        <v>86.595413048318861</v>
      </c>
      <c r="X26">
        <v>2009</v>
      </c>
      <c r="Y26" s="4">
        <v>53.003276301419731</v>
      </c>
      <c r="Z26" s="4">
        <v>7.2806698216235901</v>
      </c>
    </row>
    <row r="27" spans="2:26" x14ac:dyDescent="0.25">
      <c r="B27">
        <v>4</v>
      </c>
      <c r="D27">
        <v>6</v>
      </c>
      <c r="E27">
        <v>1</v>
      </c>
      <c r="F27">
        <v>2</v>
      </c>
      <c r="I27">
        <v>10</v>
      </c>
      <c r="J27">
        <v>24</v>
      </c>
      <c r="K27">
        <v>29</v>
      </c>
      <c r="M27">
        <v>7</v>
      </c>
      <c r="N27">
        <v>14</v>
      </c>
      <c r="O27">
        <v>93</v>
      </c>
      <c r="P27">
        <f t="shared" si="7"/>
        <v>1.3200851667849538</v>
      </c>
      <c r="T27">
        <f t="shared" si="6"/>
        <v>84</v>
      </c>
      <c r="U27">
        <f t="shared" si="8"/>
        <v>1.8704074816299265</v>
      </c>
      <c r="X27">
        <v>2010</v>
      </c>
      <c r="Y27" s="4">
        <v>73.189189189189193</v>
      </c>
      <c r="Z27" s="4">
        <v>7.4054054054054061</v>
      </c>
    </row>
    <row r="28" spans="2:26" x14ac:dyDescent="0.25">
      <c r="B28">
        <v>5</v>
      </c>
      <c r="M28">
        <v>1</v>
      </c>
      <c r="N28">
        <v>1</v>
      </c>
      <c r="O28">
        <v>2</v>
      </c>
      <c r="P28">
        <f t="shared" si="7"/>
        <v>2.8388928317955996E-2</v>
      </c>
      <c r="Q28">
        <f>+P26+P27+P28</f>
        <v>67.849538679914829</v>
      </c>
      <c r="R28">
        <f>+P27+P28</f>
        <v>1.3484740951029097</v>
      </c>
      <c r="T28">
        <f t="shared" si="6"/>
        <v>2</v>
      </c>
      <c r="U28">
        <f t="shared" si="8"/>
        <v>4.4533511467379203E-2</v>
      </c>
      <c r="X28">
        <v>2011</v>
      </c>
      <c r="Y28" s="4">
        <v>64</v>
      </c>
      <c r="Z28" s="4">
        <v>9.8909090909090907</v>
      </c>
    </row>
    <row r="29" spans="2:26" x14ac:dyDescent="0.25">
      <c r="T29" s="3">
        <f>SUM(T24:T28)</f>
        <v>4491</v>
      </c>
      <c r="U29" s="4">
        <f>+U26+U27+U28</f>
        <v>88.510354041416164</v>
      </c>
      <c r="V29" s="4">
        <f>+U27+U28</f>
        <v>1.9149409930973058</v>
      </c>
      <c r="X29">
        <v>2012</v>
      </c>
      <c r="Y29" s="4">
        <v>87.939049586776846</v>
      </c>
      <c r="Z29" s="4">
        <v>3.6415289256198347</v>
      </c>
    </row>
    <row r="30" spans="2:26" x14ac:dyDescent="0.25">
      <c r="B30">
        <v>2004</v>
      </c>
      <c r="C30">
        <v>350</v>
      </c>
      <c r="D30">
        <v>787</v>
      </c>
      <c r="E30">
        <v>763</v>
      </c>
      <c r="F30">
        <v>692</v>
      </c>
      <c r="G30">
        <v>681</v>
      </c>
      <c r="H30">
        <v>364</v>
      </c>
      <c r="I30">
        <v>287</v>
      </c>
      <c r="J30">
        <v>32</v>
      </c>
      <c r="K30">
        <v>794</v>
      </c>
      <c r="L30">
        <v>450</v>
      </c>
      <c r="M30">
        <v>808</v>
      </c>
      <c r="N30">
        <v>454</v>
      </c>
      <c r="O30">
        <v>6462</v>
      </c>
    </row>
    <row r="31" spans="2:26" x14ac:dyDescent="0.25">
      <c r="B31">
        <v>1</v>
      </c>
      <c r="D31">
        <v>5</v>
      </c>
      <c r="G31">
        <v>1</v>
      </c>
      <c r="K31">
        <v>3</v>
      </c>
      <c r="O31">
        <v>9</v>
      </c>
      <c r="P31">
        <f>+O31*100/$O$30</f>
        <v>0.1392757660167131</v>
      </c>
      <c r="T31">
        <f t="shared" ref="T31:T35" si="9">+I31+J31+K31+L31+M31+N31</f>
        <v>3</v>
      </c>
      <c r="U31">
        <f>+T31*100/$T$36</f>
        <v>0.10619469026548672</v>
      </c>
    </row>
    <row r="32" spans="2:26" x14ac:dyDescent="0.25">
      <c r="B32">
        <v>2</v>
      </c>
      <c r="C32">
        <v>208</v>
      </c>
      <c r="D32">
        <v>425</v>
      </c>
      <c r="E32">
        <v>702</v>
      </c>
      <c r="F32">
        <v>644</v>
      </c>
      <c r="G32">
        <v>664</v>
      </c>
      <c r="H32">
        <v>259</v>
      </c>
      <c r="I32">
        <v>42</v>
      </c>
      <c r="K32">
        <v>59</v>
      </c>
      <c r="L32">
        <v>10</v>
      </c>
      <c r="M32">
        <v>72</v>
      </c>
      <c r="N32">
        <v>127</v>
      </c>
      <c r="O32">
        <v>3212</v>
      </c>
      <c r="P32">
        <f t="shared" ref="P32:P35" si="10">+O32*100/$O$30</f>
        <v>49.705973382853607</v>
      </c>
      <c r="T32">
        <f t="shared" si="9"/>
        <v>310</v>
      </c>
      <c r="U32">
        <f t="shared" ref="U32:U35" si="11">+T32*100/$T$36</f>
        <v>10.973451327433628</v>
      </c>
    </row>
    <row r="33" spans="2:36" x14ac:dyDescent="0.25">
      <c r="B33">
        <v>3</v>
      </c>
      <c r="C33">
        <v>142</v>
      </c>
      <c r="D33">
        <v>351</v>
      </c>
      <c r="E33">
        <v>61</v>
      </c>
      <c r="F33">
        <v>47</v>
      </c>
      <c r="G33">
        <v>16</v>
      </c>
      <c r="H33">
        <v>105</v>
      </c>
      <c r="I33">
        <v>242</v>
      </c>
      <c r="J33">
        <v>32</v>
      </c>
      <c r="K33">
        <v>720</v>
      </c>
      <c r="L33">
        <v>440</v>
      </c>
      <c r="M33">
        <v>736</v>
      </c>
      <c r="N33">
        <v>327</v>
      </c>
      <c r="O33">
        <v>3219</v>
      </c>
      <c r="P33">
        <f t="shared" si="10"/>
        <v>49.814298978644381</v>
      </c>
      <c r="T33">
        <f t="shared" si="9"/>
        <v>2497</v>
      </c>
      <c r="U33">
        <f t="shared" si="11"/>
        <v>88.389380530973455</v>
      </c>
    </row>
    <row r="34" spans="2:36" x14ac:dyDescent="0.25">
      <c r="B34">
        <v>4</v>
      </c>
      <c r="D34">
        <v>6</v>
      </c>
      <c r="F34">
        <v>1</v>
      </c>
      <c r="I34">
        <v>3</v>
      </c>
      <c r="K34">
        <v>12</v>
      </c>
      <c r="O34">
        <v>22</v>
      </c>
      <c r="P34">
        <f t="shared" si="10"/>
        <v>0.34045187248529868</v>
      </c>
      <c r="T34">
        <f t="shared" si="9"/>
        <v>15</v>
      </c>
      <c r="U34">
        <f t="shared" si="11"/>
        <v>0.53097345132743368</v>
      </c>
    </row>
    <row r="35" spans="2:36" x14ac:dyDescent="0.25">
      <c r="B35">
        <v>5</v>
      </c>
      <c r="P35">
        <f t="shared" si="10"/>
        <v>0</v>
      </c>
      <c r="Q35">
        <f>+P33+P34+P35</f>
        <v>50.154750851129677</v>
      </c>
      <c r="R35">
        <f>+P34+P35</f>
        <v>0.34045187248529868</v>
      </c>
      <c r="T35">
        <f t="shared" si="9"/>
        <v>0</v>
      </c>
      <c r="U35">
        <f t="shared" si="11"/>
        <v>0</v>
      </c>
    </row>
    <row r="36" spans="2:36" x14ac:dyDescent="0.25">
      <c r="T36" s="3">
        <f>SUM(T31:T35)</f>
        <v>2825</v>
      </c>
      <c r="U36" s="4">
        <f>+U33+U34+U35</f>
        <v>88.920353982300895</v>
      </c>
      <c r="V36" s="4">
        <f>+U34+U35</f>
        <v>0.53097345132743368</v>
      </c>
    </row>
    <row r="37" spans="2:36" x14ac:dyDescent="0.25">
      <c r="B37">
        <v>2005</v>
      </c>
      <c r="C37">
        <v>188</v>
      </c>
      <c r="D37">
        <v>870</v>
      </c>
      <c r="E37">
        <v>1689</v>
      </c>
      <c r="F37">
        <v>850</v>
      </c>
      <c r="G37">
        <v>160</v>
      </c>
      <c r="H37">
        <v>429</v>
      </c>
      <c r="I37">
        <v>75</v>
      </c>
      <c r="J37">
        <v>172</v>
      </c>
      <c r="K37">
        <v>739</v>
      </c>
      <c r="L37">
        <v>693</v>
      </c>
      <c r="M37">
        <v>331</v>
      </c>
      <c r="N37">
        <v>129</v>
      </c>
      <c r="O37">
        <v>6325</v>
      </c>
    </row>
    <row r="38" spans="2:36" x14ac:dyDescent="0.25">
      <c r="B38">
        <v>1</v>
      </c>
      <c r="E38">
        <v>30</v>
      </c>
      <c r="F38">
        <v>2</v>
      </c>
      <c r="H38">
        <v>1</v>
      </c>
      <c r="K38">
        <v>13</v>
      </c>
      <c r="L38">
        <v>2</v>
      </c>
      <c r="O38">
        <v>48</v>
      </c>
      <c r="P38">
        <f>+O38*100/$O$37</f>
        <v>0.75889328063241102</v>
      </c>
      <c r="T38">
        <f t="shared" ref="T38:T42" si="12">+I38+J38+K38+L38+M38+N38</f>
        <v>15</v>
      </c>
      <c r="U38">
        <f>+T38*100/$T$43</f>
        <v>0.70126227208976155</v>
      </c>
    </row>
    <row r="39" spans="2:36" x14ac:dyDescent="0.25">
      <c r="B39">
        <v>2</v>
      </c>
      <c r="C39">
        <v>162</v>
      </c>
      <c r="D39">
        <v>823</v>
      </c>
      <c r="E39">
        <v>1609</v>
      </c>
      <c r="F39">
        <v>797</v>
      </c>
      <c r="G39">
        <v>153</v>
      </c>
      <c r="H39">
        <v>388</v>
      </c>
      <c r="I39">
        <v>26</v>
      </c>
      <c r="J39">
        <v>9</v>
      </c>
      <c r="K39">
        <v>91</v>
      </c>
      <c r="L39">
        <v>87</v>
      </c>
      <c r="M39">
        <v>55</v>
      </c>
      <c r="N39">
        <v>56</v>
      </c>
      <c r="O39">
        <v>4256</v>
      </c>
      <c r="P39">
        <f t="shared" ref="P39:P42" si="13">+O39*100/$O$37</f>
        <v>67.28853754940711</v>
      </c>
      <c r="T39">
        <f t="shared" si="12"/>
        <v>324</v>
      </c>
      <c r="U39">
        <f t="shared" ref="U39:U42" si="14">+T39*100/$T$43</f>
        <v>15.147265077138849</v>
      </c>
    </row>
    <row r="40" spans="2:36" x14ac:dyDescent="0.25">
      <c r="B40">
        <v>3</v>
      </c>
      <c r="C40">
        <v>26</v>
      </c>
      <c r="D40">
        <v>47</v>
      </c>
      <c r="E40">
        <v>45</v>
      </c>
      <c r="F40">
        <v>51</v>
      </c>
      <c r="G40">
        <v>7</v>
      </c>
      <c r="H40">
        <v>40</v>
      </c>
      <c r="I40">
        <v>49</v>
      </c>
      <c r="J40">
        <v>163</v>
      </c>
      <c r="K40">
        <v>577</v>
      </c>
      <c r="L40">
        <v>476</v>
      </c>
      <c r="M40">
        <v>262</v>
      </c>
      <c r="N40">
        <v>62</v>
      </c>
      <c r="O40">
        <v>1805</v>
      </c>
      <c r="P40">
        <f t="shared" si="13"/>
        <v>28.537549407114625</v>
      </c>
      <c r="T40">
        <f t="shared" si="12"/>
        <v>1589</v>
      </c>
      <c r="U40">
        <f t="shared" si="14"/>
        <v>74.287050023375414</v>
      </c>
    </row>
    <row r="41" spans="2:36" x14ac:dyDescent="0.25">
      <c r="B41">
        <v>4</v>
      </c>
      <c r="E41">
        <v>5</v>
      </c>
      <c r="K41">
        <v>58</v>
      </c>
      <c r="L41">
        <v>127</v>
      </c>
      <c r="M41">
        <v>14</v>
      </c>
      <c r="N41">
        <v>11</v>
      </c>
      <c r="O41">
        <v>215</v>
      </c>
      <c r="P41">
        <f t="shared" si="13"/>
        <v>3.3992094861660078</v>
      </c>
      <c r="T41">
        <f t="shared" si="12"/>
        <v>210</v>
      </c>
      <c r="U41">
        <f t="shared" si="14"/>
        <v>9.8176718092566624</v>
      </c>
      <c r="Z41" s="1"/>
    </row>
    <row r="42" spans="2:36" x14ac:dyDescent="0.25">
      <c r="B42">
        <v>5</v>
      </c>
      <c r="L42">
        <v>1</v>
      </c>
      <c r="O42">
        <v>1</v>
      </c>
      <c r="P42">
        <f t="shared" si="13"/>
        <v>1.5810276679841896E-2</v>
      </c>
      <c r="Q42">
        <f>+P40+P41+P42</f>
        <v>31.952569169960476</v>
      </c>
      <c r="R42">
        <f>+P41+P42</f>
        <v>3.4150197628458496</v>
      </c>
      <c r="T42">
        <f t="shared" si="12"/>
        <v>1</v>
      </c>
      <c r="U42">
        <f t="shared" si="14"/>
        <v>4.6750818139317439E-2</v>
      </c>
    </row>
    <row r="43" spans="2:36" x14ac:dyDescent="0.25">
      <c r="T43" s="3">
        <f>SUM(T38:T42)</f>
        <v>2139</v>
      </c>
      <c r="U43" s="4">
        <f>+U40+U41+U42</f>
        <v>84.151472650771396</v>
      </c>
      <c r="V43" s="4">
        <f>+U41+U42</f>
        <v>9.8644226273959799</v>
      </c>
      <c r="AA43" t="s">
        <v>0</v>
      </c>
      <c r="AB43">
        <v>114</v>
      </c>
    </row>
    <row r="44" spans="2:36" x14ac:dyDescent="0.25">
      <c r="B44">
        <v>2006</v>
      </c>
      <c r="D44">
        <v>438</v>
      </c>
      <c r="E44">
        <v>427</v>
      </c>
      <c r="F44">
        <v>242</v>
      </c>
      <c r="G44">
        <v>165</v>
      </c>
      <c r="H44">
        <v>49</v>
      </c>
      <c r="I44">
        <v>173</v>
      </c>
      <c r="J44">
        <v>269</v>
      </c>
      <c r="K44">
        <v>924</v>
      </c>
      <c r="L44">
        <v>940</v>
      </c>
      <c r="M44">
        <v>679</v>
      </c>
      <c r="N44">
        <v>225</v>
      </c>
      <c r="O44">
        <v>4531</v>
      </c>
      <c r="AA44" t="s">
        <v>1</v>
      </c>
      <c r="AB44">
        <v>2</v>
      </c>
    </row>
    <row r="45" spans="2:36" x14ac:dyDescent="0.25">
      <c r="B45">
        <v>1</v>
      </c>
      <c r="D45">
        <v>2</v>
      </c>
      <c r="E45">
        <v>19</v>
      </c>
      <c r="G45">
        <v>4</v>
      </c>
      <c r="I45">
        <v>3</v>
      </c>
      <c r="J45">
        <v>1</v>
      </c>
      <c r="K45">
        <v>5</v>
      </c>
      <c r="L45">
        <v>15</v>
      </c>
      <c r="M45">
        <v>47</v>
      </c>
      <c r="N45">
        <v>26</v>
      </c>
      <c r="O45">
        <v>122</v>
      </c>
      <c r="P45">
        <f>+O45*100/$O$44</f>
        <v>2.6925623482674905</v>
      </c>
      <c r="T45">
        <f t="shared" ref="T45:T49" si="15">+I45+J45+K45+L45+M45+N45</f>
        <v>97</v>
      </c>
      <c r="U45">
        <f>+T45*100/$T$50</f>
        <v>3.0218068535825546</v>
      </c>
    </row>
    <row r="46" spans="2:36" x14ac:dyDescent="0.25">
      <c r="B46">
        <v>2</v>
      </c>
      <c r="D46">
        <v>273</v>
      </c>
      <c r="E46">
        <v>365</v>
      </c>
      <c r="F46">
        <v>224</v>
      </c>
      <c r="G46">
        <v>152</v>
      </c>
      <c r="H46">
        <v>49</v>
      </c>
      <c r="I46">
        <v>100</v>
      </c>
      <c r="J46">
        <v>85</v>
      </c>
      <c r="K46">
        <v>151</v>
      </c>
      <c r="L46">
        <v>361</v>
      </c>
      <c r="M46">
        <v>206</v>
      </c>
      <c r="N46">
        <v>66</v>
      </c>
      <c r="O46">
        <v>2032</v>
      </c>
      <c r="P46">
        <f t="shared" ref="P46:P49" si="16">+O46*100/$O$44</f>
        <v>44.846612226881483</v>
      </c>
      <c r="T46">
        <f t="shared" si="15"/>
        <v>969</v>
      </c>
      <c r="U46">
        <f t="shared" ref="U46:U49" si="17">+T46*100/$T$50</f>
        <v>30.186915887850468</v>
      </c>
      <c r="Y46" s="1"/>
      <c r="Z46" s="2"/>
      <c r="AA46" t="s">
        <v>6</v>
      </c>
      <c r="AB46" t="s">
        <v>7</v>
      </c>
    </row>
    <row r="47" spans="2:36" x14ac:dyDescent="0.25">
      <c r="B47">
        <v>3</v>
      </c>
      <c r="D47">
        <v>154</v>
      </c>
      <c r="E47">
        <v>43</v>
      </c>
      <c r="F47">
        <v>16</v>
      </c>
      <c r="G47">
        <v>9</v>
      </c>
      <c r="I47">
        <v>58</v>
      </c>
      <c r="J47">
        <v>161</v>
      </c>
      <c r="K47">
        <v>744</v>
      </c>
      <c r="L47">
        <v>379</v>
      </c>
      <c r="M47">
        <v>388</v>
      </c>
      <c r="N47">
        <v>117</v>
      </c>
      <c r="O47">
        <v>2069</v>
      </c>
      <c r="P47">
        <f t="shared" si="16"/>
        <v>45.663209004634737</v>
      </c>
      <c r="T47">
        <f t="shared" si="15"/>
        <v>1847</v>
      </c>
      <c r="U47">
        <f t="shared" si="17"/>
        <v>57.53894080996885</v>
      </c>
      <c r="Y47" s="1"/>
      <c r="Z47" s="2"/>
      <c r="AA47" t="s">
        <v>2</v>
      </c>
      <c r="AB47">
        <v>1</v>
      </c>
      <c r="AC47">
        <v>2</v>
      </c>
      <c r="AD47">
        <v>3</v>
      </c>
      <c r="AE47">
        <v>4</v>
      </c>
      <c r="AF47">
        <v>5</v>
      </c>
      <c r="AG47" t="s">
        <v>35</v>
      </c>
      <c r="AH47" t="s">
        <v>3</v>
      </c>
      <c r="AI47" t="s">
        <v>36</v>
      </c>
      <c r="AJ47">
        <v>3.4</v>
      </c>
    </row>
    <row r="48" spans="2:36" x14ac:dyDescent="0.25">
      <c r="B48">
        <v>4</v>
      </c>
      <c r="D48">
        <v>8</v>
      </c>
      <c r="F48">
        <v>2</v>
      </c>
      <c r="I48">
        <v>5</v>
      </c>
      <c r="J48">
        <v>21</v>
      </c>
      <c r="K48">
        <v>24</v>
      </c>
      <c r="L48">
        <v>95</v>
      </c>
      <c r="M48">
        <v>20</v>
      </c>
      <c r="N48">
        <v>10</v>
      </c>
      <c r="O48">
        <v>185</v>
      </c>
      <c r="P48">
        <f t="shared" si="16"/>
        <v>4.082983888766277</v>
      </c>
      <c r="T48">
        <f t="shared" si="15"/>
        <v>175</v>
      </c>
      <c r="U48">
        <f t="shared" si="17"/>
        <v>5.4517133956386292</v>
      </c>
      <c r="Y48" s="1"/>
      <c r="Z48" s="2"/>
      <c r="AA48">
        <v>2001</v>
      </c>
      <c r="AB48">
        <v>214</v>
      </c>
      <c r="AC48">
        <v>1596</v>
      </c>
      <c r="AD48">
        <v>1320</v>
      </c>
      <c r="AE48">
        <v>199</v>
      </c>
      <c r="AF48">
        <v>42</v>
      </c>
      <c r="AH48">
        <v>3371</v>
      </c>
      <c r="AI48">
        <f>+AH48-AB48-AC48</f>
        <v>1561</v>
      </c>
      <c r="AJ48">
        <f>+AH48-AB48-AC48-AD48</f>
        <v>241</v>
      </c>
    </row>
    <row r="49" spans="2:36" x14ac:dyDescent="0.25">
      <c r="B49">
        <v>5</v>
      </c>
      <c r="D49">
        <v>1</v>
      </c>
      <c r="I49">
        <v>7</v>
      </c>
      <c r="J49">
        <v>1</v>
      </c>
      <c r="L49">
        <v>90</v>
      </c>
      <c r="M49">
        <v>18</v>
      </c>
      <c r="N49">
        <v>6</v>
      </c>
      <c r="O49">
        <v>123</v>
      </c>
      <c r="P49">
        <f t="shared" si="16"/>
        <v>2.714632531450011</v>
      </c>
      <c r="Q49">
        <f>+P47+P48+P49</f>
        <v>52.460825424851024</v>
      </c>
      <c r="R49">
        <f>+P48+P49</f>
        <v>6.7976164202162881</v>
      </c>
      <c r="T49">
        <f t="shared" si="15"/>
        <v>122</v>
      </c>
      <c r="U49">
        <f t="shared" si="17"/>
        <v>3.8006230529595015</v>
      </c>
      <c r="Y49" s="1"/>
      <c r="Z49" s="2"/>
      <c r="AA49">
        <v>2002</v>
      </c>
      <c r="AB49">
        <v>324</v>
      </c>
      <c r="AC49">
        <v>2064</v>
      </c>
      <c r="AD49">
        <v>1786</v>
      </c>
      <c r="AE49">
        <v>67</v>
      </c>
      <c r="AF49">
        <v>5</v>
      </c>
      <c r="AH49">
        <v>4246</v>
      </c>
      <c r="AI49">
        <f t="shared" ref="AI49:AI59" si="18">+AH49-AB49-AC49</f>
        <v>1858</v>
      </c>
      <c r="AJ49">
        <f t="shared" ref="AJ49:AJ58" si="19">+AH49-AB49-AC49-AD49</f>
        <v>72</v>
      </c>
    </row>
    <row r="50" spans="2:36" x14ac:dyDescent="0.25">
      <c r="T50" s="3">
        <f>SUM(T45:T49)</f>
        <v>3210</v>
      </c>
      <c r="U50" s="4">
        <f>+U47+U48+U49</f>
        <v>66.791277258566979</v>
      </c>
      <c r="V50" s="4">
        <f>+U48+U49</f>
        <v>9.2523364485981308</v>
      </c>
      <c r="Y50" s="1"/>
      <c r="Z50" s="2"/>
      <c r="AA50">
        <v>2003</v>
      </c>
      <c r="AB50">
        <v>98</v>
      </c>
      <c r="AC50">
        <v>2167</v>
      </c>
      <c r="AD50">
        <v>4685</v>
      </c>
      <c r="AE50">
        <v>93</v>
      </c>
      <c r="AF50">
        <v>2</v>
      </c>
      <c r="AH50">
        <v>7045</v>
      </c>
      <c r="AI50">
        <f t="shared" si="18"/>
        <v>4780</v>
      </c>
      <c r="AJ50">
        <f t="shared" si="19"/>
        <v>95</v>
      </c>
    </row>
    <row r="51" spans="2:36" x14ac:dyDescent="0.25">
      <c r="Y51" s="1"/>
      <c r="Z51" s="2"/>
      <c r="AA51">
        <v>2004</v>
      </c>
      <c r="AB51">
        <v>9</v>
      </c>
      <c r="AC51">
        <v>3212</v>
      </c>
      <c r="AD51">
        <v>3219</v>
      </c>
      <c r="AE51">
        <v>22</v>
      </c>
      <c r="AH51">
        <v>6462</v>
      </c>
      <c r="AI51">
        <f t="shared" si="18"/>
        <v>3241</v>
      </c>
      <c r="AJ51">
        <f t="shared" si="19"/>
        <v>22</v>
      </c>
    </row>
    <row r="52" spans="2:36" x14ac:dyDescent="0.25">
      <c r="B52">
        <v>2007</v>
      </c>
      <c r="C52">
        <v>120</v>
      </c>
      <c r="D52">
        <v>649</v>
      </c>
      <c r="E52">
        <v>726</v>
      </c>
      <c r="F52">
        <v>687</v>
      </c>
      <c r="G52">
        <v>717</v>
      </c>
      <c r="H52">
        <v>824</v>
      </c>
      <c r="I52">
        <v>513</v>
      </c>
      <c r="J52">
        <v>246</v>
      </c>
      <c r="K52">
        <v>332</v>
      </c>
      <c r="L52">
        <v>708</v>
      </c>
      <c r="M52">
        <v>558</v>
      </c>
      <c r="N52">
        <v>41</v>
      </c>
      <c r="O52">
        <v>6121</v>
      </c>
      <c r="Y52" s="1"/>
      <c r="Z52" s="2"/>
      <c r="AA52">
        <v>2005</v>
      </c>
      <c r="AB52">
        <v>48</v>
      </c>
      <c r="AC52">
        <v>4256</v>
      </c>
      <c r="AD52">
        <v>1805</v>
      </c>
      <c r="AE52">
        <v>215</v>
      </c>
      <c r="AF52">
        <v>1</v>
      </c>
      <c r="AH52">
        <v>6325</v>
      </c>
      <c r="AI52">
        <f t="shared" si="18"/>
        <v>2021</v>
      </c>
      <c r="AJ52">
        <f t="shared" si="19"/>
        <v>216</v>
      </c>
    </row>
    <row r="53" spans="2:36" x14ac:dyDescent="0.25">
      <c r="B53">
        <v>1</v>
      </c>
      <c r="D53">
        <v>9</v>
      </c>
      <c r="E53">
        <v>6</v>
      </c>
      <c r="F53">
        <v>2</v>
      </c>
      <c r="H53">
        <v>2</v>
      </c>
      <c r="L53">
        <v>1</v>
      </c>
      <c r="O53">
        <v>20</v>
      </c>
      <c r="P53">
        <f>+O53*100/$O$52</f>
        <v>0.32674399607907206</v>
      </c>
      <c r="T53">
        <f t="shared" ref="T53:T57" si="20">+I53+J53+K53+L53+M53+N53</f>
        <v>1</v>
      </c>
      <c r="U53">
        <f>+T53*100/$T$58</f>
        <v>4.1701417848206836E-2</v>
      </c>
      <c r="Y53" s="1"/>
      <c r="Z53" s="2"/>
      <c r="AA53">
        <v>2006</v>
      </c>
      <c r="AB53">
        <v>122</v>
      </c>
      <c r="AC53">
        <v>2032</v>
      </c>
      <c r="AD53">
        <v>2069</v>
      </c>
      <c r="AE53">
        <v>185</v>
      </c>
      <c r="AF53">
        <v>123</v>
      </c>
      <c r="AH53">
        <v>4531</v>
      </c>
      <c r="AI53">
        <f t="shared" si="18"/>
        <v>2377</v>
      </c>
      <c r="AJ53">
        <f t="shared" si="19"/>
        <v>308</v>
      </c>
    </row>
    <row r="54" spans="2:36" x14ac:dyDescent="0.25">
      <c r="B54">
        <v>2</v>
      </c>
      <c r="C54">
        <v>7</v>
      </c>
      <c r="D54">
        <v>371</v>
      </c>
      <c r="E54">
        <v>685</v>
      </c>
      <c r="F54">
        <v>664</v>
      </c>
      <c r="G54">
        <v>653</v>
      </c>
      <c r="H54">
        <v>563</v>
      </c>
      <c r="I54">
        <v>176</v>
      </c>
      <c r="J54">
        <v>27</v>
      </c>
      <c r="K54">
        <v>9</v>
      </c>
      <c r="L54">
        <v>77</v>
      </c>
      <c r="M54">
        <v>112</v>
      </c>
      <c r="N54">
        <v>25</v>
      </c>
      <c r="O54">
        <v>3369</v>
      </c>
      <c r="P54">
        <f t="shared" ref="P54:P57" si="21">+O54*100/$O$52</f>
        <v>55.040026139519689</v>
      </c>
      <c r="T54">
        <f t="shared" si="20"/>
        <v>426</v>
      </c>
      <c r="U54">
        <f t="shared" ref="U54:U57" si="22">+T54*100/$T$58</f>
        <v>17.764804003336113</v>
      </c>
      <c r="Y54" s="1"/>
      <c r="Z54" s="2"/>
      <c r="AA54">
        <v>2007</v>
      </c>
      <c r="AB54">
        <v>20</v>
      </c>
      <c r="AC54">
        <v>3369</v>
      </c>
      <c r="AD54">
        <v>2600</v>
      </c>
      <c r="AE54">
        <v>100</v>
      </c>
      <c r="AF54">
        <v>32</v>
      </c>
      <c r="AH54">
        <v>6121</v>
      </c>
      <c r="AI54">
        <f t="shared" si="18"/>
        <v>2732</v>
      </c>
      <c r="AJ54">
        <f t="shared" si="19"/>
        <v>132</v>
      </c>
    </row>
    <row r="55" spans="2:36" x14ac:dyDescent="0.25">
      <c r="B55">
        <v>3</v>
      </c>
      <c r="C55">
        <v>110</v>
      </c>
      <c r="D55">
        <v>268</v>
      </c>
      <c r="E55">
        <v>34</v>
      </c>
      <c r="F55">
        <v>21</v>
      </c>
      <c r="G55">
        <v>64</v>
      </c>
      <c r="H55">
        <v>259</v>
      </c>
      <c r="I55">
        <v>294</v>
      </c>
      <c r="J55">
        <v>216</v>
      </c>
      <c r="K55">
        <v>301</v>
      </c>
      <c r="L55">
        <v>587</v>
      </c>
      <c r="M55">
        <v>430</v>
      </c>
      <c r="N55">
        <v>16</v>
      </c>
      <c r="O55">
        <v>2600</v>
      </c>
      <c r="P55">
        <f t="shared" si="21"/>
        <v>42.476719490279365</v>
      </c>
      <c r="T55">
        <f t="shared" si="20"/>
        <v>1844</v>
      </c>
      <c r="U55">
        <f t="shared" si="22"/>
        <v>76.897414512093405</v>
      </c>
      <c r="Y55" s="1"/>
      <c r="Z55" s="2"/>
      <c r="AA55">
        <v>2008</v>
      </c>
      <c r="AB55">
        <v>344</v>
      </c>
      <c r="AC55">
        <v>4595</v>
      </c>
      <c r="AD55">
        <v>1963</v>
      </c>
      <c r="AE55">
        <v>712</v>
      </c>
      <c r="AF55">
        <v>37</v>
      </c>
      <c r="AH55">
        <v>7651</v>
      </c>
      <c r="AI55">
        <f t="shared" si="18"/>
        <v>2712</v>
      </c>
      <c r="AJ55">
        <f t="shared" si="19"/>
        <v>749</v>
      </c>
    </row>
    <row r="56" spans="2:36" x14ac:dyDescent="0.25">
      <c r="B56">
        <v>4</v>
      </c>
      <c r="C56">
        <v>3</v>
      </c>
      <c r="D56">
        <v>1</v>
      </c>
      <c r="I56">
        <v>15</v>
      </c>
      <c r="J56">
        <v>3</v>
      </c>
      <c r="K56">
        <v>21</v>
      </c>
      <c r="L56">
        <v>43</v>
      </c>
      <c r="M56">
        <v>14</v>
      </c>
      <c r="O56">
        <v>100</v>
      </c>
      <c r="P56">
        <f t="shared" si="21"/>
        <v>1.6337199803953601</v>
      </c>
      <c r="T56">
        <f t="shared" si="20"/>
        <v>96</v>
      </c>
      <c r="U56">
        <f t="shared" si="22"/>
        <v>4.0033361134278564</v>
      </c>
      <c r="Y56" s="1"/>
      <c r="Z56" s="2"/>
      <c r="AA56">
        <v>2009</v>
      </c>
      <c r="AB56">
        <v>129</v>
      </c>
      <c r="AC56">
        <v>4554</v>
      </c>
      <c r="AD56">
        <v>1310</v>
      </c>
      <c r="AE56">
        <v>200</v>
      </c>
      <c r="AF56">
        <v>1</v>
      </c>
      <c r="AH56">
        <v>6194</v>
      </c>
      <c r="AI56">
        <f t="shared" si="18"/>
        <v>1511</v>
      </c>
      <c r="AJ56">
        <f t="shared" si="19"/>
        <v>201</v>
      </c>
    </row>
    <row r="57" spans="2:36" x14ac:dyDescent="0.25">
      <c r="B57">
        <v>5</v>
      </c>
      <c r="E57">
        <v>1</v>
      </c>
      <c r="I57">
        <v>28</v>
      </c>
      <c r="K57">
        <v>1</v>
      </c>
      <c r="M57">
        <v>2</v>
      </c>
      <c r="O57">
        <v>32</v>
      </c>
      <c r="P57">
        <f t="shared" si="21"/>
        <v>0.52279039372651526</v>
      </c>
      <c r="Q57">
        <f>+P55+P56+P57</f>
        <v>44.633229864401244</v>
      </c>
      <c r="R57">
        <f>+P56+P57</f>
        <v>2.1565103741218756</v>
      </c>
      <c r="T57">
        <f t="shared" si="20"/>
        <v>31</v>
      </c>
      <c r="U57">
        <f t="shared" si="22"/>
        <v>1.2927439532944121</v>
      </c>
      <c r="Y57" s="1"/>
      <c r="Z57" s="2"/>
      <c r="AA57">
        <v>2010</v>
      </c>
      <c r="AB57">
        <v>9</v>
      </c>
      <c r="AC57">
        <v>2309</v>
      </c>
      <c r="AD57">
        <v>1501</v>
      </c>
      <c r="AE57">
        <v>157</v>
      </c>
      <c r="AF57">
        <v>1</v>
      </c>
      <c r="AH57">
        <v>3977</v>
      </c>
      <c r="AI57">
        <f t="shared" si="18"/>
        <v>1659</v>
      </c>
      <c r="AJ57">
        <f t="shared" si="19"/>
        <v>158</v>
      </c>
    </row>
    <row r="58" spans="2:36" x14ac:dyDescent="0.25">
      <c r="T58" s="3">
        <f>SUM(T53:T57)</f>
        <v>2398</v>
      </c>
      <c r="U58" s="4">
        <f>+U55+U56+U57</f>
        <v>82.19349457881566</v>
      </c>
      <c r="V58" s="4">
        <f>+U56+U57</f>
        <v>5.2960800667222685</v>
      </c>
      <c r="AA58">
        <v>2011</v>
      </c>
      <c r="AB58">
        <v>3280</v>
      </c>
      <c r="AC58">
        <v>67</v>
      </c>
      <c r="AH58">
        <v>3347</v>
      </c>
      <c r="AI58">
        <f t="shared" si="18"/>
        <v>0</v>
      </c>
      <c r="AJ58">
        <f t="shared" si="19"/>
        <v>0</v>
      </c>
    </row>
    <row r="59" spans="2:36" x14ac:dyDescent="0.25">
      <c r="B59">
        <v>2008</v>
      </c>
      <c r="D59">
        <v>519</v>
      </c>
      <c r="E59">
        <v>686</v>
      </c>
      <c r="F59">
        <v>1077</v>
      </c>
      <c r="G59">
        <v>888</v>
      </c>
      <c r="H59">
        <v>1208</v>
      </c>
      <c r="I59">
        <v>929</v>
      </c>
      <c r="J59">
        <v>119</v>
      </c>
      <c r="K59">
        <v>289</v>
      </c>
      <c r="L59">
        <v>814</v>
      </c>
      <c r="M59">
        <v>449</v>
      </c>
      <c r="N59">
        <v>673</v>
      </c>
      <c r="O59">
        <v>7651</v>
      </c>
      <c r="AA59" t="s">
        <v>3</v>
      </c>
      <c r="AB59">
        <v>4597</v>
      </c>
      <c r="AC59">
        <v>30221</v>
      </c>
      <c r="AD59">
        <v>22258</v>
      </c>
      <c r="AE59">
        <v>1950</v>
      </c>
      <c r="AF59">
        <v>244</v>
      </c>
      <c r="AH59">
        <v>59270</v>
      </c>
      <c r="AI59">
        <f t="shared" si="18"/>
        <v>24452</v>
      </c>
    </row>
    <row r="60" spans="2:36" x14ac:dyDescent="0.25">
      <c r="B60">
        <v>1</v>
      </c>
      <c r="D60">
        <v>30</v>
      </c>
      <c r="E60">
        <v>41</v>
      </c>
      <c r="F60">
        <v>53</v>
      </c>
      <c r="G60">
        <v>54</v>
      </c>
      <c r="H60">
        <v>117</v>
      </c>
      <c r="I60">
        <v>17</v>
      </c>
      <c r="K60">
        <v>7</v>
      </c>
      <c r="L60">
        <v>21</v>
      </c>
      <c r="M60">
        <v>4</v>
      </c>
      <c r="O60">
        <v>344</v>
      </c>
      <c r="P60">
        <f>+O60*100/$O$59</f>
        <v>4.4961442948634165</v>
      </c>
      <c r="T60">
        <f t="shared" ref="T60:T64" si="23">+I60+J60+K60+L60+M60+N60</f>
        <v>49</v>
      </c>
      <c r="U60">
        <f>+T60*100/$T$65</f>
        <v>1.4970974641002139</v>
      </c>
    </row>
    <row r="61" spans="2:36" x14ac:dyDescent="0.25">
      <c r="B61">
        <v>2</v>
      </c>
      <c r="D61">
        <v>363</v>
      </c>
      <c r="E61">
        <v>421</v>
      </c>
      <c r="F61">
        <v>935</v>
      </c>
      <c r="G61">
        <v>790</v>
      </c>
      <c r="H61">
        <v>999</v>
      </c>
      <c r="I61">
        <v>698</v>
      </c>
      <c r="J61">
        <v>58</v>
      </c>
      <c r="K61">
        <v>5</v>
      </c>
      <c r="L61">
        <v>177</v>
      </c>
      <c r="M61">
        <v>110</v>
      </c>
      <c r="N61">
        <v>39</v>
      </c>
      <c r="O61">
        <v>4595</v>
      </c>
      <c r="P61">
        <f t="shared" ref="P61:P64" si="24">+O61*100/$O$59</f>
        <v>60.057508822376157</v>
      </c>
      <c r="T61">
        <f t="shared" si="23"/>
        <v>1087</v>
      </c>
      <c r="U61">
        <f t="shared" ref="U61:U64" si="25">+T61*100/$T$65</f>
        <v>33.211121295447604</v>
      </c>
    </row>
    <row r="62" spans="2:36" x14ac:dyDescent="0.25">
      <c r="B62">
        <v>3</v>
      </c>
      <c r="D62">
        <v>123</v>
      </c>
      <c r="E62">
        <v>189</v>
      </c>
      <c r="F62">
        <v>89</v>
      </c>
      <c r="G62">
        <v>43</v>
      </c>
      <c r="H62">
        <v>90</v>
      </c>
      <c r="I62">
        <v>155</v>
      </c>
      <c r="J62">
        <v>46</v>
      </c>
      <c r="K62">
        <v>114</v>
      </c>
      <c r="L62">
        <v>530</v>
      </c>
      <c r="M62">
        <v>225</v>
      </c>
      <c r="N62">
        <v>359</v>
      </c>
      <c r="O62">
        <v>1963</v>
      </c>
      <c r="P62">
        <f t="shared" si="24"/>
        <v>25.656776891909555</v>
      </c>
      <c r="T62">
        <f t="shared" si="23"/>
        <v>1429</v>
      </c>
      <c r="U62">
        <f t="shared" si="25"/>
        <v>43.660250534677665</v>
      </c>
    </row>
    <row r="63" spans="2:36" x14ac:dyDescent="0.25">
      <c r="B63">
        <v>4</v>
      </c>
      <c r="D63">
        <v>3</v>
      </c>
      <c r="E63">
        <v>35</v>
      </c>
      <c r="G63">
        <v>1</v>
      </c>
      <c r="H63">
        <v>1</v>
      </c>
      <c r="I63">
        <v>59</v>
      </c>
      <c r="J63">
        <v>15</v>
      </c>
      <c r="K63">
        <v>149</v>
      </c>
      <c r="L63">
        <v>84</v>
      </c>
      <c r="M63">
        <v>99</v>
      </c>
      <c r="N63">
        <v>266</v>
      </c>
      <c r="O63">
        <v>712</v>
      </c>
      <c r="P63">
        <f t="shared" si="24"/>
        <v>9.305973075414979</v>
      </c>
      <c r="T63">
        <f t="shared" si="23"/>
        <v>672</v>
      </c>
      <c r="U63">
        <f t="shared" si="25"/>
        <v>20.531622364802931</v>
      </c>
    </row>
    <row r="64" spans="2:36" x14ac:dyDescent="0.25">
      <c r="B64">
        <v>5</v>
      </c>
      <c r="H64">
        <v>1</v>
      </c>
      <c r="K64">
        <v>14</v>
      </c>
      <c r="L64">
        <v>2</v>
      </c>
      <c r="M64">
        <v>11</v>
      </c>
      <c r="N64">
        <v>9</v>
      </c>
      <c r="O64">
        <v>37</v>
      </c>
      <c r="P64">
        <f t="shared" si="24"/>
        <v>0.48359691543589073</v>
      </c>
      <c r="Q64">
        <f>+P62+P63+P64</f>
        <v>35.446346882760423</v>
      </c>
      <c r="R64">
        <f>+P63+P64</f>
        <v>9.78956999085087</v>
      </c>
      <c r="T64">
        <f t="shared" si="23"/>
        <v>36</v>
      </c>
      <c r="U64">
        <f t="shared" si="25"/>
        <v>1.0999083409715857</v>
      </c>
    </row>
    <row r="65" spans="2:22" x14ac:dyDescent="0.25">
      <c r="T65" s="3">
        <f>SUM(T60:T64)</f>
        <v>3273</v>
      </c>
      <c r="U65" s="4">
        <f>+U62+U63+U64</f>
        <v>65.291781240452181</v>
      </c>
      <c r="V65" s="4">
        <f>+U63+U64</f>
        <v>21.631530705774516</v>
      </c>
    </row>
    <row r="66" spans="2:22" x14ac:dyDescent="0.25">
      <c r="B66">
        <v>2009</v>
      </c>
      <c r="D66">
        <v>121</v>
      </c>
      <c r="E66">
        <v>1017</v>
      </c>
      <c r="F66">
        <v>980</v>
      </c>
      <c r="G66">
        <v>698</v>
      </c>
      <c r="H66">
        <v>631</v>
      </c>
      <c r="I66">
        <v>1318</v>
      </c>
      <c r="J66">
        <v>443</v>
      </c>
      <c r="K66">
        <v>229</v>
      </c>
      <c r="L66">
        <v>446</v>
      </c>
      <c r="M66">
        <v>162</v>
      </c>
      <c r="N66">
        <v>149</v>
      </c>
      <c r="O66">
        <v>6194</v>
      </c>
    </row>
    <row r="67" spans="2:22" x14ac:dyDescent="0.25">
      <c r="B67">
        <v>1</v>
      </c>
      <c r="E67">
        <v>45</v>
      </c>
      <c r="F67">
        <v>7</v>
      </c>
      <c r="G67">
        <v>47</v>
      </c>
      <c r="H67">
        <v>25</v>
      </c>
      <c r="I67">
        <v>2</v>
      </c>
      <c r="J67">
        <v>3</v>
      </c>
      <c r="O67">
        <v>129</v>
      </c>
      <c r="P67">
        <f>+O67*100/$O$66</f>
        <v>2.0826606393283824</v>
      </c>
      <c r="T67">
        <f t="shared" ref="T67:T71" si="26">+I67+J67+K67+L67+M67+N67</f>
        <v>5</v>
      </c>
      <c r="U67">
        <f>+T67*100/$T$72</f>
        <v>0.18201674554058975</v>
      </c>
    </row>
    <row r="68" spans="2:22" x14ac:dyDescent="0.25">
      <c r="B68">
        <v>2</v>
      </c>
      <c r="D68">
        <v>121</v>
      </c>
      <c r="E68">
        <v>954</v>
      </c>
      <c r="F68">
        <v>961</v>
      </c>
      <c r="G68">
        <v>645</v>
      </c>
      <c r="H68">
        <v>587</v>
      </c>
      <c r="I68">
        <v>940</v>
      </c>
      <c r="J68">
        <v>220</v>
      </c>
      <c r="K68">
        <v>41</v>
      </c>
      <c r="L68">
        <v>74</v>
      </c>
      <c r="M68">
        <v>9</v>
      </c>
      <c r="N68">
        <v>2</v>
      </c>
      <c r="O68">
        <v>4554</v>
      </c>
      <c r="P68">
        <f t="shared" ref="P68:P71" si="27">+O68*100/$O$66</f>
        <v>73.522763965127538</v>
      </c>
      <c r="T68">
        <f t="shared" si="26"/>
        <v>1286</v>
      </c>
      <c r="U68">
        <f t="shared" ref="U68:U71" si="28">+T68*100/$T$72</f>
        <v>46.814706953039682</v>
      </c>
    </row>
    <row r="69" spans="2:22" x14ac:dyDescent="0.25">
      <c r="B69">
        <v>3</v>
      </c>
      <c r="E69">
        <v>18</v>
      </c>
      <c r="F69">
        <v>12</v>
      </c>
      <c r="G69">
        <v>5</v>
      </c>
      <c r="H69">
        <v>19</v>
      </c>
      <c r="I69">
        <v>322</v>
      </c>
      <c r="J69">
        <v>210</v>
      </c>
      <c r="K69">
        <v>123</v>
      </c>
      <c r="L69">
        <v>328</v>
      </c>
      <c r="M69">
        <v>149</v>
      </c>
      <c r="N69">
        <v>124</v>
      </c>
      <c r="O69">
        <v>1310</v>
      </c>
      <c r="P69">
        <f t="shared" si="27"/>
        <v>21.149499515660317</v>
      </c>
      <c r="T69">
        <f t="shared" si="26"/>
        <v>1256</v>
      </c>
      <c r="U69">
        <f t="shared" si="28"/>
        <v>45.722606479796141</v>
      </c>
    </row>
    <row r="70" spans="2:22" x14ac:dyDescent="0.25">
      <c r="B70">
        <v>4</v>
      </c>
      <c r="G70">
        <v>1</v>
      </c>
      <c r="I70">
        <v>54</v>
      </c>
      <c r="J70">
        <v>10</v>
      </c>
      <c r="K70">
        <v>65</v>
      </c>
      <c r="L70">
        <v>44</v>
      </c>
      <c r="M70">
        <v>4</v>
      </c>
      <c r="N70">
        <v>22</v>
      </c>
      <c r="O70">
        <v>200</v>
      </c>
      <c r="P70">
        <f t="shared" si="27"/>
        <v>3.2289312237649339</v>
      </c>
      <c r="T70">
        <f t="shared" si="26"/>
        <v>199</v>
      </c>
      <c r="U70">
        <f t="shared" si="28"/>
        <v>7.2442664725154717</v>
      </c>
    </row>
    <row r="71" spans="2:22" x14ac:dyDescent="0.25">
      <c r="B71">
        <v>5</v>
      </c>
      <c r="N71">
        <v>1</v>
      </c>
      <c r="O71">
        <v>1</v>
      </c>
      <c r="P71">
        <f t="shared" si="27"/>
        <v>1.6144656118824669E-2</v>
      </c>
      <c r="Q71">
        <f>+P69+P70+P71</f>
        <v>24.394575395544077</v>
      </c>
      <c r="R71">
        <f>+P70+P71</f>
        <v>3.2450758798837587</v>
      </c>
      <c r="T71">
        <f t="shared" si="26"/>
        <v>1</v>
      </c>
      <c r="U71">
        <f t="shared" si="28"/>
        <v>3.6403349108117947E-2</v>
      </c>
    </row>
    <row r="72" spans="2:22" x14ac:dyDescent="0.25">
      <c r="T72" s="3">
        <f>SUM(T67:T71)</f>
        <v>2747</v>
      </c>
      <c r="U72" s="4">
        <f>+U69+U70+U71</f>
        <v>53.003276301419731</v>
      </c>
      <c r="V72" s="4">
        <f>+U70+U71</f>
        <v>7.2806698216235901</v>
      </c>
    </row>
    <row r="73" spans="2:22" x14ac:dyDescent="0.25">
      <c r="B73">
        <v>2010</v>
      </c>
      <c r="D73">
        <v>103</v>
      </c>
      <c r="E73">
        <v>501</v>
      </c>
      <c r="F73">
        <v>421</v>
      </c>
      <c r="G73">
        <v>542</v>
      </c>
      <c r="H73">
        <v>560</v>
      </c>
      <c r="I73">
        <v>383</v>
      </c>
      <c r="J73">
        <v>203</v>
      </c>
      <c r="K73">
        <v>573</v>
      </c>
      <c r="L73">
        <v>322</v>
      </c>
      <c r="M73">
        <v>329</v>
      </c>
      <c r="N73">
        <v>40</v>
      </c>
      <c r="O73">
        <v>3977</v>
      </c>
    </row>
    <row r="74" spans="2:22" x14ac:dyDescent="0.25">
      <c r="B74">
        <v>1</v>
      </c>
      <c r="E74">
        <v>9</v>
      </c>
      <c r="O74">
        <v>9</v>
      </c>
      <c r="P74">
        <f>+O74*100/O73</f>
        <v>0.2263012320844858</v>
      </c>
      <c r="T74">
        <f t="shared" ref="T74:T78" si="29">+I74+J74+K74+L74+M74+N74</f>
        <v>0</v>
      </c>
      <c r="U74">
        <f>+T74*100/$T$79</f>
        <v>0</v>
      </c>
    </row>
    <row r="75" spans="2:22" x14ac:dyDescent="0.25">
      <c r="B75">
        <v>2</v>
      </c>
      <c r="D75">
        <v>97</v>
      </c>
      <c r="E75">
        <v>279</v>
      </c>
      <c r="F75">
        <v>417</v>
      </c>
      <c r="G75">
        <v>480</v>
      </c>
      <c r="H75">
        <v>540</v>
      </c>
      <c r="I75">
        <v>241</v>
      </c>
      <c r="J75">
        <v>91</v>
      </c>
      <c r="K75">
        <v>112</v>
      </c>
      <c r="L75">
        <v>19</v>
      </c>
      <c r="M75">
        <v>33</v>
      </c>
      <c r="O75">
        <v>2309</v>
      </c>
      <c r="P75">
        <f t="shared" ref="P75:P78" si="30">+O75*100/O74</f>
        <v>25655.555555555555</v>
      </c>
      <c r="T75">
        <f t="shared" si="29"/>
        <v>496</v>
      </c>
      <c r="U75">
        <f t="shared" ref="U75:U78" si="31">+T75*100/$T$79</f>
        <v>26.810810810810811</v>
      </c>
    </row>
    <row r="76" spans="2:22" x14ac:dyDescent="0.25">
      <c r="B76">
        <v>3</v>
      </c>
      <c r="D76">
        <v>6</v>
      </c>
      <c r="E76">
        <v>193</v>
      </c>
      <c r="F76">
        <v>4</v>
      </c>
      <c r="G76">
        <v>62</v>
      </c>
      <c r="H76">
        <v>19</v>
      </c>
      <c r="I76">
        <v>129</v>
      </c>
      <c r="J76">
        <v>112</v>
      </c>
      <c r="K76">
        <v>386</v>
      </c>
      <c r="L76">
        <v>277</v>
      </c>
      <c r="M76">
        <v>274</v>
      </c>
      <c r="N76">
        <v>39</v>
      </c>
      <c r="O76">
        <v>1501</v>
      </c>
      <c r="P76">
        <f t="shared" si="30"/>
        <v>65.00649631875271</v>
      </c>
      <c r="T76">
        <f t="shared" si="29"/>
        <v>1217</v>
      </c>
      <c r="U76">
        <f t="shared" si="31"/>
        <v>65.78378378378379</v>
      </c>
    </row>
    <row r="77" spans="2:22" x14ac:dyDescent="0.25">
      <c r="B77">
        <v>4</v>
      </c>
      <c r="E77">
        <v>20</v>
      </c>
      <c r="H77">
        <v>1</v>
      </c>
      <c r="I77">
        <v>13</v>
      </c>
      <c r="K77">
        <v>75</v>
      </c>
      <c r="L77">
        <v>26</v>
      </c>
      <c r="M77">
        <v>21</v>
      </c>
      <c r="N77">
        <v>1</v>
      </c>
      <c r="O77">
        <v>157</v>
      </c>
      <c r="P77">
        <f t="shared" si="30"/>
        <v>10.459693537641572</v>
      </c>
      <c r="T77">
        <f t="shared" si="29"/>
        <v>136</v>
      </c>
      <c r="U77">
        <f t="shared" si="31"/>
        <v>7.3513513513513518</v>
      </c>
    </row>
    <row r="78" spans="2:22" x14ac:dyDescent="0.25">
      <c r="B78">
        <v>5</v>
      </c>
      <c r="M78">
        <v>1</v>
      </c>
      <c r="O78">
        <v>1</v>
      </c>
      <c r="P78">
        <f t="shared" si="30"/>
        <v>0.63694267515923564</v>
      </c>
      <c r="Q78">
        <f>+P76+P77+P78</f>
        <v>76.103132531553513</v>
      </c>
      <c r="R78">
        <f>+P77+P78</f>
        <v>11.096636212800808</v>
      </c>
      <c r="T78">
        <f t="shared" si="29"/>
        <v>1</v>
      </c>
      <c r="U78">
        <f t="shared" si="31"/>
        <v>5.4054054054054057E-2</v>
      </c>
    </row>
    <row r="79" spans="2:22" x14ac:dyDescent="0.25">
      <c r="T79" s="3">
        <f>SUM(T74:T78)</f>
        <v>1850</v>
      </c>
      <c r="U79" s="4">
        <f>+U76+U77+U78</f>
        <v>73.189189189189193</v>
      </c>
      <c r="V79" s="4">
        <f>+U77+U78</f>
        <v>7.4054054054054061</v>
      </c>
    </row>
    <row r="80" spans="2:22" x14ac:dyDescent="0.25">
      <c r="B80">
        <v>2011</v>
      </c>
      <c r="C80">
        <v>37</v>
      </c>
      <c r="E80">
        <v>367</v>
      </c>
      <c r="F80">
        <v>641</v>
      </c>
      <c r="G80">
        <v>312</v>
      </c>
      <c r="H80">
        <v>559</v>
      </c>
      <c r="I80">
        <v>213</v>
      </c>
      <c r="J80">
        <v>258</v>
      </c>
      <c r="K80">
        <v>148</v>
      </c>
      <c r="L80">
        <v>380</v>
      </c>
      <c r="M80">
        <v>336</v>
      </c>
      <c r="N80">
        <v>40</v>
      </c>
      <c r="O80">
        <v>3291</v>
      </c>
    </row>
    <row r="81" spans="2:22" x14ac:dyDescent="0.25">
      <c r="B81">
        <v>0</v>
      </c>
    </row>
    <row r="82" spans="2:22" x14ac:dyDescent="0.25">
      <c r="B82">
        <v>1</v>
      </c>
      <c r="E82">
        <v>41</v>
      </c>
      <c r="F82">
        <v>91</v>
      </c>
      <c r="G82">
        <v>20</v>
      </c>
      <c r="H82">
        <v>1</v>
      </c>
      <c r="J82">
        <v>2</v>
      </c>
      <c r="O82">
        <v>155</v>
      </c>
      <c r="P82">
        <f t="shared" ref="P82:P86" si="32">+O82*100/$O$80</f>
        <v>4.7098146460042543</v>
      </c>
      <c r="T82">
        <f t="shared" ref="T82:T86" si="33">+I82+J82+K82+L82+M82+N82</f>
        <v>2</v>
      </c>
      <c r="U82">
        <f>+T82*100/$T$87</f>
        <v>0.14545454545454545</v>
      </c>
    </row>
    <row r="83" spans="2:22" x14ac:dyDescent="0.25">
      <c r="B83">
        <v>2</v>
      </c>
      <c r="C83">
        <v>1</v>
      </c>
      <c r="E83">
        <v>267</v>
      </c>
      <c r="F83">
        <v>519</v>
      </c>
      <c r="G83">
        <v>246</v>
      </c>
      <c r="H83">
        <v>372</v>
      </c>
      <c r="I83">
        <v>107</v>
      </c>
      <c r="J83">
        <v>57</v>
      </c>
      <c r="K83">
        <v>4</v>
      </c>
      <c r="L83">
        <v>197</v>
      </c>
      <c r="M83">
        <v>128</v>
      </c>
      <c r="O83">
        <v>1898</v>
      </c>
      <c r="P83">
        <f t="shared" si="32"/>
        <v>57.672439987845642</v>
      </c>
      <c r="T83">
        <f t="shared" si="33"/>
        <v>493</v>
      </c>
      <c r="U83">
        <f t="shared" ref="U83:U86" si="34">+T83*100/$T$87</f>
        <v>35.854545454545452</v>
      </c>
    </row>
    <row r="84" spans="2:22" x14ac:dyDescent="0.25">
      <c r="B84">
        <v>3</v>
      </c>
      <c r="C84">
        <v>36</v>
      </c>
      <c r="E84">
        <v>59</v>
      </c>
      <c r="F84">
        <v>31</v>
      </c>
      <c r="G84">
        <v>46</v>
      </c>
      <c r="H84">
        <v>158</v>
      </c>
      <c r="I84">
        <v>105</v>
      </c>
      <c r="J84">
        <v>168</v>
      </c>
      <c r="K84">
        <v>127</v>
      </c>
      <c r="L84">
        <v>152</v>
      </c>
      <c r="M84">
        <v>157</v>
      </c>
      <c r="N84">
        <v>35</v>
      </c>
      <c r="O84">
        <v>1074</v>
      </c>
      <c r="P84">
        <f t="shared" si="32"/>
        <v>32.634457611668189</v>
      </c>
      <c r="T84">
        <f t="shared" si="33"/>
        <v>744</v>
      </c>
      <c r="U84">
        <f t="shared" si="34"/>
        <v>54.109090909090909</v>
      </c>
    </row>
    <row r="85" spans="2:22" x14ac:dyDescent="0.25">
      <c r="B85">
        <v>4</v>
      </c>
      <c r="H85">
        <v>28</v>
      </c>
      <c r="I85">
        <v>1</v>
      </c>
      <c r="J85">
        <v>31</v>
      </c>
      <c r="K85">
        <v>14</v>
      </c>
      <c r="L85">
        <v>31</v>
      </c>
      <c r="M85">
        <v>51</v>
      </c>
      <c r="N85">
        <v>5</v>
      </c>
      <c r="O85">
        <v>161</v>
      </c>
      <c r="P85">
        <f t="shared" si="32"/>
        <v>4.8921300516560313</v>
      </c>
      <c r="T85">
        <f t="shared" si="33"/>
        <v>133</v>
      </c>
      <c r="U85">
        <f t="shared" si="34"/>
        <v>9.672727272727272</v>
      </c>
    </row>
    <row r="86" spans="2:22" x14ac:dyDescent="0.25">
      <c r="B86">
        <v>5</v>
      </c>
      <c r="K86">
        <v>3</v>
      </c>
      <c r="O86">
        <v>3</v>
      </c>
      <c r="P86">
        <f t="shared" si="32"/>
        <v>9.1157702825888781E-2</v>
      </c>
      <c r="Q86">
        <f>+P84+P85+P86</f>
        <v>37.61774536615011</v>
      </c>
      <c r="R86">
        <f>+P85+P86</f>
        <v>4.9832877544819203</v>
      </c>
      <c r="T86">
        <f t="shared" si="33"/>
        <v>3</v>
      </c>
      <c r="U86">
        <f t="shared" si="34"/>
        <v>0.21818181818181817</v>
      </c>
    </row>
    <row r="87" spans="2:22" x14ac:dyDescent="0.25">
      <c r="B87" t="s">
        <v>3</v>
      </c>
      <c r="C87">
        <v>1181</v>
      </c>
      <c r="D87">
        <v>4329</v>
      </c>
      <c r="E87">
        <v>8305</v>
      </c>
      <c r="F87">
        <v>7630</v>
      </c>
      <c r="G87">
        <v>5328</v>
      </c>
      <c r="H87">
        <v>6027</v>
      </c>
      <c r="I87">
        <v>4613</v>
      </c>
      <c r="J87">
        <v>2362</v>
      </c>
      <c r="K87">
        <v>6426</v>
      </c>
      <c r="L87">
        <v>5918</v>
      </c>
      <c r="M87">
        <v>4763</v>
      </c>
      <c r="N87">
        <v>2332</v>
      </c>
      <c r="O87">
        <v>59214</v>
      </c>
      <c r="T87" s="3">
        <f>SUM(T82:T86)</f>
        <v>1375</v>
      </c>
      <c r="U87" s="4">
        <f>+U84+U85+U86</f>
        <v>64</v>
      </c>
      <c r="V87" s="4">
        <f>+U85+U86</f>
        <v>9.8909090909090907</v>
      </c>
    </row>
    <row r="88" spans="2:22" x14ac:dyDescent="0.25">
      <c r="T88" s="8">
        <f>+T87+T79+T72+T65+T58+T50+T43+T36+T29+T22+T15</f>
        <v>26414</v>
      </c>
    </row>
    <row r="89" spans="2:22" x14ac:dyDescent="0.25">
      <c r="B89">
        <v>2012</v>
      </c>
      <c r="E89">
        <v>21</v>
      </c>
      <c r="F89">
        <v>3</v>
      </c>
      <c r="K89">
        <v>4</v>
      </c>
      <c r="O89">
        <v>28</v>
      </c>
      <c r="T89">
        <f t="shared" ref="T89:T93" si="35">+I89+J89+K89+L89+M89+N89</f>
        <v>4</v>
      </c>
      <c r="U89">
        <f>+T89*100/$T$94</f>
        <v>0.10330578512396695</v>
      </c>
    </row>
    <row r="90" spans="2:22" x14ac:dyDescent="0.25">
      <c r="D90">
        <v>27</v>
      </c>
      <c r="E90">
        <v>267</v>
      </c>
      <c r="F90">
        <v>476</v>
      </c>
      <c r="G90">
        <v>337</v>
      </c>
      <c r="H90">
        <v>337</v>
      </c>
      <c r="I90">
        <v>150</v>
      </c>
      <c r="J90">
        <v>12</v>
      </c>
      <c r="K90">
        <v>60</v>
      </c>
      <c r="L90">
        <v>163</v>
      </c>
      <c r="M90">
        <v>54</v>
      </c>
      <c r="N90">
        <v>24</v>
      </c>
      <c r="O90">
        <v>1907</v>
      </c>
      <c r="T90">
        <f t="shared" si="35"/>
        <v>463</v>
      </c>
      <c r="U90">
        <f t="shared" ref="U90:U93" si="36">+T90*100/$T$94</f>
        <v>11.957644628099173</v>
      </c>
    </row>
    <row r="91" spans="2:22" x14ac:dyDescent="0.25">
      <c r="D91">
        <v>32</v>
      </c>
      <c r="E91">
        <v>218</v>
      </c>
      <c r="F91">
        <v>67</v>
      </c>
      <c r="G91">
        <v>6</v>
      </c>
      <c r="H91">
        <v>140</v>
      </c>
      <c r="I91">
        <v>505</v>
      </c>
      <c r="J91">
        <v>111</v>
      </c>
      <c r="K91">
        <v>127</v>
      </c>
      <c r="L91">
        <v>1295</v>
      </c>
      <c r="M91">
        <v>660</v>
      </c>
      <c r="N91">
        <v>566</v>
      </c>
      <c r="O91">
        <v>3727</v>
      </c>
      <c r="T91">
        <f t="shared" si="35"/>
        <v>3264</v>
      </c>
      <c r="U91">
        <f t="shared" si="36"/>
        <v>84.297520661157023</v>
      </c>
    </row>
    <row r="92" spans="2:22" x14ac:dyDescent="0.25">
      <c r="E92">
        <v>8</v>
      </c>
      <c r="F92">
        <v>1</v>
      </c>
      <c r="H92">
        <v>9</v>
      </c>
      <c r="I92">
        <v>12</v>
      </c>
      <c r="J92">
        <v>1</v>
      </c>
      <c r="K92">
        <v>28</v>
      </c>
      <c r="L92">
        <v>20</v>
      </c>
      <c r="M92">
        <v>19</v>
      </c>
      <c r="N92">
        <v>49</v>
      </c>
      <c r="O92">
        <v>147</v>
      </c>
      <c r="T92">
        <f t="shared" si="35"/>
        <v>129</v>
      </c>
      <c r="U92">
        <f t="shared" si="36"/>
        <v>3.3316115702479339</v>
      </c>
    </row>
    <row r="93" spans="2:22" x14ac:dyDescent="0.25">
      <c r="E93">
        <v>4</v>
      </c>
      <c r="K93">
        <v>4</v>
      </c>
      <c r="L93">
        <v>6</v>
      </c>
      <c r="M93">
        <v>2</v>
      </c>
      <c r="O93">
        <v>16</v>
      </c>
      <c r="T93">
        <f t="shared" si="35"/>
        <v>12</v>
      </c>
      <c r="U93">
        <f t="shared" si="36"/>
        <v>0.30991735537190085</v>
      </c>
    </row>
    <row r="94" spans="2:22" x14ac:dyDescent="0.25">
      <c r="T94" s="3">
        <v>3872</v>
      </c>
      <c r="U94" s="4">
        <f>+U91+U92+U93</f>
        <v>87.939049586776846</v>
      </c>
      <c r="V94" s="4">
        <f>+U92+U93</f>
        <v>3.6415289256198347</v>
      </c>
    </row>
    <row r="95" spans="2:22" x14ac:dyDescent="0.25">
      <c r="B95" s="5"/>
      <c r="C95" s="5"/>
      <c r="D95" s="5"/>
    </row>
    <row r="96" spans="2:22" x14ac:dyDescent="0.25">
      <c r="B96" s="5"/>
      <c r="C96" s="5"/>
      <c r="D96" s="5"/>
    </row>
    <row r="97" spans="2:4" x14ac:dyDescent="0.25">
      <c r="B97" s="5"/>
      <c r="C97" s="5"/>
      <c r="D97" s="5"/>
    </row>
    <row r="114" spans="1:27" x14ac:dyDescent="0.25">
      <c r="D114" t="s">
        <v>34</v>
      </c>
    </row>
    <row r="116" spans="1:27" x14ac:dyDescent="0.25">
      <c r="C116" s="3">
        <v>3371</v>
      </c>
    </row>
    <row r="117" spans="1:27" x14ac:dyDescent="0.25">
      <c r="A117">
        <v>2001</v>
      </c>
      <c r="B117">
        <v>1</v>
      </c>
      <c r="C117">
        <v>214</v>
      </c>
      <c r="D117">
        <v>80</v>
      </c>
      <c r="I117" t="s">
        <v>8</v>
      </c>
      <c r="J117" t="s">
        <v>9</v>
      </c>
    </row>
    <row r="118" spans="1:27" x14ac:dyDescent="0.25">
      <c r="B118">
        <v>2</v>
      </c>
      <c r="C118">
        <v>1596</v>
      </c>
      <c r="D118">
        <v>117</v>
      </c>
      <c r="H118">
        <v>2001</v>
      </c>
      <c r="I118">
        <v>70.728083209509705</v>
      </c>
      <c r="J118">
        <v>7.578008915304606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B119">
        <v>3</v>
      </c>
      <c r="C119">
        <v>1320</v>
      </c>
      <c r="D119">
        <v>425</v>
      </c>
      <c r="H119">
        <v>2002</v>
      </c>
      <c r="I119">
        <v>73.063503140265183</v>
      </c>
      <c r="J119">
        <v>2.7913468248429867</v>
      </c>
    </row>
    <row r="120" spans="1:27" x14ac:dyDescent="0.25">
      <c r="B120">
        <v>4</v>
      </c>
      <c r="C120">
        <v>199</v>
      </c>
      <c r="D120">
        <v>49</v>
      </c>
      <c r="E120" s="3">
        <v>476</v>
      </c>
      <c r="F120" s="3">
        <v>51</v>
      </c>
      <c r="H120">
        <v>2003</v>
      </c>
      <c r="I120">
        <v>88.510354041416164</v>
      </c>
      <c r="J120">
        <v>1.9149409930973058</v>
      </c>
      <c r="AA120" s="3"/>
    </row>
    <row r="121" spans="1:27" x14ac:dyDescent="0.25">
      <c r="B121">
        <v>5</v>
      </c>
      <c r="C121">
        <v>42</v>
      </c>
      <c r="D121">
        <v>2</v>
      </c>
      <c r="H121">
        <v>2004</v>
      </c>
      <c r="I121">
        <v>88.920353982300881</v>
      </c>
      <c r="J121">
        <v>0.53097345132743368</v>
      </c>
    </row>
    <row r="122" spans="1:27" x14ac:dyDescent="0.25">
      <c r="D122" s="4">
        <v>673</v>
      </c>
      <c r="E122">
        <f>+E120*100/D122</f>
        <v>70.728083209509663</v>
      </c>
      <c r="F122">
        <f>+F120*100/D122</f>
        <v>7.578008915304606</v>
      </c>
      <c r="H122">
        <v>2005</v>
      </c>
      <c r="I122">
        <v>84.151472650771382</v>
      </c>
      <c r="J122">
        <v>9.8644226273959799</v>
      </c>
    </row>
    <row r="123" spans="1:27" x14ac:dyDescent="0.25">
      <c r="A123">
        <v>2002</v>
      </c>
      <c r="C123" s="3">
        <v>4246</v>
      </c>
      <c r="H123">
        <v>2006</v>
      </c>
      <c r="I123">
        <v>66.791277258566979</v>
      </c>
      <c r="J123">
        <v>9.2523364485981308</v>
      </c>
    </row>
    <row r="124" spans="1:27" x14ac:dyDescent="0.25">
      <c r="B124">
        <v>1</v>
      </c>
      <c r="C124">
        <v>324</v>
      </c>
      <c r="D124">
        <v>0</v>
      </c>
      <c r="H124">
        <v>2007</v>
      </c>
      <c r="I124">
        <v>82.193494578815674</v>
      </c>
      <c r="J124">
        <v>5.2960800667222685</v>
      </c>
    </row>
    <row r="125" spans="1:27" x14ac:dyDescent="0.25">
      <c r="B125">
        <v>2</v>
      </c>
      <c r="C125">
        <v>2064</v>
      </c>
      <c r="D125">
        <v>386</v>
      </c>
      <c r="H125">
        <v>2008</v>
      </c>
      <c r="I125">
        <v>65.291781240452181</v>
      </c>
      <c r="J125">
        <v>21.631530705774519</v>
      </c>
    </row>
    <row r="126" spans="1:27" x14ac:dyDescent="0.25">
      <c r="B126">
        <v>3</v>
      </c>
      <c r="C126">
        <v>1786</v>
      </c>
      <c r="D126">
        <v>1007</v>
      </c>
      <c r="H126">
        <v>2009</v>
      </c>
      <c r="I126">
        <v>53.003276301419731</v>
      </c>
      <c r="J126">
        <v>7.2806698216235892</v>
      </c>
    </row>
    <row r="127" spans="1:27" x14ac:dyDescent="0.25">
      <c r="B127">
        <v>4</v>
      </c>
      <c r="C127">
        <v>67</v>
      </c>
      <c r="D127">
        <v>40</v>
      </c>
      <c r="E127" s="3">
        <v>1047</v>
      </c>
      <c r="F127" s="3">
        <v>40</v>
      </c>
      <c r="H127">
        <v>2010</v>
      </c>
      <c r="I127">
        <v>73.189189189189193</v>
      </c>
      <c r="J127">
        <v>7.4054054054054053</v>
      </c>
    </row>
    <row r="128" spans="1:27" x14ac:dyDescent="0.25">
      <c r="B128">
        <v>5</v>
      </c>
      <c r="C128">
        <v>5</v>
      </c>
      <c r="D128">
        <v>0</v>
      </c>
      <c r="H128">
        <v>2011</v>
      </c>
      <c r="I128">
        <v>64</v>
      </c>
      <c r="J128">
        <v>9.8909090909090907</v>
      </c>
    </row>
    <row r="129" spans="1:10" x14ac:dyDescent="0.25">
      <c r="D129" s="4">
        <v>1433</v>
      </c>
      <c r="E129">
        <f>+E127*100/D129</f>
        <v>73.063503140265183</v>
      </c>
      <c r="F129">
        <f>+F127*100/D129</f>
        <v>2.7913468248429867</v>
      </c>
      <c r="H129">
        <v>2012</v>
      </c>
      <c r="I129">
        <v>87.939049586776861</v>
      </c>
      <c r="J129">
        <v>3.6415289256198347</v>
      </c>
    </row>
    <row r="130" spans="1:10" x14ac:dyDescent="0.25">
      <c r="A130">
        <v>2003</v>
      </c>
      <c r="C130" s="3">
        <v>7045</v>
      </c>
    </row>
    <row r="131" spans="1:10" x14ac:dyDescent="0.25">
      <c r="B131">
        <v>1</v>
      </c>
      <c r="C131">
        <v>98</v>
      </c>
      <c r="D131">
        <v>56</v>
      </c>
    </row>
    <row r="132" spans="1:10" x14ac:dyDescent="0.25">
      <c r="B132">
        <v>2</v>
      </c>
      <c r="C132">
        <v>2167</v>
      </c>
      <c r="D132">
        <v>460</v>
      </c>
    </row>
    <row r="133" spans="1:10" x14ac:dyDescent="0.25">
      <c r="B133">
        <v>3</v>
      </c>
      <c r="C133">
        <v>4685</v>
      </c>
      <c r="D133">
        <v>3889</v>
      </c>
      <c r="E133" s="3">
        <v>3975</v>
      </c>
      <c r="F133" s="3">
        <v>86</v>
      </c>
    </row>
    <row r="134" spans="1:10" x14ac:dyDescent="0.25">
      <c r="B134">
        <v>4</v>
      </c>
      <c r="C134">
        <v>93</v>
      </c>
      <c r="D134">
        <v>84</v>
      </c>
    </row>
    <row r="135" spans="1:10" x14ac:dyDescent="0.25">
      <c r="B135">
        <v>5</v>
      </c>
      <c r="C135">
        <v>2</v>
      </c>
      <c r="D135">
        <v>2</v>
      </c>
    </row>
    <row r="136" spans="1:10" x14ac:dyDescent="0.25">
      <c r="D136" s="4">
        <v>4491</v>
      </c>
      <c r="E136">
        <f>+E133*100/D136</f>
        <v>88.510354041416164</v>
      </c>
      <c r="F136">
        <f>+F133*100/D136</f>
        <v>1.9149409930973058</v>
      </c>
    </row>
    <row r="137" spans="1:10" x14ac:dyDescent="0.25">
      <c r="A137">
        <v>2004</v>
      </c>
      <c r="C137" s="3">
        <v>6462</v>
      </c>
    </row>
    <row r="138" spans="1:10" x14ac:dyDescent="0.25">
      <c r="B138">
        <v>1</v>
      </c>
      <c r="C138">
        <v>9</v>
      </c>
      <c r="D138">
        <v>3</v>
      </c>
    </row>
    <row r="139" spans="1:10" x14ac:dyDescent="0.25">
      <c r="B139">
        <v>2</v>
      </c>
      <c r="C139">
        <v>3212</v>
      </c>
      <c r="D139">
        <v>310</v>
      </c>
    </row>
    <row r="140" spans="1:10" x14ac:dyDescent="0.25">
      <c r="B140">
        <v>3</v>
      </c>
      <c r="C140">
        <v>3219</v>
      </c>
      <c r="D140">
        <v>2497</v>
      </c>
      <c r="E140" s="10">
        <v>2512</v>
      </c>
      <c r="F140" s="3">
        <v>15</v>
      </c>
    </row>
    <row r="141" spans="1:10" x14ac:dyDescent="0.25">
      <c r="B141">
        <v>4</v>
      </c>
      <c r="C141">
        <v>22</v>
      </c>
      <c r="D141">
        <v>15</v>
      </c>
    </row>
    <row r="142" spans="1:10" x14ac:dyDescent="0.25">
      <c r="B142">
        <v>5</v>
      </c>
      <c r="D142">
        <v>0</v>
      </c>
    </row>
    <row r="143" spans="1:10" x14ac:dyDescent="0.25">
      <c r="D143" s="4">
        <v>2825</v>
      </c>
      <c r="E143">
        <f>+E140*100/D143</f>
        <v>88.920353982300881</v>
      </c>
      <c r="F143">
        <f>+F140*100/D143</f>
        <v>0.53097345132743368</v>
      </c>
    </row>
    <row r="144" spans="1:10" x14ac:dyDescent="0.25">
      <c r="A144">
        <v>2005</v>
      </c>
      <c r="C144" s="3">
        <v>6325</v>
      </c>
    </row>
    <row r="145" spans="1:6" x14ac:dyDescent="0.25">
      <c r="B145">
        <v>1</v>
      </c>
      <c r="C145">
        <v>48</v>
      </c>
      <c r="D145">
        <v>15</v>
      </c>
    </row>
    <row r="146" spans="1:6" x14ac:dyDescent="0.25">
      <c r="B146">
        <v>2</v>
      </c>
      <c r="C146">
        <v>4256</v>
      </c>
      <c r="D146">
        <v>324</v>
      </c>
    </row>
    <row r="147" spans="1:6" x14ac:dyDescent="0.25">
      <c r="B147">
        <v>3</v>
      </c>
      <c r="C147">
        <v>1805</v>
      </c>
      <c r="D147">
        <v>1589</v>
      </c>
      <c r="E147" s="3">
        <v>1800</v>
      </c>
      <c r="F147" s="3">
        <v>211</v>
      </c>
    </row>
    <row r="148" spans="1:6" x14ac:dyDescent="0.25">
      <c r="B148">
        <v>4</v>
      </c>
      <c r="C148">
        <v>215</v>
      </c>
      <c r="D148">
        <v>210</v>
      </c>
    </row>
    <row r="149" spans="1:6" x14ac:dyDescent="0.25">
      <c r="B149">
        <v>5</v>
      </c>
      <c r="C149">
        <v>1</v>
      </c>
      <c r="D149">
        <v>1</v>
      </c>
    </row>
    <row r="150" spans="1:6" x14ac:dyDescent="0.25">
      <c r="D150" s="4">
        <v>2139</v>
      </c>
      <c r="E150">
        <f>+E147*100/D150</f>
        <v>84.151472650771382</v>
      </c>
      <c r="F150">
        <f>+F147*100/D150</f>
        <v>9.8644226273959799</v>
      </c>
    </row>
    <row r="151" spans="1:6" x14ac:dyDescent="0.25">
      <c r="A151">
        <v>2006</v>
      </c>
      <c r="C151" s="3">
        <v>4531</v>
      </c>
    </row>
    <row r="152" spans="1:6" x14ac:dyDescent="0.25">
      <c r="B152">
        <v>1</v>
      </c>
      <c r="C152">
        <v>122</v>
      </c>
      <c r="D152">
        <v>97</v>
      </c>
    </row>
    <row r="153" spans="1:6" x14ac:dyDescent="0.25">
      <c r="B153">
        <v>2</v>
      </c>
      <c r="C153">
        <v>2032</v>
      </c>
      <c r="D153">
        <v>969</v>
      </c>
    </row>
    <row r="154" spans="1:6" x14ac:dyDescent="0.25">
      <c r="B154">
        <v>3</v>
      </c>
      <c r="C154">
        <v>2069</v>
      </c>
      <c r="D154">
        <v>1847</v>
      </c>
      <c r="E154" s="3">
        <v>2144</v>
      </c>
      <c r="F154" s="3">
        <v>297</v>
      </c>
    </row>
    <row r="155" spans="1:6" x14ac:dyDescent="0.25">
      <c r="B155">
        <v>4</v>
      </c>
      <c r="C155">
        <v>185</v>
      </c>
      <c r="D155">
        <v>175</v>
      </c>
    </row>
    <row r="156" spans="1:6" x14ac:dyDescent="0.25">
      <c r="B156">
        <v>5</v>
      </c>
      <c r="C156">
        <v>123</v>
      </c>
      <c r="D156">
        <v>122</v>
      </c>
    </row>
    <row r="157" spans="1:6" x14ac:dyDescent="0.25">
      <c r="D157" s="4">
        <v>3210</v>
      </c>
      <c r="E157">
        <f>+E154*100/D157</f>
        <v>66.791277258566979</v>
      </c>
      <c r="F157">
        <f>+F154*100/D157</f>
        <v>9.2523364485981308</v>
      </c>
    </row>
    <row r="159" spans="1:6" x14ac:dyDescent="0.25">
      <c r="A159">
        <v>2007</v>
      </c>
      <c r="C159" s="3">
        <v>6121</v>
      </c>
    </row>
    <row r="160" spans="1:6" x14ac:dyDescent="0.25">
      <c r="B160">
        <v>1</v>
      </c>
      <c r="C160">
        <v>20</v>
      </c>
      <c r="D160">
        <v>1</v>
      </c>
    </row>
    <row r="161" spans="1:6" x14ac:dyDescent="0.25">
      <c r="B161">
        <v>2</v>
      </c>
      <c r="C161">
        <v>3369</v>
      </c>
      <c r="D161">
        <v>426</v>
      </c>
    </row>
    <row r="162" spans="1:6" x14ac:dyDescent="0.25">
      <c r="B162">
        <v>3</v>
      </c>
      <c r="C162">
        <v>2600</v>
      </c>
      <c r="D162">
        <v>1844</v>
      </c>
      <c r="E162" s="3">
        <v>1971</v>
      </c>
      <c r="F162" s="3">
        <v>127</v>
      </c>
    </row>
    <row r="163" spans="1:6" x14ac:dyDescent="0.25">
      <c r="B163">
        <v>4</v>
      </c>
      <c r="C163">
        <v>100</v>
      </c>
      <c r="D163">
        <v>96</v>
      </c>
    </row>
    <row r="164" spans="1:6" x14ac:dyDescent="0.25">
      <c r="B164">
        <v>5</v>
      </c>
      <c r="C164">
        <v>32</v>
      </c>
      <c r="D164">
        <v>31</v>
      </c>
    </row>
    <row r="165" spans="1:6" x14ac:dyDescent="0.25">
      <c r="D165" s="4">
        <v>2398</v>
      </c>
      <c r="E165">
        <f>+E162*100/D165</f>
        <v>82.193494578815674</v>
      </c>
      <c r="F165">
        <f>+F162*100/D165</f>
        <v>5.2960800667222685</v>
      </c>
    </row>
    <row r="166" spans="1:6" x14ac:dyDescent="0.25">
      <c r="A166">
        <v>2008</v>
      </c>
      <c r="C166" s="3">
        <v>7651</v>
      </c>
    </row>
    <row r="167" spans="1:6" x14ac:dyDescent="0.25">
      <c r="B167">
        <v>1</v>
      </c>
      <c r="C167">
        <v>344</v>
      </c>
      <c r="D167">
        <v>49</v>
      </c>
    </row>
    <row r="168" spans="1:6" x14ac:dyDescent="0.25">
      <c r="B168">
        <v>2</v>
      </c>
      <c r="C168">
        <v>4595</v>
      </c>
      <c r="D168">
        <v>1087</v>
      </c>
    </row>
    <row r="169" spans="1:6" x14ac:dyDescent="0.25">
      <c r="B169">
        <v>3</v>
      </c>
      <c r="C169">
        <v>1963</v>
      </c>
      <c r="D169">
        <v>1429</v>
      </c>
      <c r="E169" s="3">
        <v>2137</v>
      </c>
      <c r="F169" s="3">
        <v>708</v>
      </c>
    </row>
    <row r="170" spans="1:6" x14ac:dyDescent="0.25">
      <c r="B170">
        <v>4</v>
      </c>
      <c r="C170">
        <v>712</v>
      </c>
      <c r="D170">
        <v>672</v>
      </c>
    </row>
    <row r="171" spans="1:6" x14ac:dyDescent="0.25">
      <c r="B171">
        <v>5</v>
      </c>
      <c r="C171">
        <v>37</v>
      </c>
      <c r="D171">
        <v>36</v>
      </c>
    </row>
    <row r="172" spans="1:6" x14ac:dyDescent="0.25">
      <c r="D172" s="4">
        <v>3273</v>
      </c>
      <c r="E172">
        <f>+E169*100/D172</f>
        <v>65.291781240452181</v>
      </c>
      <c r="F172">
        <f>+F169*100/D172</f>
        <v>21.631530705774519</v>
      </c>
    </row>
    <row r="173" spans="1:6" x14ac:dyDescent="0.25">
      <c r="A173">
        <v>2009</v>
      </c>
      <c r="C173" s="3">
        <v>6194</v>
      </c>
    </row>
    <row r="174" spans="1:6" x14ac:dyDescent="0.25">
      <c r="B174">
        <v>1</v>
      </c>
      <c r="C174">
        <v>129</v>
      </c>
      <c r="D174">
        <v>5</v>
      </c>
    </row>
    <row r="175" spans="1:6" x14ac:dyDescent="0.25">
      <c r="B175">
        <v>2</v>
      </c>
      <c r="C175">
        <v>4554</v>
      </c>
      <c r="D175">
        <v>1286</v>
      </c>
    </row>
    <row r="176" spans="1:6" x14ac:dyDescent="0.25">
      <c r="B176">
        <v>3</v>
      </c>
      <c r="C176">
        <v>1310</v>
      </c>
      <c r="D176">
        <v>1256</v>
      </c>
      <c r="E176" s="3">
        <v>1456</v>
      </c>
      <c r="F176" s="3">
        <v>200</v>
      </c>
    </row>
    <row r="177" spans="1:6" x14ac:dyDescent="0.25">
      <c r="B177">
        <v>4</v>
      </c>
      <c r="C177">
        <v>200</v>
      </c>
      <c r="D177">
        <v>199</v>
      </c>
    </row>
    <row r="178" spans="1:6" x14ac:dyDescent="0.25">
      <c r="B178">
        <v>5</v>
      </c>
      <c r="C178">
        <v>1</v>
      </c>
      <c r="D178">
        <v>1</v>
      </c>
    </row>
    <row r="179" spans="1:6" x14ac:dyDescent="0.25">
      <c r="D179" s="4">
        <v>2747</v>
      </c>
      <c r="E179">
        <f>+E176*100/D179</f>
        <v>53.003276301419731</v>
      </c>
      <c r="F179">
        <f>+F176*100/D179</f>
        <v>7.2806698216235892</v>
      </c>
    </row>
    <row r="180" spans="1:6" x14ac:dyDescent="0.25">
      <c r="A180">
        <v>2010</v>
      </c>
      <c r="C180" s="3">
        <v>3977</v>
      </c>
    </row>
    <row r="181" spans="1:6" x14ac:dyDescent="0.25">
      <c r="B181">
        <v>1</v>
      </c>
      <c r="C181">
        <v>9</v>
      </c>
      <c r="D181">
        <v>0</v>
      </c>
    </row>
    <row r="182" spans="1:6" x14ac:dyDescent="0.25">
      <c r="B182">
        <v>2</v>
      </c>
      <c r="C182">
        <v>2309</v>
      </c>
      <c r="D182">
        <v>496</v>
      </c>
    </row>
    <row r="183" spans="1:6" x14ac:dyDescent="0.25">
      <c r="B183">
        <v>3</v>
      </c>
      <c r="C183">
        <v>1501</v>
      </c>
      <c r="D183">
        <v>1217</v>
      </c>
      <c r="E183" s="3">
        <v>1354</v>
      </c>
      <c r="F183" s="3">
        <v>137</v>
      </c>
    </row>
    <row r="184" spans="1:6" x14ac:dyDescent="0.25">
      <c r="B184">
        <v>4</v>
      </c>
      <c r="C184">
        <v>157</v>
      </c>
      <c r="D184">
        <v>136</v>
      </c>
    </row>
    <row r="185" spans="1:6" x14ac:dyDescent="0.25">
      <c r="B185">
        <v>5</v>
      </c>
      <c r="C185">
        <v>1</v>
      </c>
      <c r="D185">
        <v>1</v>
      </c>
    </row>
    <row r="186" spans="1:6" x14ac:dyDescent="0.25">
      <c r="D186" s="4">
        <v>1850</v>
      </c>
      <c r="E186">
        <f>+E183*100/D186</f>
        <v>73.189189189189193</v>
      </c>
      <c r="F186">
        <f>+F183*100/D186</f>
        <v>7.4054054054054053</v>
      </c>
    </row>
    <row r="188" spans="1:6" x14ac:dyDescent="0.25">
      <c r="A188">
        <v>2011</v>
      </c>
      <c r="C188" s="3">
        <v>3291</v>
      </c>
    </row>
    <row r="189" spans="1:6" x14ac:dyDescent="0.25">
      <c r="B189">
        <v>1</v>
      </c>
      <c r="C189">
        <v>155</v>
      </c>
      <c r="D189">
        <v>2</v>
      </c>
    </row>
    <row r="190" spans="1:6" x14ac:dyDescent="0.25">
      <c r="B190">
        <v>2</v>
      </c>
      <c r="C190">
        <v>1898</v>
      </c>
      <c r="D190">
        <v>493</v>
      </c>
    </row>
    <row r="191" spans="1:6" x14ac:dyDescent="0.25">
      <c r="B191">
        <v>3</v>
      </c>
      <c r="C191">
        <v>1074</v>
      </c>
      <c r="D191">
        <v>744</v>
      </c>
      <c r="E191" s="3">
        <v>880</v>
      </c>
      <c r="F191" s="3">
        <v>136</v>
      </c>
    </row>
    <row r="192" spans="1:6" x14ac:dyDescent="0.25">
      <c r="B192">
        <v>4</v>
      </c>
      <c r="C192">
        <v>161</v>
      </c>
      <c r="D192">
        <v>133</v>
      </c>
    </row>
    <row r="193" spans="1:6" x14ac:dyDescent="0.25">
      <c r="B193">
        <v>5</v>
      </c>
      <c r="C193">
        <v>3</v>
      </c>
      <c r="D193">
        <v>3</v>
      </c>
    </row>
    <row r="194" spans="1:6" x14ac:dyDescent="0.25">
      <c r="D194" s="4">
        <v>1375</v>
      </c>
      <c r="E194">
        <f>+E191*100/D194</f>
        <v>64</v>
      </c>
      <c r="F194">
        <f>+F191*100/D194</f>
        <v>9.8909090909090907</v>
      </c>
    </row>
    <row r="195" spans="1:6" x14ac:dyDescent="0.25">
      <c r="A195">
        <v>2012</v>
      </c>
      <c r="C195" s="3">
        <v>5825</v>
      </c>
    </row>
    <row r="196" spans="1:6" x14ac:dyDescent="0.25">
      <c r="B196">
        <v>1</v>
      </c>
      <c r="C196">
        <v>28</v>
      </c>
      <c r="D196">
        <v>4</v>
      </c>
    </row>
    <row r="197" spans="1:6" x14ac:dyDescent="0.25">
      <c r="B197">
        <v>2</v>
      </c>
      <c r="C197">
        <v>1907</v>
      </c>
      <c r="D197">
        <v>463</v>
      </c>
    </row>
    <row r="198" spans="1:6" x14ac:dyDescent="0.25">
      <c r="B198">
        <v>3</v>
      </c>
      <c r="C198">
        <v>3727</v>
      </c>
      <c r="D198">
        <v>3264</v>
      </c>
      <c r="E198" s="3">
        <v>3405</v>
      </c>
      <c r="F198" s="3">
        <v>141</v>
      </c>
    </row>
    <row r="199" spans="1:6" x14ac:dyDescent="0.25">
      <c r="B199">
        <v>4</v>
      </c>
      <c r="C199">
        <v>147</v>
      </c>
      <c r="D199">
        <v>129</v>
      </c>
    </row>
    <row r="200" spans="1:6" x14ac:dyDescent="0.25">
      <c r="B200">
        <v>5</v>
      </c>
      <c r="C200">
        <v>16</v>
      </c>
      <c r="D200">
        <v>12</v>
      </c>
    </row>
    <row r="201" spans="1:6" x14ac:dyDescent="0.25">
      <c r="D201" s="4">
        <v>3872</v>
      </c>
      <c r="E201">
        <f>+E198*100/D201</f>
        <v>87.939049586776861</v>
      </c>
      <c r="F201">
        <f>+F198*100/D201</f>
        <v>3.6415289256198347</v>
      </c>
    </row>
    <row r="203" spans="1:6" x14ac:dyDescent="0.25">
      <c r="D203">
        <f>+D122+D129+D136+D143+D150+D157+D165+D172+D179+D186+D194+D201</f>
        <v>30286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S. común</vt:lpstr>
      <vt:lpstr>Anchoveta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Mora</dc:creator>
  <cp:lastModifiedBy>Sergio Mora</cp:lastModifiedBy>
  <dcterms:created xsi:type="dcterms:W3CDTF">2012-05-24T20:00:40Z</dcterms:created>
  <dcterms:modified xsi:type="dcterms:W3CDTF">2015-02-26T20:54:38Z</dcterms:modified>
</cp:coreProperties>
</file>