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SRepos\PassengerJobs\"/>
    </mc:Choice>
  </mc:AlternateContent>
  <xr:revisionPtr revIDLastSave="0" documentId="13_ncr:1_{21CCAFDD-1ADC-4DBE-85C9-F80E73768F5F}" xr6:coauthVersionLast="45" xr6:coauthVersionMax="45" xr10:uidLastSave="{00000000-0000-0000-0000-000000000000}"/>
  <bookViews>
    <workbookView xWindow="-108" yWindow="-108" windowWidth="23256" windowHeight="12576" activeTab="1" xr2:uid="{FF7444C4-5244-4C41-BC08-73BF06F162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" i="2" l="1"/>
  <c r="Z15" i="2"/>
  <c r="Z18" i="2"/>
  <c r="Z19" i="2"/>
  <c r="Z20" i="2"/>
  <c r="Z21" i="2"/>
  <c r="Z22" i="2"/>
  <c r="X8" i="2"/>
  <c r="X11" i="2"/>
  <c r="X13" i="2"/>
  <c r="X15" i="2"/>
  <c r="X17" i="2"/>
  <c r="X18" i="2"/>
  <c r="X19" i="2"/>
  <c r="X20" i="2"/>
  <c r="X21" i="2"/>
  <c r="X22" i="2"/>
  <c r="W11" i="2"/>
  <c r="W16" i="2"/>
  <c r="W18" i="2"/>
  <c r="W19" i="2"/>
  <c r="W20" i="2"/>
  <c r="W21" i="2"/>
  <c r="W22" i="2"/>
  <c r="U11" i="2"/>
  <c r="U15" i="2"/>
  <c r="U17" i="2"/>
  <c r="U18" i="2"/>
  <c r="U19" i="2"/>
  <c r="U20" i="2"/>
  <c r="U21" i="2"/>
  <c r="U22" i="2"/>
  <c r="U6" i="2"/>
  <c r="T11" i="2"/>
  <c r="T15" i="2"/>
  <c r="T18" i="2"/>
  <c r="T19" i="2"/>
  <c r="T20" i="2"/>
  <c r="T21" i="2"/>
  <c r="T22" i="2"/>
  <c r="R11" i="2"/>
  <c r="R17" i="2"/>
  <c r="R18" i="2"/>
  <c r="R19" i="2"/>
  <c r="R20" i="2"/>
  <c r="R21" i="2"/>
  <c r="R22" i="2"/>
  <c r="S6" i="2"/>
  <c r="Q16" i="2"/>
  <c r="Q18" i="2"/>
  <c r="Q19" i="2"/>
  <c r="Q20" i="2"/>
  <c r="Q21" i="2"/>
  <c r="Q22" i="2"/>
  <c r="O11" i="2"/>
  <c r="O15" i="2"/>
  <c r="O17" i="2"/>
  <c r="O18" i="2"/>
  <c r="O19" i="2"/>
  <c r="O20" i="2"/>
  <c r="O21" i="2"/>
  <c r="O22" i="2"/>
  <c r="O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Y6" i="2"/>
  <c r="V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6" i="2"/>
  <c r="L7" i="2"/>
  <c r="X7" i="2" s="1"/>
  <c r="M7" i="2"/>
  <c r="W7" i="2" s="1"/>
  <c r="L8" i="2"/>
  <c r="U8" i="2" s="1"/>
  <c r="M8" i="2"/>
  <c r="Q8" i="2" s="1"/>
  <c r="L9" i="2"/>
  <c r="X9" i="2" s="1"/>
  <c r="M9" i="2"/>
  <c r="W9" i="2" s="1"/>
  <c r="L10" i="2"/>
  <c r="R10" i="2" s="1"/>
  <c r="M10" i="2"/>
  <c r="Z10" i="2" s="1"/>
  <c r="L11" i="2"/>
  <c r="M11" i="2"/>
  <c r="Q11" i="2" s="1"/>
  <c r="L12" i="2"/>
  <c r="U12" i="2" s="1"/>
  <c r="M12" i="2"/>
  <c r="Q12" i="2" s="1"/>
  <c r="L13" i="2"/>
  <c r="O13" i="2" s="1"/>
  <c r="M13" i="2"/>
  <c r="T13" i="2" s="1"/>
  <c r="L14" i="2"/>
  <c r="R14" i="2" s="1"/>
  <c r="M14" i="2"/>
  <c r="T14" i="2" s="1"/>
  <c r="L15" i="2"/>
  <c r="R15" i="2" s="1"/>
  <c r="M15" i="2"/>
  <c r="W15" i="2" s="1"/>
  <c r="L16" i="2"/>
  <c r="R16" i="2" s="1"/>
  <c r="M16" i="2"/>
  <c r="T16" i="2" s="1"/>
  <c r="L17" i="2"/>
  <c r="M17" i="2"/>
  <c r="Q17" i="2" s="1"/>
  <c r="L18" i="2"/>
  <c r="M18" i="2"/>
  <c r="L19" i="2"/>
  <c r="M19" i="2"/>
  <c r="L20" i="2"/>
  <c r="M20" i="2"/>
  <c r="L21" i="2"/>
  <c r="M21" i="2"/>
  <c r="L22" i="2"/>
  <c r="M22" i="2"/>
  <c r="M6" i="2"/>
  <c r="Z6" i="2" s="1"/>
  <c r="L6" i="2"/>
  <c r="X6" i="2" s="1"/>
  <c r="Q13" i="2" l="1"/>
  <c r="Z13" i="2"/>
  <c r="W13" i="2"/>
  <c r="R13" i="2"/>
  <c r="U13" i="2"/>
  <c r="W12" i="2"/>
  <c r="T12" i="2"/>
  <c r="X12" i="2"/>
  <c r="O12" i="2"/>
  <c r="R12" i="2"/>
  <c r="Z12" i="2"/>
  <c r="U10" i="2"/>
  <c r="O10" i="2"/>
  <c r="X10" i="2"/>
  <c r="W10" i="2"/>
  <c r="T10" i="2"/>
  <c r="Q10" i="2"/>
  <c r="Z17" i="2"/>
  <c r="W17" i="2"/>
  <c r="T17" i="2"/>
  <c r="X16" i="2"/>
  <c r="U16" i="2"/>
  <c r="O16" i="2"/>
  <c r="Z16" i="2"/>
  <c r="U14" i="2"/>
  <c r="X14" i="2"/>
  <c r="O14" i="2"/>
  <c r="W14" i="2"/>
  <c r="Q14" i="2"/>
  <c r="Z14" i="2"/>
  <c r="Q15" i="2"/>
  <c r="U7" i="2"/>
  <c r="R7" i="2"/>
  <c r="O7" i="2"/>
  <c r="T7" i="2"/>
  <c r="Q7" i="2"/>
  <c r="Z7" i="2"/>
  <c r="Q6" i="2"/>
  <c r="R6" i="2"/>
  <c r="T6" i="2"/>
  <c r="W6" i="2"/>
  <c r="O8" i="2"/>
  <c r="R8" i="2"/>
  <c r="T8" i="2"/>
  <c r="Z8" i="2"/>
  <c r="W8" i="2"/>
  <c r="Q9" i="2"/>
  <c r="T9" i="2"/>
  <c r="R9" i="2"/>
  <c r="U9" i="2"/>
  <c r="O9" i="2"/>
  <c r="Z9" i="2"/>
  <c r="J3" i="1"/>
  <c r="D10" i="1" s="1"/>
  <c r="G10" i="1" s="1"/>
  <c r="I3" i="1"/>
  <c r="C10" i="1"/>
  <c r="C9" i="1"/>
  <c r="B9" i="1" l="1"/>
  <c r="B14" i="1"/>
  <c r="B13" i="1"/>
  <c r="D14" i="1"/>
  <c r="D13" i="1"/>
  <c r="D9" i="1"/>
  <c r="B10" i="1"/>
  <c r="F10" i="1" s="1"/>
</calcChain>
</file>

<file path=xl/sharedStrings.xml><?xml version="1.0" encoding="utf-8"?>
<sst xmlns="http://schemas.openxmlformats.org/spreadsheetml/2006/main" count="108" uniqueCount="49">
  <si>
    <t>pole x</t>
  </si>
  <si>
    <t>@ 3rd rivet down</t>
  </si>
  <si>
    <t>pole y</t>
  </si>
  <si>
    <t>pole z</t>
  </si>
  <si>
    <t>norm x</t>
  </si>
  <si>
    <t>norm z</t>
  </si>
  <si>
    <t>plus y</t>
  </si>
  <si>
    <t>x</t>
  </si>
  <si>
    <t>y</t>
  </si>
  <si>
    <t>z</t>
  </si>
  <si>
    <t>Left</t>
  </si>
  <si>
    <t>Right</t>
  </si>
  <si>
    <t>perp x</t>
  </si>
  <si>
    <t>perp z</t>
  </si>
  <si>
    <t>norm coef</t>
  </si>
  <si>
    <t>perp coef left</t>
  </si>
  <si>
    <t>perp coef right</t>
  </si>
  <si>
    <t>Small Right</t>
  </si>
  <si>
    <t>Small Left</t>
  </si>
  <si>
    <t>Pole position @ 3rd rivet</t>
  </si>
  <si>
    <t>Normal</t>
  </si>
  <si>
    <t>Perpendicular</t>
  </si>
  <si>
    <t>Track</t>
  </si>
  <si>
    <t>delta y</t>
  </si>
  <si>
    <t>left coef</t>
  </si>
  <si>
    <t>right coef</t>
  </si>
  <si>
    <t>s left coef</t>
  </si>
  <si>
    <t>s right coef</t>
  </si>
  <si>
    <t>Type</t>
  </si>
  <si>
    <t>Yard</t>
  </si>
  <si>
    <t>CSW</t>
  </si>
  <si>
    <t>Small</t>
  </si>
  <si>
    <t>Location</t>
  </si>
  <si>
    <t>Normal Left</t>
  </si>
  <si>
    <t>Normal Right</t>
  </si>
  <si>
    <t>Building</t>
  </si>
  <si>
    <t>Exit</t>
  </si>
  <si>
    <t>Side</t>
  </si>
  <si>
    <t>Rotation</t>
  </si>
  <si>
    <t>MF</t>
  </si>
  <si>
    <t>HB</t>
  </si>
  <si>
    <t>West</t>
  </si>
  <si>
    <t>East</t>
  </si>
  <si>
    <t>0 rotation -&gt; forward = normal, slanted for right</t>
  </si>
  <si>
    <t>GF</t>
  </si>
  <si>
    <t>Loop</t>
  </si>
  <si>
    <t>Entry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</si>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</sst>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743F-E4EA-4A56-9205-138BCB9225B4}">
  <dimension ref="A1:J14"/>
  <sheetViews>
    <sheetView workbookViewId="0">
      <selection activeCell="F3" sqref="F3:G3"/>
    </sheetView>
  </sheetViews>
  <sheetFormatPr defaultRowHeight="14.4" x14ac:dyDescent="0.3"/>
  <cols>
    <col min="1" max="1" width="11.21875" customWidth="1"/>
    <col min="2" max="2" width="9.44140625" bestFit="1" customWidth="1"/>
    <col min="3" max="3" width="9.33203125" bestFit="1" customWidth="1"/>
    <col min="4" max="4" width="8.44140625" customWidth="1"/>
    <col min="5" max="7" width="7.21875" customWidth="1"/>
    <col min="8" max="8" width="5.33203125" customWidth="1"/>
    <col min="9" max="10" width="7" customWidth="1"/>
  </cols>
  <sheetData>
    <row r="1" spans="1:10" x14ac:dyDescent="0.3">
      <c r="A1" s="1" t="s">
        <v>1</v>
      </c>
    </row>
    <row r="2" spans="1:10" x14ac:dyDescent="0.3">
      <c r="B2" s="3" t="s">
        <v>0</v>
      </c>
      <c r="C2" s="3" t="s">
        <v>2</v>
      </c>
      <c r="D2" s="3" t="s">
        <v>3</v>
      </c>
      <c r="E2" s="4"/>
      <c r="F2" s="3" t="s">
        <v>4</v>
      </c>
      <c r="G2" s="3" t="s">
        <v>5</v>
      </c>
      <c r="I2" s="3" t="s">
        <v>12</v>
      </c>
      <c r="J2" s="9" t="s">
        <v>13</v>
      </c>
    </row>
    <row r="3" spans="1:10" x14ac:dyDescent="0.3">
      <c r="B3" s="5">
        <v>157.50200000000001</v>
      </c>
      <c r="C3" s="5">
        <v>126.75700000000001</v>
      </c>
      <c r="D3" s="5">
        <v>502.49200000000002</v>
      </c>
      <c r="E3" s="4"/>
      <c r="F3" s="7">
        <v>0.68589999999999995</v>
      </c>
      <c r="G3" s="7">
        <v>0.72770000000000001</v>
      </c>
      <c r="H3" s="12"/>
      <c r="I3" s="7">
        <f>-G3</f>
        <v>-0.72770000000000001</v>
      </c>
      <c r="J3" s="7">
        <f>F3</f>
        <v>0.68589999999999995</v>
      </c>
    </row>
    <row r="4" spans="1:10" x14ac:dyDescent="0.3">
      <c r="B4" s="4"/>
      <c r="C4" s="4"/>
      <c r="D4" s="10"/>
      <c r="E4" s="4"/>
      <c r="F4" s="4"/>
      <c r="G4" s="4"/>
    </row>
    <row r="5" spans="1:10" ht="28.8" x14ac:dyDescent="0.3">
      <c r="B5" s="11" t="s">
        <v>14</v>
      </c>
      <c r="C5" s="11" t="s">
        <v>16</v>
      </c>
      <c r="D5" s="11" t="s">
        <v>15</v>
      </c>
      <c r="E5" s="4"/>
      <c r="F5" s="3" t="s">
        <v>6</v>
      </c>
      <c r="G5" s="4"/>
    </row>
    <row r="6" spans="1:10" x14ac:dyDescent="0.3">
      <c r="B6" s="3">
        <v>-0.2</v>
      </c>
      <c r="C6" s="3">
        <v>2.2008999999999999</v>
      </c>
      <c r="D6" s="3">
        <v>-2.2008999999999999</v>
      </c>
      <c r="E6" s="4"/>
      <c r="F6" s="3">
        <v>0.3</v>
      </c>
      <c r="G6" s="4"/>
    </row>
    <row r="7" spans="1:10" x14ac:dyDescent="0.3">
      <c r="B7" s="4"/>
      <c r="C7" s="4"/>
      <c r="D7" s="4"/>
      <c r="E7" s="4"/>
      <c r="F7" s="4"/>
      <c r="G7" s="4"/>
    </row>
    <row r="8" spans="1:10" x14ac:dyDescent="0.3">
      <c r="B8" s="3" t="s">
        <v>7</v>
      </c>
      <c r="C8" s="3" t="s">
        <v>8</v>
      </c>
      <c r="D8" s="3" t="s">
        <v>9</v>
      </c>
      <c r="E8" s="4"/>
      <c r="F8" s="4"/>
      <c r="G8" s="4"/>
    </row>
    <row r="9" spans="1:10" x14ac:dyDescent="0.3">
      <c r="A9" s="2" t="s">
        <v>11</v>
      </c>
      <c r="B9" s="6">
        <f>B3+(B6*F3)+(C6*I3)</f>
        <v>155.76322507</v>
      </c>
      <c r="C9" s="6">
        <f>C3+F6</f>
        <v>127.057</v>
      </c>
      <c r="D9" s="6">
        <f>D3+(B6*G3)+(C6*J3)</f>
        <v>503.85605731000004</v>
      </c>
      <c r="E9" s="4"/>
      <c r="F9" s="4"/>
      <c r="G9" s="4"/>
    </row>
    <row r="10" spans="1:10" x14ac:dyDescent="0.3">
      <c r="A10" s="2" t="s">
        <v>10</v>
      </c>
      <c r="B10" s="6">
        <f>B3+(B6*F3)+(D6*I3)</f>
        <v>158.96641493000001</v>
      </c>
      <c r="C10" s="6">
        <f>C3+F6</f>
        <v>127.057</v>
      </c>
      <c r="D10" s="6">
        <f>D3+(B6*G3)+(D6*J3)</f>
        <v>500.83686269000003</v>
      </c>
      <c r="E10" s="4"/>
      <c r="F10" s="8">
        <f>B10-B3</f>
        <v>1.4644149300000038</v>
      </c>
      <c r="G10" s="8">
        <f>D10-D3</f>
        <v>-1.6551373099999864</v>
      </c>
    </row>
    <row r="12" spans="1:10" x14ac:dyDescent="0.3">
      <c r="B12" s="4" t="s">
        <v>7</v>
      </c>
      <c r="C12" s="4"/>
      <c r="D12" s="4" t="s">
        <v>9</v>
      </c>
    </row>
    <row r="13" spans="1:10" x14ac:dyDescent="0.3">
      <c r="A13" s="2" t="s">
        <v>17</v>
      </c>
      <c r="B13" s="6">
        <f>$B$3+($B$6*$F$3)+(E13*$I$3)</f>
        <v>156.05496000000002</v>
      </c>
      <c r="C13" s="6"/>
      <c r="D13" s="6">
        <f>$D$3+($B$6*$G$3)+(E13*$J$3)</f>
        <v>503.58108000000004</v>
      </c>
      <c r="E13">
        <v>1.8</v>
      </c>
    </row>
    <row r="14" spans="1:10" x14ac:dyDescent="0.3">
      <c r="A14" s="2" t="s">
        <v>18</v>
      </c>
      <c r="B14" s="6">
        <f>$B$3+($B$6*$F$3)+(E14*$I$3)</f>
        <v>158.67468</v>
      </c>
      <c r="C14" s="6"/>
      <c r="D14" s="6">
        <f>$D$3+($B$6*$G$3)+(E14*$J$3)</f>
        <v>501.11184000000003</v>
      </c>
      <c r="E14">
        <v>-1.8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AE05-A227-4E9A-8E54-2EC93E0F0E79}">
  <dimension ref="A1:Z34"/>
  <sheetViews>
    <sheetView tabSelected="1" workbookViewId="0">
      <selection activeCell="F13" sqref="F13"/>
    </sheetView>
  </sheetViews>
  <sheetFormatPr defaultRowHeight="14.4" x14ac:dyDescent="0.3"/>
  <cols>
    <col min="1" max="1" width="7.77734375" style="4" customWidth="1"/>
    <col min="2" max="2" width="5.44140625" bestFit="1" customWidth="1"/>
    <col min="4" max="4" width="9.21875" customWidth="1"/>
    <col min="5" max="5" width="7.109375" customWidth="1"/>
    <col min="6" max="6" width="8.109375" bestFit="1" customWidth="1"/>
    <col min="7" max="14" width="7.33203125" customWidth="1"/>
    <col min="15" max="26" width="6.77734375" customWidth="1"/>
  </cols>
  <sheetData>
    <row r="1" spans="1:26" s="13" customFormat="1" ht="28.8" x14ac:dyDescent="0.3">
      <c r="A1" s="14"/>
      <c r="B1" s="14"/>
      <c r="C1" s="14"/>
      <c r="D1" s="14"/>
      <c r="E1" s="14"/>
      <c r="F1" s="14"/>
      <c r="G1" s="14"/>
      <c r="H1" s="14" t="s">
        <v>23</v>
      </c>
      <c r="I1" s="14"/>
      <c r="J1" s="14" t="s">
        <v>14</v>
      </c>
      <c r="K1" s="14"/>
      <c r="L1" s="14"/>
      <c r="M1" s="14"/>
      <c r="N1" s="14"/>
      <c r="O1" s="14" t="s">
        <v>24</v>
      </c>
      <c r="P1" s="14"/>
      <c r="Q1" s="14"/>
      <c r="R1" s="14" t="s">
        <v>25</v>
      </c>
      <c r="S1" s="14"/>
      <c r="T1" s="14"/>
      <c r="U1" s="14" t="s">
        <v>26</v>
      </c>
      <c r="V1" s="14"/>
      <c r="W1" s="14"/>
      <c r="X1" s="14" t="s">
        <v>27</v>
      </c>
      <c r="Y1" s="14"/>
      <c r="Z1" s="14"/>
    </row>
    <row r="2" spans="1:26" x14ac:dyDescent="0.3">
      <c r="A2" s="29" t="s">
        <v>43</v>
      </c>
      <c r="B2" s="4"/>
      <c r="C2" s="4"/>
      <c r="D2" s="4"/>
      <c r="E2" s="4"/>
      <c r="F2" s="4"/>
      <c r="G2" s="4"/>
      <c r="H2" s="4">
        <v>0.3</v>
      </c>
      <c r="I2" s="4"/>
      <c r="J2" s="4">
        <v>-0.2</v>
      </c>
      <c r="K2" s="4"/>
      <c r="L2" s="4"/>
      <c r="M2" s="4"/>
      <c r="N2" s="4"/>
      <c r="O2" s="4">
        <v>-2.2000000000000002</v>
      </c>
      <c r="P2" s="4"/>
      <c r="Q2" s="4"/>
      <c r="R2" s="4">
        <v>2.2000000000000002</v>
      </c>
      <c r="S2" s="4"/>
      <c r="T2" s="4"/>
      <c r="U2" s="4">
        <v>-1.8</v>
      </c>
      <c r="V2" s="4"/>
      <c r="W2" s="4"/>
      <c r="X2" s="4">
        <v>1.8</v>
      </c>
      <c r="Y2" s="4"/>
      <c r="Z2" s="4"/>
    </row>
    <row r="3" spans="1:26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B4" s="4"/>
      <c r="C4" s="4"/>
      <c r="D4" s="4"/>
      <c r="E4" s="4"/>
      <c r="F4" s="4"/>
      <c r="G4" s="30" t="s">
        <v>19</v>
      </c>
      <c r="H4" s="31"/>
      <c r="I4" s="32"/>
      <c r="J4" s="30" t="s">
        <v>20</v>
      </c>
      <c r="K4" s="32"/>
      <c r="L4" s="30" t="s">
        <v>21</v>
      </c>
      <c r="M4" s="32"/>
      <c r="N4" s="4"/>
      <c r="O4" s="30" t="s">
        <v>33</v>
      </c>
      <c r="P4" s="31"/>
      <c r="Q4" s="32"/>
      <c r="R4" s="30" t="s">
        <v>34</v>
      </c>
      <c r="S4" s="31"/>
      <c r="T4" s="32"/>
      <c r="U4" s="30" t="s">
        <v>18</v>
      </c>
      <c r="V4" s="31"/>
      <c r="W4" s="32"/>
      <c r="X4" s="30" t="s">
        <v>17</v>
      </c>
      <c r="Y4" s="31"/>
      <c r="Z4" s="32"/>
    </row>
    <row r="5" spans="1:26" x14ac:dyDescent="0.3">
      <c r="A5" s="3" t="s">
        <v>29</v>
      </c>
      <c r="B5" s="15" t="s">
        <v>22</v>
      </c>
      <c r="C5" s="15" t="s">
        <v>32</v>
      </c>
      <c r="D5" s="15" t="s">
        <v>28</v>
      </c>
      <c r="E5" s="15" t="s">
        <v>37</v>
      </c>
      <c r="F5" s="15" t="s">
        <v>38</v>
      </c>
      <c r="G5" s="3" t="s">
        <v>7</v>
      </c>
      <c r="H5" s="3" t="s">
        <v>8</v>
      </c>
      <c r="I5" s="3" t="s">
        <v>9</v>
      </c>
      <c r="J5" s="3" t="s">
        <v>7</v>
      </c>
      <c r="K5" s="3" t="s">
        <v>9</v>
      </c>
      <c r="L5" s="3" t="s">
        <v>7</v>
      </c>
      <c r="M5" s="3" t="s">
        <v>9</v>
      </c>
      <c r="N5" s="4"/>
      <c r="O5" s="3" t="s">
        <v>7</v>
      </c>
      <c r="P5" s="3" t="s">
        <v>8</v>
      </c>
      <c r="Q5" s="3" t="s">
        <v>9</v>
      </c>
      <c r="R5" s="3" t="s">
        <v>7</v>
      </c>
      <c r="S5" s="3" t="s">
        <v>8</v>
      </c>
      <c r="T5" s="3" t="s">
        <v>9</v>
      </c>
      <c r="U5" s="3" t="s">
        <v>7</v>
      </c>
      <c r="V5" s="3" t="s">
        <v>8</v>
      </c>
      <c r="W5" s="3" t="s">
        <v>9</v>
      </c>
      <c r="X5" s="3" t="s">
        <v>7</v>
      </c>
      <c r="Y5" s="3" t="s">
        <v>8</v>
      </c>
      <c r="Z5" s="3" t="s">
        <v>9</v>
      </c>
    </row>
    <row r="6" spans="1:26" x14ac:dyDescent="0.3">
      <c r="A6" s="4" t="s">
        <v>30</v>
      </c>
      <c r="B6" s="4">
        <v>6</v>
      </c>
      <c r="C6" s="4" t="s">
        <v>35</v>
      </c>
      <c r="D6" s="4" t="s">
        <v>20</v>
      </c>
      <c r="E6" s="4" t="s">
        <v>11</v>
      </c>
      <c r="F6" s="4"/>
      <c r="G6" s="21">
        <v>37.491999999999997</v>
      </c>
      <c r="H6" s="27">
        <v>128.77000000000001</v>
      </c>
      <c r="I6" s="22">
        <v>403.43299999999999</v>
      </c>
      <c r="J6" s="8">
        <v>-0.68589999999999995</v>
      </c>
      <c r="K6" s="8">
        <v>-0.72770000000000001</v>
      </c>
      <c r="L6" s="21">
        <f>-$K6</f>
        <v>0.72770000000000001</v>
      </c>
      <c r="M6" s="22">
        <f>$J6</f>
        <v>-0.68589999999999995</v>
      </c>
      <c r="N6" s="4"/>
      <c r="O6" s="17">
        <f>$G6+($J6*$J$2)+($L6*$O$2)</f>
        <v>36.028239999999997</v>
      </c>
      <c r="P6" s="25">
        <f>$H6+$H$2</f>
        <v>129.07000000000002</v>
      </c>
      <c r="Q6" s="18">
        <f>$I6+($K6*$J$2)+($M6*$O$2)</f>
        <v>405.08751999999998</v>
      </c>
      <c r="R6" s="17">
        <f>$G6+($J6*$J$2)+($L6*$R$2)</f>
        <v>39.230119999999999</v>
      </c>
      <c r="S6" s="25">
        <f>$H6+$H$2</f>
        <v>129.07000000000002</v>
      </c>
      <c r="T6" s="18">
        <f>$I6+($K6*$J$2)+($M6*$R$2)</f>
        <v>402.06955999999997</v>
      </c>
      <c r="U6" s="17">
        <f>$G6+($J6*$J$2)+($L6*$U$2)</f>
        <v>36.319319999999998</v>
      </c>
      <c r="V6" s="25">
        <f>$H6+$H$2</f>
        <v>129.07000000000002</v>
      </c>
      <c r="W6" s="18">
        <f>$I6+($K6*$J$2)+($M6*$U$2)</f>
        <v>404.81315999999998</v>
      </c>
      <c r="X6" s="17">
        <f>$G6+($J6*$J$2)+($L6*$X$2)</f>
        <v>38.939039999999999</v>
      </c>
      <c r="Y6" s="25">
        <f>$H6+$H$2</f>
        <v>129.07000000000002</v>
      </c>
      <c r="Z6" s="18">
        <f>$I6+($K6*$J$2)+($M6*$X$2)</f>
        <v>402.34391999999997</v>
      </c>
    </row>
    <row r="7" spans="1:26" x14ac:dyDescent="0.3">
      <c r="A7" s="4" t="s">
        <v>30</v>
      </c>
      <c r="B7" s="4">
        <v>6</v>
      </c>
      <c r="C7" s="4" t="s">
        <v>36</v>
      </c>
      <c r="D7" s="4" t="s">
        <v>20</v>
      </c>
      <c r="E7" s="4" t="s">
        <v>10</v>
      </c>
      <c r="F7" s="4">
        <v>180</v>
      </c>
      <c r="G7" s="23">
        <v>146.136</v>
      </c>
      <c r="H7" s="28">
        <v>128.77000000000001</v>
      </c>
      <c r="I7" s="24">
        <v>518.70000000000005</v>
      </c>
      <c r="J7" s="8">
        <v>0.68589999999999995</v>
      </c>
      <c r="K7" s="8">
        <v>0.72770000000000001</v>
      </c>
      <c r="L7" s="23">
        <f t="shared" ref="L7:L22" si="0">-$K7</f>
        <v>-0.72770000000000001</v>
      </c>
      <c r="M7" s="24">
        <f t="shared" ref="M7:M22" si="1">$J7</f>
        <v>0.68589999999999995</v>
      </c>
      <c r="N7" s="4"/>
      <c r="O7" s="19">
        <f t="shared" ref="O7:O22" si="2">$G7+($J7*$J$2)+($L7*$O$2)</f>
        <v>147.59976</v>
      </c>
      <c r="P7" s="26">
        <f t="shared" ref="P7:P22" si="3">$H7+$H$2</f>
        <v>129.07000000000002</v>
      </c>
      <c r="Q7" s="20">
        <f t="shared" ref="Q7:Q22" si="4">$I7+($K7*$J$2)+($M7*$O$2)</f>
        <v>517.04548000000011</v>
      </c>
      <c r="R7" s="16">
        <f t="shared" ref="R7:R22" si="5">$G7+($J7*$J$2)+($L7*$R$2)</f>
        <v>144.39787999999999</v>
      </c>
      <c r="S7" s="16">
        <f t="shared" ref="S7:S22" si="6">$H7+$H$2</f>
        <v>129.07000000000002</v>
      </c>
      <c r="T7" s="20">
        <f t="shared" ref="T7:T22" si="7">$I7+($K7*$J$2)+($M7*$R$2)</f>
        <v>520.06344000000001</v>
      </c>
      <c r="U7" s="16">
        <f t="shared" ref="U7:U22" si="8">$G7+($J7*$J$2)+($L7*$U$2)</f>
        <v>147.30867999999998</v>
      </c>
      <c r="V7" s="16">
        <f t="shared" ref="V7:V22" si="9">$H7+$H$2</f>
        <v>129.07000000000002</v>
      </c>
      <c r="W7" s="20">
        <f t="shared" ref="W7:W22" si="10">$I7+($K7*$J$2)+($M7*$U$2)</f>
        <v>517.31984000000011</v>
      </c>
      <c r="X7" s="16">
        <f t="shared" ref="X7:X22" si="11">$G7+($J7*$J$2)+($L7*$X$2)</f>
        <v>144.68896000000001</v>
      </c>
      <c r="Y7" s="16">
        <f t="shared" ref="Y7:Y22" si="12">$H7+$H$2</f>
        <v>129.07000000000002</v>
      </c>
      <c r="Z7" s="20">
        <f t="shared" ref="Z7:Z22" si="13">$I7+($K7*$J$2)+($M7*$X$2)</f>
        <v>519.78908000000001</v>
      </c>
    </row>
    <row r="8" spans="1:26" x14ac:dyDescent="0.3">
      <c r="A8" s="4" t="s">
        <v>30</v>
      </c>
      <c r="B8" s="4">
        <v>3</v>
      </c>
      <c r="C8" s="4" t="s">
        <v>35</v>
      </c>
      <c r="D8" s="4" t="s">
        <v>31</v>
      </c>
      <c r="E8" s="4" t="s">
        <v>11</v>
      </c>
      <c r="F8" s="4"/>
      <c r="G8" s="23">
        <v>48.863</v>
      </c>
      <c r="H8" s="28">
        <v>126.75700000000001</v>
      </c>
      <c r="I8" s="24">
        <v>387.21899999999999</v>
      </c>
      <c r="J8" s="8">
        <v>-0.68589999999999995</v>
      </c>
      <c r="K8" s="8">
        <v>-0.72770000000000001</v>
      </c>
      <c r="L8" s="23">
        <f t="shared" si="0"/>
        <v>0.72770000000000001</v>
      </c>
      <c r="M8" s="24">
        <f t="shared" si="1"/>
        <v>-0.68589999999999995</v>
      </c>
      <c r="N8" s="4"/>
      <c r="O8" s="19">
        <f t="shared" si="2"/>
        <v>47.399239999999999</v>
      </c>
      <c r="P8" s="26">
        <f t="shared" si="3"/>
        <v>127.057</v>
      </c>
      <c r="Q8" s="20">
        <f t="shared" si="4"/>
        <v>388.87351999999998</v>
      </c>
      <c r="R8" s="16">
        <f t="shared" si="5"/>
        <v>50.601120000000002</v>
      </c>
      <c r="S8" s="16">
        <f t="shared" si="6"/>
        <v>127.057</v>
      </c>
      <c r="T8" s="20">
        <f t="shared" si="7"/>
        <v>385.85555999999997</v>
      </c>
      <c r="U8" s="16">
        <f t="shared" si="8"/>
        <v>47.69032</v>
      </c>
      <c r="V8" s="16">
        <f t="shared" si="9"/>
        <v>127.057</v>
      </c>
      <c r="W8" s="20">
        <f t="shared" si="10"/>
        <v>388.59915999999998</v>
      </c>
      <c r="X8" s="16">
        <f t="shared" si="11"/>
        <v>50.310040000000001</v>
      </c>
      <c r="Y8" s="16">
        <f t="shared" si="12"/>
        <v>127.057</v>
      </c>
      <c r="Z8" s="20">
        <f t="shared" si="13"/>
        <v>386.12991999999997</v>
      </c>
    </row>
    <row r="9" spans="1:26" x14ac:dyDescent="0.3">
      <c r="A9" s="33" t="s">
        <v>30</v>
      </c>
      <c r="B9" s="33">
        <v>3</v>
      </c>
      <c r="C9" s="33" t="s">
        <v>36</v>
      </c>
      <c r="D9" s="33" t="s">
        <v>31</v>
      </c>
      <c r="E9" s="33" t="s">
        <v>10</v>
      </c>
      <c r="F9" s="33">
        <v>180</v>
      </c>
      <c r="G9" s="34">
        <v>157.50200000000001</v>
      </c>
      <c r="H9" s="35">
        <v>126.75700000000001</v>
      </c>
      <c r="I9" s="36">
        <v>502.49200000000002</v>
      </c>
      <c r="J9" s="35">
        <v>0.68589999999999995</v>
      </c>
      <c r="K9" s="35">
        <v>0.72770000000000001</v>
      </c>
      <c r="L9" s="34">
        <f t="shared" si="0"/>
        <v>-0.72770000000000001</v>
      </c>
      <c r="M9" s="36">
        <f t="shared" si="1"/>
        <v>0.68589999999999995</v>
      </c>
      <c r="N9" s="4"/>
      <c r="O9" s="37">
        <f t="shared" si="2"/>
        <v>158.96576000000002</v>
      </c>
      <c r="P9" s="38">
        <f t="shared" si="3"/>
        <v>127.057</v>
      </c>
      <c r="Q9" s="39">
        <f t="shared" si="4"/>
        <v>500.83748000000003</v>
      </c>
      <c r="R9" s="38">
        <f t="shared" si="5"/>
        <v>155.76388</v>
      </c>
      <c r="S9" s="38">
        <f t="shared" si="6"/>
        <v>127.057</v>
      </c>
      <c r="T9" s="39">
        <f t="shared" si="7"/>
        <v>503.85544000000004</v>
      </c>
      <c r="U9" s="38">
        <f t="shared" si="8"/>
        <v>158.67468</v>
      </c>
      <c r="V9" s="38">
        <f t="shared" si="9"/>
        <v>127.057</v>
      </c>
      <c r="W9" s="39">
        <f t="shared" si="10"/>
        <v>501.11184000000003</v>
      </c>
      <c r="X9" s="38">
        <f t="shared" si="11"/>
        <v>156.05496000000002</v>
      </c>
      <c r="Y9" s="38">
        <f t="shared" si="12"/>
        <v>127.057</v>
      </c>
      <c r="Z9" s="39">
        <f t="shared" si="13"/>
        <v>503.58108000000004</v>
      </c>
    </row>
    <row r="10" spans="1:26" x14ac:dyDescent="0.3">
      <c r="A10" s="4" t="s">
        <v>39</v>
      </c>
      <c r="B10" s="4">
        <v>1</v>
      </c>
      <c r="C10" s="4" t="s">
        <v>47</v>
      </c>
      <c r="D10" s="4" t="s">
        <v>20</v>
      </c>
      <c r="E10" s="4" t="s">
        <v>11</v>
      </c>
      <c r="F10" s="4"/>
      <c r="G10" s="23">
        <v>647.279</v>
      </c>
      <c r="H10" s="28">
        <v>165.333</v>
      </c>
      <c r="I10" s="24">
        <v>233.13399999999999</v>
      </c>
      <c r="J10" s="8">
        <v>2.8479999999999998E-2</v>
      </c>
      <c r="K10" s="8">
        <v>0.99960000000000004</v>
      </c>
      <c r="L10" s="23">
        <f t="shared" si="0"/>
        <v>-0.99960000000000004</v>
      </c>
      <c r="M10" s="24">
        <f t="shared" si="1"/>
        <v>2.8479999999999998E-2</v>
      </c>
      <c r="N10" s="4"/>
      <c r="O10" s="19">
        <f t="shared" si="2"/>
        <v>649.47242400000005</v>
      </c>
      <c r="P10" s="26">
        <f t="shared" si="3"/>
        <v>165.63300000000001</v>
      </c>
      <c r="Q10" s="20">
        <f t="shared" si="4"/>
        <v>232.87142399999999</v>
      </c>
      <c r="R10" s="16">
        <f t="shared" si="5"/>
        <v>645.07418400000006</v>
      </c>
      <c r="S10" s="16">
        <f t="shared" si="6"/>
        <v>165.63300000000001</v>
      </c>
      <c r="T10" s="20">
        <f t="shared" si="7"/>
        <v>232.996736</v>
      </c>
      <c r="U10" s="16">
        <f t="shared" si="8"/>
        <v>649.07258400000001</v>
      </c>
      <c r="V10" s="16">
        <f t="shared" si="9"/>
        <v>165.63300000000001</v>
      </c>
      <c r="W10" s="20">
        <f t="shared" si="10"/>
        <v>232.88281599999999</v>
      </c>
      <c r="X10" s="16">
        <f t="shared" si="11"/>
        <v>645.4740240000001</v>
      </c>
      <c r="Y10" s="16">
        <f t="shared" si="12"/>
        <v>165.63300000000001</v>
      </c>
      <c r="Z10" s="20">
        <f t="shared" si="13"/>
        <v>232.985344</v>
      </c>
    </row>
    <row r="11" spans="1:26" x14ac:dyDescent="0.3">
      <c r="A11" s="4" t="s">
        <v>39</v>
      </c>
      <c r="B11" s="4">
        <v>1</v>
      </c>
      <c r="C11" s="4" t="s">
        <v>48</v>
      </c>
      <c r="D11" s="4" t="s">
        <v>20</v>
      </c>
      <c r="E11" s="4" t="s">
        <v>10</v>
      </c>
      <c r="F11" s="4">
        <v>180</v>
      </c>
      <c r="G11" s="23">
        <v>642.99699999999996</v>
      </c>
      <c r="H11" s="28">
        <v>165.333</v>
      </c>
      <c r="I11" s="24">
        <v>82.394999999999996</v>
      </c>
      <c r="J11" s="8">
        <v>-2.8479999999999998E-2</v>
      </c>
      <c r="K11" s="8">
        <v>-0.99960000000000004</v>
      </c>
      <c r="L11" s="23">
        <f t="shared" si="0"/>
        <v>0.99960000000000004</v>
      </c>
      <c r="M11" s="24">
        <f t="shared" si="1"/>
        <v>-2.8479999999999998E-2</v>
      </c>
      <c r="N11" s="4"/>
      <c r="O11" s="19">
        <f t="shared" si="2"/>
        <v>640.80357599999991</v>
      </c>
      <c r="P11" s="26">
        <f t="shared" si="3"/>
        <v>165.63300000000001</v>
      </c>
      <c r="Q11" s="20">
        <f t="shared" si="4"/>
        <v>82.657576000000006</v>
      </c>
      <c r="R11" s="16">
        <f t="shared" si="5"/>
        <v>645.20181599999989</v>
      </c>
      <c r="S11" s="16">
        <f t="shared" si="6"/>
        <v>165.63300000000001</v>
      </c>
      <c r="T11" s="20">
        <f t="shared" si="7"/>
        <v>82.532263999999998</v>
      </c>
      <c r="U11" s="16">
        <f t="shared" si="8"/>
        <v>641.20341599999995</v>
      </c>
      <c r="V11" s="16">
        <f t="shared" si="9"/>
        <v>165.63300000000001</v>
      </c>
      <c r="W11" s="20">
        <f t="shared" si="10"/>
        <v>82.646184000000005</v>
      </c>
      <c r="X11" s="16">
        <f t="shared" si="11"/>
        <v>644.80197599999985</v>
      </c>
      <c r="Y11" s="16">
        <f t="shared" si="12"/>
        <v>165.63300000000001</v>
      </c>
      <c r="Z11" s="20">
        <f t="shared" si="13"/>
        <v>82.543655999999999</v>
      </c>
    </row>
    <row r="12" spans="1:26" x14ac:dyDescent="0.3">
      <c r="A12" s="4" t="s">
        <v>39</v>
      </c>
      <c r="B12" s="4">
        <v>2</v>
      </c>
      <c r="C12" s="4" t="s">
        <v>47</v>
      </c>
      <c r="D12" s="4" t="s">
        <v>20</v>
      </c>
      <c r="E12" s="4" t="s">
        <v>10</v>
      </c>
      <c r="F12" s="4">
        <v>180</v>
      </c>
      <c r="G12" s="23">
        <v>647.279</v>
      </c>
      <c r="H12" s="28">
        <v>165.333</v>
      </c>
      <c r="I12" s="24">
        <v>233.13399999999999</v>
      </c>
      <c r="J12" s="8">
        <v>2.8479999999999998E-2</v>
      </c>
      <c r="K12" s="8">
        <v>0.99960000000000004</v>
      </c>
      <c r="L12" s="23">
        <f t="shared" si="0"/>
        <v>-0.99960000000000004</v>
      </c>
      <c r="M12" s="24">
        <f t="shared" si="1"/>
        <v>2.8479999999999998E-2</v>
      </c>
      <c r="N12" s="4"/>
      <c r="O12" s="19">
        <f t="shared" si="2"/>
        <v>649.47242400000005</v>
      </c>
      <c r="P12" s="26">
        <f t="shared" si="3"/>
        <v>165.63300000000001</v>
      </c>
      <c r="Q12" s="20">
        <f t="shared" si="4"/>
        <v>232.87142399999999</v>
      </c>
      <c r="R12" s="16">
        <f t="shared" si="5"/>
        <v>645.07418400000006</v>
      </c>
      <c r="S12" s="16">
        <f t="shared" si="6"/>
        <v>165.63300000000001</v>
      </c>
      <c r="T12" s="20">
        <f t="shared" si="7"/>
        <v>232.996736</v>
      </c>
      <c r="U12" s="16">
        <f t="shared" si="8"/>
        <v>649.07258400000001</v>
      </c>
      <c r="V12" s="16">
        <f t="shared" si="9"/>
        <v>165.63300000000001</v>
      </c>
      <c r="W12" s="20">
        <f t="shared" si="10"/>
        <v>232.88281599999999</v>
      </c>
      <c r="X12" s="16">
        <f t="shared" si="11"/>
        <v>645.4740240000001</v>
      </c>
      <c r="Y12" s="16">
        <f t="shared" si="12"/>
        <v>165.63300000000001</v>
      </c>
      <c r="Z12" s="20">
        <f t="shared" si="13"/>
        <v>232.985344</v>
      </c>
    </row>
    <row r="13" spans="1:26" x14ac:dyDescent="0.3">
      <c r="A13" s="33" t="s">
        <v>39</v>
      </c>
      <c r="B13" s="33">
        <v>2</v>
      </c>
      <c r="C13" s="33" t="s">
        <v>48</v>
      </c>
      <c r="D13" s="33" t="s">
        <v>20</v>
      </c>
      <c r="E13" s="33" t="s">
        <v>11</v>
      </c>
      <c r="F13" s="33"/>
      <c r="G13" s="34">
        <v>642.99699999999996</v>
      </c>
      <c r="H13" s="35">
        <v>165.333</v>
      </c>
      <c r="I13" s="36">
        <v>82.394999999999996</v>
      </c>
      <c r="J13" s="35">
        <v>-2.8479999999999998E-2</v>
      </c>
      <c r="K13" s="35">
        <v>-0.99960000000000004</v>
      </c>
      <c r="L13" s="34">
        <f t="shared" si="0"/>
        <v>0.99960000000000004</v>
      </c>
      <c r="M13" s="36">
        <f t="shared" si="1"/>
        <v>-2.8479999999999998E-2</v>
      </c>
      <c r="N13" s="4"/>
      <c r="O13" s="37">
        <f t="shared" si="2"/>
        <v>640.80357599999991</v>
      </c>
      <c r="P13" s="38">
        <f t="shared" si="3"/>
        <v>165.63300000000001</v>
      </c>
      <c r="Q13" s="39">
        <f t="shared" si="4"/>
        <v>82.657576000000006</v>
      </c>
      <c r="R13" s="38">
        <f t="shared" si="5"/>
        <v>645.20181599999989</v>
      </c>
      <c r="S13" s="38">
        <f t="shared" si="6"/>
        <v>165.63300000000001</v>
      </c>
      <c r="T13" s="39">
        <f t="shared" si="7"/>
        <v>82.532263999999998</v>
      </c>
      <c r="U13" s="38">
        <f t="shared" si="8"/>
        <v>641.20341599999995</v>
      </c>
      <c r="V13" s="38">
        <f t="shared" si="9"/>
        <v>165.63300000000001</v>
      </c>
      <c r="W13" s="39">
        <f t="shared" si="10"/>
        <v>82.646184000000005</v>
      </c>
      <c r="X13" s="38">
        <f t="shared" si="11"/>
        <v>644.80197599999985</v>
      </c>
      <c r="Y13" s="38">
        <f t="shared" si="12"/>
        <v>165.63300000000001</v>
      </c>
      <c r="Z13" s="39">
        <f t="shared" si="13"/>
        <v>82.543655999999999</v>
      </c>
    </row>
    <row r="14" spans="1:26" x14ac:dyDescent="0.3">
      <c r="A14" s="4" t="s">
        <v>40</v>
      </c>
      <c r="B14" s="4">
        <v>1</v>
      </c>
      <c r="C14" s="4" t="s">
        <v>41</v>
      </c>
      <c r="D14" s="4" t="s">
        <v>20</v>
      </c>
      <c r="E14" s="4" t="s">
        <v>10</v>
      </c>
      <c r="F14" s="4">
        <v>180</v>
      </c>
      <c r="G14" s="23">
        <v>322.88</v>
      </c>
      <c r="H14" s="28">
        <v>119.59</v>
      </c>
      <c r="I14" s="24">
        <v>271.35000000000002</v>
      </c>
      <c r="J14" s="8">
        <v>0.999</v>
      </c>
      <c r="K14" s="8">
        <v>-0.05</v>
      </c>
      <c r="L14" s="23">
        <f t="shared" si="0"/>
        <v>0.05</v>
      </c>
      <c r="M14" s="24">
        <f t="shared" si="1"/>
        <v>0.999</v>
      </c>
      <c r="N14" s="4"/>
      <c r="O14" s="19">
        <f t="shared" si="2"/>
        <v>322.5702</v>
      </c>
      <c r="P14" s="26">
        <f t="shared" si="3"/>
        <v>119.89</v>
      </c>
      <c r="Q14" s="20">
        <f t="shared" si="4"/>
        <v>269.16220000000004</v>
      </c>
      <c r="R14" s="16">
        <f t="shared" si="5"/>
        <v>322.79020000000003</v>
      </c>
      <c r="S14" s="16">
        <f t="shared" si="6"/>
        <v>119.89</v>
      </c>
      <c r="T14" s="20">
        <f t="shared" si="7"/>
        <v>273.55779999999999</v>
      </c>
      <c r="U14" s="16">
        <f t="shared" si="8"/>
        <v>322.59020000000004</v>
      </c>
      <c r="V14" s="16">
        <f t="shared" si="9"/>
        <v>119.89</v>
      </c>
      <c r="W14" s="20">
        <f t="shared" si="10"/>
        <v>269.56180000000001</v>
      </c>
      <c r="X14" s="16">
        <f t="shared" si="11"/>
        <v>322.77019999999999</v>
      </c>
      <c r="Y14" s="16">
        <f t="shared" si="12"/>
        <v>119.89</v>
      </c>
      <c r="Z14" s="20">
        <f t="shared" si="13"/>
        <v>273.15820000000002</v>
      </c>
    </row>
    <row r="15" spans="1:26" x14ac:dyDescent="0.3">
      <c r="A15" s="33" t="s">
        <v>40</v>
      </c>
      <c r="B15" s="33">
        <v>1</v>
      </c>
      <c r="C15" s="33" t="s">
        <v>42</v>
      </c>
      <c r="D15" s="33" t="s">
        <v>20</v>
      </c>
      <c r="E15" s="33" t="s">
        <v>11</v>
      </c>
      <c r="F15" s="33"/>
      <c r="G15" s="34">
        <v>456.3</v>
      </c>
      <c r="H15" s="35">
        <v>119.59</v>
      </c>
      <c r="I15" s="36">
        <v>264.45</v>
      </c>
      <c r="J15" s="35">
        <v>-0.999</v>
      </c>
      <c r="K15" s="35">
        <v>0.05</v>
      </c>
      <c r="L15" s="34">
        <f t="shared" si="0"/>
        <v>-0.05</v>
      </c>
      <c r="M15" s="36">
        <f t="shared" si="1"/>
        <v>-0.999</v>
      </c>
      <c r="N15" s="4"/>
      <c r="O15" s="37">
        <f t="shared" si="2"/>
        <v>456.60980000000001</v>
      </c>
      <c r="P15" s="38">
        <f t="shared" si="3"/>
        <v>119.89</v>
      </c>
      <c r="Q15" s="39">
        <f t="shared" si="4"/>
        <v>266.63779999999997</v>
      </c>
      <c r="R15" s="38">
        <f t="shared" si="5"/>
        <v>456.38979999999998</v>
      </c>
      <c r="S15" s="38">
        <f t="shared" si="6"/>
        <v>119.89</v>
      </c>
      <c r="T15" s="39">
        <f t="shared" si="7"/>
        <v>262.24220000000003</v>
      </c>
      <c r="U15" s="38">
        <f t="shared" si="8"/>
        <v>456.58979999999997</v>
      </c>
      <c r="V15" s="38">
        <f t="shared" si="9"/>
        <v>119.89</v>
      </c>
      <c r="W15" s="39">
        <f t="shared" si="10"/>
        <v>266.23820000000001</v>
      </c>
      <c r="X15" s="38">
        <f t="shared" si="11"/>
        <v>456.40980000000002</v>
      </c>
      <c r="Y15" s="38">
        <f t="shared" si="12"/>
        <v>119.89</v>
      </c>
      <c r="Z15" s="39">
        <f t="shared" si="13"/>
        <v>262.64179999999999</v>
      </c>
    </row>
    <row r="16" spans="1:26" x14ac:dyDescent="0.3">
      <c r="A16" s="4" t="s">
        <v>44</v>
      </c>
      <c r="B16" s="4">
        <v>3</v>
      </c>
      <c r="C16" s="4" t="s">
        <v>45</v>
      </c>
      <c r="D16" s="4" t="s">
        <v>20</v>
      </c>
      <c r="E16" s="4" t="s">
        <v>11</v>
      </c>
      <c r="F16" s="4"/>
      <c r="G16" s="23">
        <v>733.51</v>
      </c>
      <c r="H16" s="28">
        <v>146.25</v>
      </c>
      <c r="I16" s="24">
        <v>439.71</v>
      </c>
      <c r="J16" s="8">
        <v>-0.88200000000000001</v>
      </c>
      <c r="K16" s="8">
        <v>-0.47199999999999998</v>
      </c>
      <c r="L16" s="23">
        <f t="shared" si="0"/>
        <v>0.47199999999999998</v>
      </c>
      <c r="M16" s="24">
        <f t="shared" si="1"/>
        <v>-0.88200000000000001</v>
      </c>
      <c r="N16" s="4"/>
      <c r="O16" s="19">
        <f t="shared" si="2"/>
        <v>732.64799999999991</v>
      </c>
      <c r="P16" s="26">
        <f t="shared" si="3"/>
        <v>146.55000000000001</v>
      </c>
      <c r="Q16" s="20">
        <f t="shared" si="4"/>
        <v>441.7448</v>
      </c>
      <c r="R16" s="16">
        <f t="shared" si="5"/>
        <v>734.72479999999996</v>
      </c>
      <c r="S16" s="16">
        <f t="shared" si="6"/>
        <v>146.55000000000001</v>
      </c>
      <c r="T16" s="20">
        <f t="shared" si="7"/>
        <v>437.86399999999998</v>
      </c>
      <c r="U16" s="16">
        <f t="shared" si="8"/>
        <v>732.83679999999993</v>
      </c>
      <c r="V16" s="16">
        <f t="shared" si="9"/>
        <v>146.55000000000001</v>
      </c>
      <c r="W16" s="20">
        <f t="shared" si="10"/>
        <v>441.392</v>
      </c>
      <c r="X16" s="16">
        <f t="shared" si="11"/>
        <v>734.53599999999994</v>
      </c>
      <c r="Y16" s="16">
        <f t="shared" si="12"/>
        <v>146.55000000000001</v>
      </c>
      <c r="Z16" s="20">
        <f t="shared" si="13"/>
        <v>438.21679999999998</v>
      </c>
    </row>
    <row r="17" spans="1:26" x14ac:dyDescent="0.3">
      <c r="A17" s="4" t="s">
        <v>44</v>
      </c>
      <c r="B17" s="4">
        <v>3</v>
      </c>
      <c r="C17" s="4" t="s">
        <v>46</v>
      </c>
      <c r="D17" s="4" t="s">
        <v>20</v>
      </c>
      <c r="E17" s="4" t="s">
        <v>10</v>
      </c>
      <c r="F17" s="4">
        <v>180</v>
      </c>
      <c r="G17" s="23">
        <v>650.99</v>
      </c>
      <c r="H17" s="28">
        <v>146.25</v>
      </c>
      <c r="I17" s="24">
        <v>395.52</v>
      </c>
      <c r="J17" s="8">
        <v>0.88200000000000001</v>
      </c>
      <c r="K17" s="8">
        <v>0.47199999999999998</v>
      </c>
      <c r="L17" s="23">
        <f t="shared" si="0"/>
        <v>-0.47199999999999998</v>
      </c>
      <c r="M17" s="24">
        <f t="shared" si="1"/>
        <v>0.88200000000000001</v>
      </c>
      <c r="N17" s="4"/>
      <c r="O17" s="19">
        <f t="shared" si="2"/>
        <v>651.85200000000009</v>
      </c>
      <c r="P17" s="26">
        <f t="shared" si="3"/>
        <v>146.55000000000001</v>
      </c>
      <c r="Q17" s="20">
        <f t="shared" si="4"/>
        <v>393.48519999999996</v>
      </c>
      <c r="R17" s="16">
        <f t="shared" si="5"/>
        <v>649.77520000000004</v>
      </c>
      <c r="S17" s="16">
        <f t="shared" si="6"/>
        <v>146.55000000000001</v>
      </c>
      <c r="T17" s="20">
        <f t="shared" si="7"/>
        <v>397.36599999999999</v>
      </c>
      <c r="U17" s="16">
        <f t="shared" si="8"/>
        <v>651.66320000000007</v>
      </c>
      <c r="V17" s="16">
        <f t="shared" si="9"/>
        <v>146.55000000000001</v>
      </c>
      <c r="W17" s="20">
        <f t="shared" si="10"/>
        <v>393.83799999999997</v>
      </c>
      <c r="X17" s="16">
        <f t="shared" si="11"/>
        <v>649.96400000000006</v>
      </c>
      <c r="Y17" s="16">
        <f t="shared" si="12"/>
        <v>146.55000000000001</v>
      </c>
      <c r="Z17" s="20">
        <f t="shared" si="13"/>
        <v>397.01319999999998</v>
      </c>
    </row>
    <row r="18" spans="1:26" x14ac:dyDescent="0.3">
      <c r="B18" s="4"/>
      <c r="C18" s="4"/>
      <c r="D18" s="4"/>
      <c r="E18" s="4"/>
      <c r="F18" s="4"/>
      <c r="G18" s="23"/>
      <c r="H18" s="28"/>
      <c r="I18" s="24"/>
      <c r="J18" s="8"/>
      <c r="K18" s="8"/>
      <c r="L18" s="23">
        <f t="shared" si="0"/>
        <v>0</v>
      </c>
      <c r="M18" s="24">
        <f t="shared" si="1"/>
        <v>0</v>
      </c>
      <c r="N18" s="4"/>
      <c r="O18" s="19">
        <f t="shared" si="2"/>
        <v>0</v>
      </c>
      <c r="P18" s="26">
        <f t="shared" si="3"/>
        <v>0.3</v>
      </c>
      <c r="Q18" s="20">
        <f t="shared" si="4"/>
        <v>0</v>
      </c>
      <c r="R18" s="16">
        <f t="shared" si="5"/>
        <v>0</v>
      </c>
      <c r="S18" s="16">
        <f t="shared" si="6"/>
        <v>0.3</v>
      </c>
      <c r="T18" s="20">
        <f t="shared" si="7"/>
        <v>0</v>
      </c>
      <c r="U18" s="16">
        <f t="shared" si="8"/>
        <v>0</v>
      </c>
      <c r="V18" s="16">
        <f t="shared" si="9"/>
        <v>0.3</v>
      </c>
      <c r="W18" s="20">
        <f t="shared" si="10"/>
        <v>0</v>
      </c>
      <c r="X18" s="16">
        <f t="shared" si="11"/>
        <v>0</v>
      </c>
      <c r="Y18" s="16">
        <f t="shared" si="12"/>
        <v>0.3</v>
      </c>
      <c r="Z18" s="20">
        <f t="shared" si="13"/>
        <v>0</v>
      </c>
    </row>
    <row r="19" spans="1:26" x14ac:dyDescent="0.3">
      <c r="B19" s="4"/>
      <c r="C19" s="4"/>
      <c r="D19" s="4"/>
      <c r="E19" s="4"/>
      <c r="F19" s="4"/>
      <c r="G19" s="23"/>
      <c r="H19" s="28"/>
      <c r="I19" s="24"/>
      <c r="J19" s="8"/>
      <c r="K19" s="8"/>
      <c r="L19" s="23">
        <f t="shared" si="0"/>
        <v>0</v>
      </c>
      <c r="M19" s="24">
        <f t="shared" si="1"/>
        <v>0</v>
      </c>
      <c r="N19" s="4"/>
      <c r="O19" s="19">
        <f t="shared" si="2"/>
        <v>0</v>
      </c>
      <c r="P19" s="26">
        <f t="shared" si="3"/>
        <v>0.3</v>
      </c>
      <c r="Q19" s="20">
        <f t="shared" si="4"/>
        <v>0</v>
      </c>
      <c r="R19" s="16">
        <f t="shared" si="5"/>
        <v>0</v>
      </c>
      <c r="S19" s="16">
        <f t="shared" si="6"/>
        <v>0.3</v>
      </c>
      <c r="T19" s="20">
        <f t="shared" si="7"/>
        <v>0</v>
      </c>
      <c r="U19" s="16">
        <f t="shared" si="8"/>
        <v>0</v>
      </c>
      <c r="V19" s="16">
        <f t="shared" si="9"/>
        <v>0.3</v>
      </c>
      <c r="W19" s="20">
        <f t="shared" si="10"/>
        <v>0</v>
      </c>
      <c r="X19" s="16">
        <f t="shared" si="11"/>
        <v>0</v>
      </c>
      <c r="Y19" s="16">
        <f t="shared" si="12"/>
        <v>0.3</v>
      </c>
      <c r="Z19" s="20">
        <f t="shared" si="13"/>
        <v>0</v>
      </c>
    </row>
    <row r="20" spans="1:26" x14ac:dyDescent="0.3">
      <c r="B20" s="4"/>
      <c r="C20" s="4"/>
      <c r="D20" s="4"/>
      <c r="E20" s="4"/>
      <c r="F20" s="4"/>
      <c r="G20" s="23"/>
      <c r="H20" s="28"/>
      <c r="I20" s="24"/>
      <c r="J20" s="8"/>
      <c r="K20" s="8"/>
      <c r="L20" s="23">
        <f t="shared" si="0"/>
        <v>0</v>
      </c>
      <c r="M20" s="24">
        <f t="shared" si="1"/>
        <v>0</v>
      </c>
      <c r="N20" s="4"/>
      <c r="O20" s="19">
        <f t="shared" si="2"/>
        <v>0</v>
      </c>
      <c r="P20" s="26">
        <f t="shared" si="3"/>
        <v>0.3</v>
      </c>
      <c r="Q20" s="20">
        <f t="shared" si="4"/>
        <v>0</v>
      </c>
      <c r="R20" s="16">
        <f t="shared" si="5"/>
        <v>0</v>
      </c>
      <c r="S20" s="16">
        <f t="shared" si="6"/>
        <v>0.3</v>
      </c>
      <c r="T20" s="20">
        <f t="shared" si="7"/>
        <v>0</v>
      </c>
      <c r="U20" s="16">
        <f t="shared" si="8"/>
        <v>0</v>
      </c>
      <c r="V20" s="16">
        <f t="shared" si="9"/>
        <v>0.3</v>
      </c>
      <c r="W20" s="20">
        <f t="shared" si="10"/>
        <v>0</v>
      </c>
      <c r="X20" s="16">
        <f t="shared" si="11"/>
        <v>0</v>
      </c>
      <c r="Y20" s="16">
        <f t="shared" si="12"/>
        <v>0.3</v>
      </c>
      <c r="Z20" s="20">
        <f t="shared" si="13"/>
        <v>0</v>
      </c>
    </row>
    <row r="21" spans="1:26" x14ac:dyDescent="0.3">
      <c r="B21" s="4"/>
      <c r="C21" s="4"/>
      <c r="D21" s="4"/>
      <c r="E21" s="4"/>
      <c r="F21" s="4"/>
      <c r="G21" s="23"/>
      <c r="H21" s="28"/>
      <c r="I21" s="24"/>
      <c r="J21" s="8"/>
      <c r="K21" s="8"/>
      <c r="L21" s="23">
        <f t="shared" si="0"/>
        <v>0</v>
      </c>
      <c r="M21" s="24">
        <f t="shared" si="1"/>
        <v>0</v>
      </c>
      <c r="N21" s="4"/>
      <c r="O21" s="19">
        <f t="shared" si="2"/>
        <v>0</v>
      </c>
      <c r="P21" s="26">
        <f t="shared" si="3"/>
        <v>0.3</v>
      </c>
      <c r="Q21" s="20">
        <f t="shared" si="4"/>
        <v>0</v>
      </c>
      <c r="R21" s="16">
        <f t="shared" si="5"/>
        <v>0</v>
      </c>
      <c r="S21" s="16">
        <f t="shared" si="6"/>
        <v>0.3</v>
      </c>
      <c r="T21" s="20">
        <f t="shared" si="7"/>
        <v>0</v>
      </c>
      <c r="U21" s="16">
        <f t="shared" si="8"/>
        <v>0</v>
      </c>
      <c r="V21" s="16">
        <f t="shared" si="9"/>
        <v>0.3</v>
      </c>
      <c r="W21" s="20">
        <f t="shared" si="10"/>
        <v>0</v>
      </c>
      <c r="X21" s="16">
        <f t="shared" si="11"/>
        <v>0</v>
      </c>
      <c r="Y21" s="16">
        <f t="shared" si="12"/>
        <v>0.3</v>
      </c>
      <c r="Z21" s="20">
        <f t="shared" si="13"/>
        <v>0</v>
      </c>
    </row>
    <row r="22" spans="1:26" x14ac:dyDescent="0.3">
      <c r="B22" s="4"/>
      <c r="C22" s="4"/>
      <c r="D22" s="4"/>
      <c r="E22" s="4"/>
      <c r="F22" s="4"/>
      <c r="G22" s="23"/>
      <c r="H22" s="28"/>
      <c r="I22" s="24"/>
      <c r="J22" s="8"/>
      <c r="K22" s="8"/>
      <c r="L22" s="23">
        <f t="shared" si="0"/>
        <v>0</v>
      </c>
      <c r="M22" s="24">
        <f t="shared" si="1"/>
        <v>0</v>
      </c>
      <c r="N22" s="4"/>
      <c r="O22" s="19">
        <f t="shared" si="2"/>
        <v>0</v>
      </c>
      <c r="P22" s="26">
        <f t="shared" si="3"/>
        <v>0.3</v>
      </c>
      <c r="Q22" s="20">
        <f t="shared" si="4"/>
        <v>0</v>
      </c>
      <c r="R22" s="16">
        <f t="shared" si="5"/>
        <v>0</v>
      </c>
      <c r="S22" s="16">
        <f t="shared" si="6"/>
        <v>0.3</v>
      </c>
      <c r="T22" s="20">
        <f t="shared" si="7"/>
        <v>0</v>
      </c>
      <c r="U22" s="16">
        <f t="shared" si="8"/>
        <v>0</v>
      </c>
      <c r="V22" s="16">
        <f t="shared" si="9"/>
        <v>0.3</v>
      </c>
      <c r="W22" s="20">
        <f t="shared" si="10"/>
        <v>0</v>
      </c>
      <c r="X22" s="16">
        <f t="shared" si="11"/>
        <v>0</v>
      </c>
      <c r="Y22" s="16">
        <f t="shared" si="12"/>
        <v>0.3</v>
      </c>
      <c r="Z22" s="20">
        <f t="shared" si="13"/>
        <v>0</v>
      </c>
    </row>
    <row r="23" spans="1:26" x14ac:dyDescent="0.3">
      <c r="B23" s="4"/>
      <c r="C23" s="4"/>
      <c r="D23" s="4"/>
      <c r="E23" s="4"/>
      <c r="F23" s="4"/>
      <c r="G23" s="8"/>
      <c r="H23" s="8"/>
      <c r="I23" s="8"/>
      <c r="J23" s="4"/>
      <c r="K23" s="4"/>
      <c r="L23" s="4"/>
      <c r="M23" s="4"/>
      <c r="N23" s="4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3">
      <c r="B24" s="4"/>
      <c r="C24" s="4"/>
      <c r="D24" s="4"/>
      <c r="E24" s="4"/>
      <c r="F24" s="4"/>
      <c r="G24" s="8"/>
      <c r="H24" s="8"/>
      <c r="I24" s="8"/>
      <c r="J24" s="4"/>
      <c r="K24" s="4"/>
      <c r="L24" s="4"/>
      <c r="M24" s="4"/>
      <c r="N24" s="4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3">
      <c r="B25" s="4"/>
      <c r="C25" s="4"/>
      <c r="D25" s="4"/>
      <c r="E25" s="4"/>
      <c r="F25" s="4"/>
      <c r="G25" s="8"/>
      <c r="H25" s="8"/>
      <c r="I25" s="8"/>
      <c r="J25" s="4"/>
      <c r="K25" s="4"/>
      <c r="L25" s="4"/>
      <c r="M25" s="4"/>
      <c r="N25" s="4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3">
      <c r="B26" s="4"/>
      <c r="C26" s="4"/>
      <c r="D26" s="4"/>
      <c r="E26" s="4"/>
      <c r="F26" s="4"/>
      <c r="G26" s="8"/>
      <c r="H26" s="8"/>
      <c r="I26" s="8"/>
      <c r="J26" s="4"/>
      <c r="K26" s="4"/>
      <c r="L26" s="4"/>
      <c r="M26" s="4"/>
      <c r="N26" s="4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3">
      <c r="B27" s="4"/>
      <c r="C27" s="4"/>
      <c r="D27" s="4"/>
      <c r="E27" s="4"/>
      <c r="F27" s="4"/>
      <c r="G27" s="8"/>
      <c r="H27" s="8"/>
      <c r="I27" s="8"/>
      <c r="J27" s="4"/>
      <c r="K27" s="4"/>
      <c r="L27" s="4"/>
      <c r="M27" s="4"/>
      <c r="N27" s="4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2:26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2:26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</sheetData>
  <mergeCells count="7">
    <mergeCell ref="X4:Z4"/>
    <mergeCell ref="G4:I4"/>
    <mergeCell ref="J4:K4"/>
    <mergeCell ref="L4:M4"/>
    <mergeCell ref="O4:Q4"/>
    <mergeCell ref="R4:T4"/>
    <mergeCell ref="U4:W4"/>
  </mergeCells>
  <conditionalFormatting sqref="O6:Q28">
    <cfRule type="expression" dxfId="3" priority="4">
      <formula>AND(($D6="Normal"), ($E6="Left"))</formula>
    </cfRule>
  </conditionalFormatting>
  <conditionalFormatting sqref="R6:T31">
    <cfRule type="expression" dxfId="2" priority="3">
      <formula>AND($D6="Normal", $E6="Right")</formula>
    </cfRule>
  </conditionalFormatting>
  <conditionalFormatting sqref="U6:W29">
    <cfRule type="expression" dxfId="1" priority="2">
      <formula>AND($D6="Small", $E6="Left")</formula>
    </cfRule>
  </conditionalFormatting>
  <conditionalFormatting sqref="X6:Z31">
    <cfRule type="expression" dxfId="0" priority="1">
      <formula>AND($D6="Small", $E6="Right")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Katy</cp:lastModifiedBy>
  <dcterms:created xsi:type="dcterms:W3CDTF">2020-11-10T19:03:46Z</dcterms:created>
  <dcterms:modified xsi:type="dcterms:W3CDTF">2020-11-15T02:32:01Z</dcterms:modified>
</cp:coreProperties>
</file>