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4695" windowHeight="2340" activeTab="2"/>
  </bookViews>
  <sheets>
    <sheet name="5842x16" sheetId="1" r:id="rId1"/>
    <sheet name="fir2345" sheetId="3" r:id="rId2"/>
    <sheet name="fir1_SHRP" sheetId="4" r:id="rId3"/>
    <sheet name="fir1_88" sheetId="2" r:id="rId4"/>
    <sheet name="fir1_176" sheetId="6" r:id="rId5"/>
    <sheet name="fir1_352" sheetId="7" r:id="rId6"/>
    <sheet name="volume" sheetId="8" r:id="rId7"/>
  </sheets>
  <calcPr calcId="124519"/>
</workbook>
</file>

<file path=xl/calcChain.xml><?xml version="1.0" encoding="utf-8"?>
<calcChain xmlns="http://schemas.openxmlformats.org/spreadsheetml/2006/main">
  <c r="K6" i="4"/>
  <c r="K8"/>
  <c r="K10"/>
  <c r="K12"/>
  <c r="K14"/>
  <c r="K16"/>
  <c r="K18"/>
  <c r="K20"/>
  <c r="K22"/>
  <c r="K24"/>
  <c r="K26"/>
  <c r="K28"/>
  <c r="K30"/>
  <c r="K32"/>
  <c r="K34"/>
  <c r="K36"/>
  <c r="K38"/>
  <c r="K40"/>
  <c r="K42"/>
  <c r="K44"/>
  <c r="K46"/>
  <c r="K48"/>
  <c r="K50"/>
  <c r="K52"/>
  <c r="K54"/>
  <c r="K56"/>
  <c r="K58"/>
  <c r="K60"/>
  <c r="K62"/>
  <c r="K64"/>
  <c r="K66"/>
  <c r="K68"/>
  <c r="K70"/>
  <c r="K72"/>
  <c r="K74"/>
  <c r="K76"/>
  <c r="K78"/>
  <c r="K80"/>
  <c r="K82"/>
  <c r="K84"/>
  <c r="K86"/>
  <c r="K88"/>
  <c r="K90"/>
  <c r="K92"/>
  <c r="K94"/>
  <c r="K96"/>
  <c r="K98"/>
  <c r="K100"/>
  <c r="K102"/>
  <c r="K104"/>
  <c r="K106"/>
  <c r="K108"/>
  <c r="K110"/>
  <c r="K112"/>
  <c r="K114"/>
  <c r="K116"/>
  <c r="K118"/>
  <c r="K120"/>
  <c r="K122"/>
  <c r="K4"/>
  <c r="AB7"/>
  <c r="AC7"/>
  <c r="AE7"/>
  <c r="AF7"/>
  <c r="AH7"/>
  <c r="AI7"/>
  <c r="AB9"/>
  <c r="AC9"/>
  <c r="AE9"/>
  <c r="AH9" s="1"/>
  <c r="AF9"/>
  <c r="AI9" s="1"/>
  <c r="AB11"/>
  <c r="AC11"/>
  <c r="AE11"/>
  <c r="AF11"/>
  <c r="AH11"/>
  <c r="AI11"/>
  <c r="AB13"/>
  <c r="AC13"/>
  <c r="AE13"/>
  <c r="AH13" s="1"/>
  <c r="AF13"/>
  <c r="AI13" s="1"/>
  <c r="AB15"/>
  <c r="AC15"/>
  <c r="AE15"/>
  <c r="AF15"/>
  <c r="AH15"/>
  <c r="AI15"/>
  <c r="AB17"/>
  <c r="AC17"/>
  <c r="AE17"/>
  <c r="AH17" s="1"/>
  <c r="AF17"/>
  <c r="AI17" s="1"/>
  <c r="AB19"/>
  <c r="AC19"/>
  <c r="AF19" s="1"/>
  <c r="AI19" s="1"/>
  <c r="AE19"/>
  <c r="AH19"/>
  <c r="AB21"/>
  <c r="AC21"/>
  <c r="AE21"/>
  <c r="AH21" s="1"/>
  <c r="AF21"/>
  <c r="AI21" s="1"/>
  <c r="AB23"/>
  <c r="AC23"/>
  <c r="AE23"/>
  <c r="AF23"/>
  <c r="AH23"/>
  <c r="AI23"/>
  <c r="AB25"/>
  <c r="AC25"/>
  <c r="AE25"/>
  <c r="AH25" s="1"/>
  <c r="AF25"/>
  <c r="AI25" s="1"/>
  <c r="AB27"/>
  <c r="AC27"/>
  <c r="AE27"/>
  <c r="AF27"/>
  <c r="AH27"/>
  <c r="AI27"/>
  <c r="AI5"/>
  <c r="AH5"/>
  <c r="AF5"/>
  <c r="AE5"/>
  <c r="AC5"/>
  <c r="AB5"/>
  <c r="S7"/>
  <c r="S9"/>
  <c r="S11"/>
  <c r="S13"/>
  <c r="S15"/>
  <c r="S17"/>
  <c r="S19"/>
  <c r="S21"/>
  <c r="S23"/>
  <c r="S25"/>
  <c r="S27"/>
  <c r="S29"/>
  <c r="S31"/>
  <c r="S33"/>
  <c r="S35"/>
  <c r="S37"/>
  <c r="S39"/>
  <c r="S41"/>
  <c r="S43"/>
  <c r="S45"/>
  <c r="S47"/>
  <c r="S49"/>
  <c r="S51"/>
  <c r="S53"/>
  <c r="S55"/>
  <c r="S57"/>
  <c r="S59"/>
  <c r="S61"/>
  <c r="S63"/>
  <c r="S65"/>
  <c r="S67"/>
  <c r="S69"/>
  <c r="S71"/>
  <c r="S73"/>
  <c r="S75"/>
  <c r="S77"/>
  <c r="S79"/>
  <c r="S81"/>
  <c r="S83"/>
  <c r="S85"/>
  <c r="S87"/>
  <c r="S89"/>
  <c r="S91"/>
  <c r="S93"/>
  <c r="S95"/>
  <c r="S97"/>
  <c r="S99"/>
  <c r="S101"/>
  <c r="S103"/>
  <c r="S105"/>
  <c r="S107"/>
  <c r="S109"/>
  <c r="S111"/>
  <c r="S113"/>
  <c r="S115"/>
  <c r="S117"/>
  <c r="S119"/>
  <c r="S121"/>
  <c r="S123"/>
  <c r="S5"/>
  <c r="H6"/>
  <c r="W7"/>
  <c r="H8"/>
  <c r="W9"/>
  <c r="W244" s="1"/>
  <c r="H10"/>
  <c r="W11"/>
  <c r="H12"/>
  <c r="W13"/>
  <c r="H14"/>
  <c r="W15"/>
  <c r="H16"/>
  <c r="W17"/>
  <c r="H18"/>
  <c r="W19"/>
  <c r="H20"/>
  <c r="W21"/>
  <c r="H22"/>
  <c r="W23"/>
  <c r="H24"/>
  <c r="W25"/>
  <c r="H26"/>
  <c r="W27"/>
  <c r="H28"/>
  <c r="W29"/>
  <c r="H30"/>
  <c r="W31"/>
  <c r="H32"/>
  <c r="W33"/>
  <c r="H34"/>
  <c r="W35"/>
  <c r="H36"/>
  <c r="W37"/>
  <c r="H38"/>
  <c r="W39"/>
  <c r="H40"/>
  <c r="W41"/>
  <c r="H42"/>
  <c r="W43"/>
  <c r="H44"/>
  <c r="W45"/>
  <c r="H46"/>
  <c r="W47"/>
  <c r="H48"/>
  <c r="W49"/>
  <c r="H50"/>
  <c r="W51"/>
  <c r="H52"/>
  <c r="W53"/>
  <c r="H54"/>
  <c r="W55"/>
  <c r="H56"/>
  <c r="W57"/>
  <c r="H58"/>
  <c r="W59"/>
  <c r="H60"/>
  <c r="W61"/>
  <c r="H62"/>
  <c r="W63"/>
  <c r="H64"/>
  <c r="W65"/>
  <c r="H66"/>
  <c r="W67"/>
  <c r="H68"/>
  <c r="W69"/>
  <c r="H70"/>
  <c r="W71"/>
  <c r="H72"/>
  <c r="W73"/>
  <c r="H74"/>
  <c r="W75"/>
  <c r="H76"/>
  <c r="W77"/>
  <c r="H78"/>
  <c r="W79"/>
  <c r="H80"/>
  <c r="W81"/>
  <c r="H82"/>
  <c r="W83"/>
  <c r="H84"/>
  <c r="W85"/>
  <c r="H86"/>
  <c r="W87"/>
  <c r="H88"/>
  <c r="W89"/>
  <c r="H90"/>
  <c r="W91"/>
  <c r="H92"/>
  <c r="W93"/>
  <c r="H94"/>
  <c r="W95"/>
  <c r="H96"/>
  <c r="W97"/>
  <c r="H98"/>
  <c r="W99"/>
  <c r="H100"/>
  <c r="W101"/>
  <c r="H102"/>
  <c r="W103"/>
  <c r="H104"/>
  <c r="W105"/>
  <c r="H106"/>
  <c r="W107"/>
  <c r="H108"/>
  <c r="W109"/>
  <c r="H110"/>
  <c r="W111"/>
  <c r="H112"/>
  <c r="W113"/>
  <c r="H114"/>
  <c r="W115"/>
  <c r="H116"/>
  <c r="W117"/>
  <c r="H118"/>
  <c r="W119"/>
  <c r="H120"/>
  <c r="W121"/>
  <c r="H122"/>
  <c r="W123"/>
  <c r="H124"/>
  <c r="W125"/>
  <c r="H126"/>
  <c r="W127"/>
  <c r="H128"/>
  <c r="W129"/>
  <c r="H130"/>
  <c r="W131"/>
  <c r="H132"/>
  <c r="W133"/>
  <c r="H134"/>
  <c r="W135"/>
  <c r="H136"/>
  <c r="W137"/>
  <c r="H138"/>
  <c r="W139"/>
  <c r="H140"/>
  <c r="W141"/>
  <c r="H142"/>
  <c r="W143"/>
  <c r="H144"/>
  <c r="W145"/>
  <c r="H146"/>
  <c r="W147"/>
  <c r="H148"/>
  <c r="W149"/>
  <c r="H150"/>
  <c r="W151"/>
  <c r="H152"/>
  <c r="W153"/>
  <c r="H154"/>
  <c r="W155"/>
  <c r="H156"/>
  <c r="W157"/>
  <c r="H158"/>
  <c r="W159"/>
  <c r="H160"/>
  <c r="W161"/>
  <c r="H162"/>
  <c r="W163"/>
  <c r="H164"/>
  <c r="W165"/>
  <c r="H166"/>
  <c r="W167"/>
  <c r="H168"/>
  <c r="W169"/>
  <c r="H170"/>
  <c r="W171"/>
  <c r="H172"/>
  <c r="W173"/>
  <c r="H174"/>
  <c r="W175"/>
  <c r="H176"/>
  <c r="W177"/>
  <c r="H178"/>
  <c r="W179"/>
  <c r="H180"/>
  <c r="W181"/>
  <c r="H182"/>
  <c r="W183"/>
  <c r="H184"/>
  <c r="W185"/>
  <c r="H186"/>
  <c r="W187"/>
  <c r="H188"/>
  <c r="W189"/>
  <c r="H190"/>
  <c r="W191"/>
  <c r="H192"/>
  <c r="W193"/>
  <c r="H194"/>
  <c r="W195"/>
  <c r="H196"/>
  <c r="W197"/>
  <c r="H198"/>
  <c r="W199"/>
  <c r="H200"/>
  <c r="W201"/>
  <c r="H202"/>
  <c r="W203"/>
  <c r="H204"/>
  <c r="W205"/>
  <c r="H206"/>
  <c r="W207"/>
  <c r="H208"/>
  <c r="W209"/>
  <c r="H210"/>
  <c r="W211"/>
  <c r="H212"/>
  <c r="W213"/>
  <c r="H214"/>
  <c r="W215"/>
  <c r="H216"/>
  <c r="W217"/>
  <c r="H218"/>
  <c r="W219"/>
  <c r="H220"/>
  <c r="W221"/>
  <c r="H222"/>
  <c r="W223"/>
  <c r="H224"/>
  <c r="W225"/>
  <c r="H226"/>
  <c r="W227"/>
  <c r="H228"/>
  <c r="W229"/>
  <c r="H230"/>
  <c r="W231"/>
  <c r="H232"/>
  <c r="W233"/>
  <c r="H234"/>
  <c r="W235"/>
  <c r="H236"/>
  <c r="W237"/>
  <c r="H238"/>
  <c r="W239"/>
  <c r="H240"/>
  <c r="W241"/>
  <c r="H242"/>
  <c r="W5"/>
  <c r="H4"/>
  <c r="N4" i="1"/>
  <c r="Q4" s="1"/>
  <c r="T4" s="1"/>
  <c r="N5"/>
  <c r="Q5" s="1"/>
  <c r="T5" s="1"/>
  <c r="N6"/>
  <c r="Q6" s="1"/>
  <c r="T6" s="1"/>
  <c r="N7"/>
  <c r="Q7" s="1"/>
  <c r="T7" s="1"/>
  <c r="N8"/>
  <c r="Q8" s="1"/>
  <c r="T8" s="1"/>
  <c r="N9"/>
  <c r="Q9" s="1"/>
  <c r="T9" s="1"/>
  <c r="N10"/>
  <c r="Q10" s="1"/>
  <c r="T10" s="1"/>
  <c r="N11"/>
  <c r="Q11" s="1"/>
  <c r="T11" s="1"/>
  <c r="N12"/>
  <c r="Q12" s="1"/>
  <c r="T12" s="1"/>
  <c r="N13"/>
  <c r="Q13" s="1"/>
  <c r="T13" s="1"/>
  <c r="N14"/>
  <c r="Q14" s="1"/>
  <c r="T14" s="1"/>
  <c r="M15"/>
  <c r="P15" s="1"/>
  <c r="S15" s="1"/>
  <c r="N15"/>
  <c r="Q15" s="1"/>
  <c r="T15" s="1"/>
  <c r="M16"/>
  <c r="P16" s="1"/>
  <c r="S16" s="1"/>
  <c r="N16"/>
  <c r="Q16" s="1"/>
  <c r="T16" s="1"/>
  <c r="M17"/>
  <c r="P17" s="1"/>
  <c r="S17" s="1"/>
  <c r="N17"/>
  <c r="Q17" s="1"/>
  <c r="T17" s="1"/>
  <c r="M18"/>
  <c r="P18" s="1"/>
  <c r="S18" s="1"/>
  <c r="N18"/>
  <c r="Q18" s="1"/>
  <c r="T18" s="1"/>
  <c r="M19"/>
  <c r="P19" s="1"/>
  <c r="S19" s="1"/>
  <c r="N19"/>
  <c r="Q19" s="1"/>
  <c r="T19" s="1"/>
  <c r="M20"/>
  <c r="P20" s="1"/>
  <c r="S20" s="1"/>
  <c r="N20"/>
  <c r="Q20" s="1"/>
  <c r="T20" s="1"/>
  <c r="M21"/>
  <c r="P21" s="1"/>
  <c r="S21" s="1"/>
  <c r="N21"/>
  <c r="Q21" s="1"/>
  <c r="T21" s="1"/>
  <c r="M22"/>
  <c r="P22" s="1"/>
  <c r="S22" s="1"/>
  <c r="N22"/>
  <c r="Q22" s="1"/>
  <c r="T22" s="1"/>
  <c r="M23"/>
  <c r="P23" s="1"/>
  <c r="S23" s="1"/>
  <c r="N23"/>
  <c r="Q23" s="1"/>
  <c r="T23" s="1"/>
  <c r="M24"/>
  <c r="P24" s="1"/>
  <c r="S24" s="1"/>
  <c r="N24"/>
  <c r="Q24" s="1"/>
  <c r="T24" s="1"/>
  <c r="M25"/>
  <c r="P25" s="1"/>
  <c r="S25" s="1"/>
  <c r="N25"/>
  <c r="Q25" s="1"/>
  <c r="T25" s="1"/>
  <c r="M26"/>
  <c r="P26" s="1"/>
  <c r="S26" s="1"/>
  <c r="N26"/>
  <c r="Q26" s="1"/>
  <c r="T26" s="1"/>
  <c r="M27"/>
  <c r="P27" s="1"/>
  <c r="S27" s="1"/>
  <c r="N27"/>
  <c r="Q27" s="1"/>
  <c r="T27" s="1"/>
  <c r="M28"/>
  <c r="P28" s="1"/>
  <c r="S28" s="1"/>
  <c r="N28"/>
  <c r="Q28" s="1"/>
  <c r="T28" s="1"/>
  <c r="M29"/>
  <c r="P29" s="1"/>
  <c r="S29" s="1"/>
  <c r="N29"/>
  <c r="Q29" s="1"/>
  <c r="T29" s="1"/>
  <c r="M30"/>
  <c r="P30" s="1"/>
  <c r="S30" s="1"/>
  <c r="N30"/>
  <c r="Q30" s="1"/>
  <c r="T30" s="1"/>
  <c r="M31"/>
  <c r="P31" s="1"/>
  <c r="S31" s="1"/>
  <c r="N31"/>
  <c r="Q31" s="1"/>
  <c r="T31" s="1"/>
  <c r="M32"/>
  <c r="P32" s="1"/>
  <c r="S32" s="1"/>
  <c r="N32"/>
  <c r="Q32" s="1"/>
  <c r="T32" s="1"/>
  <c r="M33"/>
  <c r="P33" s="1"/>
  <c r="S33" s="1"/>
  <c r="N33"/>
  <c r="Q33" s="1"/>
  <c r="T33" s="1"/>
  <c r="M34"/>
  <c r="P34" s="1"/>
  <c r="S34" s="1"/>
  <c r="N34"/>
  <c r="Q34" s="1"/>
  <c r="T34" s="1"/>
  <c r="M35"/>
  <c r="P35" s="1"/>
  <c r="S35" s="1"/>
  <c r="N35"/>
  <c r="Q35" s="1"/>
  <c r="T35" s="1"/>
  <c r="M36"/>
  <c r="P36" s="1"/>
  <c r="S36" s="1"/>
  <c r="N36"/>
  <c r="Q36" s="1"/>
  <c r="T36" s="1"/>
  <c r="M37"/>
  <c r="P37" s="1"/>
  <c r="S37" s="1"/>
  <c r="N37"/>
  <c r="Q37" s="1"/>
  <c r="T37" s="1"/>
  <c r="M38"/>
  <c r="P38" s="1"/>
  <c r="S38" s="1"/>
  <c r="N38"/>
  <c r="Q38" s="1"/>
  <c r="T38" s="1"/>
  <c r="M39"/>
  <c r="P39" s="1"/>
  <c r="S39" s="1"/>
  <c r="N39"/>
  <c r="Q39" s="1"/>
  <c r="T39" s="1"/>
  <c r="M40"/>
  <c r="P40" s="1"/>
  <c r="S40" s="1"/>
  <c r="N40"/>
  <c r="Q40" s="1"/>
  <c r="T40" s="1"/>
  <c r="M41"/>
  <c r="P41" s="1"/>
  <c r="S41" s="1"/>
  <c r="N41"/>
  <c r="Q41" s="1"/>
  <c r="T41" s="1"/>
  <c r="M42"/>
  <c r="P42" s="1"/>
  <c r="S42" s="1"/>
  <c r="N42"/>
  <c r="Q42" s="1"/>
  <c r="T42" s="1"/>
  <c r="M43"/>
  <c r="P43" s="1"/>
  <c r="S43" s="1"/>
  <c r="N43"/>
  <c r="Q43" s="1"/>
  <c r="T43" s="1"/>
  <c r="M44"/>
  <c r="P44" s="1"/>
  <c r="S44" s="1"/>
  <c r="N44"/>
  <c r="Q44" s="1"/>
  <c r="T44" s="1"/>
  <c r="N3"/>
  <c r="Q3" s="1"/>
  <c r="T3" s="1"/>
  <c r="N8" i="7"/>
  <c r="N10"/>
  <c r="N12"/>
  <c r="N14"/>
  <c r="N16"/>
  <c r="N18"/>
  <c r="N20"/>
  <c r="N22"/>
  <c r="N24"/>
  <c r="N6"/>
  <c r="F7"/>
  <c r="F9"/>
  <c r="F11"/>
  <c r="F13"/>
  <c r="F15"/>
  <c r="F17"/>
  <c r="F19"/>
  <c r="F21"/>
  <c r="F23"/>
  <c r="F25"/>
  <c r="F5"/>
  <c r="S27"/>
  <c r="K27"/>
  <c r="K7"/>
  <c r="S8"/>
  <c r="K9"/>
  <c r="S10"/>
  <c r="K11"/>
  <c r="S12"/>
  <c r="K13"/>
  <c r="S14"/>
  <c r="K15"/>
  <c r="S16"/>
  <c r="K17"/>
  <c r="S18"/>
  <c r="K19"/>
  <c r="S20"/>
  <c r="K21"/>
  <c r="S22"/>
  <c r="K23"/>
  <c r="S24"/>
  <c r="K25"/>
  <c r="AB4" i="1"/>
  <c r="AB5"/>
  <c r="AB6"/>
  <c r="AB7"/>
  <c r="AB8"/>
  <c r="AB9"/>
  <c r="AB3"/>
  <c r="J4"/>
  <c r="M4" s="1"/>
  <c r="P4" s="1"/>
  <c r="S4" s="1"/>
  <c r="J5"/>
  <c r="M5" s="1"/>
  <c r="P5" s="1"/>
  <c r="S5" s="1"/>
  <c r="J6"/>
  <c r="M6" s="1"/>
  <c r="P6" s="1"/>
  <c r="S6" s="1"/>
  <c r="J7"/>
  <c r="M7" s="1"/>
  <c r="P7" s="1"/>
  <c r="S7" s="1"/>
  <c r="J8"/>
  <c r="M8" s="1"/>
  <c r="P8" s="1"/>
  <c r="S8" s="1"/>
  <c r="J9"/>
  <c r="M9" s="1"/>
  <c r="P9" s="1"/>
  <c r="S9" s="1"/>
  <c r="J10"/>
  <c r="M10" s="1"/>
  <c r="P10" s="1"/>
  <c r="S10" s="1"/>
  <c r="J11"/>
  <c r="M11" s="1"/>
  <c r="P11" s="1"/>
  <c r="S11" s="1"/>
  <c r="J12"/>
  <c r="M12" s="1"/>
  <c r="P12" s="1"/>
  <c r="S12" s="1"/>
  <c r="J13"/>
  <c r="M13" s="1"/>
  <c r="P13" s="1"/>
  <c r="S13" s="1"/>
  <c r="J14"/>
  <c r="M14" s="1"/>
  <c r="P14" s="1"/>
  <c r="S14" s="1"/>
  <c r="J3"/>
  <c r="M3" s="1"/>
  <c r="P3" s="1"/>
  <c r="S3" s="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"/>
  <c r="G5"/>
  <c r="G6"/>
  <c r="G7"/>
  <c r="G8"/>
  <c r="G9"/>
  <c r="G10"/>
  <c r="G3"/>
  <c r="T12" i="3"/>
  <c r="T6"/>
  <c r="T8"/>
  <c r="T10"/>
  <c r="T4"/>
  <c r="D28"/>
  <c r="D30"/>
  <c r="E104" i="8"/>
  <c r="E103" s="1"/>
  <c r="E102" s="1"/>
  <c r="E101" s="1"/>
  <c r="E100" s="1"/>
  <c r="E99" s="1"/>
  <c r="E98" s="1"/>
  <c r="E97" s="1"/>
  <c r="E96" s="1"/>
  <c r="E95" s="1"/>
  <c r="E94" s="1"/>
  <c r="E93" s="1"/>
  <c r="E92" s="1"/>
  <c r="E91" s="1"/>
  <c r="E90" s="1"/>
  <c r="E89" s="1"/>
  <c r="E88" s="1"/>
  <c r="E87" s="1"/>
  <c r="E86" s="1"/>
  <c r="E85" s="1"/>
  <c r="E84" s="1"/>
  <c r="E83" s="1"/>
  <c r="E82" s="1"/>
  <c r="E81" s="1"/>
  <c r="E80" s="1"/>
  <c r="E79" s="1"/>
  <c r="E78" s="1"/>
  <c r="E77" s="1"/>
  <c r="E76" s="1"/>
  <c r="E75" s="1"/>
  <c r="E74" s="1"/>
  <c r="E73" s="1"/>
  <c r="E72" s="1"/>
  <c r="E71" s="1"/>
  <c r="E70" s="1"/>
  <c r="E69" s="1"/>
  <c r="E68" s="1"/>
  <c r="E67" s="1"/>
  <c r="E66" s="1"/>
  <c r="E65" s="1"/>
  <c r="E64" s="1"/>
  <c r="E63" s="1"/>
  <c r="E62" s="1"/>
  <c r="E61" s="1"/>
  <c r="E60" s="1"/>
  <c r="E59" s="1"/>
  <c r="E58" s="1"/>
  <c r="E57" s="1"/>
  <c r="E56" s="1"/>
  <c r="E55" s="1"/>
  <c r="E54" s="1"/>
  <c r="E53" s="1"/>
  <c r="E52" s="1"/>
  <c r="E51" s="1"/>
  <c r="E50" s="1"/>
  <c r="E49" s="1"/>
  <c r="E48" s="1"/>
  <c r="E47" s="1"/>
  <c r="E46" s="1"/>
  <c r="E45" s="1"/>
  <c r="E44" s="1"/>
  <c r="E43" s="1"/>
  <c r="E42" s="1"/>
  <c r="E41" s="1"/>
  <c r="E40" s="1"/>
  <c r="E39" s="1"/>
  <c r="E38" s="1"/>
  <c r="E37" s="1"/>
  <c r="E36" s="1"/>
  <c r="E35" s="1"/>
  <c r="E34" s="1"/>
  <c r="E33" s="1"/>
  <c r="E32" s="1"/>
  <c r="E31" s="1"/>
  <c r="E30" s="1"/>
  <c r="E29" s="1"/>
  <c r="E28" s="1"/>
  <c r="E27" s="1"/>
  <c r="E26" s="1"/>
  <c r="E25" s="1"/>
  <c r="E24" s="1"/>
  <c r="E23" s="1"/>
  <c r="E22" s="1"/>
  <c r="E21" s="1"/>
  <c r="E20" s="1"/>
  <c r="E19" s="1"/>
  <c r="E18" s="1"/>
  <c r="E17" s="1"/>
  <c r="E16" s="1"/>
  <c r="E15" s="1"/>
  <c r="E14" s="1"/>
  <c r="E13" s="1"/>
  <c r="E12" s="1"/>
  <c r="E11" s="1"/>
  <c r="E10" s="1"/>
  <c r="E9" s="1"/>
  <c r="E8" s="1"/>
  <c r="E7" s="1"/>
  <c r="E6" s="1"/>
  <c r="S6" i="7"/>
  <c r="K5"/>
  <c r="C37" i="6"/>
  <c r="G34"/>
  <c r="P33"/>
  <c r="G32"/>
  <c r="P31"/>
  <c r="G30"/>
  <c r="P29"/>
  <c r="G28"/>
  <c r="P27"/>
  <c r="G26"/>
  <c r="P25"/>
  <c r="G24"/>
  <c r="P23"/>
  <c r="G22"/>
  <c r="P21"/>
  <c r="G20"/>
  <c r="P19"/>
  <c r="O19"/>
  <c r="G18"/>
  <c r="F18"/>
  <c r="P17"/>
  <c r="O17"/>
  <c r="G16"/>
  <c r="F16"/>
  <c r="P15"/>
  <c r="O15"/>
  <c r="G14"/>
  <c r="F14"/>
  <c r="P13"/>
  <c r="O13"/>
  <c r="G12"/>
  <c r="F12"/>
  <c r="P11"/>
  <c r="O11"/>
  <c r="G10"/>
  <c r="F10"/>
  <c r="P9"/>
  <c r="O9"/>
  <c r="G8"/>
  <c r="F8"/>
  <c r="P7"/>
  <c r="O7"/>
  <c r="G6"/>
  <c r="F6"/>
  <c r="P5"/>
  <c r="O5"/>
  <c r="G4"/>
  <c r="F4"/>
  <c r="T7" i="2"/>
  <c r="T9"/>
  <c r="T11"/>
  <c r="T13"/>
  <c r="T15"/>
  <c r="T17"/>
  <c r="T19"/>
  <c r="T21"/>
  <c r="T23"/>
  <c r="T25"/>
  <c r="T27"/>
  <c r="T29"/>
  <c r="T31"/>
  <c r="T33"/>
  <c r="T35"/>
  <c r="T37"/>
  <c r="T39"/>
  <c r="T41"/>
  <c r="T43"/>
  <c r="T45"/>
  <c r="T47"/>
  <c r="T5"/>
  <c r="O7"/>
  <c r="O9"/>
  <c r="O11"/>
  <c r="O13"/>
  <c r="O15"/>
  <c r="O17"/>
  <c r="O19"/>
  <c r="O21"/>
  <c r="O23"/>
  <c r="O25"/>
  <c r="O5"/>
  <c r="F6"/>
  <c r="F8"/>
  <c r="F10"/>
  <c r="F12"/>
  <c r="F14"/>
  <c r="F16"/>
  <c r="F18"/>
  <c r="F20"/>
  <c r="F22"/>
  <c r="F24"/>
  <c r="F26"/>
  <c r="F4"/>
  <c r="G6"/>
  <c r="G8"/>
  <c r="G10"/>
  <c r="G12"/>
  <c r="G14"/>
  <c r="G16"/>
  <c r="G18"/>
  <c r="G20"/>
  <c r="G22"/>
  <c r="G24"/>
  <c r="G26"/>
  <c r="G28"/>
  <c r="G30"/>
  <c r="G32"/>
  <c r="G34"/>
  <c r="G36"/>
  <c r="G38"/>
  <c r="G40"/>
  <c r="G42"/>
  <c r="G44"/>
  <c r="G46"/>
  <c r="G48"/>
  <c r="G4"/>
  <c r="N6" i="3"/>
  <c r="N8"/>
  <c r="N10"/>
  <c r="N12"/>
  <c r="N14"/>
  <c r="N4"/>
  <c r="I6"/>
  <c r="I8"/>
  <c r="I10"/>
  <c r="I12"/>
  <c r="I14"/>
  <c r="I16"/>
  <c r="I18"/>
  <c r="I4"/>
  <c r="D6"/>
  <c r="D8"/>
  <c r="D10"/>
  <c r="D12"/>
  <c r="D14"/>
  <c r="D16"/>
  <c r="D18"/>
  <c r="D20"/>
  <c r="D22"/>
  <c r="D24"/>
  <c r="D26"/>
  <c r="D4"/>
  <c r="D32" s="1"/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3"/>
  <c r="AY11"/>
  <c r="C50" i="2"/>
  <c r="AU13" i="1"/>
  <c r="AQ19"/>
  <c r="H244" i="4" l="1"/>
  <c r="P37" i="6"/>
  <c r="G37"/>
  <c r="T50" i="2"/>
  <c r="N16" i="3"/>
  <c r="I20"/>
  <c r="G50" i="2"/>
</calcChain>
</file>

<file path=xl/sharedStrings.xml><?xml version="1.0" encoding="utf-8"?>
<sst xmlns="http://schemas.openxmlformats.org/spreadsheetml/2006/main" count="3" uniqueCount="3">
  <si>
    <t>first row</t>
  </si>
  <si>
    <t>second row</t>
  </si>
  <si>
    <t>fir</t>
  </si>
</sst>
</file>

<file path=xl/styles.xml><?xml version="1.0" encoding="utf-8"?>
<styleSheet xmlns="http://schemas.openxmlformats.org/spreadsheetml/2006/main">
  <numFmts count="2">
    <numFmt numFmtId="164" formatCode="#,##0.00000000000000000000"/>
    <numFmt numFmtId="165" formatCode="0.00000000000000000000"/>
  </numFmts>
  <fonts count="3">
    <font>
      <sz val="11"/>
      <color theme="1"/>
      <name val="Calibri"/>
      <family val="2"/>
      <charset val="204"/>
      <scheme val="minor"/>
    </font>
    <font>
      <sz val="10"/>
      <color rgb="FF000000"/>
      <name val="LucidaConsole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65" fontId="0" fillId="0" borderId="0" xfId="0" applyNumberFormat="1"/>
    <xf numFmtId="0" fontId="2" fillId="0" borderId="0" xfId="0" applyNumberFormat="1" applyFont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2" fillId="0" borderId="0" xfId="0" applyFont="1"/>
    <xf numFmtId="0" fontId="0" fillId="0" borderId="0" xfId="0" applyNumberFormat="1" applyFont="1"/>
    <xf numFmtId="0" fontId="0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2" fillId="0" borderId="0" xfId="0" applyNumberFormat="1" applyFont="1"/>
    <xf numFmtId="1" fontId="2" fillId="0" borderId="0" xfId="0" applyNumberFormat="1" applyFont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0" xfId="0" applyNumberFormat="1" applyFont="1"/>
    <xf numFmtId="164" fontId="0" fillId="0" borderId="0" xfId="0" applyNumberFormat="1" applyFont="1"/>
    <xf numFmtId="1" fontId="0" fillId="0" borderId="2" xfId="0" applyNumberFormat="1" applyFont="1" applyBorder="1"/>
    <xf numFmtId="1" fontId="0" fillId="0" borderId="3" xfId="0" applyNumberFormat="1" applyFont="1" applyBorder="1"/>
    <xf numFmtId="1" fontId="0" fillId="0" borderId="4" xfId="0" applyNumberFormat="1" applyFont="1" applyBorder="1"/>
    <xf numFmtId="1" fontId="0" fillId="0" borderId="5" xfId="0" applyNumberFormat="1" applyFont="1" applyBorder="1"/>
    <xf numFmtId="0" fontId="0" fillId="0" borderId="0" xfId="0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Border="1"/>
    <xf numFmtId="0" fontId="0" fillId="0" borderId="0" xfId="0" applyFont="1" applyBorder="1"/>
    <xf numFmtId="0" fontId="0" fillId="2" borderId="6" xfId="0" applyFill="1" applyBorder="1"/>
    <xf numFmtId="0" fontId="0" fillId="2" borderId="1" xfId="0" applyFill="1" applyBorder="1"/>
    <xf numFmtId="1" fontId="0" fillId="0" borderId="0" xfId="0" applyNumberFormat="1" applyBorder="1"/>
    <xf numFmtId="0" fontId="0" fillId="0" borderId="0" xfId="0" applyNumberFormat="1" applyBorder="1"/>
    <xf numFmtId="1" fontId="2" fillId="0" borderId="0" xfId="0" applyNumberFormat="1" applyFont="1" applyBorder="1"/>
    <xf numFmtId="1" fontId="0" fillId="0" borderId="0" xfId="0" applyNumberFormat="1" applyFont="1" applyBorder="1"/>
    <xf numFmtId="1" fontId="0" fillId="2" borderId="1" xfId="0" applyNumberFormat="1" applyFill="1" applyBorder="1"/>
    <xf numFmtId="1" fontId="0" fillId="2" borderId="6" xfId="0" applyNumberFormat="1" applyFill="1" applyBorder="1"/>
    <xf numFmtId="0" fontId="0" fillId="2" borderId="1" xfId="0" applyNumberFormat="1" applyFill="1" applyBorder="1"/>
    <xf numFmtId="0" fontId="0" fillId="2" borderId="6" xfId="0" applyNumberFormat="1" applyFill="1" applyBorder="1"/>
    <xf numFmtId="1" fontId="0" fillId="2" borderId="1" xfId="0" applyNumberFormat="1" applyFont="1" applyFill="1" applyBorder="1"/>
    <xf numFmtId="1" fontId="0" fillId="2" borderId="6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Y86"/>
  <sheetViews>
    <sheetView topLeftCell="B1" workbookViewId="0">
      <selection activeCell="AE34" sqref="AE34"/>
    </sheetView>
  </sheetViews>
  <sheetFormatPr defaultRowHeight="15"/>
  <cols>
    <col min="2" max="2" width="5.85546875" customWidth="1"/>
    <col min="3" max="5" width="6.140625" customWidth="1"/>
    <col min="6" max="6" width="4" customWidth="1"/>
    <col min="7" max="7" width="4.28515625" customWidth="1"/>
    <col min="8" max="8" width="4.85546875" customWidth="1"/>
    <col min="9" max="9" width="6.140625" customWidth="1"/>
    <col min="10" max="10" width="3.85546875" customWidth="1"/>
    <col min="11" max="11" width="3.5703125" customWidth="1"/>
    <col min="12" max="12" width="3.7109375" customWidth="1"/>
    <col min="13" max="13" width="4" customWidth="1"/>
    <col min="14" max="14" width="4.42578125" customWidth="1"/>
    <col min="15" max="15" width="3.42578125" customWidth="1"/>
    <col min="16" max="17" width="4" customWidth="1"/>
    <col min="18" max="18" width="3.28515625" customWidth="1"/>
    <col min="19" max="19" width="4.140625" customWidth="1"/>
    <col min="20" max="20" width="4" customWidth="1"/>
    <col min="21" max="21" width="6.140625" customWidth="1"/>
    <col min="22" max="22" width="4.42578125" customWidth="1"/>
    <col min="27" max="29" width="4.85546875" customWidth="1"/>
    <col min="30" max="40" width="3.7109375" customWidth="1"/>
    <col min="41" max="41" width="5.42578125" customWidth="1"/>
    <col min="42" max="42" width="4.5703125" customWidth="1"/>
  </cols>
  <sheetData>
    <row r="3" spans="1:51">
      <c r="A3">
        <v>1</v>
      </c>
      <c r="B3" s="21">
        <v>0</v>
      </c>
      <c r="C3" s="14">
        <f>664-B3</f>
        <v>664</v>
      </c>
      <c r="D3" s="14"/>
      <c r="E3" s="14">
        <v>1</v>
      </c>
      <c r="F3" s="43">
        <v>0</v>
      </c>
      <c r="G3" s="16">
        <f>664-F3</f>
        <v>664</v>
      </c>
      <c r="H3" s="14"/>
      <c r="I3" s="14">
        <v>1</v>
      </c>
      <c r="J3" s="15">
        <f>F3</f>
        <v>0</v>
      </c>
      <c r="K3" s="16">
        <v>88</v>
      </c>
      <c r="L3" s="14"/>
      <c r="M3" s="15">
        <f>J3+8</f>
        <v>8</v>
      </c>
      <c r="N3" s="16">
        <f>K3+8</f>
        <v>96</v>
      </c>
      <c r="O3" s="14"/>
      <c r="P3" s="15">
        <f>M3+8</f>
        <v>16</v>
      </c>
      <c r="Q3" s="16">
        <f>N3+8</f>
        <v>104</v>
      </c>
      <c r="R3" s="14"/>
      <c r="S3" s="15">
        <f>P3+8</f>
        <v>24</v>
      </c>
      <c r="T3" s="16">
        <f>Q3+8</f>
        <v>112</v>
      </c>
      <c r="U3" s="14"/>
      <c r="V3">
        <v>1</v>
      </c>
      <c r="W3" s="1">
        <v>-12</v>
      </c>
      <c r="AA3" s="43">
        <v>0</v>
      </c>
      <c r="AB3" s="16">
        <f>104-AA3</f>
        <v>104</v>
      </c>
      <c r="AC3" s="14"/>
      <c r="AD3" s="15">
        <v>0</v>
      </c>
      <c r="AE3" s="16">
        <v>48</v>
      </c>
      <c r="AG3" s="15">
        <v>8</v>
      </c>
      <c r="AH3" s="16">
        <v>56</v>
      </c>
      <c r="AJ3" s="15">
        <v>16</v>
      </c>
      <c r="AK3" s="16">
        <v>64</v>
      </c>
      <c r="AM3" s="15">
        <v>24</v>
      </c>
      <c r="AN3" s="16">
        <v>72</v>
      </c>
      <c r="AP3">
        <v>1</v>
      </c>
      <c r="AQ3" s="1">
        <v>1787</v>
      </c>
      <c r="AS3">
        <v>0</v>
      </c>
      <c r="AT3">
        <v>1</v>
      </c>
      <c r="AU3" s="1">
        <v>-26591</v>
      </c>
      <c r="AW3">
        <v>0</v>
      </c>
      <c r="AX3">
        <v>1</v>
      </c>
      <c r="AY3">
        <v>100522</v>
      </c>
    </row>
    <row r="4" spans="1:51">
      <c r="B4" s="22">
        <v>8</v>
      </c>
      <c r="C4" s="14">
        <f t="shared" ref="C4:C44" si="0">664-B4</f>
        <v>656</v>
      </c>
      <c r="D4" s="14"/>
      <c r="E4" s="14"/>
      <c r="F4" s="17">
        <v>8</v>
      </c>
      <c r="G4" s="18">
        <f t="shared" ref="G4:G44" si="1">664-F4</f>
        <v>656</v>
      </c>
      <c r="H4" s="14"/>
      <c r="I4" s="14">
        <v>2</v>
      </c>
      <c r="J4" s="17">
        <f t="shared" ref="J4:J14" si="2">F4</f>
        <v>8</v>
      </c>
      <c r="K4" s="18">
        <v>80</v>
      </c>
      <c r="L4" s="14"/>
      <c r="M4" s="17">
        <f t="shared" ref="M4:M44" si="3">J4+8</f>
        <v>16</v>
      </c>
      <c r="N4" s="18">
        <f t="shared" ref="N4:N44" si="4">K4+8</f>
        <v>88</v>
      </c>
      <c r="O4" s="14"/>
      <c r="P4" s="17">
        <f t="shared" ref="P4:P44" si="5">M4+8</f>
        <v>24</v>
      </c>
      <c r="Q4" s="18">
        <f t="shared" ref="Q4:Q44" si="6">N4+8</f>
        <v>96</v>
      </c>
      <c r="R4" s="14"/>
      <c r="S4" s="17">
        <f t="shared" ref="S4:S44" si="7">P4+8</f>
        <v>32</v>
      </c>
      <c r="T4" s="18">
        <f t="shared" ref="T4:T44" si="8">Q4+8</f>
        <v>104</v>
      </c>
      <c r="U4" s="14"/>
      <c r="V4">
        <v>2</v>
      </c>
      <c r="W4" s="1">
        <v>26</v>
      </c>
      <c r="AA4" s="17">
        <v>8</v>
      </c>
      <c r="AB4" s="18">
        <f t="shared" ref="AB4:AB9" si="9">104-AA4</f>
        <v>96</v>
      </c>
      <c r="AC4" s="14"/>
      <c r="AD4" s="17">
        <v>8</v>
      </c>
      <c r="AE4" s="18">
        <v>40</v>
      </c>
      <c r="AG4" s="17">
        <v>16</v>
      </c>
      <c r="AH4" s="18">
        <v>48</v>
      </c>
      <c r="AJ4" s="17">
        <v>24</v>
      </c>
      <c r="AK4" s="18">
        <v>56</v>
      </c>
      <c r="AM4" s="17">
        <v>32</v>
      </c>
      <c r="AN4" s="18">
        <v>64</v>
      </c>
      <c r="AP4">
        <v>2</v>
      </c>
      <c r="AQ4" s="1">
        <v>-14786</v>
      </c>
      <c r="AS4">
        <v>8</v>
      </c>
      <c r="AT4">
        <v>2</v>
      </c>
      <c r="AU4" s="1">
        <v>229059</v>
      </c>
      <c r="AW4">
        <v>8</v>
      </c>
      <c r="AX4">
        <v>2</v>
      </c>
      <c r="AY4">
        <v>-825796</v>
      </c>
    </row>
    <row r="5" spans="1:51">
      <c r="B5" s="22">
        <v>16</v>
      </c>
      <c r="C5" s="14">
        <f t="shared" si="0"/>
        <v>648</v>
      </c>
      <c r="D5" s="14"/>
      <c r="E5" s="14"/>
      <c r="F5" s="17">
        <v>16</v>
      </c>
      <c r="G5" s="18">
        <f t="shared" si="1"/>
        <v>648</v>
      </c>
      <c r="H5" s="14"/>
      <c r="I5" s="14">
        <v>3</v>
      </c>
      <c r="J5" s="17">
        <f t="shared" si="2"/>
        <v>16</v>
      </c>
      <c r="K5" s="18">
        <v>72</v>
      </c>
      <c r="L5" s="14"/>
      <c r="M5" s="17">
        <f t="shared" si="3"/>
        <v>24</v>
      </c>
      <c r="N5" s="18">
        <f t="shared" si="4"/>
        <v>80</v>
      </c>
      <c r="O5" s="14"/>
      <c r="P5" s="17">
        <f t="shared" si="5"/>
        <v>32</v>
      </c>
      <c r="Q5" s="18">
        <f t="shared" si="6"/>
        <v>88</v>
      </c>
      <c r="R5" s="14"/>
      <c r="S5" s="17">
        <f t="shared" si="7"/>
        <v>40</v>
      </c>
      <c r="T5" s="18">
        <f t="shared" si="8"/>
        <v>96</v>
      </c>
      <c r="U5" s="14"/>
      <c r="V5">
        <v>3</v>
      </c>
      <c r="W5" s="1">
        <v>-52</v>
      </c>
      <c r="AA5" s="17">
        <v>16</v>
      </c>
      <c r="AB5" s="18">
        <f t="shared" si="9"/>
        <v>88</v>
      </c>
      <c r="AC5" s="14"/>
      <c r="AD5" s="17">
        <v>16</v>
      </c>
      <c r="AE5" s="18">
        <v>32</v>
      </c>
      <c r="AG5" s="17">
        <v>24</v>
      </c>
      <c r="AH5" s="18">
        <v>40</v>
      </c>
      <c r="AJ5" s="17">
        <v>32</v>
      </c>
      <c r="AK5" s="18">
        <v>48</v>
      </c>
      <c r="AM5" s="17">
        <v>40</v>
      </c>
      <c r="AN5" s="18">
        <v>56</v>
      </c>
      <c r="AP5">
        <v>3</v>
      </c>
      <c r="AQ5" s="1">
        <v>66404</v>
      </c>
      <c r="AS5">
        <v>16</v>
      </c>
      <c r="AT5">
        <v>3</v>
      </c>
      <c r="AU5" s="1">
        <v>-1052136</v>
      </c>
      <c r="AW5">
        <v>16</v>
      </c>
      <c r="AX5">
        <v>3</v>
      </c>
      <c r="AY5">
        <v>4919578</v>
      </c>
    </row>
    <row r="6" spans="1:51">
      <c r="B6" s="22">
        <v>24</v>
      </c>
      <c r="C6" s="14">
        <f t="shared" si="0"/>
        <v>640</v>
      </c>
      <c r="D6" s="14"/>
      <c r="E6" s="14"/>
      <c r="F6" s="17">
        <v>24</v>
      </c>
      <c r="G6" s="18">
        <f t="shared" si="1"/>
        <v>640</v>
      </c>
      <c r="H6" s="14"/>
      <c r="I6" s="14">
        <v>4</v>
      </c>
      <c r="J6" s="17">
        <f t="shared" si="2"/>
        <v>24</v>
      </c>
      <c r="K6" s="18">
        <v>64</v>
      </c>
      <c r="L6" s="14"/>
      <c r="M6" s="17">
        <f t="shared" si="3"/>
        <v>32</v>
      </c>
      <c r="N6" s="18">
        <f t="shared" si="4"/>
        <v>72</v>
      </c>
      <c r="O6" s="14"/>
      <c r="P6" s="17">
        <f t="shared" si="5"/>
        <v>40</v>
      </c>
      <c r="Q6" s="18">
        <f t="shared" si="6"/>
        <v>80</v>
      </c>
      <c r="R6" s="14"/>
      <c r="S6" s="17">
        <f t="shared" si="7"/>
        <v>48</v>
      </c>
      <c r="T6" s="18">
        <f t="shared" si="8"/>
        <v>88</v>
      </c>
      <c r="U6" s="14"/>
      <c r="V6">
        <v>4</v>
      </c>
      <c r="W6" s="1">
        <v>95</v>
      </c>
      <c r="AA6" s="17">
        <v>24</v>
      </c>
      <c r="AB6" s="18">
        <f t="shared" si="9"/>
        <v>80</v>
      </c>
      <c r="AC6" s="14"/>
      <c r="AD6" s="17">
        <v>24</v>
      </c>
      <c r="AE6" s="18">
        <v>24</v>
      </c>
      <c r="AG6" s="17">
        <v>32</v>
      </c>
      <c r="AH6" s="18">
        <v>32</v>
      </c>
      <c r="AJ6" s="17">
        <v>40</v>
      </c>
      <c r="AK6" s="18">
        <v>40</v>
      </c>
      <c r="AM6" s="17">
        <v>48</v>
      </c>
      <c r="AN6" s="18">
        <v>48</v>
      </c>
      <c r="AP6">
        <v>4</v>
      </c>
      <c r="AQ6" s="1">
        <v>-214470</v>
      </c>
      <c r="AS6">
        <v>24</v>
      </c>
      <c r="AT6">
        <v>4</v>
      </c>
      <c r="AU6" s="1">
        <v>5043972</v>
      </c>
      <c r="AY6">
        <v>8388608</v>
      </c>
    </row>
    <row r="7" spans="1:51">
      <c r="B7" s="22">
        <v>32</v>
      </c>
      <c r="C7" s="14">
        <f t="shared" si="0"/>
        <v>632</v>
      </c>
      <c r="D7" s="14"/>
      <c r="E7" s="14"/>
      <c r="F7" s="17">
        <v>32</v>
      </c>
      <c r="G7" s="18">
        <f t="shared" si="1"/>
        <v>632</v>
      </c>
      <c r="H7" s="14"/>
      <c r="I7" s="14">
        <v>5</v>
      </c>
      <c r="J7" s="17">
        <f t="shared" si="2"/>
        <v>32</v>
      </c>
      <c r="K7" s="18">
        <v>56</v>
      </c>
      <c r="L7" s="14"/>
      <c r="M7" s="17">
        <f t="shared" si="3"/>
        <v>40</v>
      </c>
      <c r="N7" s="18">
        <f t="shared" si="4"/>
        <v>64</v>
      </c>
      <c r="O7" s="14"/>
      <c r="P7" s="17">
        <f t="shared" si="5"/>
        <v>48</v>
      </c>
      <c r="Q7" s="18">
        <f t="shared" si="6"/>
        <v>72</v>
      </c>
      <c r="R7" s="14"/>
      <c r="S7" s="17">
        <f t="shared" si="7"/>
        <v>56</v>
      </c>
      <c r="T7" s="18">
        <f t="shared" si="8"/>
        <v>80</v>
      </c>
      <c r="U7" s="14"/>
      <c r="V7">
        <v>5</v>
      </c>
      <c r="W7" s="1">
        <v>-163</v>
      </c>
      <c r="AA7" s="17">
        <v>32</v>
      </c>
      <c r="AB7" s="18">
        <f t="shared" si="9"/>
        <v>72</v>
      </c>
      <c r="AC7" s="14"/>
      <c r="AD7" s="17">
        <v>32</v>
      </c>
      <c r="AE7" s="18">
        <v>16</v>
      </c>
      <c r="AG7" s="17">
        <v>40</v>
      </c>
      <c r="AH7" s="18">
        <v>24</v>
      </c>
      <c r="AJ7" s="17">
        <v>48</v>
      </c>
      <c r="AK7" s="18">
        <v>32</v>
      </c>
      <c r="AM7" s="17">
        <v>56</v>
      </c>
      <c r="AN7" s="18">
        <v>40</v>
      </c>
      <c r="AP7">
        <v>5</v>
      </c>
      <c r="AQ7" s="1">
        <v>569338</v>
      </c>
      <c r="AU7" s="1">
        <v>8388608</v>
      </c>
      <c r="AW7">
        <v>24</v>
      </c>
      <c r="AX7">
        <v>4</v>
      </c>
      <c r="AY7">
        <v>4919578</v>
      </c>
    </row>
    <row r="8" spans="1:51">
      <c r="B8" s="22">
        <v>40</v>
      </c>
      <c r="C8" s="14">
        <f t="shared" si="0"/>
        <v>624</v>
      </c>
      <c r="D8" s="14"/>
      <c r="E8" s="14"/>
      <c r="F8" s="19">
        <v>40</v>
      </c>
      <c r="G8" s="20">
        <f t="shared" si="1"/>
        <v>624</v>
      </c>
      <c r="H8" s="14"/>
      <c r="I8" s="14">
        <v>6</v>
      </c>
      <c r="J8" s="17">
        <f t="shared" si="2"/>
        <v>40</v>
      </c>
      <c r="K8" s="18">
        <v>48</v>
      </c>
      <c r="L8" s="14"/>
      <c r="M8" s="17">
        <f t="shared" si="3"/>
        <v>48</v>
      </c>
      <c r="N8" s="18">
        <f t="shared" si="4"/>
        <v>56</v>
      </c>
      <c r="O8" s="14"/>
      <c r="P8" s="17">
        <f t="shared" si="5"/>
        <v>56</v>
      </c>
      <c r="Q8" s="18">
        <f t="shared" si="6"/>
        <v>64</v>
      </c>
      <c r="R8" s="14"/>
      <c r="S8" s="17">
        <f t="shared" si="7"/>
        <v>64</v>
      </c>
      <c r="T8" s="18">
        <f t="shared" si="8"/>
        <v>72</v>
      </c>
      <c r="U8" s="14"/>
      <c r="V8">
        <v>6</v>
      </c>
      <c r="W8" s="1">
        <v>265</v>
      </c>
      <c r="AA8" s="17">
        <v>40</v>
      </c>
      <c r="AB8" s="18">
        <f t="shared" si="9"/>
        <v>64</v>
      </c>
      <c r="AC8" s="14"/>
      <c r="AD8" s="17">
        <v>40</v>
      </c>
      <c r="AE8" s="18">
        <v>8</v>
      </c>
      <c r="AG8" s="17">
        <v>48</v>
      </c>
      <c r="AH8" s="18">
        <v>16</v>
      </c>
      <c r="AJ8" s="17">
        <v>56</v>
      </c>
      <c r="AK8" s="18">
        <v>24</v>
      </c>
      <c r="AM8" s="17">
        <v>64</v>
      </c>
      <c r="AN8" s="18">
        <v>32</v>
      </c>
      <c r="AP8">
        <v>6</v>
      </c>
      <c r="AQ8" s="1">
        <v>-1425002</v>
      </c>
      <c r="AS8">
        <v>32</v>
      </c>
      <c r="AT8">
        <v>5</v>
      </c>
      <c r="AU8" s="1">
        <v>5043972</v>
      </c>
      <c r="AW8">
        <v>32</v>
      </c>
      <c r="AX8">
        <v>5</v>
      </c>
      <c r="AY8">
        <v>-825796</v>
      </c>
    </row>
    <row r="9" spans="1:51">
      <c r="B9" s="22">
        <v>48</v>
      </c>
      <c r="C9" s="14">
        <f t="shared" si="0"/>
        <v>616</v>
      </c>
      <c r="D9" s="14"/>
      <c r="E9" s="14">
        <v>2</v>
      </c>
      <c r="F9" s="15">
        <v>48</v>
      </c>
      <c r="G9" s="16">
        <f t="shared" si="1"/>
        <v>616</v>
      </c>
      <c r="H9" s="14"/>
      <c r="I9" s="14">
        <v>7</v>
      </c>
      <c r="J9" s="17">
        <f t="shared" si="2"/>
        <v>48</v>
      </c>
      <c r="K9" s="18">
        <v>40</v>
      </c>
      <c r="L9" s="14"/>
      <c r="M9" s="17">
        <f t="shared" si="3"/>
        <v>56</v>
      </c>
      <c r="N9" s="18">
        <f t="shared" si="4"/>
        <v>48</v>
      </c>
      <c r="O9" s="14"/>
      <c r="P9" s="17">
        <f t="shared" si="5"/>
        <v>64</v>
      </c>
      <c r="Q9" s="18">
        <f t="shared" si="6"/>
        <v>56</v>
      </c>
      <c r="R9" s="14"/>
      <c r="S9" s="17">
        <f t="shared" si="7"/>
        <v>72</v>
      </c>
      <c r="T9" s="18">
        <f t="shared" si="8"/>
        <v>64</v>
      </c>
      <c r="U9" s="14"/>
      <c r="V9">
        <v>7</v>
      </c>
      <c r="W9" s="1">
        <v>-414</v>
      </c>
      <c r="AA9" s="19">
        <v>48</v>
      </c>
      <c r="AB9" s="42">
        <f t="shared" si="9"/>
        <v>56</v>
      </c>
      <c r="AC9" s="14"/>
      <c r="AD9" s="19">
        <v>48</v>
      </c>
      <c r="AE9" s="20">
        <v>0</v>
      </c>
      <c r="AG9" s="19">
        <v>56</v>
      </c>
      <c r="AH9" s="20">
        <v>8</v>
      </c>
      <c r="AJ9" s="19">
        <v>64</v>
      </c>
      <c r="AK9" s="20">
        <v>16</v>
      </c>
      <c r="AM9" s="19">
        <v>72</v>
      </c>
      <c r="AN9" s="20">
        <v>24</v>
      </c>
      <c r="AP9">
        <v>7</v>
      </c>
      <c r="AQ9" s="1">
        <v>5211033</v>
      </c>
      <c r="AS9">
        <v>40</v>
      </c>
      <c r="AT9">
        <v>6</v>
      </c>
      <c r="AU9" s="1">
        <v>-1052136</v>
      </c>
      <c r="AW9">
        <v>40</v>
      </c>
      <c r="AX9">
        <v>6</v>
      </c>
      <c r="AY9">
        <v>100522</v>
      </c>
    </row>
    <row r="10" spans="1:51">
      <c r="B10" s="23">
        <v>56</v>
      </c>
      <c r="C10" s="14">
        <f t="shared" si="0"/>
        <v>608</v>
      </c>
      <c r="D10" s="14"/>
      <c r="E10" s="14"/>
      <c r="F10" s="17">
        <v>56</v>
      </c>
      <c r="G10" s="18">
        <f t="shared" si="1"/>
        <v>608</v>
      </c>
      <c r="H10" s="14"/>
      <c r="I10" s="14">
        <v>8</v>
      </c>
      <c r="J10" s="17">
        <f t="shared" si="2"/>
        <v>56</v>
      </c>
      <c r="K10" s="18">
        <v>32</v>
      </c>
      <c r="L10" s="14"/>
      <c r="M10" s="17">
        <f t="shared" si="3"/>
        <v>64</v>
      </c>
      <c r="N10" s="18">
        <f t="shared" si="4"/>
        <v>40</v>
      </c>
      <c r="O10" s="14"/>
      <c r="P10" s="17">
        <f t="shared" si="5"/>
        <v>72</v>
      </c>
      <c r="Q10" s="18">
        <f t="shared" si="6"/>
        <v>48</v>
      </c>
      <c r="R10" s="14"/>
      <c r="S10" s="17">
        <f t="shared" si="7"/>
        <v>80</v>
      </c>
      <c r="T10" s="18">
        <f t="shared" si="8"/>
        <v>56</v>
      </c>
      <c r="U10" s="14"/>
      <c r="V10">
        <v>8</v>
      </c>
      <c r="W10" s="1">
        <v>626</v>
      </c>
      <c r="AQ10" s="1">
        <v>8388608</v>
      </c>
      <c r="AS10">
        <v>48</v>
      </c>
      <c r="AT10">
        <v>7</v>
      </c>
      <c r="AU10" s="1">
        <v>229059</v>
      </c>
    </row>
    <row r="11" spans="1:51">
      <c r="A11">
        <v>2</v>
      </c>
      <c r="B11" s="21">
        <v>64</v>
      </c>
      <c r="C11" s="14">
        <f t="shared" si="0"/>
        <v>600</v>
      </c>
      <c r="D11" s="14"/>
      <c r="E11" s="14"/>
      <c r="F11" s="17">
        <v>64</v>
      </c>
      <c r="G11" s="18">
        <f t="shared" si="1"/>
        <v>600</v>
      </c>
      <c r="H11" s="14"/>
      <c r="I11" s="14">
        <v>9</v>
      </c>
      <c r="J11" s="17">
        <f t="shared" si="2"/>
        <v>64</v>
      </c>
      <c r="K11" s="18">
        <v>24</v>
      </c>
      <c r="L11" s="14"/>
      <c r="M11" s="17">
        <f t="shared" si="3"/>
        <v>72</v>
      </c>
      <c r="N11" s="18">
        <f t="shared" si="4"/>
        <v>32</v>
      </c>
      <c r="O11" s="14"/>
      <c r="P11" s="17">
        <f t="shared" si="5"/>
        <v>80</v>
      </c>
      <c r="Q11" s="18">
        <f t="shared" si="6"/>
        <v>40</v>
      </c>
      <c r="R11" s="14"/>
      <c r="S11" s="17">
        <f t="shared" si="7"/>
        <v>88</v>
      </c>
      <c r="T11" s="18">
        <f t="shared" si="8"/>
        <v>48</v>
      </c>
      <c r="U11" s="14"/>
      <c r="V11">
        <v>9</v>
      </c>
      <c r="W11" s="1">
        <v>-918</v>
      </c>
      <c r="AA11">
        <v>56</v>
      </c>
      <c r="AP11">
        <v>8</v>
      </c>
      <c r="AQ11" s="1">
        <v>5211033</v>
      </c>
      <c r="AS11">
        <v>56</v>
      </c>
      <c r="AT11">
        <v>8</v>
      </c>
      <c r="AU11" s="1">
        <v>-26591</v>
      </c>
      <c r="AY11">
        <f>SUM(AY3:AY5) + SUM(AY7:AY9)</f>
        <v>8388608</v>
      </c>
    </row>
    <row r="12" spans="1:51">
      <c r="B12" s="22">
        <v>72</v>
      </c>
      <c r="C12" s="14">
        <f t="shared" si="0"/>
        <v>592</v>
      </c>
      <c r="D12" s="14"/>
      <c r="E12" s="14"/>
      <c r="F12" s="17">
        <v>72</v>
      </c>
      <c r="G12" s="18">
        <f t="shared" si="1"/>
        <v>592</v>
      </c>
      <c r="H12" s="14"/>
      <c r="I12" s="14">
        <v>10</v>
      </c>
      <c r="J12" s="17">
        <f t="shared" si="2"/>
        <v>72</v>
      </c>
      <c r="K12" s="18">
        <v>16</v>
      </c>
      <c r="L12" s="14"/>
      <c r="M12" s="17">
        <f t="shared" si="3"/>
        <v>80</v>
      </c>
      <c r="N12" s="18">
        <f t="shared" si="4"/>
        <v>24</v>
      </c>
      <c r="O12" s="14"/>
      <c r="P12" s="17">
        <f t="shared" si="5"/>
        <v>88</v>
      </c>
      <c r="Q12" s="18">
        <f t="shared" si="6"/>
        <v>32</v>
      </c>
      <c r="R12" s="14"/>
      <c r="S12" s="17">
        <f t="shared" si="7"/>
        <v>96</v>
      </c>
      <c r="T12" s="18">
        <f t="shared" si="8"/>
        <v>40</v>
      </c>
      <c r="U12" s="14"/>
      <c r="V12">
        <v>10</v>
      </c>
      <c r="W12" s="1">
        <v>1316</v>
      </c>
      <c r="AA12">
        <v>64</v>
      </c>
      <c r="AP12">
        <v>9</v>
      </c>
      <c r="AQ12" s="1">
        <v>-1425002</v>
      </c>
      <c r="AS12" s="1"/>
    </row>
    <row r="13" spans="1:51">
      <c r="B13" s="22">
        <v>80</v>
      </c>
      <c r="C13" s="14">
        <f t="shared" si="0"/>
        <v>584</v>
      </c>
      <c r="D13" s="14"/>
      <c r="E13" s="14"/>
      <c r="F13" s="17">
        <v>80</v>
      </c>
      <c r="G13" s="18">
        <f t="shared" si="1"/>
        <v>584</v>
      </c>
      <c r="H13" s="14"/>
      <c r="I13" s="14">
        <v>11</v>
      </c>
      <c r="J13" s="17">
        <f t="shared" si="2"/>
        <v>80</v>
      </c>
      <c r="K13" s="18">
        <v>8</v>
      </c>
      <c r="L13" s="14"/>
      <c r="M13" s="17">
        <f t="shared" si="3"/>
        <v>88</v>
      </c>
      <c r="N13" s="18">
        <f t="shared" si="4"/>
        <v>16</v>
      </c>
      <c r="O13" s="14"/>
      <c r="P13" s="17">
        <f t="shared" si="5"/>
        <v>96</v>
      </c>
      <c r="Q13" s="18">
        <f t="shared" si="6"/>
        <v>24</v>
      </c>
      <c r="R13" s="14"/>
      <c r="S13" s="17">
        <f t="shared" si="7"/>
        <v>104</v>
      </c>
      <c r="T13" s="18">
        <f t="shared" si="8"/>
        <v>32</v>
      </c>
      <c r="U13" s="14"/>
      <c r="V13">
        <v>11</v>
      </c>
      <c r="W13" s="1">
        <v>-1846</v>
      </c>
      <c r="AA13">
        <v>72</v>
      </c>
      <c r="AP13">
        <v>10</v>
      </c>
      <c r="AQ13" s="1">
        <v>569338</v>
      </c>
      <c r="AS13" s="1"/>
      <c r="AU13">
        <f>SUM(AU3:AU6) + SUM(AU8:AU11)</f>
        <v>8388608</v>
      </c>
    </row>
    <row r="14" spans="1:51">
      <c r="B14" s="22">
        <v>88</v>
      </c>
      <c r="C14" s="14">
        <f t="shared" si="0"/>
        <v>576</v>
      </c>
      <c r="D14" s="14"/>
      <c r="E14" s="14"/>
      <c r="F14" s="19">
        <v>88</v>
      </c>
      <c r="G14" s="42">
        <f t="shared" si="1"/>
        <v>576</v>
      </c>
      <c r="H14" s="14"/>
      <c r="I14" s="14">
        <v>12</v>
      </c>
      <c r="J14" s="19">
        <f t="shared" si="2"/>
        <v>88</v>
      </c>
      <c r="K14" s="20">
        <v>0</v>
      </c>
      <c r="L14" s="14"/>
      <c r="M14" s="19">
        <f t="shared" si="3"/>
        <v>96</v>
      </c>
      <c r="N14" s="20">
        <f t="shared" si="4"/>
        <v>8</v>
      </c>
      <c r="O14" s="14"/>
      <c r="P14" s="19">
        <f t="shared" si="5"/>
        <v>104</v>
      </c>
      <c r="Q14" s="20">
        <f t="shared" si="6"/>
        <v>16</v>
      </c>
      <c r="R14" s="14"/>
      <c r="S14" s="19">
        <f t="shared" si="7"/>
        <v>112</v>
      </c>
      <c r="T14" s="20">
        <f t="shared" si="8"/>
        <v>24</v>
      </c>
      <c r="U14" s="14"/>
      <c r="V14">
        <v>12</v>
      </c>
      <c r="W14" s="1">
        <v>2542</v>
      </c>
      <c r="AA14">
        <v>80</v>
      </c>
      <c r="AP14">
        <v>11</v>
      </c>
      <c r="AQ14" s="1">
        <v>-214470</v>
      </c>
      <c r="AS14" s="1"/>
    </row>
    <row r="15" spans="1:51">
      <c r="B15" s="22">
        <v>96</v>
      </c>
      <c r="C15" s="14">
        <f t="shared" si="0"/>
        <v>568</v>
      </c>
      <c r="D15" s="14"/>
      <c r="E15" s="14">
        <v>3</v>
      </c>
      <c r="F15" s="43">
        <v>96</v>
      </c>
      <c r="G15" s="16">
        <f t="shared" si="1"/>
        <v>568</v>
      </c>
      <c r="H15" s="14"/>
      <c r="I15" s="14">
        <v>13</v>
      </c>
      <c r="J15" s="15">
        <v>0</v>
      </c>
      <c r="K15" s="16">
        <v>88</v>
      </c>
      <c r="L15" s="14"/>
      <c r="M15" s="15">
        <f t="shared" si="3"/>
        <v>8</v>
      </c>
      <c r="N15" s="16">
        <f t="shared" si="4"/>
        <v>96</v>
      </c>
      <c r="O15" s="14"/>
      <c r="P15" s="15">
        <f t="shared" si="5"/>
        <v>16</v>
      </c>
      <c r="Q15" s="16">
        <f t="shared" si="6"/>
        <v>104</v>
      </c>
      <c r="R15" s="14"/>
      <c r="S15" s="15">
        <f t="shared" si="7"/>
        <v>24</v>
      </c>
      <c r="T15" s="16">
        <f t="shared" si="8"/>
        <v>112</v>
      </c>
      <c r="U15" s="14"/>
      <c r="V15">
        <v>13</v>
      </c>
      <c r="W15" s="1">
        <v>-3440</v>
      </c>
      <c r="AA15">
        <v>88</v>
      </c>
      <c r="AP15">
        <v>12</v>
      </c>
      <c r="AQ15" s="1">
        <v>66404</v>
      </c>
    </row>
    <row r="16" spans="1:51">
      <c r="B16" s="22">
        <v>104</v>
      </c>
      <c r="C16" s="14">
        <f t="shared" si="0"/>
        <v>560</v>
      </c>
      <c r="D16" s="14"/>
      <c r="E16" s="14"/>
      <c r="F16" s="17">
        <v>104</v>
      </c>
      <c r="G16" s="18">
        <f t="shared" si="1"/>
        <v>560</v>
      </c>
      <c r="H16" s="14"/>
      <c r="I16" s="14">
        <v>14</v>
      </c>
      <c r="J16" s="17">
        <v>8</v>
      </c>
      <c r="K16" s="18">
        <v>80</v>
      </c>
      <c r="L16" s="14"/>
      <c r="M16" s="17">
        <f t="shared" si="3"/>
        <v>16</v>
      </c>
      <c r="N16" s="18">
        <f t="shared" si="4"/>
        <v>88</v>
      </c>
      <c r="O16" s="14"/>
      <c r="P16" s="17">
        <f t="shared" si="5"/>
        <v>24</v>
      </c>
      <c r="Q16" s="18">
        <f t="shared" si="6"/>
        <v>96</v>
      </c>
      <c r="R16" s="14"/>
      <c r="S16" s="17">
        <f t="shared" si="7"/>
        <v>32</v>
      </c>
      <c r="T16" s="18">
        <f t="shared" si="8"/>
        <v>104</v>
      </c>
      <c r="U16" s="14"/>
      <c r="V16">
        <v>14</v>
      </c>
      <c r="W16" s="1">
        <v>4587</v>
      </c>
      <c r="AA16">
        <v>96</v>
      </c>
      <c r="AP16">
        <v>13</v>
      </c>
      <c r="AQ16" s="1">
        <v>-14786</v>
      </c>
      <c r="AS16" s="1"/>
    </row>
    <row r="17" spans="1:45">
      <c r="B17" s="22">
        <v>112</v>
      </c>
      <c r="C17" s="14">
        <f t="shared" si="0"/>
        <v>552</v>
      </c>
      <c r="D17" s="14"/>
      <c r="E17" s="14"/>
      <c r="F17" s="17">
        <v>112</v>
      </c>
      <c r="G17" s="18">
        <f t="shared" si="1"/>
        <v>552</v>
      </c>
      <c r="H17" s="14"/>
      <c r="I17" s="14">
        <v>15</v>
      </c>
      <c r="J17" s="17">
        <v>16</v>
      </c>
      <c r="K17" s="18">
        <v>72</v>
      </c>
      <c r="L17" s="14"/>
      <c r="M17" s="17">
        <f t="shared" si="3"/>
        <v>24</v>
      </c>
      <c r="N17" s="18">
        <f t="shared" si="4"/>
        <v>80</v>
      </c>
      <c r="O17" s="14"/>
      <c r="P17" s="17">
        <f t="shared" si="5"/>
        <v>32</v>
      </c>
      <c r="Q17" s="18">
        <f t="shared" si="6"/>
        <v>88</v>
      </c>
      <c r="R17" s="14"/>
      <c r="S17" s="17">
        <f t="shared" si="7"/>
        <v>40</v>
      </c>
      <c r="T17" s="18">
        <f t="shared" si="8"/>
        <v>96</v>
      </c>
      <c r="U17" s="14"/>
      <c r="V17">
        <v>15</v>
      </c>
      <c r="W17" s="1">
        <v>-6031</v>
      </c>
      <c r="AA17">
        <v>104</v>
      </c>
      <c r="AP17">
        <v>14</v>
      </c>
      <c r="AQ17" s="1">
        <v>1787</v>
      </c>
    </row>
    <row r="18" spans="1:45">
      <c r="B18" s="23">
        <v>120</v>
      </c>
      <c r="C18" s="14">
        <f t="shared" si="0"/>
        <v>544</v>
      </c>
      <c r="D18" s="14"/>
      <c r="E18" s="14"/>
      <c r="F18" s="17">
        <v>120</v>
      </c>
      <c r="G18" s="18">
        <f t="shared" si="1"/>
        <v>544</v>
      </c>
      <c r="H18" s="14"/>
      <c r="I18" s="14">
        <v>16</v>
      </c>
      <c r="J18" s="17">
        <v>24</v>
      </c>
      <c r="K18" s="18">
        <v>64</v>
      </c>
      <c r="L18" s="14"/>
      <c r="M18" s="17">
        <f t="shared" si="3"/>
        <v>32</v>
      </c>
      <c r="N18" s="18">
        <f t="shared" si="4"/>
        <v>72</v>
      </c>
      <c r="O18" s="14"/>
      <c r="P18" s="17">
        <f t="shared" si="5"/>
        <v>40</v>
      </c>
      <c r="Q18" s="18">
        <f t="shared" si="6"/>
        <v>80</v>
      </c>
      <c r="R18" s="14"/>
      <c r="S18" s="17">
        <f t="shared" si="7"/>
        <v>48</v>
      </c>
      <c r="T18" s="18">
        <f t="shared" si="8"/>
        <v>88</v>
      </c>
      <c r="U18" s="14"/>
      <c r="V18">
        <v>16</v>
      </c>
      <c r="W18" s="1">
        <v>7831</v>
      </c>
      <c r="AS18" s="1"/>
    </row>
    <row r="19" spans="1:45">
      <c r="A19">
        <v>3</v>
      </c>
      <c r="B19" s="21">
        <v>128</v>
      </c>
      <c r="C19" s="14">
        <f t="shared" si="0"/>
        <v>536</v>
      </c>
      <c r="D19" s="14"/>
      <c r="E19" s="14"/>
      <c r="F19" s="17">
        <v>128</v>
      </c>
      <c r="G19" s="18">
        <f t="shared" si="1"/>
        <v>536</v>
      </c>
      <c r="H19" s="14"/>
      <c r="I19" s="14">
        <v>17</v>
      </c>
      <c r="J19" s="17">
        <v>32</v>
      </c>
      <c r="K19" s="18">
        <v>56</v>
      </c>
      <c r="L19" s="14"/>
      <c r="M19" s="17">
        <f t="shared" si="3"/>
        <v>40</v>
      </c>
      <c r="N19" s="18">
        <f t="shared" si="4"/>
        <v>64</v>
      </c>
      <c r="O19" s="14"/>
      <c r="P19" s="17">
        <f t="shared" si="5"/>
        <v>48</v>
      </c>
      <c r="Q19" s="18">
        <f t="shared" si="6"/>
        <v>72</v>
      </c>
      <c r="R19" s="14"/>
      <c r="S19" s="17">
        <f t="shared" si="7"/>
        <v>56</v>
      </c>
      <c r="T19" s="18">
        <f t="shared" si="8"/>
        <v>80</v>
      </c>
      <c r="U19" s="14"/>
      <c r="V19">
        <v>17</v>
      </c>
      <c r="W19" s="1">
        <v>-10051</v>
      </c>
      <c r="AQ19">
        <f>SUM(AQ3:AQ9) + SUM(AQ11:AQ17)</f>
        <v>8388608</v>
      </c>
    </row>
    <row r="20" spans="1:45">
      <c r="B20" s="22">
        <v>136</v>
      </c>
      <c r="C20" s="14">
        <f t="shared" si="0"/>
        <v>528</v>
      </c>
      <c r="D20" s="14"/>
      <c r="E20" s="14"/>
      <c r="F20" s="19">
        <v>136</v>
      </c>
      <c r="G20" s="20">
        <f t="shared" si="1"/>
        <v>528</v>
      </c>
      <c r="H20" s="14"/>
      <c r="I20" s="14">
        <v>18</v>
      </c>
      <c r="J20" s="17">
        <v>40</v>
      </c>
      <c r="K20" s="18">
        <v>48</v>
      </c>
      <c r="L20" s="14"/>
      <c r="M20" s="17">
        <f t="shared" si="3"/>
        <v>48</v>
      </c>
      <c r="N20" s="18">
        <f t="shared" si="4"/>
        <v>56</v>
      </c>
      <c r="O20" s="14"/>
      <c r="P20" s="17">
        <f t="shared" si="5"/>
        <v>56</v>
      </c>
      <c r="Q20" s="18">
        <f t="shared" si="6"/>
        <v>64</v>
      </c>
      <c r="R20" s="14"/>
      <c r="S20" s="17">
        <f t="shared" si="7"/>
        <v>64</v>
      </c>
      <c r="T20" s="18">
        <f t="shared" si="8"/>
        <v>72</v>
      </c>
      <c r="U20" s="14"/>
      <c r="V20">
        <v>18</v>
      </c>
      <c r="W20" s="1">
        <v>12765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5">
      <c r="B21" s="22">
        <v>144</v>
      </c>
      <c r="C21" s="14">
        <f t="shared" si="0"/>
        <v>520</v>
      </c>
      <c r="D21" s="14"/>
      <c r="E21" s="14">
        <v>4</v>
      </c>
      <c r="F21" s="15">
        <v>144</v>
      </c>
      <c r="G21" s="16">
        <f t="shared" si="1"/>
        <v>520</v>
      </c>
      <c r="H21" s="14"/>
      <c r="I21" s="14">
        <v>19</v>
      </c>
      <c r="J21" s="17">
        <v>48</v>
      </c>
      <c r="K21" s="18">
        <v>40</v>
      </c>
      <c r="L21" s="14"/>
      <c r="M21" s="17">
        <f t="shared" si="3"/>
        <v>56</v>
      </c>
      <c r="N21" s="18">
        <f t="shared" si="4"/>
        <v>48</v>
      </c>
      <c r="O21" s="14"/>
      <c r="P21" s="17">
        <f t="shared" si="5"/>
        <v>64</v>
      </c>
      <c r="Q21" s="18">
        <f t="shared" si="6"/>
        <v>56</v>
      </c>
      <c r="R21" s="14"/>
      <c r="S21" s="17">
        <f t="shared" si="7"/>
        <v>72</v>
      </c>
      <c r="T21" s="18">
        <f t="shared" si="8"/>
        <v>64</v>
      </c>
      <c r="U21" s="14"/>
      <c r="V21">
        <v>19</v>
      </c>
      <c r="W21" s="1">
        <v>-16052</v>
      </c>
    </row>
    <row r="22" spans="1:45">
      <c r="B22" s="22">
        <v>152</v>
      </c>
      <c r="C22" s="14">
        <f t="shared" si="0"/>
        <v>512</v>
      </c>
      <c r="D22" s="14"/>
      <c r="E22" s="14"/>
      <c r="F22" s="17">
        <v>152</v>
      </c>
      <c r="G22" s="18">
        <f t="shared" si="1"/>
        <v>512</v>
      </c>
      <c r="H22" s="14"/>
      <c r="I22" s="14">
        <v>20</v>
      </c>
      <c r="J22" s="17">
        <v>56</v>
      </c>
      <c r="K22" s="18">
        <v>32</v>
      </c>
      <c r="L22" s="14"/>
      <c r="M22" s="17">
        <f t="shared" si="3"/>
        <v>64</v>
      </c>
      <c r="N22" s="18">
        <f t="shared" si="4"/>
        <v>40</v>
      </c>
      <c r="O22" s="14"/>
      <c r="P22" s="17">
        <f t="shared" si="5"/>
        <v>72</v>
      </c>
      <c r="Q22" s="18">
        <f t="shared" si="6"/>
        <v>48</v>
      </c>
      <c r="R22" s="14"/>
      <c r="S22" s="17">
        <f t="shared" si="7"/>
        <v>80</v>
      </c>
      <c r="T22" s="18">
        <f t="shared" si="8"/>
        <v>56</v>
      </c>
      <c r="U22" s="14"/>
      <c r="V22">
        <v>20</v>
      </c>
      <c r="W22" s="1">
        <v>20003</v>
      </c>
    </row>
    <row r="23" spans="1:45">
      <c r="B23" s="22">
        <v>160</v>
      </c>
      <c r="C23" s="14">
        <f t="shared" si="0"/>
        <v>504</v>
      </c>
      <c r="D23" s="14"/>
      <c r="E23" s="14"/>
      <c r="F23" s="17">
        <v>160</v>
      </c>
      <c r="G23" s="18">
        <f t="shared" si="1"/>
        <v>504</v>
      </c>
      <c r="H23" s="14"/>
      <c r="I23" s="14">
        <v>21</v>
      </c>
      <c r="J23" s="17">
        <v>64</v>
      </c>
      <c r="K23" s="18">
        <v>24</v>
      </c>
      <c r="L23" s="14"/>
      <c r="M23" s="17">
        <f t="shared" si="3"/>
        <v>72</v>
      </c>
      <c r="N23" s="18">
        <f t="shared" si="4"/>
        <v>32</v>
      </c>
      <c r="O23" s="14"/>
      <c r="P23" s="17">
        <f t="shared" si="5"/>
        <v>80</v>
      </c>
      <c r="Q23" s="18">
        <f t="shared" si="6"/>
        <v>40</v>
      </c>
      <c r="R23" s="14"/>
      <c r="S23" s="17">
        <f t="shared" si="7"/>
        <v>88</v>
      </c>
      <c r="T23" s="18">
        <f t="shared" si="8"/>
        <v>48</v>
      </c>
      <c r="U23" s="14"/>
      <c r="V23">
        <v>21</v>
      </c>
      <c r="W23" s="1">
        <v>-24719</v>
      </c>
    </row>
    <row r="24" spans="1:45">
      <c r="B24" s="22">
        <v>168</v>
      </c>
      <c r="C24" s="14">
        <f t="shared" si="0"/>
        <v>496</v>
      </c>
      <c r="D24" s="14"/>
      <c r="E24" s="14"/>
      <c r="F24" s="17">
        <v>168</v>
      </c>
      <c r="G24" s="18">
        <f t="shared" si="1"/>
        <v>496</v>
      </c>
      <c r="H24" s="14"/>
      <c r="I24" s="14">
        <v>22</v>
      </c>
      <c r="J24" s="17">
        <v>72</v>
      </c>
      <c r="K24" s="18">
        <v>16</v>
      </c>
      <c r="L24" s="14"/>
      <c r="M24" s="17">
        <f t="shared" si="3"/>
        <v>80</v>
      </c>
      <c r="N24" s="18">
        <f t="shared" si="4"/>
        <v>24</v>
      </c>
      <c r="O24" s="14"/>
      <c r="P24" s="17">
        <f t="shared" si="5"/>
        <v>88</v>
      </c>
      <c r="Q24" s="18">
        <f t="shared" si="6"/>
        <v>32</v>
      </c>
      <c r="R24" s="14"/>
      <c r="S24" s="17">
        <f t="shared" si="7"/>
        <v>96</v>
      </c>
      <c r="T24" s="18">
        <f t="shared" si="8"/>
        <v>40</v>
      </c>
      <c r="U24" s="14"/>
      <c r="V24">
        <v>22</v>
      </c>
      <c r="W24" s="1">
        <v>30312</v>
      </c>
    </row>
    <row r="25" spans="1:45">
      <c r="B25" s="22">
        <v>176</v>
      </c>
      <c r="C25" s="14">
        <f t="shared" si="0"/>
        <v>488</v>
      </c>
      <c r="D25" s="14"/>
      <c r="E25" s="14"/>
      <c r="F25" s="17">
        <v>176</v>
      </c>
      <c r="G25" s="18">
        <f t="shared" si="1"/>
        <v>488</v>
      </c>
      <c r="H25" s="14"/>
      <c r="I25" s="14">
        <v>23</v>
      </c>
      <c r="J25" s="17">
        <v>80</v>
      </c>
      <c r="K25" s="18">
        <v>8</v>
      </c>
      <c r="L25" s="14"/>
      <c r="M25" s="17">
        <f t="shared" si="3"/>
        <v>88</v>
      </c>
      <c r="N25" s="18">
        <f t="shared" si="4"/>
        <v>16</v>
      </c>
      <c r="O25" s="14"/>
      <c r="P25" s="17">
        <f t="shared" si="5"/>
        <v>96</v>
      </c>
      <c r="Q25" s="18">
        <f t="shared" si="6"/>
        <v>24</v>
      </c>
      <c r="R25" s="14"/>
      <c r="S25" s="17">
        <f t="shared" si="7"/>
        <v>104</v>
      </c>
      <c r="T25" s="18">
        <f t="shared" si="8"/>
        <v>32</v>
      </c>
      <c r="U25" s="14"/>
      <c r="V25">
        <v>23</v>
      </c>
      <c r="W25" s="1">
        <v>-36908</v>
      </c>
    </row>
    <row r="26" spans="1:45">
      <c r="B26" s="23">
        <v>184</v>
      </c>
      <c r="C26" s="14">
        <f t="shared" si="0"/>
        <v>480</v>
      </c>
      <c r="D26" s="14"/>
      <c r="E26" s="14"/>
      <c r="F26" s="19">
        <v>184</v>
      </c>
      <c r="G26" s="42">
        <f t="shared" si="1"/>
        <v>480</v>
      </c>
      <c r="H26" s="14"/>
      <c r="I26" s="14">
        <v>24</v>
      </c>
      <c r="J26" s="19">
        <v>88</v>
      </c>
      <c r="K26" s="20">
        <v>0</v>
      </c>
      <c r="L26" s="14"/>
      <c r="M26" s="19">
        <f t="shared" si="3"/>
        <v>96</v>
      </c>
      <c r="N26" s="20">
        <f t="shared" si="4"/>
        <v>8</v>
      </c>
      <c r="O26" s="14"/>
      <c r="P26" s="19">
        <f t="shared" si="5"/>
        <v>104</v>
      </c>
      <c r="Q26" s="20">
        <f t="shared" si="6"/>
        <v>16</v>
      </c>
      <c r="R26" s="14"/>
      <c r="S26" s="19">
        <f t="shared" si="7"/>
        <v>112</v>
      </c>
      <c r="T26" s="20">
        <f t="shared" si="8"/>
        <v>24</v>
      </c>
      <c r="U26" s="14"/>
      <c r="V26">
        <v>24</v>
      </c>
      <c r="W26" s="1">
        <v>44651</v>
      </c>
    </row>
    <row r="27" spans="1:45">
      <c r="A27">
        <v>4</v>
      </c>
      <c r="B27" s="21">
        <v>192</v>
      </c>
      <c r="C27" s="14">
        <f t="shared" si="0"/>
        <v>472</v>
      </c>
      <c r="D27" s="14"/>
      <c r="E27" s="14">
        <v>5</v>
      </c>
      <c r="F27" s="43">
        <v>192</v>
      </c>
      <c r="G27" s="16">
        <f t="shared" si="1"/>
        <v>472</v>
      </c>
      <c r="H27" s="14"/>
      <c r="I27" s="14">
        <v>25</v>
      </c>
      <c r="J27" s="15">
        <v>0</v>
      </c>
      <c r="K27" s="16">
        <v>88</v>
      </c>
      <c r="L27" s="14"/>
      <c r="M27" s="15">
        <f t="shared" si="3"/>
        <v>8</v>
      </c>
      <c r="N27" s="16">
        <f t="shared" si="4"/>
        <v>96</v>
      </c>
      <c r="O27" s="14"/>
      <c r="P27" s="15">
        <f t="shared" si="5"/>
        <v>16</v>
      </c>
      <c r="Q27" s="16">
        <f t="shared" si="6"/>
        <v>104</v>
      </c>
      <c r="R27" s="14"/>
      <c r="S27" s="15">
        <f t="shared" si="7"/>
        <v>24</v>
      </c>
      <c r="T27" s="16">
        <f t="shared" si="8"/>
        <v>112</v>
      </c>
      <c r="U27" s="14"/>
      <c r="V27">
        <v>25</v>
      </c>
      <c r="W27" s="1">
        <v>-53702</v>
      </c>
    </row>
    <row r="28" spans="1:45">
      <c r="B28" s="22">
        <v>200</v>
      </c>
      <c r="C28" s="14">
        <f t="shared" si="0"/>
        <v>464</v>
      </c>
      <c r="D28" s="14"/>
      <c r="E28" s="14"/>
      <c r="F28" s="17">
        <v>200</v>
      </c>
      <c r="G28" s="18">
        <f t="shared" si="1"/>
        <v>464</v>
      </c>
      <c r="H28" s="14"/>
      <c r="I28" s="14">
        <v>26</v>
      </c>
      <c r="J28" s="17">
        <v>8</v>
      </c>
      <c r="K28" s="18">
        <v>80</v>
      </c>
      <c r="L28" s="14"/>
      <c r="M28" s="17">
        <f t="shared" si="3"/>
        <v>16</v>
      </c>
      <c r="N28" s="18">
        <f t="shared" si="4"/>
        <v>88</v>
      </c>
      <c r="O28" s="14"/>
      <c r="P28" s="17">
        <f t="shared" si="5"/>
        <v>24</v>
      </c>
      <c r="Q28" s="18">
        <f t="shared" si="6"/>
        <v>96</v>
      </c>
      <c r="R28" s="14"/>
      <c r="S28" s="17">
        <f t="shared" si="7"/>
        <v>32</v>
      </c>
      <c r="T28" s="18">
        <f t="shared" si="8"/>
        <v>104</v>
      </c>
      <c r="U28" s="14"/>
      <c r="V28">
        <v>26</v>
      </c>
      <c r="W28" s="1">
        <v>64253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5">
      <c r="B29" s="22">
        <v>208</v>
      </c>
      <c r="C29" s="14">
        <f t="shared" si="0"/>
        <v>456</v>
      </c>
      <c r="D29" s="14"/>
      <c r="E29" s="14"/>
      <c r="F29" s="17">
        <v>208</v>
      </c>
      <c r="G29" s="18">
        <f t="shared" si="1"/>
        <v>456</v>
      </c>
      <c r="H29" s="14"/>
      <c r="I29" s="14">
        <v>27</v>
      </c>
      <c r="J29" s="17">
        <v>16</v>
      </c>
      <c r="K29" s="18">
        <v>72</v>
      </c>
      <c r="L29" s="14"/>
      <c r="M29" s="17">
        <f t="shared" si="3"/>
        <v>24</v>
      </c>
      <c r="N29" s="18">
        <f t="shared" si="4"/>
        <v>80</v>
      </c>
      <c r="O29" s="14"/>
      <c r="P29" s="17">
        <f t="shared" si="5"/>
        <v>32</v>
      </c>
      <c r="Q29" s="18">
        <f t="shared" si="6"/>
        <v>88</v>
      </c>
      <c r="R29" s="14"/>
      <c r="S29" s="17">
        <f t="shared" si="7"/>
        <v>40</v>
      </c>
      <c r="T29" s="18">
        <f t="shared" si="8"/>
        <v>96</v>
      </c>
      <c r="U29" s="14"/>
      <c r="V29">
        <v>27</v>
      </c>
      <c r="W29" s="1">
        <v>-76529</v>
      </c>
    </row>
    <row r="30" spans="1:45">
      <c r="B30" s="22">
        <v>216</v>
      </c>
      <c r="C30" s="14">
        <f t="shared" si="0"/>
        <v>448</v>
      </c>
      <c r="D30" s="14"/>
      <c r="E30" s="14"/>
      <c r="F30" s="17">
        <v>216</v>
      </c>
      <c r="G30" s="18">
        <f t="shared" si="1"/>
        <v>448</v>
      </c>
      <c r="H30" s="14"/>
      <c r="I30" s="14">
        <v>28</v>
      </c>
      <c r="J30" s="17">
        <v>24</v>
      </c>
      <c r="K30" s="18">
        <v>64</v>
      </c>
      <c r="L30" s="14"/>
      <c r="M30" s="17">
        <f t="shared" si="3"/>
        <v>32</v>
      </c>
      <c r="N30" s="18">
        <f t="shared" si="4"/>
        <v>72</v>
      </c>
      <c r="O30" s="14"/>
      <c r="P30" s="17">
        <f t="shared" si="5"/>
        <v>40</v>
      </c>
      <c r="Q30" s="18">
        <f t="shared" si="6"/>
        <v>80</v>
      </c>
      <c r="R30" s="14"/>
      <c r="S30" s="17">
        <f t="shared" si="7"/>
        <v>48</v>
      </c>
      <c r="T30" s="18">
        <f t="shared" si="8"/>
        <v>88</v>
      </c>
      <c r="U30" s="14"/>
      <c r="V30">
        <v>28</v>
      </c>
      <c r="W30" s="1">
        <v>90803</v>
      </c>
    </row>
    <row r="31" spans="1:45">
      <c r="B31" s="22">
        <v>224</v>
      </c>
      <c r="C31" s="14">
        <f t="shared" si="0"/>
        <v>440</v>
      </c>
      <c r="D31" s="14"/>
      <c r="E31" s="14"/>
      <c r="F31" s="17">
        <v>224</v>
      </c>
      <c r="G31" s="18">
        <f t="shared" si="1"/>
        <v>440</v>
      </c>
      <c r="H31" s="14"/>
      <c r="I31" s="14">
        <v>29</v>
      </c>
      <c r="J31" s="17">
        <v>32</v>
      </c>
      <c r="K31" s="18">
        <v>56</v>
      </c>
      <c r="L31" s="14"/>
      <c r="M31" s="17">
        <f t="shared" si="3"/>
        <v>40</v>
      </c>
      <c r="N31" s="18">
        <f t="shared" si="4"/>
        <v>64</v>
      </c>
      <c r="O31" s="14"/>
      <c r="P31" s="17">
        <f t="shared" si="5"/>
        <v>48</v>
      </c>
      <c r="Q31" s="18">
        <f t="shared" si="6"/>
        <v>72</v>
      </c>
      <c r="R31" s="14"/>
      <c r="S31" s="17">
        <f t="shared" si="7"/>
        <v>56</v>
      </c>
      <c r="T31" s="18">
        <f t="shared" si="8"/>
        <v>80</v>
      </c>
      <c r="U31" s="14"/>
      <c r="V31">
        <v>29</v>
      </c>
      <c r="W31" s="1">
        <v>-107417</v>
      </c>
    </row>
    <row r="32" spans="1:45">
      <c r="B32" s="22">
        <v>232</v>
      </c>
      <c r="C32" s="14">
        <f t="shared" si="0"/>
        <v>432</v>
      </c>
      <c r="D32" s="14"/>
      <c r="E32" s="14"/>
      <c r="F32" s="19">
        <v>232</v>
      </c>
      <c r="G32" s="20">
        <f t="shared" si="1"/>
        <v>432</v>
      </c>
      <c r="H32" s="14"/>
      <c r="I32" s="14">
        <v>30</v>
      </c>
      <c r="J32" s="17">
        <v>40</v>
      </c>
      <c r="K32" s="18">
        <v>48</v>
      </c>
      <c r="L32" s="14"/>
      <c r="M32" s="17">
        <f t="shared" si="3"/>
        <v>48</v>
      </c>
      <c r="N32" s="18">
        <f t="shared" si="4"/>
        <v>56</v>
      </c>
      <c r="O32" s="14"/>
      <c r="P32" s="17">
        <f t="shared" si="5"/>
        <v>56</v>
      </c>
      <c r="Q32" s="18">
        <f t="shared" si="6"/>
        <v>64</v>
      </c>
      <c r="R32" s="14"/>
      <c r="S32" s="17">
        <f t="shared" si="7"/>
        <v>64</v>
      </c>
      <c r="T32" s="18">
        <f t="shared" si="8"/>
        <v>72</v>
      </c>
      <c r="U32" s="14"/>
      <c r="V32">
        <v>30</v>
      </c>
      <c r="W32" s="1">
        <v>126805</v>
      </c>
    </row>
    <row r="33" spans="1:23">
      <c r="B33" s="22">
        <v>240</v>
      </c>
      <c r="C33" s="14">
        <f t="shared" si="0"/>
        <v>424</v>
      </c>
      <c r="D33" s="14"/>
      <c r="E33" s="14">
        <v>6</v>
      </c>
      <c r="F33" s="15">
        <v>240</v>
      </c>
      <c r="G33" s="16">
        <f t="shared" si="1"/>
        <v>424</v>
      </c>
      <c r="H33" s="14"/>
      <c r="I33" s="14">
        <v>31</v>
      </c>
      <c r="J33" s="17">
        <v>48</v>
      </c>
      <c r="K33" s="18">
        <v>40</v>
      </c>
      <c r="L33" s="14"/>
      <c r="M33" s="17">
        <f t="shared" si="3"/>
        <v>56</v>
      </c>
      <c r="N33" s="18">
        <f t="shared" si="4"/>
        <v>48</v>
      </c>
      <c r="O33" s="14"/>
      <c r="P33" s="17">
        <f t="shared" si="5"/>
        <v>64</v>
      </c>
      <c r="Q33" s="18">
        <f t="shared" si="6"/>
        <v>56</v>
      </c>
      <c r="R33" s="14"/>
      <c r="S33" s="17">
        <f t="shared" si="7"/>
        <v>72</v>
      </c>
      <c r="T33" s="18">
        <f t="shared" si="8"/>
        <v>64</v>
      </c>
      <c r="U33" s="14"/>
      <c r="V33">
        <v>31</v>
      </c>
      <c r="W33" s="1">
        <v>-149544</v>
      </c>
    </row>
    <row r="34" spans="1:23">
      <c r="B34" s="23">
        <v>248</v>
      </c>
      <c r="C34" s="14">
        <f t="shared" si="0"/>
        <v>416</v>
      </c>
      <c r="D34" s="14"/>
      <c r="E34" s="14"/>
      <c r="F34" s="17">
        <v>248</v>
      </c>
      <c r="G34" s="18">
        <f t="shared" si="1"/>
        <v>416</v>
      </c>
      <c r="H34" s="14"/>
      <c r="I34" s="14">
        <v>32</v>
      </c>
      <c r="J34" s="17">
        <v>56</v>
      </c>
      <c r="K34" s="18">
        <v>32</v>
      </c>
      <c r="L34" s="14"/>
      <c r="M34" s="17">
        <f t="shared" si="3"/>
        <v>64</v>
      </c>
      <c r="N34" s="18">
        <f t="shared" si="4"/>
        <v>40</v>
      </c>
      <c r="O34" s="14"/>
      <c r="P34" s="17">
        <f t="shared" si="5"/>
        <v>72</v>
      </c>
      <c r="Q34" s="18">
        <f t="shared" si="6"/>
        <v>48</v>
      </c>
      <c r="R34" s="14"/>
      <c r="S34" s="17">
        <f t="shared" si="7"/>
        <v>80</v>
      </c>
      <c r="T34" s="18">
        <f t="shared" si="8"/>
        <v>56</v>
      </c>
      <c r="U34" s="14"/>
      <c r="V34">
        <v>32</v>
      </c>
      <c r="W34" s="1">
        <v>176416</v>
      </c>
    </row>
    <row r="35" spans="1:23">
      <c r="A35">
        <v>5</v>
      </c>
      <c r="B35" s="21">
        <v>256</v>
      </c>
      <c r="C35" s="14">
        <f t="shared" si="0"/>
        <v>408</v>
      </c>
      <c r="D35" s="14"/>
      <c r="E35" s="14"/>
      <c r="F35" s="17">
        <v>256</v>
      </c>
      <c r="G35" s="18">
        <f t="shared" si="1"/>
        <v>408</v>
      </c>
      <c r="H35" s="14"/>
      <c r="I35" s="14">
        <v>33</v>
      </c>
      <c r="J35" s="17">
        <v>64</v>
      </c>
      <c r="K35" s="18">
        <v>24</v>
      </c>
      <c r="L35" s="14"/>
      <c r="M35" s="17">
        <f t="shared" si="3"/>
        <v>72</v>
      </c>
      <c r="N35" s="18">
        <f t="shared" si="4"/>
        <v>32</v>
      </c>
      <c r="O35" s="14"/>
      <c r="P35" s="17">
        <f t="shared" si="5"/>
        <v>80</v>
      </c>
      <c r="Q35" s="18">
        <f t="shared" si="6"/>
        <v>40</v>
      </c>
      <c r="R35" s="14"/>
      <c r="S35" s="17">
        <f t="shared" si="7"/>
        <v>88</v>
      </c>
      <c r="T35" s="18">
        <f t="shared" si="8"/>
        <v>48</v>
      </c>
      <c r="U35" s="14"/>
      <c r="V35">
        <v>33</v>
      </c>
      <c r="W35" s="1">
        <v>-208527</v>
      </c>
    </row>
    <row r="36" spans="1:23">
      <c r="B36" s="22">
        <v>264</v>
      </c>
      <c r="C36" s="14">
        <f t="shared" si="0"/>
        <v>400</v>
      </c>
      <c r="D36" s="14"/>
      <c r="E36" s="14"/>
      <c r="F36" s="17">
        <v>264</v>
      </c>
      <c r="G36" s="18">
        <f t="shared" si="1"/>
        <v>400</v>
      </c>
      <c r="H36" s="14"/>
      <c r="I36" s="14">
        <v>34</v>
      </c>
      <c r="J36" s="17">
        <v>72</v>
      </c>
      <c r="K36" s="18">
        <v>16</v>
      </c>
      <c r="L36" s="14"/>
      <c r="M36" s="17">
        <f t="shared" si="3"/>
        <v>80</v>
      </c>
      <c r="N36" s="18">
        <f t="shared" si="4"/>
        <v>24</v>
      </c>
      <c r="O36" s="14"/>
      <c r="P36" s="17">
        <f t="shared" si="5"/>
        <v>88</v>
      </c>
      <c r="Q36" s="18">
        <f t="shared" si="6"/>
        <v>32</v>
      </c>
      <c r="R36" s="14"/>
      <c r="S36" s="17">
        <f t="shared" si="7"/>
        <v>96</v>
      </c>
      <c r="T36" s="18">
        <f t="shared" si="8"/>
        <v>40</v>
      </c>
      <c r="U36" s="14"/>
      <c r="V36">
        <v>34</v>
      </c>
      <c r="W36" s="1">
        <v>247500</v>
      </c>
    </row>
    <row r="37" spans="1:23">
      <c r="B37" s="22">
        <v>272</v>
      </c>
      <c r="C37" s="14">
        <f t="shared" si="0"/>
        <v>392</v>
      </c>
      <c r="D37" s="14"/>
      <c r="E37" s="14"/>
      <c r="F37" s="17">
        <v>272</v>
      </c>
      <c r="G37" s="18">
        <f t="shared" si="1"/>
        <v>392</v>
      </c>
      <c r="H37" s="14"/>
      <c r="I37" s="14">
        <v>35</v>
      </c>
      <c r="J37" s="17">
        <v>80</v>
      </c>
      <c r="K37" s="18">
        <v>8</v>
      </c>
      <c r="L37" s="14"/>
      <c r="M37" s="17">
        <f t="shared" si="3"/>
        <v>88</v>
      </c>
      <c r="N37" s="18">
        <f t="shared" si="4"/>
        <v>16</v>
      </c>
      <c r="O37" s="14"/>
      <c r="P37" s="17">
        <f t="shared" si="5"/>
        <v>96</v>
      </c>
      <c r="Q37" s="18">
        <f t="shared" si="6"/>
        <v>24</v>
      </c>
      <c r="R37" s="14"/>
      <c r="S37" s="17">
        <f t="shared" si="7"/>
        <v>104</v>
      </c>
      <c r="T37" s="18">
        <f t="shared" si="8"/>
        <v>32</v>
      </c>
      <c r="U37" s="14"/>
      <c r="V37">
        <v>35</v>
      </c>
      <c r="W37" s="1">
        <v>-295824</v>
      </c>
    </row>
    <row r="38" spans="1:23">
      <c r="B38" s="22">
        <v>280</v>
      </c>
      <c r="C38" s="14">
        <f t="shared" si="0"/>
        <v>384</v>
      </c>
      <c r="D38" s="14"/>
      <c r="E38" s="14"/>
      <c r="F38" s="19">
        <v>280</v>
      </c>
      <c r="G38" s="42">
        <f t="shared" si="1"/>
        <v>384</v>
      </c>
      <c r="H38" s="14"/>
      <c r="I38" s="14">
        <v>36</v>
      </c>
      <c r="J38" s="19">
        <v>88</v>
      </c>
      <c r="K38" s="20">
        <v>0</v>
      </c>
      <c r="L38" s="14"/>
      <c r="M38" s="19">
        <f t="shared" si="3"/>
        <v>96</v>
      </c>
      <c r="N38" s="20">
        <f t="shared" si="4"/>
        <v>8</v>
      </c>
      <c r="O38" s="14"/>
      <c r="P38" s="19">
        <f t="shared" si="5"/>
        <v>104</v>
      </c>
      <c r="Q38" s="20">
        <f t="shared" si="6"/>
        <v>16</v>
      </c>
      <c r="R38" s="14"/>
      <c r="S38" s="19">
        <f t="shared" si="7"/>
        <v>112</v>
      </c>
      <c r="T38" s="20">
        <f t="shared" si="8"/>
        <v>24</v>
      </c>
      <c r="U38" s="14"/>
      <c r="V38">
        <v>36</v>
      </c>
      <c r="W38" s="1">
        <v>357532</v>
      </c>
    </row>
    <row r="39" spans="1:23">
      <c r="B39" s="22">
        <v>288</v>
      </c>
      <c r="C39" s="14">
        <f t="shared" si="0"/>
        <v>376</v>
      </c>
      <c r="D39" s="14"/>
      <c r="E39" s="14">
        <v>7</v>
      </c>
      <c r="F39" s="43">
        <v>288</v>
      </c>
      <c r="G39" s="16">
        <f t="shared" si="1"/>
        <v>376</v>
      </c>
      <c r="H39" s="14"/>
      <c r="I39" s="14">
        <v>37</v>
      </c>
      <c r="J39" s="17">
        <v>0</v>
      </c>
      <c r="K39" s="18">
        <v>40</v>
      </c>
      <c r="L39" s="14"/>
      <c r="M39" s="15">
        <f t="shared" si="3"/>
        <v>8</v>
      </c>
      <c r="N39" s="16">
        <f t="shared" si="4"/>
        <v>48</v>
      </c>
      <c r="O39" s="14"/>
      <c r="P39" s="15">
        <f t="shared" si="5"/>
        <v>16</v>
      </c>
      <c r="Q39" s="16">
        <f t="shared" si="6"/>
        <v>56</v>
      </c>
      <c r="R39" s="14"/>
      <c r="S39" s="15">
        <f t="shared" si="7"/>
        <v>24</v>
      </c>
      <c r="T39" s="16">
        <f t="shared" si="8"/>
        <v>64</v>
      </c>
      <c r="U39" s="14"/>
      <c r="V39">
        <v>37</v>
      </c>
      <c r="W39" s="1">
        <v>-439605</v>
      </c>
    </row>
    <row r="40" spans="1:23">
      <c r="B40" s="22">
        <v>296</v>
      </c>
      <c r="C40" s="14">
        <f t="shared" si="0"/>
        <v>368</v>
      </c>
      <c r="D40" s="14"/>
      <c r="E40" s="14"/>
      <c r="F40" s="17">
        <v>296</v>
      </c>
      <c r="G40" s="18">
        <f t="shared" si="1"/>
        <v>368</v>
      </c>
      <c r="H40" s="14"/>
      <c r="I40" s="14">
        <v>38</v>
      </c>
      <c r="J40" s="17">
        <v>8</v>
      </c>
      <c r="K40" s="18">
        <v>32</v>
      </c>
      <c r="L40" s="14"/>
      <c r="M40" s="17">
        <f t="shared" si="3"/>
        <v>16</v>
      </c>
      <c r="N40" s="18">
        <f t="shared" si="4"/>
        <v>40</v>
      </c>
      <c r="O40" s="14"/>
      <c r="P40" s="17">
        <f t="shared" si="5"/>
        <v>24</v>
      </c>
      <c r="Q40" s="18">
        <f t="shared" si="6"/>
        <v>48</v>
      </c>
      <c r="R40" s="14"/>
      <c r="S40" s="17">
        <f t="shared" si="7"/>
        <v>32</v>
      </c>
      <c r="T40" s="18">
        <f t="shared" si="8"/>
        <v>56</v>
      </c>
      <c r="U40" s="14"/>
      <c r="V40">
        <v>38</v>
      </c>
      <c r="W40" s="1">
        <v>555269</v>
      </c>
    </row>
    <row r="41" spans="1:23">
      <c r="B41" s="22">
        <v>304</v>
      </c>
      <c r="C41" s="14">
        <f t="shared" si="0"/>
        <v>360</v>
      </c>
      <c r="D41" s="14"/>
      <c r="E41" s="14"/>
      <c r="F41" s="17">
        <v>304</v>
      </c>
      <c r="G41" s="18">
        <f t="shared" si="1"/>
        <v>360</v>
      </c>
      <c r="H41" s="14"/>
      <c r="I41" s="14">
        <v>39</v>
      </c>
      <c r="J41" s="17">
        <v>16</v>
      </c>
      <c r="K41" s="18">
        <v>24</v>
      </c>
      <c r="L41" s="14"/>
      <c r="M41" s="17">
        <f t="shared" si="3"/>
        <v>24</v>
      </c>
      <c r="N41" s="18">
        <f t="shared" si="4"/>
        <v>32</v>
      </c>
      <c r="O41" s="14"/>
      <c r="P41" s="17">
        <f t="shared" si="5"/>
        <v>32</v>
      </c>
      <c r="Q41" s="18">
        <f t="shared" si="6"/>
        <v>40</v>
      </c>
      <c r="R41" s="14"/>
      <c r="S41" s="17">
        <f t="shared" si="7"/>
        <v>40</v>
      </c>
      <c r="T41" s="18">
        <f t="shared" si="8"/>
        <v>48</v>
      </c>
      <c r="U41" s="14"/>
      <c r="V41">
        <v>39</v>
      </c>
      <c r="W41" s="1">
        <v>-732914</v>
      </c>
    </row>
    <row r="42" spans="1:23">
      <c r="B42" s="23">
        <v>312</v>
      </c>
      <c r="C42" s="14">
        <f t="shared" si="0"/>
        <v>352</v>
      </c>
      <c r="D42" s="14"/>
      <c r="E42" s="14"/>
      <c r="F42" s="17">
        <v>312</v>
      </c>
      <c r="G42" s="18">
        <f t="shared" si="1"/>
        <v>352</v>
      </c>
      <c r="H42" s="14"/>
      <c r="I42" s="14">
        <v>40</v>
      </c>
      <c r="J42" s="17">
        <v>24</v>
      </c>
      <c r="K42" s="18">
        <v>16</v>
      </c>
      <c r="L42" s="14"/>
      <c r="M42" s="17">
        <f t="shared" si="3"/>
        <v>32</v>
      </c>
      <c r="N42" s="18">
        <f t="shared" si="4"/>
        <v>24</v>
      </c>
      <c r="O42" s="14"/>
      <c r="P42" s="17">
        <f t="shared" si="5"/>
        <v>40</v>
      </c>
      <c r="Q42" s="18">
        <f t="shared" si="6"/>
        <v>32</v>
      </c>
      <c r="R42" s="14"/>
      <c r="S42" s="17">
        <f t="shared" si="7"/>
        <v>48</v>
      </c>
      <c r="T42" s="18">
        <f t="shared" si="8"/>
        <v>40</v>
      </c>
      <c r="U42" s="14"/>
      <c r="V42">
        <v>40</v>
      </c>
      <c r="W42" s="1">
        <v>1046453</v>
      </c>
    </row>
    <row r="43" spans="1:23">
      <c r="A43">
        <v>6</v>
      </c>
      <c r="B43" s="22">
        <v>320</v>
      </c>
      <c r="C43" s="14">
        <f t="shared" si="0"/>
        <v>344</v>
      </c>
      <c r="D43" s="14"/>
      <c r="E43" s="14"/>
      <c r="F43" s="17">
        <v>320</v>
      </c>
      <c r="G43" s="18">
        <f t="shared" si="1"/>
        <v>344</v>
      </c>
      <c r="H43" s="14"/>
      <c r="I43" s="14">
        <v>41</v>
      </c>
      <c r="J43" s="17">
        <v>32</v>
      </c>
      <c r="K43" s="18">
        <v>8</v>
      </c>
      <c r="L43" s="14"/>
      <c r="M43" s="17">
        <f t="shared" si="3"/>
        <v>40</v>
      </c>
      <c r="N43" s="18">
        <f t="shared" si="4"/>
        <v>16</v>
      </c>
      <c r="O43" s="14"/>
      <c r="P43" s="17">
        <f t="shared" si="5"/>
        <v>48</v>
      </c>
      <c r="Q43" s="18">
        <f t="shared" si="6"/>
        <v>24</v>
      </c>
      <c r="R43" s="14"/>
      <c r="S43" s="17">
        <f t="shared" si="7"/>
        <v>56</v>
      </c>
      <c r="T43" s="18">
        <f t="shared" si="8"/>
        <v>32</v>
      </c>
      <c r="U43" s="14"/>
      <c r="V43">
        <v>41</v>
      </c>
      <c r="W43" s="1">
        <v>-1767069</v>
      </c>
    </row>
    <row r="44" spans="1:23">
      <c r="B44" s="22">
        <v>328</v>
      </c>
      <c r="C44" s="14">
        <f t="shared" si="0"/>
        <v>336</v>
      </c>
      <c r="D44" s="14"/>
      <c r="E44" s="14"/>
      <c r="F44" s="17">
        <v>328</v>
      </c>
      <c r="G44" s="42">
        <f t="shared" si="1"/>
        <v>336</v>
      </c>
      <c r="H44" s="14"/>
      <c r="I44" s="14">
        <v>42</v>
      </c>
      <c r="J44" s="19">
        <v>40</v>
      </c>
      <c r="K44" s="20">
        <v>0</v>
      </c>
      <c r="L44" s="14"/>
      <c r="M44" s="19">
        <f t="shared" si="3"/>
        <v>48</v>
      </c>
      <c r="N44" s="20">
        <f t="shared" si="4"/>
        <v>8</v>
      </c>
      <c r="O44" s="14"/>
      <c r="P44" s="19">
        <f t="shared" si="5"/>
        <v>56</v>
      </c>
      <c r="Q44" s="20">
        <f t="shared" si="6"/>
        <v>16</v>
      </c>
      <c r="R44" s="14"/>
      <c r="S44" s="19">
        <f t="shared" si="7"/>
        <v>64</v>
      </c>
      <c r="T44" s="20">
        <f t="shared" si="8"/>
        <v>24</v>
      </c>
      <c r="U44" s="14"/>
      <c r="V44">
        <v>42</v>
      </c>
      <c r="W44" s="1">
        <v>5335991</v>
      </c>
    </row>
    <row r="45" spans="1:23">
      <c r="B45" s="22">
        <v>336</v>
      </c>
      <c r="E45" s="14">
        <v>7</v>
      </c>
      <c r="F45" s="21">
        <v>336</v>
      </c>
      <c r="G45" s="14"/>
      <c r="H45" s="14"/>
      <c r="I45" s="14"/>
      <c r="J45" s="14"/>
      <c r="V45">
        <v>43</v>
      </c>
      <c r="W45" s="1">
        <v>5335991</v>
      </c>
    </row>
    <row r="46" spans="1:23">
      <c r="B46" s="22">
        <v>344</v>
      </c>
      <c r="E46" s="14"/>
      <c r="F46" s="22">
        <v>344</v>
      </c>
      <c r="G46" s="14"/>
      <c r="H46" s="14"/>
      <c r="I46" s="14"/>
      <c r="J46" s="14"/>
      <c r="V46">
        <v>44</v>
      </c>
      <c r="W46" s="1">
        <v>-1767069</v>
      </c>
    </row>
    <row r="47" spans="1:23">
      <c r="B47" s="22">
        <v>352</v>
      </c>
      <c r="F47" s="22">
        <v>352</v>
      </c>
      <c r="V47">
        <v>45</v>
      </c>
      <c r="W47" s="1">
        <v>1046453</v>
      </c>
    </row>
    <row r="48" spans="1:23">
      <c r="B48" s="22">
        <v>360</v>
      </c>
      <c r="F48" s="22">
        <v>360</v>
      </c>
      <c r="V48">
        <v>46</v>
      </c>
      <c r="W48" s="1">
        <v>-732914</v>
      </c>
    </row>
    <row r="49" spans="1:23">
      <c r="B49" s="22">
        <v>368</v>
      </c>
      <c r="F49" s="22">
        <v>368</v>
      </c>
      <c r="V49">
        <v>47</v>
      </c>
      <c r="W49" s="1">
        <v>555269</v>
      </c>
    </row>
    <row r="50" spans="1:23">
      <c r="B50" s="23">
        <v>376</v>
      </c>
      <c r="F50" s="23">
        <v>376</v>
      </c>
      <c r="V50">
        <v>48</v>
      </c>
      <c r="W50" s="1">
        <v>-439605</v>
      </c>
    </row>
    <row r="51" spans="1:23">
      <c r="A51">
        <v>7</v>
      </c>
      <c r="B51" s="21">
        <v>384</v>
      </c>
      <c r="E51">
        <v>6</v>
      </c>
      <c r="F51" s="21">
        <v>384</v>
      </c>
      <c r="V51">
        <v>49</v>
      </c>
      <c r="W51" s="1">
        <v>357532</v>
      </c>
    </row>
    <row r="52" spans="1:23">
      <c r="B52" s="22">
        <v>392</v>
      </c>
      <c r="F52" s="22">
        <v>392</v>
      </c>
      <c r="V52">
        <v>50</v>
      </c>
      <c r="W52" s="1">
        <v>-295824</v>
      </c>
    </row>
    <row r="53" spans="1:23">
      <c r="B53" s="22">
        <v>400</v>
      </c>
      <c r="F53" s="22">
        <v>400</v>
      </c>
      <c r="V53">
        <v>51</v>
      </c>
      <c r="W53" s="1">
        <v>247500</v>
      </c>
    </row>
    <row r="54" spans="1:23">
      <c r="B54" s="22">
        <v>408</v>
      </c>
      <c r="F54" s="22">
        <v>408</v>
      </c>
      <c r="V54">
        <v>52</v>
      </c>
      <c r="W54" s="1">
        <v>-208527</v>
      </c>
    </row>
    <row r="55" spans="1:23">
      <c r="B55" s="22">
        <v>416</v>
      </c>
      <c r="F55" s="22">
        <v>416</v>
      </c>
      <c r="V55">
        <v>53</v>
      </c>
      <c r="W55" s="1">
        <v>176416</v>
      </c>
    </row>
    <row r="56" spans="1:23">
      <c r="B56" s="22">
        <v>424</v>
      </c>
      <c r="F56" s="23">
        <v>424</v>
      </c>
      <c r="V56">
        <v>54</v>
      </c>
      <c r="W56" s="1">
        <v>-149544</v>
      </c>
    </row>
    <row r="57" spans="1:23">
      <c r="B57" s="22">
        <v>432</v>
      </c>
      <c r="E57">
        <v>5</v>
      </c>
      <c r="F57" s="21">
        <v>432</v>
      </c>
      <c r="V57">
        <v>55</v>
      </c>
      <c r="W57" s="1">
        <v>126805</v>
      </c>
    </row>
    <row r="58" spans="1:23">
      <c r="B58" s="23">
        <v>440</v>
      </c>
      <c r="F58" s="22">
        <v>440</v>
      </c>
      <c r="V58">
        <v>56</v>
      </c>
      <c r="W58" s="1">
        <v>-107417</v>
      </c>
    </row>
    <row r="59" spans="1:23">
      <c r="A59">
        <v>8</v>
      </c>
      <c r="B59" s="21">
        <v>448</v>
      </c>
      <c r="F59" s="22">
        <v>448</v>
      </c>
      <c r="V59">
        <v>57</v>
      </c>
      <c r="W59" s="1">
        <v>90803</v>
      </c>
    </row>
    <row r="60" spans="1:23">
      <c r="B60" s="22">
        <v>456</v>
      </c>
      <c r="F60" s="22">
        <v>456</v>
      </c>
      <c r="V60">
        <v>58</v>
      </c>
      <c r="W60" s="1">
        <v>-76529</v>
      </c>
    </row>
    <row r="61" spans="1:23">
      <c r="B61" s="22">
        <v>464</v>
      </c>
      <c r="F61" s="22">
        <v>464</v>
      </c>
      <c r="V61">
        <v>59</v>
      </c>
      <c r="W61" s="1">
        <v>64253</v>
      </c>
    </row>
    <row r="62" spans="1:23">
      <c r="B62" s="22">
        <v>472</v>
      </c>
      <c r="F62" s="23">
        <v>472</v>
      </c>
      <c r="V62">
        <v>60</v>
      </c>
      <c r="W62" s="1">
        <v>-53702</v>
      </c>
    </row>
    <row r="63" spans="1:23">
      <c r="B63" s="22">
        <v>480</v>
      </c>
      <c r="E63">
        <v>4</v>
      </c>
      <c r="F63" s="21">
        <v>480</v>
      </c>
      <c r="V63">
        <v>61</v>
      </c>
      <c r="W63" s="1">
        <v>44651</v>
      </c>
    </row>
    <row r="64" spans="1:23">
      <c r="B64" s="22">
        <v>488</v>
      </c>
      <c r="F64" s="22">
        <v>488</v>
      </c>
      <c r="V64">
        <v>62</v>
      </c>
      <c r="W64" s="1">
        <v>-36908</v>
      </c>
    </row>
    <row r="65" spans="1:23">
      <c r="B65" s="22">
        <v>496</v>
      </c>
      <c r="F65" s="22">
        <v>496</v>
      </c>
      <c r="V65">
        <v>63</v>
      </c>
      <c r="W65" s="1">
        <v>30312</v>
      </c>
    </row>
    <row r="66" spans="1:23">
      <c r="B66" s="23">
        <v>504</v>
      </c>
      <c r="F66" s="22">
        <v>504</v>
      </c>
      <c r="V66">
        <v>64</v>
      </c>
      <c r="W66" s="1">
        <v>-24719</v>
      </c>
    </row>
    <row r="67" spans="1:23">
      <c r="A67">
        <v>9</v>
      </c>
      <c r="B67" s="21">
        <v>512</v>
      </c>
      <c r="F67" s="22">
        <v>512</v>
      </c>
      <c r="V67">
        <v>65</v>
      </c>
      <c r="W67" s="1">
        <v>20003</v>
      </c>
    </row>
    <row r="68" spans="1:23">
      <c r="B68" s="22">
        <v>520</v>
      </c>
      <c r="F68" s="23">
        <v>520</v>
      </c>
      <c r="V68">
        <v>66</v>
      </c>
      <c r="W68" s="1">
        <v>-16052</v>
      </c>
    </row>
    <row r="69" spans="1:23">
      <c r="B69" s="22">
        <v>528</v>
      </c>
      <c r="E69">
        <v>3</v>
      </c>
      <c r="F69" s="21">
        <v>528</v>
      </c>
      <c r="V69">
        <v>67</v>
      </c>
      <c r="W69" s="1">
        <v>12765</v>
      </c>
    </row>
    <row r="70" spans="1:23">
      <c r="B70" s="22">
        <v>536</v>
      </c>
      <c r="F70" s="22">
        <v>536</v>
      </c>
      <c r="V70">
        <v>68</v>
      </c>
      <c r="W70" s="1">
        <v>-10051</v>
      </c>
    </row>
    <row r="71" spans="1:23">
      <c r="B71" s="22">
        <v>544</v>
      </c>
      <c r="F71" s="22">
        <v>544</v>
      </c>
      <c r="V71">
        <v>69</v>
      </c>
      <c r="W71" s="1">
        <v>7831</v>
      </c>
    </row>
    <row r="72" spans="1:23">
      <c r="B72" s="22">
        <v>552</v>
      </c>
      <c r="F72" s="22">
        <v>552</v>
      </c>
      <c r="V72">
        <v>70</v>
      </c>
      <c r="W72" s="1">
        <v>-6031</v>
      </c>
    </row>
    <row r="73" spans="1:23">
      <c r="B73" s="22">
        <v>560</v>
      </c>
      <c r="F73" s="22">
        <v>560</v>
      </c>
      <c r="V73">
        <v>71</v>
      </c>
      <c r="W73" s="1">
        <v>4587</v>
      </c>
    </row>
    <row r="74" spans="1:23">
      <c r="B74" s="23">
        <v>568</v>
      </c>
      <c r="F74" s="23">
        <v>568</v>
      </c>
      <c r="V74">
        <v>72</v>
      </c>
      <c r="W74" s="1">
        <v>-3440</v>
      </c>
    </row>
    <row r="75" spans="1:23">
      <c r="A75">
        <v>10</v>
      </c>
      <c r="B75" s="21">
        <v>576</v>
      </c>
      <c r="E75">
        <v>2</v>
      </c>
      <c r="F75" s="21">
        <v>576</v>
      </c>
      <c r="V75">
        <v>73</v>
      </c>
      <c r="W75" s="1">
        <v>2542</v>
      </c>
    </row>
    <row r="76" spans="1:23">
      <c r="B76" s="22">
        <v>584</v>
      </c>
      <c r="F76" s="22">
        <v>584</v>
      </c>
      <c r="V76">
        <v>74</v>
      </c>
      <c r="W76" s="1">
        <v>-1846</v>
      </c>
    </row>
    <row r="77" spans="1:23">
      <c r="B77" s="22">
        <v>592</v>
      </c>
      <c r="F77" s="22">
        <v>592</v>
      </c>
      <c r="V77">
        <v>75</v>
      </c>
      <c r="W77" s="1">
        <v>1316</v>
      </c>
    </row>
    <row r="78" spans="1:23">
      <c r="B78" s="22">
        <v>600</v>
      </c>
      <c r="F78" s="22">
        <v>600</v>
      </c>
      <c r="V78">
        <v>76</v>
      </c>
      <c r="W78" s="1">
        <v>-918</v>
      </c>
    </row>
    <row r="79" spans="1:23">
      <c r="B79" s="22">
        <v>608</v>
      </c>
      <c r="F79" s="22">
        <v>608</v>
      </c>
      <c r="V79">
        <v>77</v>
      </c>
      <c r="W79" s="1">
        <v>626</v>
      </c>
    </row>
    <row r="80" spans="1:23">
      <c r="B80" s="22">
        <v>616</v>
      </c>
      <c r="F80" s="23">
        <v>616</v>
      </c>
      <c r="V80">
        <v>78</v>
      </c>
      <c r="W80" s="1">
        <v>-414</v>
      </c>
    </row>
    <row r="81" spans="1:23">
      <c r="B81" s="22">
        <v>624</v>
      </c>
      <c r="E81">
        <v>1</v>
      </c>
      <c r="F81" s="21">
        <v>624</v>
      </c>
      <c r="V81">
        <v>79</v>
      </c>
      <c r="W81" s="1">
        <v>265</v>
      </c>
    </row>
    <row r="82" spans="1:23">
      <c r="B82" s="23">
        <v>632</v>
      </c>
      <c r="F82" s="22">
        <v>632</v>
      </c>
      <c r="V82">
        <v>80</v>
      </c>
      <c r="W82" s="1">
        <v>-163</v>
      </c>
    </row>
    <row r="83" spans="1:23">
      <c r="A83">
        <v>11</v>
      </c>
      <c r="B83" s="21">
        <v>640</v>
      </c>
      <c r="F83" s="22">
        <v>640</v>
      </c>
      <c r="V83">
        <v>81</v>
      </c>
      <c r="W83" s="1">
        <v>95</v>
      </c>
    </row>
    <row r="84" spans="1:23">
      <c r="B84" s="22">
        <v>648</v>
      </c>
      <c r="F84" s="22">
        <v>648</v>
      </c>
      <c r="V84">
        <v>82</v>
      </c>
      <c r="W84" s="1">
        <v>-52</v>
      </c>
    </row>
    <row r="85" spans="1:23">
      <c r="B85" s="22">
        <v>656</v>
      </c>
      <c r="F85" s="22">
        <v>656</v>
      </c>
      <c r="V85">
        <v>83</v>
      </c>
      <c r="W85" s="1">
        <v>26</v>
      </c>
    </row>
    <row r="86" spans="1:23">
      <c r="B86" s="23">
        <v>664</v>
      </c>
      <c r="F86" s="23">
        <v>664</v>
      </c>
      <c r="V86">
        <v>84</v>
      </c>
      <c r="W86" s="1">
        <v>-12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T32"/>
  <sheetViews>
    <sheetView workbookViewId="0">
      <selection activeCell="E40" sqref="E40"/>
    </sheetView>
  </sheetViews>
  <sheetFormatPr defaultRowHeight="15"/>
  <cols>
    <col min="2" max="2" width="28.28515625" style="5" customWidth="1"/>
    <col min="4" max="4" width="15.42578125" customWidth="1"/>
    <col min="7" max="7" width="24.140625" style="5" customWidth="1"/>
    <col min="9" max="9" width="10" style="11" customWidth="1"/>
    <col min="12" max="12" width="24.5703125" customWidth="1"/>
    <col min="14" max="14" width="10.140625" style="11" customWidth="1"/>
    <col min="17" max="17" width="21.140625" customWidth="1"/>
    <col min="18" max="18" width="4.140625" customWidth="1"/>
    <col min="19" max="19" width="4" customWidth="1"/>
    <col min="20" max="20" width="9.140625" style="11"/>
  </cols>
  <sheetData>
    <row r="4" spans="2:20">
      <c r="B4" s="5">
        <v>1.08242034912109E-4</v>
      </c>
      <c r="C4">
        <v>0</v>
      </c>
      <c r="D4" s="11">
        <f>B4*(2^24)</f>
        <v>1815.9999999999936</v>
      </c>
      <c r="G4" s="5">
        <v>-1.4934539794921799E-3</v>
      </c>
      <c r="H4">
        <v>0</v>
      </c>
      <c r="I4" s="11">
        <f>G4*(2^24)</f>
        <v>-25055.999999999873</v>
      </c>
      <c r="L4" s="5">
        <v>5.9915781021118103E-3</v>
      </c>
      <c r="M4">
        <v>0</v>
      </c>
      <c r="N4" s="11">
        <f>L4*(2^24)</f>
        <v>100521.9999999999</v>
      </c>
      <c r="Q4">
        <v>-3.1279742717742899E-2</v>
      </c>
      <c r="R4">
        <v>4</v>
      </c>
      <c r="S4">
        <v>0</v>
      </c>
      <c r="T4" s="11">
        <f>Q4*(2^24)</f>
        <v>-524786.99999999965</v>
      </c>
    </row>
    <row r="5" spans="2:20">
      <c r="B5" s="5">
        <v>0</v>
      </c>
      <c r="D5" s="11"/>
      <c r="G5" s="5">
        <v>0</v>
      </c>
      <c r="L5" s="5">
        <v>0</v>
      </c>
      <c r="Q5">
        <v>0</v>
      </c>
    </row>
    <row r="6" spans="2:20">
      <c r="B6" s="5">
        <v>-8.8787078857421799E-4</v>
      </c>
      <c r="C6">
        <v>8</v>
      </c>
      <c r="D6" s="11">
        <f t="shared" ref="D6" si="0">B6*(2^24)</f>
        <v>-14895.999999999987</v>
      </c>
      <c r="G6" s="5">
        <v>1.3247966766357399E-2</v>
      </c>
      <c r="H6">
        <v>8</v>
      </c>
      <c r="I6" s="11">
        <f t="shared" ref="I6" si="1">G6*(2^24)</f>
        <v>222263.99999999962</v>
      </c>
      <c r="L6" s="5">
        <v>-4.92212772369384E-2</v>
      </c>
      <c r="M6">
        <v>8</v>
      </c>
      <c r="N6" s="11">
        <f t="shared" ref="N6" si="2">L6*(2^24)</f>
        <v>-825795.99999999872</v>
      </c>
      <c r="Q6">
        <v>0.28127974271774198</v>
      </c>
      <c r="R6">
        <v>12</v>
      </c>
      <c r="S6">
        <v>8</v>
      </c>
      <c r="T6" s="11">
        <f t="shared" ref="T6" si="3">Q6*(2^24)</f>
        <v>4719090.9999999842</v>
      </c>
    </row>
    <row r="7" spans="2:20">
      <c r="B7" s="5">
        <v>0</v>
      </c>
      <c r="D7" s="11"/>
      <c r="G7" s="5">
        <v>0</v>
      </c>
      <c r="L7" s="5">
        <v>0</v>
      </c>
      <c r="Q7">
        <v>0.5</v>
      </c>
    </row>
    <row r="8" spans="2:20">
      <c r="B8" s="5">
        <v>3.9734840393066398E-3</v>
      </c>
      <c r="C8">
        <v>16</v>
      </c>
      <c r="D8" s="11">
        <f t="shared" ref="D8" si="4">B8*(2^24)</f>
        <v>66663.999999999985</v>
      </c>
      <c r="G8" s="5">
        <v>-6.2040090560913003E-2</v>
      </c>
      <c r="H8">
        <v>16</v>
      </c>
      <c r="I8" s="11">
        <f t="shared" ref="I8" si="5">G8*(2^24)</f>
        <v>-1040859.9999999986</v>
      </c>
      <c r="L8" s="5">
        <v>0.29322969913482599</v>
      </c>
      <c r="M8">
        <v>16</v>
      </c>
      <c r="N8" s="11">
        <f t="shared" ref="N8" si="6">L8*(2^24)</f>
        <v>4919577.9999999888</v>
      </c>
      <c r="Q8">
        <v>0.28127974271774198</v>
      </c>
      <c r="R8">
        <v>20</v>
      </c>
      <c r="S8">
        <v>16</v>
      </c>
      <c r="T8" s="11">
        <f t="shared" ref="T8" si="7">Q8*(2^24)</f>
        <v>4719090.9999999842</v>
      </c>
    </row>
    <row r="9" spans="2:20">
      <c r="B9" s="5">
        <v>0</v>
      </c>
      <c r="D9" s="11"/>
      <c r="G9" s="5">
        <v>0</v>
      </c>
      <c r="L9" s="5">
        <v>0.5</v>
      </c>
      <c r="Q9">
        <v>0</v>
      </c>
    </row>
    <row r="10" spans="2:20">
      <c r="B10" s="5">
        <v>-1.28087997436523E-2</v>
      </c>
      <c r="C10">
        <v>24</v>
      </c>
      <c r="D10" s="11">
        <f t="shared" ref="D10" si="8">B10*(2^24)</f>
        <v>-214895.99999999927</v>
      </c>
      <c r="G10" s="5">
        <v>0.30028557777404702</v>
      </c>
      <c r="H10">
        <v>24</v>
      </c>
      <c r="I10" s="11">
        <f t="shared" ref="I10" si="9">G10*(2^24)</f>
        <v>5037955.999999986</v>
      </c>
      <c r="L10" s="5">
        <v>0.29322969913482599</v>
      </c>
      <c r="M10">
        <v>24</v>
      </c>
      <c r="N10" s="11">
        <f t="shared" ref="N10" si="10">L10*(2^24)</f>
        <v>4919577.9999999888</v>
      </c>
      <c r="Q10">
        <v>-3.1279742717742899E-2</v>
      </c>
      <c r="R10">
        <v>28</v>
      </c>
      <c r="S10">
        <v>24</v>
      </c>
      <c r="T10" s="11">
        <f t="shared" ref="T10" si="11">Q10*(2^24)</f>
        <v>-524786.99999999965</v>
      </c>
    </row>
    <row r="11" spans="2:20">
      <c r="B11" s="5">
        <v>0</v>
      </c>
      <c r="D11" s="11"/>
      <c r="G11" s="5">
        <v>0.5</v>
      </c>
      <c r="L11" s="5">
        <v>0</v>
      </c>
    </row>
    <row r="12" spans="2:20">
      <c r="B12" s="5">
        <v>3.39655876159667E-2</v>
      </c>
      <c r="C12">
        <v>32</v>
      </c>
      <c r="D12" s="11">
        <f t="shared" ref="D12" si="12">B12*(2^24)</f>
        <v>569847.99999999837</v>
      </c>
      <c r="G12" s="5">
        <v>0.30028557777404702</v>
      </c>
      <c r="H12">
        <v>32</v>
      </c>
      <c r="I12" s="11">
        <f t="shared" ref="I12" si="13">G12*(2^24)</f>
        <v>5037955.999999986</v>
      </c>
      <c r="L12" s="5">
        <v>-4.92212772369384E-2</v>
      </c>
      <c r="M12">
        <v>32</v>
      </c>
      <c r="N12" s="11">
        <f t="shared" ref="N12" si="14">L12*(2^24)</f>
        <v>-825795.99999999872</v>
      </c>
      <c r="T12" s="11">
        <f>SUM(T4:T10)</f>
        <v>8388607.9999999683</v>
      </c>
    </row>
    <row r="13" spans="2:20">
      <c r="B13" s="5">
        <v>0</v>
      </c>
      <c r="D13" s="11"/>
      <c r="G13" s="5">
        <v>0</v>
      </c>
      <c r="L13" s="5">
        <v>0</v>
      </c>
    </row>
    <row r="14" spans="2:20">
      <c r="B14" s="5">
        <v>-8.4962368011474595E-2</v>
      </c>
      <c r="C14">
        <v>40</v>
      </c>
      <c r="D14" s="11">
        <f t="shared" ref="D14" si="15">B14*(2^24)</f>
        <v>-1425431.9999999998</v>
      </c>
      <c r="G14" s="5">
        <v>-6.2040090560913003E-2</v>
      </c>
      <c r="H14">
        <v>40</v>
      </c>
      <c r="I14" s="11">
        <f t="shared" ref="I14" si="16">G14*(2^24)</f>
        <v>-1040859.9999999986</v>
      </c>
      <c r="L14" s="5">
        <v>5.9915781021118103E-3</v>
      </c>
      <c r="M14">
        <v>40</v>
      </c>
      <c r="N14" s="11">
        <f t="shared" ref="N14" si="17">L14*(2^24)</f>
        <v>100521.9999999999</v>
      </c>
    </row>
    <row r="15" spans="2:20">
      <c r="B15" s="5">
        <v>0</v>
      </c>
      <c r="D15" s="11"/>
      <c r="G15" s="5">
        <v>0</v>
      </c>
    </row>
    <row r="16" spans="2:20">
      <c r="B16" s="5">
        <v>0.31061172485351501</v>
      </c>
      <c r="C16">
        <v>48</v>
      </c>
      <c r="D16" s="11">
        <f t="shared" ref="D16" si="18">B16*(2^24)</f>
        <v>5211199.9999999898</v>
      </c>
      <c r="G16" s="5">
        <v>1.3247966766357399E-2</v>
      </c>
      <c r="H16">
        <v>48</v>
      </c>
      <c r="I16" s="11">
        <f t="shared" ref="I16" si="19">G16*(2^24)</f>
        <v>222263.99999999962</v>
      </c>
      <c r="N16" s="11">
        <f>SUM(N4:N14)</f>
        <v>8388607.9999999786</v>
      </c>
    </row>
    <row r="17" spans="2:9">
      <c r="B17" s="5">
        <v>0.5</v>
      </c>
      <c r="D17" s="11"/>
      <c r="G17" s="5">
        <v>0</v>
      </c>
    </row>
    <row r="18" spans="2:9">
      <c r="B18" s="5">
        <v>0.31061172485351501</v>
      </c>
      <c r="C18">
        <v>56</v>
      </c>
      <c r="D18" s="11">
        <f t="shared" ref="D18" si="20">B18*(2^24)</f>
        <v>5211199.9999999898</v>
      </c>
      <c r="G18" s="5">
        <v>-1.4934539794921799E-3</v>
      </c>
      <c r="H18">
        <v>56</v>
      </c>
      <c r="I18" s="11">
        <f t="shared" ref="I18" si="21">G18*(2^24)</f>
        <v>-25055.999999999873</v>
      </c>
    </row>
    <row r="19" spans="2:9">
      <c r="B19" s="5">
        <v>0</v>
      </c>
      <c r="D19" s="11"/>
    </row>
    <row r="20" spans="2:9">
      <c r="B20" s="5">
        <v>-8.4962368011474595E-2</v>
      </c>
      <c r="C20">
        <v>64</v>
      </c>
      <c r="D20" s="11">
        <f t="shared" ref="D20" si="22">B20*(2^24)</f>
        <v>-1425431.9999999998</v>
      </c>
      <c r="I20" s="11">
        <f>SUM(I4:I18)</f>
        <v>8388607.9999999758</v>
      </c>
    </row>
    <row r="21" spans="2:9">
      <c r="B21" s="5">
        <v>0</v>
      </c>
      <c r="D21" s="11"/>
    </row>
    <row r="22" spans="2:9">
      <c r="B22" s="5">
        <v>3.39655876159667E-2</v>
      </c>
      <c r="C22">
        <v>72</v>
      </c>
      <c r="D22" s="11">
        <f t="shared" ref="D22" si="23">B22*(2^24)</f>
        <v>569847.99999999837</v>
      </c>
    </row>
    <row r="23" spans="2:9">
      <c r="B23" s="5">
        <v>0</v>
      </c>
      <c r="D23" s="11"/>
    </row>
    <row r="24" spans="2:9">
      <c r="B24" s="5">
        <v>-1.28087997436523E-2</v>
      </c>
      <c r="C24">
        <v>80</v>
      </c>
      <c r="D24" s="11">
        <f t="shared" ref="D24" si="24">B24*(2^24)</f>
        <v>-214895.99999999927</v>
      </c>
    </row>
    <row r="25" spans="2:9">
      <c r="B25" s="5">
        <v>0</v>
      </c>
      <c r="D25" s="11"/>
    </row>
    <row r="26" spans="2:9">
      <c r="B26" s="5">
        <v>3.9734840393066398E-3</v>
      </c>
      <c r="C26">
        <v>88</v>
      </c>
      <c r="D26" s="11">
        <f t="shared" ref="D26" si="25">B26*(2^24)</f>
        <v>66663.999999999985</v>
      </c>
    </row>
    <row r="27" spans="2:9">
      <c r="B27" s="5">
        <v>0</v>
      </c>
      <c r="D27" s="11"/>
    </row>
    <row r="28" spans="2:9">
      <c r="B28" s="5">
        <v>-8.8787078857421799E-4</v>
      </c>
      <c r="C28">
        <v>89</v>
      </c>
      <c r="D28" s="11">
        <f t="shared" ref="D28" si="26">B28*(2^24)</f>
        <v>-14895.999999999987</v>
      </c>
    </row>
    <row r="29" spans="2:9">
      <c r="B29" s="5">
        <v>0</v>
      </c>
      <c r="D29" s="11"/>
    </row>
    <row r="30" spans="2:9">
      <c r="B30" s="5">
        <v>1.08242034912109E-4</v>
      </c>
      <c r="C30">
        <v>90</v>
      </c>
      <c r="D30" s="11">
        <f t="shared" ref="D30" si="27">B30*(2^24)</f>
        <v>1815.9999999999936</v>
      </c>
    </row>
    <row r="32" spans="2:9">
      <c r="D32" s="11">
        <f>SUM(D4:D30)</f>
        <v>8388607.9999999758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3:AI244"/>
  <sheetViews>
    <sheetView tabSelected="1" topLeftCell="E1" workbookViewId="0">
      <selection activeCell="M253" sqref="M253"/>
    </sheetView>
  </sheetViews>
  <sheetFormatPr defaultRowHeight="15"/>
  <cols>
    <col min="4" max="4" width="25" style="5" customWidth="1"/>
    <col min="6" max="6" width="3.42578125" style="13" customWidth="1"/>
    <col min="7" max="7" width="3.42578125" style="11" customWidth="1"/>
    <col min="8" max="8" width="9.28515625" style="11" customWidth="1"/>
    <col min="9" max="9" width="4.85546875" customWidth="1"/>
    <col min="10" max="17" width="4.5703125" customWidth="1"/>
    <col min="18" max="20" width="4.28515625" customWidth="1"/>
    <col min="21" max="21" width="3.42578125" style="13" customWidth="1"/>
    <col min="22" max="22" width="3.42578125" style="11" customWidth="1"/>
    <col min="23" max="23" width="9.42578125" style="11" customWidth="1"/>
    <col min="24" max="24" width="5" customWidth="1"/>
    <col min="25" max="25" width="4.28515625" customWidth="1"/>
    <col min="26" max="26" width="4" customWidth="1"/>
    <col min="27" max="34" width="4.140625" customWidth="1"/>
    <col min="35" max="36" width="4.28515625" customWidth="1"/>
  </cols>
  <sheetData>
    <row r="3" spans="4:35">
      <c r="H3" s="13" t="s">
        <v>1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W3" s="13" t="s">
        <v>0</v>
      </c>
    </row>
    <row r="4" spans="4:35">
      <c r="D4" s="5">
        <v>6.5565109252929603E-7</v>
      </c>
      <c r="F4" s="13">
        <v>1</v>
      </c>
      <c r="H4" s="37">
        <f>D4*(2^24)</f>
        <v>10.999999999999986</v>
      </c>
      <c r="I4" s="14"/>
      <c r="J4" s="43">
        <v>0</v>
      </c>
      <c r="K4" s="16">
        <f>952-J4</f>
        <v>952</v>
      </c>
      <c r="L4" s="14"/>
      <c r="M4" s="14"/>
      <c r="N4" s="14"/>
      <c r="O4" s="14"/>
      <c r="P4" s="14"/>
      <c r="Q4" s="14"/>
      <c r="R4" s="14"/>
      <c r="S4" s="14"/>
      <c r="T4" s="14"/>
      <c r="U4" s="41"/>
      <c r="V4" s="40"/>
      <c r="W4" s="40"/>
    </row>
    <row r="5" spans="4:35">
      <c r="D5" s="5">
        <v>1.19209289550781E-7</v>
      </c>
      <c r="H5" s="38"/>
      <c r="I5" s="14"/>
      <c r="J5" s="17"/>
      <c r="K5" s="18"/>
      <c r="L5" s="14"/>
      <c r="M5" s="14"/>
      <c r="N5" s="14"/>
      <c r="O5" s="14"/>
      <c r="P5" s="14"/>
      <c r="Q5" s="14"/>
      <c r="R5" s="43">
        <v>0</v>
      </c>
      <c r="S5" s="16">
        <f>944-R5</f>
        <v>944</v>
      </c>
      <c r="T5" s="14"/>
      <c r="U5" s="41">
        <v>1</v>
      </c>
      <c r="V5" s="40"/>
      <c r="W5" s="37">
        <f>D5*(2^24)</f>
        <v>1.9999999999999958</v>
      </c>
      <c r="Y5">
        <v>0</v>
      </c>
      <c r="Z5">
        <v>88</v>
      </c>
      <c r="AB5">
        <f>Y5+8</f>
        <v>8</v>
      </c>
      <c r="AC5">
        <f>Z5+8</f>
        <v>96</v>
      </c>
      <c r="AE5">
        <f>AB5+8</f>
        <v>16</v>
      </c>
      <c r="AF5">
        <f>AC5+8</f>
        <v>104</v>
      </c>
      <c r="AH5">
        <f>AE5+8</f>
        <v>24</v>
      </c>
      <c r="AI5">
        <f>AF5+8</f>
        <v>112</v>
      </c>
    </row>
    <row r="6" spans="4:35">
      <c r="D6" s="5">
        <v>-8.9406967163085895E-7</v>
      </c>
      <c r="F6" s="13">
        <v>2</v>
      </c>
      <c r="H6" s="38">
        <f t="shared" ref="H6" si="0">D6*(2^24)</f>
        <v>-14.999999999999993</v>
      </c>
      <c r="I6" s="14"/>
      <c r="J6" s="17">
        <v>8</v>
      </c>
      <c r="K6" s="18">
        <f t="shared" ref="K6" si="1">952-J6</f>
        <v>944</v>
      </c>
      <c r="L6" s="14"/>
      <c r="M6" s="14"/>
      <c r="N6" s="14"/>
      <c r="O6" s="14"/>
      <c r="P6" s="14"/>
      <c r="Q6" s="14"/>
      <c r="R6" s="17"/>
      <c r="S6" s="18"/>
      <c r="T6" s="14"/>
      <c r="U6" s="41"/>
      <c r="V6" s="40"/>
      <c r="W6" s="38"/>
    </row>
    <row r="7" spans="4:35">
      <c r="D7" s="5">
        <v>-4.17232513427734E-7</v>
      </c>
      <c r="H7" s="38"/>
      <c r="I7" s="14"/>
      <c r="J7" s="17"/>
      <c r="K7" s="18"/>
      <c r="L7" s="14"/>
      <c r="M7" s="14"/>
      <c r="N7" s="14"/>
      <c r="O7" s="14"/>
      <c r="P7" s="14"/>
      <c r="Q7" s="14"/>
      <c r="R7" s="17">
        <v>8</v>
      </c>
      <c r="S7" s="18">
        <f t="shared" ref="S7" si="2">944-R7</f>
        <v>936</v>
      </c>
      <c r="T7" s="14"/>
      <c r="U7" s="41">
        <v>2</v>
      </c>
      <c r="V7" s="40"/>
      <c r="W7" s="38">
        <f t="shared" ref="W7" si="3">D7*(2^24)</f>
        <v>-6.9999999999999938</v>
      </c>
      <c r="Y7">
        <v>8</v>
      </c>
      <c r="Z7">
        <v>80</v>
      </c>
      <c r="AB7">
        <f t="shared" ref="AB7:AB27" si="4">Y7+8</f>
        <v>16</v>
      </c>
      <c r="AC7">
        <f t="shared" ref="AC7:AC27" si="5">Z7+8</f>
        <v>88</v>
      </c>
      <c r="AE7">
        <f t="shared" ref="AE7:AE27" si="6">AB7+8</f>
        <v>24</v>
      </c>
      <c r="AF7">
        <f t="shared" ref="AF7:AF27" si="7">AC7+8</f>
        <v>96</v>
      </c>
      <c r="AH7">
        <f t="shared" ref="AH7:AH27" si="8">AE7+8</f>
        <v>32</v>
      </c>
      <c r="AI7">
        <f t="shared" ref="AI7:AI27" si="9">AF7+8</f>
        <v>104</v>
      </c>
    </row>
    <row r="8" spans="4:35">
      <c r="D8" s="5">
        <v>1.4901161193847599E-6</v>
      </c>
      <c r="F8" s="13">
        <v>3</v>
      </c>
      <c r="H8" s="38">
        <f t="shared" ref="H8" si="10">D8*(2^24)</f>
        <v>24.999999999999904</v>
      </c>
      <c r="I8" s="14"/>
      <c r="J8" s="17">
        <v>16</v>
      </c>
      <c r="K8" s="18">
        <f t="shared" ref="K8" si="11">952-J8</f>
        <v>936</v>
      </c>
      <c r="L8" s="14"/>
      <c r="M8" s="14"/>
      <c r="N8" s="14"/>
      <c r="O8" s="14"/>
      <c r="P8" s="14"/>
      <c r="Q8" s="14"/>
      <c r="R8" s="17"/>
      <c r="S8" s="18"/>
      <c r="T8" s="14"/>
      <c r="U8" s="41"/>
      <c r="V8" s="40"/>
      <c r="W8" s="38"/>
    </row>
    <row r="9" spans="4:35">
      <c r="D9" s="5">
        <v>1.01327896118164E-6</v>
      </c>
      <c r="H9" s="38"/>
      <c r="I9" s="14"/>
      <c r="J9" s="17"/>
      <c r="K9" s="18"/>
      <c r="L9" s="14"/>
      <c r="M9" s="14"/>
      <c r="N9" s="14"/>
      <c r="O9" s="14"/>
      <c r="P9" s="14"/>
      <c r="Q9" s="14"/>
      <c r="R9" s="17">
        <v>16</v>
      </c>
      <c r="S9" s="18">
        <f t="shared" ref="S9" si="12">944-R9</f>
        <v>928</v>
      </c>
      <c r="T9" s="14"/>
      <c r="U9" s="41">
        <v>3</v>
      </c>
      <c r="V9" s="40"/>
      <c r="W9" s="38">
        <f t="shared" ref="W9" si="13">D9*(2^24)</f>
        <v>16.999999999999989</v>
      </c>
      <c r="Y9">
        <v>16</v>
      </c>
      <c r="Z9">
        <v>72</v>
      </c>
      <c r="AB9">
        <f t="shared" ref="AB9:AB27" si="14">Y9+8</f>
        <v>24</v>
      </c>
      <c r="AC9">
        <f t="shared" ref="AC9:AC27" si="15">Z9+8</f>
        <v>80</v>
      </c>
      <c r="AE9">
        <f t="shared" ref="AE9:AE27" si="16">AB9+8</f>
        <v>32</v>
      </c>
      <c r="AF9">
        <f t="shared" ref="AF9:AF27" si="17">AC9+8</f>
        <v>88</v>
      </c>
      <c r="AH9">
        <f t="shared" ref="AH9:AH27" si="18">AE9+8</f>
        <v>40</v>
      </c>
      <c r="AI9">
        <f t="shared" ref="AI9:AI27" si="19">AF9+8</f>
        <v>96</v>
      </c>
    </row>
    <row r="10" spans="4:35">
      <c r="D10" s="5">
        <v>-2.14576721191406E-6</v>
      </c>
      <c r="F10" s="13">
        <v>4</v>
      </c>
      <c r="H10" s="38">
        <f t="shared" ref="H10" si="20">D10*(2^24)</f>
        <v>-35.999999999999957</v>
      </c>
      <c r="I10" s="14"/>
      <c r="J10" s="17">
        <v>24</v>
      </c>
      <c r="K10" s="18">
        <f t="shared" ref="K10" si="21">952-J10</f>
        <v>928</v>
      </c>
      <c r="L10" s="14"/>
      <c r="M10" s="14"/>
      <c r="N10" s="14"/>
      <c r="O10" s="14"/>
      <c r="P10" s="14"/>
      <c r="Q10" s="14"/>
      <c r="R10" s="17"/>
      <c r="S10" s="18"/>
      <c r="T10" s="14"/>
      <c r="U10" s="41"/>
      <c r="V10" s="40"/>
      <c r="W10" s="38"/>
    </row>
    <row r="11" spans="4:35">
      <c r="D11" s="5">
        <v>-1.9669532775878902E-6</v>
      </c>
      <c r="H11" s="38"/>
      <c r="I11" s="14"/>
      <c r="J11" s="17"/>
      <c r="K11" s="18"/>
      <c r="L11" s="14"/>
      <c r="M11" s="14"/>
      <c r="N11" s="14"/>
      <c r="O11" s="14"/>
      <c r="P11" s="14"/>
      <c r="Q11" s="14"/>
      <c r="R11" s="17">
        <v>24</v>
      </c>
      <c r="S11" s="18">
        <f t="shared" ref="S11" si="22">944-R11</f>
        <v>920</v>
      </c>
      <c r="T11" s="14"/>
      <c r="U11" s="41">
        <v>4</v>
      </c>
      <c r="V11" s="40"/>
      <c r="W11" s="38">
        <f t="shared" ref="W11" si="23">D11*(2^24)</f>
        <v>-32.999999999999993</v>
      </c>
      <c r="Y11">
        <v>24</v>
      </c>
      <c r="Z11">
        <v>64</v>
      </c>
      <c r="AB11">
        <f t="shared" ref="AB11:AB27" si="24">Y11+8</f>
        <v>32</v>
      </c>
      <c r="AC11">
        <f t="shared" ref="AC11:AC27" si="25">Z11+8</f>
        <v>72</v>
      </c>
      <c r="AE11">
        <f t="shared" ref="AE11:AE27" si="26">AB11+8</f>
        <v>40</v>
      </c>
      <c r="AF11">
        <f t="shared" ref="AF11:AF27" si="27">AC11+8</f>
        <v>80</v>
      </c>
      <c r="AH11">
        <f t="shared" ref="AH11:AH27" si="28">AE11+8</f>
        <v>48</v>
      </c>
      <c r="AI11">
        <f t="shared" ref="AI11:AI27" si="29">AF11+8</f>
        <v>88</v>
      </c>
    </row>
    <row r="12" spans="4:35">
      <c r="D12" s="5">
        <v>2.86102294921875E-6</v>
      </c>
      <c r="F12" s="13">
        <v>5</v>
      </c>
      <c r="H12" s="38">
        <f t="shared" ref="H12" si="30">D12*(2^24)</f>
        <v>48</v>
      </c>
      <c r="I12" s="14"/>
      <c r="J12" s="17">
        <v>32</v>
      </c>
      <c r="K12" s="18">
        <f t="shared" ref="K12" si="31">952-J12</f>
        <v>920</v>
      </c>
      <c r="L12" s="14"/>
      <c r="M12" s="14"/>
      <c r="N12" s="14"/>
      <c r="O12" s="14"/>
      <c r="P12" s="14"/>
      <c r="Q12" s="14"/>
      <c r="R12" s="17"/>
      <c r="S12" s="18"/>
      <c r="T12" s="14"/>
      <c r="U12" s="41"/>
      <c r="V12" s="40"/>
      <c r="W12" s="38"/>
    </row>
    <row r="13" spans="4:35">
      <c r="D13" s="5">
        <v>3.5166740417480401E-6</v>
      </c>
      <c r="H13" s="38"/>
      <c r="I13" s="14"/>
      <c r="J13" s="17"/>
      <c r="K13" s="18"/>
      <c r="L13" s="14"/>
      <c r="M13" s="14"/>
      <c r="N13" s="14"/>
      <c r="O13" s="14"/>
      <c r="P13" s="14"/>
      <c r="Q13" s="14"/>
      <c r="R13" s="17">
        <v>32</v>
      </c>
      <c r="S13" s="18">
        <f t="shared" ref="S13" si="32">944-R13</f>
        <v>912</v>
      </c>
      <c r="T13" s="14"/>
      <c r="U13" s="41">
        <v>5</v>
      </c>
      <c r="V13" s="40"/>
      <c r="W13" s="38">
        <f t="shared" ref="W13" si="33">D13*(2^24)</f>
        <v>58.999999999999886</v>
      </c>
      <c r="Y13">
        <v>32</v>
      </c>
      <c r="Z13">
        <v>56</v>
      </c>
      <c r="AB13">
        <f t="shared" ref="AB13:AB27" si="34">Y13+8</f>
        <v>40</v>
      </c>
      <c r="AC13">
        <f t="shared" ref="AC13:AC27" si="35">Z13+8</f>
        <v>64</v>
      </c>
      <c r="AE13">
        <f t="shared" ref="AE13:AE27" si="36">AB13+8</f>
        <v>48</v>
      </c>
      <c r="AF13">
        <f t="shared" ref="AF13:AF27" si="37">AC13+8</f>
        <v>72</v>
      </c>
      <c r="AH13">
        <f t="shared" ref="AH13:AH27" si="38">AE13+8</f>
        <v>56</v>
      </c>
      <c r="AI13">
        <f t="shared" ref="AI13:AI27" si="39">AF13+8</f>
        <v>80</v>
      </c>
    </row>
    <row r="14" spans="4:35">
      <c r="D14" s="5">
        <v>-3.5762786865234299E-6</v>
      </c>
      <c r="F14" s="13">
        <v>6</v>
      </c>
      <c r="H14" s="38">
        <f t="shared" ref="H14" si="40">D14*(2^24)</f>
        <v>-59.999999999999872</v>
      </c>
      <c r="I14" s="14"/>
      <c r="J14" s="17">
        <v>40</v>
      </c>
      <c r="K14" s="18">
        <f t="shared" ref="K14" si="41">952-J14</f>
        <v>912</v>
      </c>
      <c r="L14" s="14"/>
      <c r="M14" s="14"/>
      <c r="N14" s="14"/>
      <c r="O14" s="14"/>
      <c r="P14" s="14"/>
      <c r="Q14" s="14"/>
      <c r="R14" s="17"/>
      <c r="S14" s="18"/>
      <c r="T14" s="14"/>
      <c r="U14" s="41"/>
      <c r="V14" s="40"/>
      <c r="W14" s="38"/>
    </row>
    <row r="15" spans="4:35">
      <c r="D15" s="5">
        <v>-5.7220458984375E-6</v>
      </c>
      <c r="H15" s="38"/>
      <c r="I15" s="14"/>
      <c r="J15" s="17"/>
      <c r="K15" s="18"/>
      <c r="L15" s="14"/>
      <c r="M15" s="14"/>
      <c r="N15" s="14"/>
      <c r="O15" s="14"/>
      <c r="P15" s="14"/>
      <c r="Q15" s="14"/>
      <c r="R15" s="17">
        <v>40</v>
      </c>
      <c r="S15" s="18">
        <f t="shared" ref="S15" si="42">944-R15</f>
        <v>904</v>
      </c>
      <c r="T15" s="14"/>
      <c r="U15" s="41">
        <v>6</v>
      </c>
      <c r="V15" s="40"/>
      <c r="W15" s="38">
        <f t="shared" ref="W15" si="43">D15*(2^24)</f>
        <v>-96</v>
      </c>
      <c r="Y15">
        <v>40</v>
      </c>
      <c r="Z15">
        <v>48</v>
      </c>
      <c r="AB15">
        <f t="shared" ref="AB15:AB27" si="44">Y15+8</f>
        <v>48</v>
      </c>
      <c r="AC15">
        <f t="shared" ref="AC15:AC27" si="45">Z15+8</f>
        <v>56</v>
      </c>
      <c r="AE15">
        <f t="shared" ref="AE15:AE27" si="46">AB15+8</f>
        <v>56</v>
      </c>
      <c r="AF15">
        <f t="shared" ref="AF15:AF27" si="47">AC15+8</f>
        <v>64</v>
      </c>
      <c r="AH15">
        <f t="shared" ref="AH15:AH27" si="48">AE15+8</f>
        <v>64</v>
      </c>
      <c r="AI15">
        <f t="shared" ref="AI15:AI27" si="49">AF15+8</f>
        <v>72</v>
      </c>
    </row>
    <row r="16" spans="4:35">
      <c r="D16" s="5">
        <v>4.05311584472656E-6</v>
      </c>
      <c r="F16" s="13">
        <v>7</v>
      </c>
      <c r="H16" s="38">
        <f t="shared" ref="H16" si="50">D16*(2^24)</f>
        <v>67.999999999999957</v>
      </c>
      <c r="I16" s="14"/>
      <c r="J16" s="17">
        <v>48</v>
      </c>
      <c r="K16" s="18">
        <f t="shared" ref="K16" si="51">952-J16</f>
        <v>904</v>
      </c>
      <c r="L16" s="14"/>
      <c r="M16" s="14"/>
      <c r="N16" s="14"/>
      <c r="O16" s="14"/>
      <c r="P16" s="14"/>
      <c r="Q16" s="14"/>
      <c r="R16" s="17"/>
      <c r="S16" s="18"/>
      <c r="T16" s="14"/>
      <c r="U16" s="41"/>
      <c r="V16" s="40"/>
      <c r="W16" s="38"/>
    </row>
    <row r="17" spans="4:35">
      <c r="D17" s="5">
        <v>8.8810920715331997E-6</v>
      </c>
      <c r="H17" s="38"/>
      <c r="I17" s="14"/>
      <c r="J17" s="17"/>
      <c r="K17" s="18"/>
      <c r="L17" s="14"/>
      <c r="M17" s="14"/>
      <c r="N17" s="14"/>
      <c r="O17" s="14"/>
      <c r="P17" s="14"/>
      <c r="Q17" s="14"/>
      <c r="R17" s="17">
        <v>48</v>
      </c>
      <c r="S17" s="18">
        <f t="shared" ref="S17" si="52">944-R17</f>
        <v>896</v>
      </c>
      <c r="T17" s="14"/>
      <c r="U17" s="41">
        <v>7</v>
      </c>
      <c r="V17" s="40"/>
      <c r="W17" s="38">
        <f t="shared" ref="W17" si="53">D17*(2^24)</f>
        <v>148.99999999999994</v>
      </c>
      <c r="Y17">
        <v>48</v>
      </c>
      <c r="Z17">
        <v>40</v>
      </c>
      <c r="AB17">
        <f t="shared" ref="AB17:AB27" si="54">Y17+8</f>
        <v>56</v>
      </c>
      <c r="AC17">
        <f t="shared" ref="AC17:AC27" si="55">Z17+8</f>
        <v>48</v>
      </c>
      <c r="AE17">
        <f t="shared" ref="AE17:AE27" si="56">AB17+8</f>
        <v>64</v>
      </c>
      <c r="AF17">
        <f t="shared" ref="AF17:AF27" si="57">AC17+8</f>
        <v>56</v>
      </c>
      <c r="AH17">
        <f t="shared" ref="AH17:AH27" si="58">AE17+8</f>
        <v>72</v>
      </c>
      <c r="AI17">
        <f t="shared" ref="AI17:AI27" si="59">AF17+8</f>
        <v>64</v>
      </c>
    </row>
    <row r="18" spans="4:35">
      <c r="D18" s="5">
        <v>-3.9935111999511702E-6</v>
      </c>
      <c r="F18" s="13">
        <v>8</v>
      </c>
      <c r="H18" s="38">
        <f t="shared" ref="H18" si="60">D18*(2^24)</f>
        <v>-66.999999999999972</v>
      </c>
      <c r="I18" s="14"/>
      <c r="J18" s="17">
        <v>56</v>
      </c>
      <c r="K18" s="18">
        <f t="shared" ref="K18" si="61">952-J18</f>
        <v>896</v>
      </c>
      <c r="L18" s="14"/>
      <c r="M18" s="14"/>
      <c r="N18" s="14"/>
      <c r="O18" s="14"/>
      <c r="P18" s="14"/>
      <c r="Q18" s="14"/>
      <c r="R18" s="17"/>
      <c r="S18" s="18"/>
      <c r="T18" s="14"/>
      <c r="U18" s="41"/>
      <c r="V18" s="40"/>
      <c r="W18" s="38"/>
    </row>
    <row r="19" spans="4:35">
      <c r="D19" s="5">
        <v>-1.29938125610351E-5</v>
      </c>
      <c r="H19" s="38"/>
      <c r="I19" s="14"/>
      <c r="J19" s="17"/>
      <c r="K19" s="18"/>
      <c r="L19" s="14"/>
      <c r="M19" s="14"/>
      <c r="N19" s="14"/>
      <c r="O19" s="14"/>
      <c r="P19" s="14"/>
      <c r="Q19" s="14"/>
      <c r="R19" s="17">
        <v>56</v>
      </c>
      <c r="S19" s="18">
        <f t="shared" ref="S19" si="62">944-R19</f>
        <v>888</v>
      </c>
      <c r="T19" s="14"/>
      <c r="U19" s="41">
        <v>8</v>
      </c>
      <c r="V19" s="40"/>
      <c r="W19" s="38">
        <f t="shared" ref="W19" si="63">D19*(2^24)</f>
        <v>-217.99999999999906</v>
      </c>
      <c r="Y19">
        <v>56</v>
      </c>
      <c r="Z19">
        <v>32</v>
      </c>
      <c r="AB19">
        <f t="shared" ref="AB19:AB27" si="64">Y19+8</f>
        <v>64</v>
      </c>
      <c r="AC19">
        <f t="shared" ref="AC19:AC27" si="65">Z19+8</f>
        <v>40</v>
      </c>
      <c r="AE19">
        <f t="shared" ref="AE19:AE27" si="66">AB19+8</f>
        <v>72</v>
      </c>
      <c r="AF19">
        <f t="shared" ref="AF19:AF27" si="67">AC19+8</f>
        <v>48</v>
      </c>
      <c r="AH19">
        <f t="shared" ref="AH19:AH27" si="68">AE19+8</f>
        <v>80</v>
      </c>
      <c r="AI19">
        <f t="shared" ref="AI19:AI27" si="69">AF19+8</f>
        <v>56</v>
      </c>
    </row>
    <row r="20" spans="4:35">
      <c r="D20" s="5">
        <v>3.0398368835449202E-6</v>
      </c>
      <c r="F20" s="13">
        <v>9</v>
      </c>
      <c r="H20" s="38">
        <f t="shared" ref="H20" si="70">D20*(2^24)</f>
        <v>50.999999999999972</v>
      </c>
      <c r="I20" s="14"/>
      <c r="J20" s="17">
        <v>64</v>
      </c>
      <c r="K20" s="18">
        <f t="shared" ref="K20" si="71">952-J20</f>
        <v>888</v>
      </c>
      <c r="L20" s="14"/>
      <c r="M20" s="14"/>
      <c r="N20" s="14"/>
      <c r="O20" s="14"/>
      <c r="P20" s="14"/>
      <c r="Q20" s="14"/>
      <c r="R20" s="17"/>
      <c r="S20" s="18"/>
      <c r="T20" s="14"/>
      <c r="U20" s="41"/>
      <c r="V20" s="40"/>
      <c r="W20" s="38"/>
    </row>
    <row r="21" spans="4:35">
      <c r="D21" s="5">
        <v>1.81794166564941E-5</v>
      </c>
      <c r="H21" s="38"/>
      <c r="I21" s="14"/>
      <c r="J21" s="17"/>
      <c r="K21" s="18"/>
      <c r="L21" s="14"/>
      <c r="M21" s="14"/>
      <c r="N21" s="14"/>
      <c r="O21" s="14"/>
      <c r="P21" s="14"/>
      <c r="Q21" s="14"/>
      <c r="R21" s="17">
        <v>64</v>
      </c>
      <c r="S21" s="18">
        <f t="shared" ref="S21" si="72">944-R21</f>
        <v>880</v>
      </c>
      <c r="T21" s="14"/>
      <c r="U21" s="41">
        <v>9</v>
      </c>
      <c r="V21" s="40"/>
      <c r="W21" s="38">
        <f t="shared" ref="W21" si="73">D21*(2^24)</f>
        <v>304.99999999999932</v>
      </c>
      <c r="Y21">
        <v>64</v>
      </c>
      <c r="Z21">
        <v>24</v>
      </c>
      <c r="AB21">
        <f t="shared" ref="AB21:AB27" si="74">Y21+8</f>
        <v>72</v>
      </c>
      <c r="AC21">
        <f t="shared" ref="AC21:AC27" si="75">Z21+8</f>
        <v>32</v>
      </c>
      <c r="AE21">
        <f t="shared" ref="AE21:AE27" si="76">AB21+8</f>
        <v>80</v>
      </c>
      <c r="AF21">
        <f t="shared" ref="AF21:AF27" si="77">AC21+8</f>
        <v>40</v>
      </c>
      <c r="AH21">
        <f t="shared" ref="AH21:AH27" si="78">AE21+8</f>
        <v>88</v>
      </c>
      <c r="AI21">
        <f t="shared" ref="AI21:AI27" si="79">AF21+8</f>
        <v>48</v>
      </c>
    </row>
    <row r="22" spans="4:35">
      <c r="D22" s="5">
        <v>-7.7486038208007802E-7</v>
      </c>
      <c r="F22" s="13">
        <v>10</v>
      </c>
      <c r="H22" s="38">
        <f t="shared" ref="H22" si="80">D22*(2^24)</f>
        <v>-12.999999999999998</v>
      </c>
      <c r="I22" s="14"/>
      <c r="J22" s="17">
        <v>72</v>
      </c>
      <c r="K22" s="18">
        <f t="shared" ref="K22" si="81">952-J22</f>
        <v>880</v>
      </c>
      <c r="L22" s="14"/>
      <c r="M22" s="14"/>
      <c r="N22" s="14"/>
      <c r="O22" s="14"/>
      <c r="P22" s="14"/>
      <c r="Q22" s="14"/>
      <c r="R22" s="17"/>
      <c r="S22" s="18"/>
      <c r="T22" s="14"/>
      <c r="U22" s="41"/>
      <c r="V22" s="40"/>
      <c r="W22" s="38"/>
    </row>
    <row r="23" spans="4:35">
      <c r="D23" s="5">
        <v>-2.4378299713134701E-5</v>
      </c>
      <c r="H23" s="38"/>
      <c r="I23" s="14"/>
      <c r="J23" s="17"/>
      <c r="K23" s="18"/>
      <c r="L23" s="14"/>
      <c r="M23" s="14"/>
      <c r="N23" s="14"/>
      <c r="O23" s="14"/>
      <c r="P23" s="14"/>
      <c r="Q23" s="14"/>
      <c r="R23" s="17">
        <v>72</v>
      </c>
      <c r="S23" s="18">
        <f t="shared" ref="S23" si="82">944-R23</f>
        <v>872</v>
      </c>
      <c r="T23" s="14"/>
      <c r="U23" s="41">
        <v>10</v>
      </c>
      <c r="V23" s="40"/>
      <c r="W23" s="38">
        <f t="shared" ref="W23" si="83">D23*(2^24)</f>
        <v>-408.99999999999892</v>
      </c>
      <c r="Y23">
        <v>72</v>
      </c>
      <c r="Z23">
        <v>16</v>
      </c>
      <c r="AB23">
        <f t="shared" ref="AB23:AB27" si="84">Y23+8</f>
        <v>80</v>
      </c>
      <c r="AC23">
        <f t="shared" ref="AC23:AC27" si="85">Z23+8</f>
        <v>24</v>
      </c>
      <c r="AE23">
        <f t="shared" ref="AE23:AE27" si="86">AB23+8</f>
        <v>88</v>
      </c>
      <c r="AF23">
        <f t="shared" ref="AF23:AF27" si="87">AC23+8</f>
        <v>32</v>
      </c>
      <c r="AH23">
        <f t="shared" ref="AH23:AH27" si="88">AE23+8</f>
        <v>96</v>
      </c>
      <c r="AI23">
        <f t="shared" ref="AI23:AI27" si="89">AF23+8</f>
        <v>40</v>
      </c>
    </row>
    <row r="24" spans="4:35">
      <c r="D24" s="5">
        <v>-3.3378601074218699E-6</v>
      </c>
      <c r="F24" s="13">
        <v>11</v>
      </c>
      <c r="H24" s="38">
        <f t="shared" ref="H24" si="90">D24*(2^24)</f>
        <v>-55.999999999999915</v>
      </c>
      <c r="I24" s="14"/>
      <c r="J24" s="17">
        <v>80</v>
      </c>
      <c r="K24" s="18">
        <f t="shared" ref="K24" si="91">952-J24</f>
        <v>872</v>
      </c>
      <c r="L24" s="14"/>
      <c r="M24" s="14"/>
      <c r="N24" s="14"/>
      <c r="O24" s="14"/>
      <c r="P24" s="14"/>
      <c r="Q24" s="14"/>
      <c r="R24" s="17"/>
      <c r="S24" s="18"/>
      <c r="T24" s="14"/>
      <c r="U24" s="41"/>
      <c r="V24" s="40"/>
      <c r="W24" s="38"/>
    </row>
    <row r="25" spans="4:35">
      <c r="D25" s="5">
        <v>3.1411647796630798E-5</v>
      </c>
      <c r="H25" s="38"/>
      <c r="I25" s="14"/>
      <c r="J25" s="17"/>
      <c r="K25" s="18"/>
      <c r="L25" s="14"/>
      <c r="M25" s="14"/>
      <c r="N25" s="14"/>
      <c r="O25" s="14"/>
      <c r="P25" s="14"/>
      <c r="Q25" s="14"/>
      <c r="R25" s="17">
        <v>80</v>
      </c>
      <c r="S25" s="18">
        <f t="shared" ref="S25" si="92">944-R25</f>
        <v>864</v>
      </c>
      <c r="T25" s="14"/>
      <c r="U25" s="41">
        <v>11</v>
      </c>
      <c r="V25" s="40"/>
      <c r="W25" s="38">
        <f t="shared" ref="W25" si="93">D25*(2^24)</f>
        <v>526.99999999999898</v>
      </c>
      <c r="Y25">
        <v>80</v>
      </c>
      <c r="Z25">
        <v>8</v>
      </c>
      <c r="AB25">
        <f t="shared" ref="AB25:AB27" si="94">Y25+8</f>
        <v>88</v>
      </c>
      <c r="AC25">
        <f t="shared" ref="AC25:AC27" si="95">Z25+8</f>
        <v>16</v>
      </c>
      <c r="AE25">
        <f t="shared" ref="AE25:AE27" si="96">AB25+8</f>
        <v>96</v>
      </c>
      <c r="AF25">
        <f t="shared" ref="AF25:AF27" si="97">AC25+8</f>
        <v>24</v>
      </c>
      <c r="AH25">
        <f t="shared" ref="AH25:AH27" si="98">AE25+8</f>
        <v>104</v>
      </c>
      <c r="AI25">
        <f t="shared" ref="AI25:AI27" si="99">AF25+8</f>
        <v>32</v>
      </c>
    </row>
    <row r="26" spans="4:35">
      <c r="D26" s="5">
        <v>1.00135803222656E-5</v>
      </c>
      <c r="F26" s="13">
        <v>12</v>
      </c>
      <c r="H26" s="39">
        <f t="shared" ref="H26" si="100">D26*(2^24)</f>
        <v>167.99999999999957</v>
      </c>
      <c r="I26" s="14"/>
      <c r="J26" s="19">
        <v>88</v>
      </c>
      <c r="K26" s="42">
        <f t="shared" ref="K26" si="101">952-J26</f>
        <v>864</v>
      </c>
      <c r="L26" s="14"/>
      <c r="M26" s="14"/>
      <c r="N26" s="14"/>
      <c r="O26" s="14"/>
      <c r="P26" s="14"/>
      <c r="Q26" s="14"/>
      <c r="R26" s="17"/>
      <c r="S26" s="18"/>
      <c r="T26" s="14"/>
      <c r="U26" s="41"/>
      <c r="V26" s="40"/>
      <c r="W26" s="38"/>
    </row>
    <row r="27" spans="4:35">
      <c r="D27" s="5">
        <v>-3.8981437683105401E-5</v>
      </c>
      <c r="H27" s="40"/>
      <c r="I27" s="14"/>
      <c r="J27" s="14"/>
      <c r="K27" s="14"/>
      <c r="L27" s="14"/>
      <c r="M27" s="14"/>
      <c r="N27" s="14"/>
      <c r="O27" s="14"/>
      <c r="P27" s="14"/>
      <c r="Q27" s="14"/>
      <c r="R27" s="19">
        <v>88</v>
      </c>
      <c r="S27" s="42">
        <f t="shared" ref="S27" si="102">944-R27</f>
        <v>856</v>
      </c>
      <c r="T27" s="14"/>
      <c r="U27" s="41">
        <v>12</v>
      </c>
      <c r="V27" s="40"/>
      <c r="W27" s="39">
        <f t="shared" ref="W27" si="103">D27*(2^24)</f>
        <v>-653.99999999999886</v>
      </c>
      <c r="Y27">
        <v>88</v>
      </c>
      <c r="Z27">
        <v>0</v>
      </c>
      <c r="AB27">
        <f t="shared" ref="AB27:AC27" si="104">Y27+8</f>
        <v>96</v>
      </c>
      <c r="AC27">
        <f t="shared" si="104"/>
        <v>8</v>
      </c>
      <c r="AE27">
        <f t="shared" ref="AE27:AF27" si="105">AB27+8</f>
        <v>104</v>
      </c>
      <c r="AF27">
        <f t="shared" si="105"/>
        <v>16</v>
      </c>
      <c r="AH27">
        <f t="shared" ref="AH27:AI27" si="106">AE27+8</f>
        <v>112</v>
      </c>
      <c r="AI27">
        <f t="shared" si="106"/>
        <v>24</v>
      </c>
    </row>
    <row r="28" spans="4:35">
      <c r="D28" s="5">
        <v>-1.9848346710205E-5</v>
      </c>
      <c r="F28" s="13">
        <v>13</v>
      </c>
      <c r="H28" s="37">
        <f t="shared" ref="H28" si="107">D28*(2^24)</f>
        <v>-332.99999999999869</v>
      </c>
      <c r="I28" s="14"/>
      <c r="J28" s="43">
        <v>96</v>
      </c>
      <c r="K28" s="16">
        <f t="shared" ref="K28" si="108">952-J28</f>
        <v>856</v>
      </c>
      <c r="L28" s="14"/>
      <c r="M28" s="14"/>
      <c r="N28" s="14"/>
      <c r="O28" s="14"/>
      <c r="P28" s="14"/>
      <c r="Q28" s="14"/>
      <c r="R28" s="14"/>
      <c r="S28" s="14"/>
      <c r="T28" s="14"/>
      <c r="U28" s="41"/>
      <c r="V28" s="40"/>
      <c r="W28" s="40"/>
    </row>
    <row r="29" spans="4:35">
      <c r="D29" s="5">
        <v>4.6491622924804599E-5</v>
      </c>
      <c r="H29" s="38"/>
      <c r="I29" s="14"/>
      <c r="J29" s="17"/>
      <c r="K29" s="18"/>
      <c r="L29" s="14"/>
      <c r="M29" s="14"/>
      <c r="N29" s="14"/>
      <c r="O29" s="14"/>
      <c r="P29" s="14"/>
      <c r="Q29" s="14"/>
      <c r="R29" s="43">
        <v>96</v>
      </c>
      <c r="S29" s="16">
        <f t="shared" ref="S29" si="109">944-R29</f>
        <v>848</v>
      </c>
      <c r="T29" s="14"/>
      <c r="U29" s="41">
        <v>13</v>
      </c>
      <c r="V29" s="40"/>
      <c r="W29" s="37">
        <f t="shared" ref="W29" si="110">D29*(2^24)</f>
        <v>779.99999999999852</v>
      </c>
    </row>
    <row r="30" spans="4:35">
      <c r="D30" s="5">
        <v>3.3557415008544902E-5</v>
      </c>
      <c r="F30" s="13">
        <v>14</v>
      </c>
      <c r="H30" s="38">
        <f t="shared" ref="H30" si="111">D30*(2^24)</f>
        <v>562.99999999999966</v>
      </c>
      <c r="I30" s="14"/>
      <c r="J30" s="17">
        <v>104</v>
      </c>
      <c r="K30" s="18">
        <f t="shared" ref="K30" si="112">952-J30</f>
        <v>848</v>
      </c>
      <c r="L30" s="14"/>
      <c r="M30" s="14"/>
      <c r="N30" s="14"/>
      <c r="O30" s="14"/>
      <c r="P30" s="14"/>
      <c r="Q30" s="14"/>
      <c r="R30" s="17"/>
      <c r="S30" s="18"/>
      <c r="T30" s="14"/>
      <c r="U30" s="41"/>
      <c r="V30" s="40"/>
      <c r="W30" s="38"/>
    </row>
    <row r="31" spans="4:35">
      <c r="D31" s="5">
        <v>-5.3048133850097602E-5</v>
      </c>
      <c r="H31" s="38"/>
      <c r="I31" s="14"/>
      <c r="J31" s="17"/>
      <c r="K31" s="18"/>
      <c r="L31" s="14"/>
      <c r="M31" s="14"/>
      <c r="N31" s="14"/>
      <c r="O31" s="14"/>
      <c r="P31" s="14"/>
      <c r="Q31" s="14"/>
      <c r="R31" s="17">
        <v>104</v>
      </c>
      <c r="S31" s="18">
        <f t="shared" ref="S31" si="113">944-R31</f>
        <v>840</v>
      </c>
      <c r="T31" s="14"/>
      <c r="U31" s="41">
        <v>14</v>
      </c>
      <c r="V31" s="40"/>
      <c r="W31" s="38">
        <f t="shared" ref="W31" si="114">D31*(2^24)</f>
        <v>-889.99999999999909</v>
      </c>
    </row>
    <row r="32" spans="4:35">
      <c r="D32" s="5">
        <v>-5.1736831665039002E-5</v>
      </c>
      <c r="F32" s="13">
        <v>15</v>
      </c>
      <c r="H32" s="38">
        <f t="shared" ref="H32" si="115">D32*(2^24)</f>
        <v>-867.99999999999898</v>
      </c>
      <c r="I32" s="14"/>
      <c r="J32" s="17">
        <v>112</v>
      </c>
      <c r="K32" s="18">
        <f t="shared" ref="K32" si="116">952-J32</f>
        <v>840</v>
      </c>
      <c r="L32" s="14"/>
      <c r="M32" s="14"/>
      <c r="N32" s="14"/>
      <c r="O32" s="14"/>
      <c r="P32" s="14"/>
      <c r="Q32" s="14"/>
      <c r="R32" s="17"/>
      <c r="S32" s="18"/>
      <c r="T32" s="14"/>
      <c r="U32" s="41"/>
      <c r="V32" s="40"/>
      <c r="W32" s="38"/>
    </row>
    <row r="33" spans="4:23">
      <c r="D33" s="5">
        <v>5.76376914978027E-5</v>
      </c>
      <c r="H33" s="38"/>
      <c r="I33" s="14"/>
      <c r="J33" s="17"/>
      <c r="K33" s="18"/>
      <c r="L33" s="14"/>
      <c r="M33" s="14"/>
      <c r="N33" s="14"/>
      <c r="O33" s="14"/>
      <c r="P33" s="14"/>
      <c r="Q33" s="14"/>
      <c r="R33" s="17">
        <v>112</v>
      </c>
      <c r="S33" s="18">
        <f t="shared" ref="S33" si="117">944-R33</f>
        <v>832</v>
      </c>
      <c r="T33" s="14"/>
      <c r="U33" s="41">
        <v>15</v>
      </c>
      <c r="V33" s="40"/>
      <c r="W33" s="38">
        <f t="shared" ref="W33" si="118">D33*(2^24)</f>
        <v>966.99999999999943</v>
      </c>
    </row>
    <row r="34" spans="4:23">
      <c r="D34" s="5">
        <v>7.4863433837890598E-5</v>
      </c>
      <c r="F34" s="13">
        <v>16</v>
      </c>
      <c r="H34" s="38">
        <f t="shared" ref="H34" si="119">D34*(2^24)</f>
        <v>1255.9999999999995</v>
      </c>
      <c r="I34" s="14"/>
      <c r="J34" s="17">
        <v>120</v>
      </c>
      <c r="K34" s="18">
        <f t="shared" ref="K34" si="120">952-J34</f>
        <v>832</v>
      </c>
      <c r="L34" s="14"/>
      <c r="M34" s="14"/>
      <c r="N34" s="14"/>
      <c r="O34" s="14"/>
      <c r="P34" s="14"/>
      <c r="Q34" s="14"/>
      <c r="R34" s="17"/>
      <c r="S34" s="18"/>
      <c r="T34" s="14"/>
      <c r="U34" s="41"/>
      <c r="V34" s="40"/>
      <c r="W34" s="38"/>
    </row>
    <row r="35" spans="4:23">
      <c r="D35" s="5">
        <v>-5.8770179748535102E-5</v>
      </c>
      <c r="H35" s="38"/>
      <c r="I35" s="14"/>
      <c r="J35" s="17"/>
      <c r="K35" s="18"/>
      <c r="L35" s="14"/>
      <c r="M35" s="14"/>
      <c r="N35" s="14"/>
      <c r="O35" s="14"/>
      <c r="P35" s="14"/>
      <c r="Q35" s="14"/>
      <c r="R35" s="17">
        <v>120</v>
      </c>
      <c r="S35" s="18">
        <f t="shared" ref="S35" si="121">944-R35</f>
        <v>824</v>
      </c>
      <c r="T35" s="14"/>
      <c r="U35" s="41">
        <v>16</v>
      </c>
      <c r="V35" s="40"/>
      <c r="W35" s="38">
        <f t="shared" ref="W35" si="122">D35*(2^24)</f>
        <v>-985.99999999999909</v>
      </c>
    </row>
    <row r="36" spans="4:23">
      <c r="D36" s="5">
        <v>-1.03116035461425E-4</v>
      </c>
      <c r="F36" s="13">
        <v>17</v>
      </c>
      <c r="H36" s="38">
        <f t="shared" ref="H36" si="123">D36*(2^24)</f>
        <v>-1729.9999999999868</v>
      </c>
      <c r="I36" s="14"/>
      <c r="J36" s="17">
        <v>128</v>
      </c>
      <c r="K36" s="18">
        <f t="shared" ref="K36" si="124">952-J36</f>
        <v>824</v>
      </c>
      <c r="L36" s="14"/>
      <c r="M36" s="14"/>
      <c r="N36" s="14"/>
      <c r="O36" s="14"/>
      <c r="P36" s="14"/>
      <c r="Q36" s="14"/>
      <c r="R36" s="17"/>
      <c r="S36" s="18"/>
      <c r="T36" s="14"/>
      <c r="U36" s="41"/>
      <c r="V36" s="40"/>
      <c r="W36" s="38"/>
    </row>
    <row r="37" spans="4:23">
      <c r="D37" s="5">
        <v>5.4717063903808499E-5</v>
      </c>
      <c r="H37" s="38"/>
      <c r="I37" s="14"/>
      <c r="J37" s="17"/>
      <c r="K37" s="18"/>
      <c r="L37" s="14"/>
      <c r="M37" s="14"/>
      <c r="N37" s="14"/>
      <c r="O37" s="14"/>
      <c r="P37" s="14"/>
      <c r="Q37" s="14"/>
      <c r="R37" s="17">
        <v>128</v>
      </c>
      <c r="S37" s="18">
        <f t="shared" ref="S37" si="125">944-R37</f>
        <v>816</v>
      </c>
      <c r="T37" s="14"/>
      <c r="U37" s="41">
        <v>17</v>
      </c>
      <c r="V37" s="40"/>
      <c r="W37" s="38">
        <f t="shared" ref="W37" si="126">D37*(2^24)</f>
        <v>917.99999999999841</v>
      </c>
    </row>
    <row r="38" spans="4:23">
      <c r="D38" s="5">
        <v>1.3637542724609299E-4</v>
      </c>
      <c r="F38" s="13">
        <v>18</v>
      </c>
      <c r="H38" s="38">
        <f t="shared" ref="H38" si="127">D38*(2^24)</f>
        <v>2287.9999999999873</v>
      </c>
      <c r="I38" s="14"/>
      <c r="J38" s="17">
        <v>136</v>
      </c>
      <c r="K38" s="18">
        <f t="shared" ref="K38" si="128">952-J38</f>
        <v>816</v>
      </c>
      <c r="L38" s="14"/>
      <c r="M38" s="14"/>
      <c r="N38" s="14"/>
      <c r="O38" s="14"/>
      <c r="P38" s="14"/>
      <c r="Q38" s="14"/>
      <c r="R38" s="17"/>
      <c r="S38" s="18"/>
      <c r="T38" s="14"/>
      <c r="U38" s="41"/>
      <c r="V38" s="40"/>
      <c r="W38" s="38"/>
    </row>
    <row r="39" spans="4:23">
      <c r="D39" s="5">
        <v>-4.3451786041259698E-5</v>
      </c>
      <c r="H39" s="38"/>
      <c r="I39" s="14"/>
      <c r="J39" s="17"/>
      <c r="K39" s="18"/>
      <c r="L39" s="14"/>
      <c r="M39" s="14"/>
      <c r="N39" s="14"/>
      <c r="O39" s="14"/>
      <c r="P39" s="14"/>
      <c r="Q39" s="14"/>
      <c r="R39" s="17">
        <v>136</v>
      </c>
      <c r="S39" s="18">
        <f t="shared" ref="S39" si="129">944-R39</f>
        <v>808</v>
      </c>
      <c r="T39" s="14"/>
      <c r="U39" s="41">
        <v>18</v>
      </c>
      <c r="V39" s="40"/>
      <c r="W39" s="38">
        <f t="shared" ref="W39" si="130">D39*(2^24)</f>
        <v>-728.99999999999886</v>
      </c>
    </row>
    <row r="40" spans="4:23">
      <c r="D40" s="5">
        <v>-1.74164772033691E-4</v>
      </c>
      <c r="F40" s="13">
        <v>19</v>
      </c>
      <c r="H40" s="38">
        <f t="shared" ref="H40" si="131">D40*(2^24)</f>
        <v>-2921.9999999999932</v>
      </c>
      <c r="I40" s="14"/>
      <c r="J40" s="17">
        <v>144</v>
      </c>
      <c r="K40" s="18">
        <f t="shared" ref="K40" si="132">952-J40</f>
        <v>808</v>
      </c>
      <c r="L40" s="14"/>
      <c r="M40" s="14"/>
      <c r="N40" s="14"/>
      <c r="O40" s="14"/>
      <c r="P40" s="14"/>
      <c r="Q40" s="14"/>
      <c r="R40" s="17"/>
      <c r="S40" s="18"/>
      <c r="T40" s="14"/>
      <c r="U40" s="41"/>
      <c r="V40" s="40"/>
      <c r="W40" s="38"/>
    </row>
    <row r="41" spans="4:23">
      <c r="D41" s="5">
        <v>2.288818359375E-5</v>
      </c>
      <c r="H41" s="38"/>
      <c r="I41" s="14"/>
      <c r="J41" s="17"/>
      <c r="K41" s="18"/>
      <c r="L41" s="14"/>
      <c r="M41" s="14"/>
      <c r="N41" s="14"/>
      <c r="O41" s="14"/>
      <c r="P41" s="14"/>
      <c r="Q41" s="14"/>
      <c r="R41" s="17">
        <v>144</v>
      </c>
      <c r="S41" s="18">
        <f t="shared" ref="S41" si="133">944-R41</f>
        <v>800</v>
      </c>
      <c r="T41" s="14"/>
      <c r="U41" s="41">
        <v>19</v>
      </c>
      <c r="V41" s="40"/>
      <c r="W41" s="38">
        <f t="shared" ref="W41" si="134">D41*(2^24)</f>
        <v>384</v>
      </c>
    </row>
    <row r="42" spans="4:23">
      <c r="D42" s="5">
        <v>2.15351581573486E-4</v>
      </c>
      <c r="F42" s="13">
        <v>20</v>
      </c>
      <c r="H42" s="38">
        <f t="shared" ref="H42" si="135">D42*(2^24)</f>
        <v>3612.9999999999945</v>
      </c>
      <c r="I42" s="14"/>
      <c r="J42" s="17">
        <v>152</v>
      </c>
      <c r="K42" s="18">
        <f t="shared" ref="K42" si="136">952-J42</f>
        <v>800</v>
      </c>
      <c r="L42" s="14"/>
      <c r="M42" s="14"/>
      <c r="N42" s="14"/>
      <c r="O42" s="14"/>
      <c r="P42" s="14"/>
      <c r="Q42" s="14"/>
      <c r="R42" s="17"/>
      <c r="S42" s="18"/>
      <c r="T42" s="14"/>
      <c r="U42" s="41"/>
      <c r="V42" s="40"/>
      <c r="W42" s="38"/>
    </row>
    <row r="43" spans="4:23">
      <c r="D43" s="5">
        <v>9.2983245849609307E-6</v>
      </c>
      <c r="H43" s="38"/>
      <c r="I43" s="14"/>
      <c r="J43" s="17"/>
      <c r="K43" s="18"/>
      <c r="L43" s="14"/>
      <c r="M43" s="14"/>
      <c r="N43" s="14"/>
      <c r="O43" s="14"/>
      <c r="P43" s="14"/>
      <c r="Q43" s="14"/>
      <c r="R43" s="17">
        <v>152</v>
      </c>
      <c r="S43" s="18">
        <f t="shared" ref="S43" si="137">944-R43</f>
        <v>792</v>
      </c>
      <c r="T43" s="14"/>
      <c r="U43" s="41">
        <v>20</v>
      </c>
      <c r="V43" s="40"/>
      <c r="W43" s="38">
        <f t="shared" ref="W43" si="138">D43*(2^24)</f>
        <v>155.99999999999989</v>
      </c>
    </row>
    <row r="44" spans="4:23">
      <c r="D44" s="5">
        <v>-2.5808811187744103E-4</v>
      </c>
      <c r="F44" s="13">
        <v>21</v>
      </c>
      <c r="H44" s="38">
        <f t="shared" ref="H44" si="139">D44*(2^24)</f>
        <v>-4329.9999999999936</v>
      </c>
      <c r="I44" s="14"/>
      <c r="J44" s="17">
        <v>160</v>
      </c>
      <c r="K44" s="18">
        <f t="shared" ref="K44" si="140">952-J44</f>
        <v>792</v>
      </c>
      <c r="L44" s="14"/>
      <c r="M44" s="14"/>
      <c r="N44" s="14"/>
      <c r="O44" s="14"/>
      <c r="P44" s="14"/>
      <c r="Q44" s="14"/>
      <c r="R44" s="17"/>
      <c r="S44" s="18"/>
      <c r="T44" s="14"/>
      <c r="U44" s="41"/>
      <c r="V44" s="40"/>
      <c r="W44" s="38"/>
    </row>
    <row r="45" spans="4:23">
      <c r="D45" s="5">
        <v>-5.5372714996337803E-5</v>
      </c>
      <c r="H45" s="38"/>
      <c r="I45" s="14"/>
      <c r="J45" s="17"/>
      <c r="K45" s="18"/>
      <c r="L45" s="14"/>
      <c r="M45" s="14"/>
      <c r="N45" s="14"/>
      <c r="O45" s="14"/>
      <c r="P45" s="14"/>
      <c r="Q45" s="14"/>
      <c r="R45" s="17">
        <v>160</v>
      </c>
      <c r="S45" s="18">
        <f t="shared" ref="S45" si="141">944-R45</f>
        <v>784</v>
      </c>
      <c r="T45" s="14"/>
      <c r="U45" s="41">
        <v>21</v>
      </c>
      <c r="V45" s="40"/>
      <c r="W45" s="38">
        <f t="shared" ref="W45" si="142">D45*(2^24)</f>
        <v>-928.99999999999852</v>
      </c>
    </row>
    <row r="46" spans="4:23">
      <c r="D46" s="5">
        <v>2.9987096786499002E-4</v>
      </c>
      <c r="F46" s="13">
        <v>22</v>
      </c>
      <c r="H46" s="38">
        <f t="shared" ref="H46" si="143">D46*(2^24)</f>
        <v>5030.9999999999964</v>
      </c>
      <c r="I46" s="14"/>
      <c r="J46" s="17">
        <v>168</v>
      </c>
      <c r="K46" s="18">
        <f t="shared" ref="K46" si="144">952-J46</f>
        <v>784</v>
      </c>
      <c r="L46" s="14"/>
      <c r="M46" s="14"/>
      <c r="N46" s="14"/>
      <c r="O46" s="14"/>
      <c r="P46" s="14"/>
      <c r="Q46" s="14"/>
      <c r="R46" s="17"/>
      <c r="S46" s="18"/>
      <c r="T46" s="14"/>
      <c r="U46" s="41"/>
      <c r="V46" s="40"/>
      <c r="W46" s="38"/>
    </row>
    <row r="47" spans="4:23">
      <c r="D47" s="5">
        <v>1.1736154556274401E-4</v>
      </c>
      <c r="H47" s="38"/>
      <c r="I47" s="14"/>
      <c r="J47" s="17"/>
      <c r="K47" s="18"/>
      <c r="L47" s="14"/>
      <c r="M47" s="14"/>
      <c r="N47" s="14"/>
      <c r="O47" s="14"/>
      <c r="P47" s="14"/>
      <c r="Q47" s="14"/>
      <c r="R47" s="17">
        <v>168</v>
      </c>
      <c r="S47" s="18">
        <f t="shared" ref="S47" si="145">944-R47</f>
        <v>776</v>
      </c>
      <c r="T47" s="14"/>
      <c r="U47" s="41">
        <v>22</v>
      </c>
      <c r="V47" s="40"/>
      <c r="W47" s="38">
        <f t="shared" ref="W47" si="146">D47*(2^24)</f>
        <v>1968.9999999999977</v>
      </c>
    </row>
    <row r="48" spans="4:23">
      <c r="D48" s="5">
        <v>-3.3736228942871002E-4</v>
      </c>
      <c r="F48" s="13">
        <v>23</v>
      </c>
      <c r="H48" s="38">
        <f t="shared" ref="H48" si="147">D48*(2^24)</f>
        <v>-5659.9999999999845</v>
      </c>
      <c r="I48" s="14"/>
      <c r="J48" s="17">
        <v>176</v>
      </c>
      <c r="K48" s="18">
        <f t="shared" ref="K48" si="148">952-J48</f>
        <v>776</v>
      </c>
      <c r="L48" s="14"/>
      <c r="M48" s="14"/>
      <c r="N48" s="14"/>
      <c r="O48" s="14"/>
      <c r="P48" s="14"/>
      <c r="Q48" s="14"/>
      <c r="R48" s="17"/>
      <c r="S48" s="18"/>
      <c r="T48" s="14"/>
      <c r="U48" s="41"/>
      <c r="V48" s="40"/>
      <c r="W48" s="38"/>
    </row>
    <row r="49" spans="4:23">
      <c r="D49" s="5">
        <v>-1.9687414169311499E-4</v>
      </c>
      <c r="H49" s="38"/>
      <c r="I49" s="14"/>
      <c r="J49" s="17"/>
      <c r="K49" s="18"/>
      <c r="L49" s="14"/>
      <c r="M49" s="14"/>
      <c r="N49" s="14"/>
      <c r="O49" s="14"/>
      <c r="P49" s="14"/>
      <c r="Q49" s="14"/>
      <c r="R49" s="17">
        <v>176</v>
      </c>
      <c r="S49" s="18">
        <f t="shared" ref="S49" si="149">944-R49</f>
        <v>768</v>
      </c>
      <c r="T49" s="14"/>
      <c r="U49" s="41">
        <v>23</v>
      </c>
      <c r="V49" s="40"/>
      <c r="W49" s="38">
        <f t="shared" ref="W49" si="150">D49*(2^24)</f>
        <v>-3302.9999999999959</v>
      </c>
    </row>
    <row r="50" spans="4:23">
      <c r="D50" s="5">
        <v>3.6644935607910102E-4</v>
      </c>
      <c r="F50" s="13">
        <v>24</v>
      </c>
      <c r="H50" s="39">
        <f t="shared" ref="H50" si="151">D50*(2^24)</f>
        <v>6147.9999999999909</v>
      </c>
      <c r="I50" s="14"/>
      <c r="J50" s="19">
        <v>184</v>
      </c>
      <c r="K50" s="42">
        <f t="shared" ref="K50" si="152">952-J50</f>
        <v>768</v>
      </c>
      <c r="L50" s="14"/>
      <c r="M50" s="14"/>
      <c r="N50" s="14"/>
      <c r="O50" s="14"/>
      <c r="P50" s="14"/>
      <c r="Q50" s="14"/>
      <c r="R50" s="17"/>
      <c r="S50" s="18"/>
      <c r="T50" s="14"/>
      <c r="U50" s="41"/>
      <c r="V50" s="40"/>
      <c r="W50" s="38"/>
    </row>
    <row r="51" spans="4:23">
      <c r="D51" s="5">
        <v>2.9498338699340799E-4</v>
      </c>
      <c r="H51" s="40"/>
      <c r="I51" s="14"/>
      <c r="J51" s="14"/>
      <c r="K51" s="14"/>
      <c r="L51" s="14"/>
      <c r="M51" s="14"/>
      <c r="N51" s="14"/>
      <c r="O51" s="14"/>
      <c r="P51" s="14"/>
      <c r="Q51" s="14"/>
      <c r="R51" s="19">
        <v>184</v>
      </c>
      <c r="S51" s="42">
        <f t="shared" ref="S51" si="153">944-R51</f>
        <v>760</v>
      </c>
      <c r="T51" s="14"/>
      <c r="U51" s="41">
        <v>24</v>
      </c>
      <c r="V51" s="40"/>
      <c r="W51" s="39">
        <f t="shared" ref="W51" si="154">D51*(2^24)</f>
        <v>4948.9999999999964</v>
      </c>
    </row>
    <row r="52" spans="4:23">
      <c r="D52" s="5">
        <v>-3.8218498229980398E-4</v>
      </c>
      <c r="F52" s="13">
        <v>25</v>
      </c>
      <c r="H52" s="37">
        <f t="shared" ref="H52" si="155">D52*(2^24)</f>
        <v>-6411.9999999999882</v>
      </c>
      <c r="I52" s="14"/>
      <c r="J52" s="43">
        <v>192</v>
      </c>
      <c r="K52" s="16">
        <f t="shared" ref="K52" si="156">952-J52</f>
        <v>760</v>
      </c>
      <c r="L52" s="14"/>
      <c r="M52" s="14"/>
      <c r="N52" s="14"/>
      <c r="O52" s="14"/>
      <c r="P52" s="14"/>
      <c r="Q52" s="14"/>
      <c r="R52" s="14"/>
      <c r="S52" s="14"/>
      <c r="T52" s="14"/>
      <c r="U52" s="41"/>
      <c r="V52" s="40"/>
      <c r="W52" s="40"/>
    </row>
    <row r="53" spans="4:23">
      <c r="D53" s="5">
        <v>-4.11748886108398E-4</v>
      </c>
      <c r="H53" s="38"/>
      <c r="I53" s="14"/>
      <c r="J53" s="17"/>
      <c r="K53" s="18"/>
      <c r="L53" s="14"/>
      <c r="M53" s="14"/>
      <c r="N53" s="14"/>
      <c r="O53" s="14"/>
      <c r="P53" s="14"/>
      <c r="Q53" s="14"/>
      <c r="R53" s="43">
        <v>192</v>
      </c>
      <c r="S53" s="16">
        <f t="shared" ref="S53" si="157">944-R53</f>
        <v>752</v>
      </c>
      <c r="T53" s="14"/>
      <c r="U53" s="41">
        <v>25</v>
      </c>
      <c r="V53" s="40"/>
      <c r="W53" s="37">
        <f t="shared" ref="W53" si="158">D53*(2^24)</f>
        <v>-6907.9999999999927</v>
      </c>
    </row>
    <row r="54" spans="4:23">
      <c r="D54" s="5">
        <v>3.78966331481933E-4</v>
      </c>
      <c r="F54" s="13">
        <v>26</v>
      </c>
      <c r="H54" s="38">
        <f t="shared" ref="H54" si="159">D54*(2^24)</f>
        <v>6357.99999999999</v>
      </c>
      <c r="I54" s="14"/>
      <c r="J54" s="17">
        <v>200</v>
      </c>
      <c r="K54" s="18">
        <f t="shared" ref="K54" si="160">952-J54</f>
        <v>752</v>
      </c>
      <c r="L54" s="14"/>
      <c r="M54" s="14"/>
      <c r="N54" s="14"/>
      <c r="O54" s="14"/>
      <c r="P54" s="14"/>
      <c r="Q54" s="14"/>
      <c r="R54" s="17"/>
      <c r="S54" s="18"/>
      <c r="T54" s="14"/>
      <c r="U54" s="41"/>
      <c r="V54" s="40"/>
      <c r="W54" s="38"/>
    </row>
    <row r="55" spans="4:23">
      <c r="D55" s="5">
        <v>5.4615736007690397E-4</v>
      </c>
      <c r="H55" s="38"/>
      <c r="I55" s="14"/>
      <c r="J55" s="17"/>
      <c r="K55" s="18"/>
      <c r="L55" s="14"/>
      <c r="M55" s="14"/>
      <c r="N55" s="14"/>
      <c r="O55" s="14"/>
      <c r="P55" s="14"/>
      <c r="Q55" s="14"/>
      <c r="R55" s="17">
        <v>200</v>
      </c>
      <c r="S55" s="18">
        <f t="shared" ref="S55" si="161">944-R55</f>
        <v>744</v>
      </c>
      <c r="T55" s="14"/>
      <c r="U55" s="41">
        <v>26</v>
      </c>
      <c r="V55" s="40"/>
      <c r="W55" s="38">
        <f t="shared" ref="W55" si="162">D55*(2^24)</f>
        <v>9162.9999999999945</v>
      </c>
    </row>
    <row r="56" spans="4:23">
      <c r="D56" s="5">
        <v>-3.50713729858398E-4</v>
      </c>
      <c r="F56" s="13">
        <v>27</v>
      </c>
      <c r="H56" s="38">
        <f t="shared" ref="H56" si="163">D56*(2^24)</f>
        <v>-5883.9999999999927</v>
      </c>
      <c r="I56" s="14"/>
      <c r="J56" s="17">
        <v>208</v>
      </c>
      <c r="K56" s="18">
        <f t="shared" ref="K56" si="164">952-J56</f>
        <v>744</v>
      </c>
      <c r="L56" s="14"/>
      <c r="M56" s="14"/>
      <c r="N56" s="14"/>
      <c r="O56" s="14"/>
      <c r="P56" s="14"/>
      <c r="Q56" s="14"/>
      <c r="R56" s="17"/>
      <c r="S56" s="18"/>
      <c r="T56" s="14"/>
      <c r="U56" s="41"/>
      <c r="V56" s="40"/>
      <c r="W56" s="38"/>
    </row>
    <row r="57" spans="4:23">
      <c r="D57" s="5">
        <v>-6.95884227752685E-4</v>
      </c>
      <c r="H57" s="38"/>
      <c r="I57" s="14"/>
      <c r="J57" s="17"/>
      <c r="K57" s="18"/>
      <c r="L57" s="14"/>
      <c r="M57" s="14"/>
      <c r="N57" s="14"/>
      <c r="O57" s="14"/>
      <c r="P57" s="14"/>
      <c r="Q57" s="14"/>
      <c r="R57" s="17">
        <v>208</v>
      </c>
      <c r="S57" s="18">
        <f t="shared" ref="S57" si="165">944-R57</f>
        <v>736</v>
      </c>
      <c r="T57" s="14"/>
      <c r="U57" s="41">
        <v>27</v>
      </c>
      <c r="V57" s="40"/>
      <c r="W57" s="38">
        <f t="shared" ref="W57" si="166">D57*(2^24)</f>
        <v>-11674.999999999991</v>
      </c>
    </row>
    <row r="58" spans="4:23">
      <c r="D58" s="5">
        <v>2.9093027114868099E-4</v>
      </c>
      <c r="F58" s="13">
        <v>28</v>
      </c>
      <c r="H58" s="38">
        <f t="shared" ref="H58" si="167">D58*(2^24)</f>
        <v>4880.9999999999891</v>
      </c>
      <c r="I58" s="14"/>
      <c r="J58" s="17">
        <v>216</v>
      </c>
      <c r="K58" s="18">
        <f t="shared" ref="K58" si="168">952-J58</f>
        <v>736</v>
      </c>
      <c r="L58" s="14"/>
      <c r="M58" s="14"/>
      <c r="N58" s="14"/>
      <c r="O58" s="14"/>
      <c r="P58" s="14"/>
      <c r="Q58" s="14"/>
      <c r="R58" s="17"/>
      <c r="S58" s="18"/>
      <c r="T58" s="14"/>
      <c r="U58" s="41"/>
      <c r="V58" s="40"/>
      <c r="W58" s="38"/>
    </row>
    <row r="59" spans="4:23">
      <c r="D59" s="5">
        <v>8.5687637329101497E-4</v>
      </c>
      <c r="H59" s="38"/>
      <c r="I59" s="14"/>
      <c r="J59" s="17"/>
      <c r="K59" s="18"/>
      <c r="L59" s="14"/>
      <c r="M59" s="14"/>
      <c r="N59" s="14"/>
      <c r="O59" s="14"/>
      <c r="P59" s="14"/>
      <c r="Q59" s="14"/>
      <c r="R59" s="17">
        <v>216</v>
      </c>
      <c r="S59" s="18">
        <f t="shared" ref="S59" si="169">944-R59</f>
        <v>728</v>
      </c>
      <c r="T59" s="14"/>
      <c r="U59" s="41">
        <v>28</v>
      </c>
      <c r="V59" s="40"/>
      <c r="W59" s="38">
        <f t="shared" ref="W59" si="170">D59*(2^24)</f>
        <v>14375.999999999989</v>
      </c>
    </row>
    <row r="60" spans="4:23">
      <c r="D60" s="5">
        <v>-1.93238258361816E-4</v>
      </c>
      <c r="F60" s="13">
        <v>29</v>
      </c>
      <c r="H60" s="38">
        <f t="shared" ref="H60" si="171">D60*(2^24)</f>
        <v>-3241.9999999999932</v>
      </c>
      <c r="I60" s="14"/>
      <c r="J60" s="17">
        <v>224</v>
      </c>
      <c r="K60" s="18">
        <f t="shared" ref="K60" si="172">952-J60</f>
        <v>728</v>
      </c>
      <c r="L60" s="14"/>
      <c r="M60" s="14"/>
      <c r="N60" s="14"/>
      <c r="O60" s="14"/>
      <c r="P60" s="14"/>
      <c r="Q60" s="14"/>
      <c r="R60" s="17"/>
      <c r="S60" s="18"/>
      <c r="T60" s="14"/>
      <c r="U60" s="41"/>
      <c r="V60" s="40"/>
      <c r="W60" s="38"/>
    </row>
    <row r="61" spans="4:23">
      <c r="D61" s="5">
        <v>-1.0234117507934501E-3</v>
      </c>
      <c r="H61" s="38"/>
      <c r="I61" s="14"/>
      <c r="J61" s="17"/>
      <c r="K61" s="18"/>
      <c r="L61" s="14"/>
      <c r="M61" s="14"/>
      <c r="N61" s="14"/>
      <c r="O61" s="14"/>
      <c r="P61" s="14"/>
      <c r="Q61" s="14"/>
      <c r="R61" s="17">
        <v>224</v>
      </c>
      <c r="S61" s="18">
        <f t="shared" ref="S61" si="173">944-R61</f>
        <v>720</v>
      </c>
      <c r="T61" s="14"/>
      <c r="U61" s="41">
        <v>29</v>
      </c>
      <c r="V61" s="40"/>
      <c r="W61" s="38">
        <f t="shared" ref="W61" si="174">D61*(2^24)</f>
        <v>-17169.999999999884</v>
      </c>
    </row>
    <row r="62" spans="4:23">
      <c r="D62" s="5">
        <v>5.1558017730712803E-5</v>
      </c>
      <c r="F62" s="13">
        <v>30</v>
      </c>
      <c r="H62" s="38">
        <f t="shared" ref="H62" si="175">D62*(2^24)</f>
        <v>864.99999999999852</v>
      </c>
      <c r="I62" s="14"/>
      <c r="J62" s="17">
        <v>232</v>
      </c>
      <c r="K62" s="18">
        <f t="shared" ref="K62" si="176">952-J62</f>
        <v>720</v>
      </c>
      <c r="L62" s="14"/>
      <c r="M62" s="14"/>
      <c r="N62" s="14"/>
      <c r="O62" s="14"/>
      <c r="P62" s="14"/>
      <c r="Q62" s="14"/>
      <c r="R62" s="17"/>
      <c r="S62" s="18"/>
      <c r="T62" s="14"/>
      <c r="U62" s="41"/>
      <c r="V62" s="40"/>
      <c r="W62" s="38"/>
    </row>
    <row r="63" spans="4:23">
      <c r="D63" s="5">
        <v>1.18792057037353E-3</v>
      </c>
      <c r="H63" s="38"/>
      <c r="I63" s="14"/>
      <c r="J63" s="17"/>
      <c r="K63" s="18"/>
      <c r="L63" s="14"/>
      <c r="M63" s="14"/>
      <c r="N63" s="14"/>
      <c r="O63" s="14"/>
      <c r="P63" s="14"/>
      <c r="Q63" s="14"/>
      <c r="R63" s="17">
        <v>232</v>
      </c>
      <c r="S63" s="18">
        <f t="shared" ref="S63" si="177">944-R63</f>
        <v>712</v>
      </c>
      <c r="T63" s="14"/>
      <c r="U63" s="41">
        <v>30</v>
      </c>
      <c r="V63" s="40"/>
      <c r="W63" s="38">
        <f t="shared" ref="W63" si="178">D63*(2^24)</f>
        <v>19929.999999999913</v>
      </c>
    </row>
    <row r="64" spans="4:23">
      <c r="D64" s="5">
        <v>1.3935565948486301E-4</v>
      </c>
      <c r="F64" s="13">
        <v>31</v>
      </c>
      <c r="H64" s="38">
        <f t="shared" ref="H64" si="179">D64*(2^24)</f>
        <v>2337.9999999999955</v>
      </c>
      <c r="I64" s="14"/>
      <c r="J64" s="17">
        <v>240</v>
      </c>
      <c r="K64" s="18">
        <f t="shared" ref="K64" si="180">952-J64</f>
        <v>712</v>
      </c>
      <c r="L64" s="14"/>
      <c r="M64" s="14"/>
      <c r="N64" s="14"/>
      <c r="O64" s="14"/>
      <c r="P64" s="14"/>
      <c r="Q64" s="14"/>
      <c r="R64" s="17"/>
      <c r="S64" s="18"/>
      <c r="T64" s="14"/>
      <c r="U64" s="41"/>
      <c r="V64" s="40"/>
      <c r="W64" s="38"/>
    </row>
    <row r="65" spans="4:23">
      <c r="D65" s="5">
        <v>-1.34068727493286E-3</v>
      </c>
      <c r="H65" s="38"/>
      <c r="I65" s="14"/>
      <c r="J65" s="17"/>
      <c r="K65" s="18"/>
      <c r="L65" s="14"/>
      <c r="M65" s="14"/>
      <c r="N65" s="14"/>
      <c r="O65" s="14"/>
      <c r="P65" s="14"/>
      <c r="Q65" s="14"/>
      <c r="R65" s="17">
        <v>240</v>
      </c>
      <c r="S65" s="18">
        <f t="shared" ref="S65" si="181">944-R65</f>
        <v>704</v>
      </c>
      <c r="T65" s="14"/>
      <c r="U65" s="41">
        <v>31</v>
      </c>
      <c r="V65" s="40"/>
      <c r="W65" s="38">
        <f t="shared" ref="W65" si="182">D65*(2^24)</f>
        <v>-22492.999999999978</v>
      </c>
    </row>
    <row r="66" spans="4:23">
      <c r="D66" s="5">
        <v>-3.8361549377441401E-4</v>
      </c>
      <c r="F66" s="13">
        <v>32</v>
      </c>
      <c r="H66" s="38">
        <f t="shared" ref="H66" si="183">D66*(2^24)</f>
        <v>-6435.9999999999991</v>
      </c>
      <c r="I66" s="14"/>
      <c r="J66" s="17">
        <v>248</v>
      </c>
      <c r="K66" s="18">
        <f t="shared" ref="K66" si="184">952-J66</f>
        <v>704</v>
      </c>
      <c r="L66" s="14"/>
      <c r="M66" s="14"/>
      <c r="N66" s="14"/>
      <c r="O66" s="14"/>
      <c r="P66" s="14"/>
      <c r="Q66" s="14"/>
      <c r="R66" s="17"/>
      <c r="S66" s="18"/>
      <c r="T66" s="14"/>
      <c r="U66" s="41"/>
      <c r="V66" s="40"/>
      <c r="W66" s="38"/>
    </row>
    <row r="67" spans="4:23">
      <c r="D67" s="5">
        <v>1.47044658660888E-3</v>
      </c>
      <c r="H67" s="38"/>
      <c r="I67" s="14"/>
      <c r="J67" s="17"/>
      <c r="K67" s="18"/>
      <c r="L67" s="14"/>
      <c r="M67" s="14"/>
      <c r="N67" s="14"/>
      <c r="O67" s="14"/>
      <c r="P67" s="14"/>
      <c r="Q67" s="14"/>
      <c r="R67" s="17">
        <v>248</v>
      </c>
      <c r="S67" s="18">
        <f t="shared" ref="S67" si="185">944-R67</f>
        <v>696</v>
      </c>
      <c r="T67" s="14"/>
      <c r="U67" s="41">
        <v>32</v>
      </c>
      <c r="V67" s="40"/>
      <c r="W67" s="38">
        <f t="shared" ref="W67" si="186">D67*(2^24)</f>
        <v>24669.999999999887</v>
      </c>
    </row>
    <row r="68" spans="4:23">
      <c r="D68" s="5">
        <v>6.8342685699462804E-4</v>
      </c>
      <c r="F68" s="13">
        <v>33</v>
      </c>
      <c r="H68" s="38">
        <f t="shared" ref="H68" si="187">D68*(2^24)</f>
        <v>11465.999999999985</v>
      </c>
      <c r="I68" s="14"/>
      <c r="J68" s="17">
        <v>256</v>
      </c>
      <c r="K68" s="18">
        <f t="shared" ref="K68" si="188">952-J68</f>
        <v>696</v>
      </c>
      <c r="L68" s="14"/>
      <c r="M68" s="14"/>
      <c r="N68" s="14"/>
      <c r="O68" s="14"/>
      <c r="P68" s="14"/>
      <c r="Q68" s="14"/>
      <c r="R68" s="17"/>
      <c r="S68" s="18"/>
      <c r="T68" s="14"/>
      <c r="U68" s="41"/>
      <c r="V68" s="40"/>
      <c r="W68" s="38"/>
    </row>
    <row r="69" spans="4:23">
      <c r="D69" s="5">
        <v>-1.5638470649719199E-3</v>
      </c>
      <c r="H69" s="38"/>
      <c r="I69" s="14"/>
      <c r="J69" s="17"/>
      <c r="K69" s="18"/>
      <c r="L69" s="14"/>
      <c r="M69" s="14"/>
      <c r="N69" s="14"/>
      <c r="O69" s="14"/>
      <c r="P69" s="14"/>
      <c r="Q69" s="14"/>
      <c r="R69" s="17">
        <v>256</v>
      </c>
      <c r="S69" s="18">
        <f t="shared" ref="S69" si="189">944-R69</f>
        <v>688</v>
      </c>
      <c r="T69" s="14"/>
      <c r="U69" s="41">
        <v>33</v>
      </c>
      <c r="V69" s="40"/>
      <c r="W69" s="38">
        <f t="shared" ref="W69" si="190">D69*(2^24)</f>
        <v>-26236.999999999935</v>
      </c>
    </row>
    <row r="70" spans="4:23">
      <c r="D70" s="5">
        <v>-1.03884935379028E-3</v>
      </c>
      <c r="F70" s="13">
        <v>34</v>
      </c>
      <c r="H70" s="38">
        <f t="shared" ref="H70" si="191">D70*(2^24)</f>
        <v>-17428.999999999945</v>
      </c>
      <c r="I70" s="14"/>
      <c r="J70" s="17">
        <v>264</v>
      </c>
      <c r="K70" s="18">
        <f t="shared" ref="K70" si="192">952-J70</f>
        <v>688</v>
      </c>
      <c r="L70" s="14"/>
      <c r="M70" s="14"/>
      <c r="N70" s="14"/>
      <c r="O70" s="14"/>
      <c r="P70" s="14"/>
      <c r="Q70" s="14"/>
      <c r="R70" s="17"/>
      <c r="S70" s="18"/>
      <c r="T70" s="14"/>
      <c r="U70" s="41"/>
      <c r="V70" s="40"/>
      <c r="W70" s="38"/>
    </row>
    <row r="71" spans="4:23">
      <c r="D71" s="5">
        <v>1.6064643859863201E-3</v>
      </c>
      <c r="H71" s="38"/>
      <c r="I71" s="14"/>
      <c r="J71" s="17"/>
      <c r="K71" s="18"/>
      <c r="L71" s="14"/>
      <c r="M71" s="14"/>
      <c r="N71" s="14"/>
      <c r="O71" s="14"/>
      <c r="P71" s="14"/>
      <c r="Q71" s="14"/>
      <c r="R71" s="17">
        <v>264</v>
      </c>
      <c r="S71" s="18">
        <f t="shared" ref="S71" si="193">944-R71</f>
        <v>680</v>
      </c>
      <c r="T71" s="14"/>
      <c r="U71" s="41">
        <v>34</v>
      </c>
      <c r="V71" s="40"/>
      <c r="W71" s="38">
        <f t="shared" ref="W71" si="194">D71*(2^24)</f>
        <v>26951.999999999865</v>
      </c>
    </row>
    <row r="72" spans="4:23">
      <c r="D72" s="5">
        <v>1.44726037979125E-3</v>
      </c>
      <c r="F72" s="13">
        <v>35</v>
      </c>
      <c r="H72" s="38">
        <f t="shared" ref="H72" si="195">D72*(2^24)</f>
        <v>24280.999999999836</v>
      </c>
      <c r="I72" s="14"/>
      <c r="J72" s="17">
        <v>272</v>
      </c>
      <c r="K72" s="18">
        <f t="shared" ref="K72" si="196">952-J72</f>
        <v>680</v>
      </c>
      <c r="L72" s="14"/>
      <c r="M72" s="14"/>
      <c r="N72" s="14"/>
      <c r="O72" s="14"/>
      <c r="P72" s="14"/>
      <c r="Q72" s="14"/>
      <c r="R72" s="17"/>
      <c r="S72" s="18"/>
      <c r="T72" s="14"/>
      <c r="U72" s="41"/>
      <c r="V72" s="40"/>
      <c r="W72" s="38"/>
    </row>
    <row r="73" spans="4:23">
      <c r="D73" s="5">
        <v>-1.5824437141418401E-3</v>
      </c>
      <c r="H73" s="38"/>
      <c r="I73" s="14"/>
      <c r="J73" s="17"/>
      <c r="K73" s="18"/>
      <c r="L73" s="14"/>
      <c r="M73" s="14"/>
      <c r="N73" s="14"/>
      <c r="O73" s="14"/>
      <c r="P73" s="14"/>
      <c r="Q73" s="14"/>
      <c r="R73" s="17">
        <v>272</v>
      </c>
      <c r="S73" s="18">
        <f t="shared" ref="S73" si="197">944-R73</f>
        <v>672</v>
      </c>
      <c r="T73" s="14"/>
      <c r="U73" s="41">
        <v>35</v>
      </c>
      <c r="V73" s="40"/>
      <c r="W73" s="38">
        <f t="shared" ref="W73" si="198">D73*(2^24)</f>
        <v>-26548.999999999905</v>
      </c>
    </row>
    <row r="74" spans="4:23">
      <c r="D74" s="5">
        <v>-1.9027590751647899E-3</v>
      </c>
      <c r="F74" s="13">
        <v>36</v>
      </c>
      <c r="H74" s="39">
        <f t="shared" ref="H74" si="199">D74*(2^24)</f>
        <v>-31922.999999999916</v>
      </c>
      <c r="I74" s="14"/>
      <c r="J74" s="19">
        <v>280</v>
      </c>
      <c r="K74" s="42">
        <f t="shared" ref="K74" si="200">952-J74</f>
        <v>672</v>
      </c>
      <c r="L74" s="14"/>
      <c r="M74" s="14"/>
      <c r="N74" s="14"/>
      <c r="O74" s="14"/>
      <c r="P74" s="14"/>
      <c r="Q74" s="14"/>
      <c r="R74" s="17"/>
      <c r="S74" s="18"/>
      <c r="T74" s="14"/>
      <c r="U74" s="41"/>
      <c r="V74" s="40"/>
      <c r="W74" s="38"/>
    </row>
    <row r="75" spans="4:23">
      <c r="D75" s="5">
        <v>1.4755725860595701E-3</v>
      </c>
      <c r="H75" s="40"/>
      <c r="I75" s="14"/>
      <c r="J75" s="14"/>
      <c r="K75" s="14"/>
      <c r="L75" s="14"/>
      <c r="M75" s="14"/>
      <c r="N75" s="14"/>
      <c r="O75" s="14"/>
      <c r="P75" s="14"/>
      <c r="Q75" s="14"/>
      <c r="R75" s="19">
        <v>280</v>
      </c>
      <c r="S75" s="42">
        <f t="shared" ref="S75" si="201">944-R75</f>
        <v>664</v>
      </c>
      <c r="T75" s="14"/>
      <c r="U75" s="41">
        <v>36</v>
      </c>
      <c r="V75" s="40"/>
      <c r="W75" s="39">
        <f t="shared" ref="W75" si="202">D75*(2^24)</f>
        <v>24755.999999999996</v>
      </c>
    </row>
    <row r="76" spans="4:23">
      <c r="D76" s="5">
        <v>2.3958683013915998E-3</v>
      </c>
      <c r="F76" s="13">
        <v>37</v>
      </c>
      <c r="H76" s="37">
        <f t="shared" ref="H76" si="203">D76*(2^24)</f>
        <v>40195.999999999971</v>
      </c>
      <c r="I76" s="14"/>
      <c r="J76" s="43">
        <v>288</v>
      </c>
      <c r="K76" s="16">
        <f t="shared" ref="K76" si="204">952-J76</f>
        <v>664</v>
      </c>
      <c r="L76" s="14"/>
      <c r="M76" s="14"/>
      <c r="N76" s="14"/>
      <c r="O76" s="14"/>
      <c r="P76" s="14"/>
      <c r="Q76" s="14"/>
      <c r="R76" s="14"/>
      <c r="S76" s="14"/>
      <c r="T76" s="14"/>
      <c r="U76" s="41"/>
      <c r="V76" s="40"/>
      <c r="W76" s="40"/>
    </row>
    <row r="77" spans="4:23">
      <c r="D77" s="5">
        <v>-1.2696385383605901E-3</v>
      </c>
      <c r="H77" s="38"/>
      <c r="I77" s="14"/>
      <c r="J77" s="17"/>
      <c r="K77" s="18"/>
      <c r="L77" s="14"/>
      <c r="M77" s="14"/>
      <c r="N77" s="14"/>
      <c r="O77" s="14"/>
      <c r="P77" s="14"/>
      <c r="Q77" s="14"/>
      <c r="R77" s="43">
        <v>288</v>
      </c>
      <c r="S77" s="16">
        <f t="shared" ref="S77" si="205">944-R77</f>
        <v>656</v>
      </c>
      <c r="T77" s="14"/>
      <c r="U77" s="41">
        <v>37</v>
      </c>
      <c r="V77" s="40"/>
      <c r="W77" s="37">
        <f t="shared" ref="W77" si="206">D77*(2^24)</f>
        <v>-21300.999999999905</v>
      </c>
    </row>
    <row r="78" spans="4:23">
      <c r="D78" s="5">
        <v>-2.9133558273315399E-3</v>
      </c>
      <c r="F78" s="13">
        <v>38</v>
      </c>
      <c r="H78" s="38">
        <f t="shared" ref="H78" si="207">D78*(2^24)</f>
        <v>-48877.999999999949</v>
      </c>
      <c r="I78" s="14"/>
      <c r="J78" s="17">
        <v>296</v>
      </c>
      <c r="K78" s="18">
        <f t="shared" ref="K78" si="208">952-J78</f>
        <v>656</v>
      </c>
      <c r="L78" s="14"/>
      <c r="M78" s="14"/>
      <c r="N78" s="14"/>
      <c r="O78" s="14"/>
      <c r="P78" s="14"/>
      <c r="Q78" s="14"/>
      <c r="R78" s="17"/>
      <c r="S78" s="18"/>
      <c r="T78" s="14"/>
      <c r="U78" s="41"/>
      <c r="V78" s="40"/>
      <c r="W78" s="38"/>
    </row>
    <row r="79" spans="4:23">
      <c r="D79" s="5">
        <v>9.4896554946899403E-4</v>
      </c>
      <c r="H79" s="38"/>
      <c r="I79" s="14"/>
      <c r="J79" s="17"/>
      <c r="K79" s="18"/>
      <c r="L79" s="14"/>
      <c r="M79" s="14"/>
      <c r="N79" s="14"/>
      <c r="O79" s="14"/>
      <c r="P79" s="14"/>
      <c r="Q79" s="14"/>
      <c r="R79" s="17">
        <v>296</v>
      </c>
      <c r="S79" s="18">
        <f t="shared" ref="S79" si="209">944-R79</f>
        <v>648</v>
      </c>
      <c r="T79" s="14"/>
      <c r="U79" s="41">
        <v>38</v>
      </c>
      <c r="V79" s="40"/>
      <c r="W79" s="38">
        <f t="shared" ref="W79" si="210">D79*(2^24)</f>
        <v>15920.999999999998</v>
      </c>
    </row>
    <row r="80" spans="4:23">
      <c r="D80" s="5">
        <v>3.4378170967101999E-3</v>
      </c>
      <c r="F80" s="13">
        <v>39</v>
      </c>
      <c r="H80" s="38">
        <f t="shared" ref="H80" si="211">D80*(2^24)</f>
        <v>57676.999999999913</v>
      </c>
      <c r="I80" s="14"/>
      <c r="J80" s="17">
        <v>304</v>
      </c>
      <c r="K80" s="18">
        <f t="shared" ref="K80" si="212">952-J80</f>
        <v>648</v>
      </c>
      <c r="L80" s="14"/>
      <c r="M80" s="14"/>
      <c r="N80" s="14"/>
      <c r="O80" s="14"/>
      <c r="P80" s="14"/>
      <c r="Q80" s="14"/>
      <c r="R80" s="17"/>
      <c r="S80" s="18"/>
      <c r="T80" s="14"/>
      <c r="U80" s="41"/>
      <c r="V80" s="40"/>
      <c r="W80" s="38"/>
    </row>
    <row r="81" spans="4:23">
      <c r="D81" s="5">
        <v>-4.9936771392822201E-4</v>
      </c>
      <c r="H81" s="38"/>
      <c r="I81" s="14"/>
      <c r="J81" s="17"/>
      <c r="K81" s="18"/>
      <c r="L81" s="14"/>
      <c r="M81" s="14"/>
      <c r="N81" s="14"/>
      <c r="O81" s="14"/>
      <c r="P81" s="14"/>
      <c r="Q81" s="14"/>
      <c r="R81" s="17">
        <v>304</v>
      </c>
      <c r="S81" s="18">
        <f t="shared" ref="S81" si="213">944-R81</f>
        <v>640</v>
      </c>
      <c r="T81" s="14"/>
      <c r="U81" s="41">
        <v>39</v>
      </c>
      <c r="V81" s="40"/>
      <c r="W81" s="38">
        <f t="shared" ref="W81" si="214">D81*(2^24)</f>
        <v>-8377.9999999999891</v>
      </c>
    </row>
    <row r="82" spans="4:23">
      <c r="D82" s="5">
        <v>-3.9478540420532201E-3</v>
      </c>
      <c r="F82" s="13">
        <v>40</v>
      </c>
      <c r="H82" s="38">
        <f t="shared" ref="H82" si="215">D82*(2^24)</f>
        <v>-66233.999999999956</v>
      </c>
      <c r="I82" s="14"/>
      <c r="J82" s="17">
        <v>312</v>
      </c>
      <c r="K82" s="18">
        <f t="shared" ref="K82" si="216">952-J82</f>
        <v>640</v>
      </c>
      <c r="L82" s="14"/>
      <c r="M82" s="14"/>
      <c r="N82" s="14"/>
      <c r="O82" s="14"/>
      <c r="P82" s="14"/>
      <c r="Q82" s="14"/>
      <c r="R82" s="17"/>
      <c r="S82" s="18"/>
      <c r="T82" s="14"/>
      <c r="U82" s="41"/>
      <c r="V82" s="40"/>
      <c r="W82" s="38"/>
    </row>
    <row r="83" spans="4:23">
      <c r="D83" s="5">
        <v>-9.1195106506347602E-5</v>
      </c>
      <c r="H83" s="38"/>
      <c r="I83" s="14"/>
      <c r="J83" s="17"/>
      <c r="K83" s="18"/>
      <c r="L83" s="14"/>
      <c r="M83" s="14"/>
      <c r="N83" s="14"/>
      <c r="O83" s="14"/>
      <c r="P83" s="14"/>
      <c r="Q83" s="14"/>
      <c r="R83" s="17">
        <v>312</v>
      </c>
      <c r="S83" s="18">
        <f t="shared" ref="S83" si="217">944-R83</f>
        <v>632</v>
      </c>
      <c r="T83" s="14"/>
      <c r="U83" s="41">
        <v>40</v>
      </c>
      <c r="V83" s="40"/>
      <c r="W83" s="38">
        <f t="shared" ref="W83" si="218">D83*(2^24)</f>
        <v>-1529.9999999999991</v>
      </c>
    </row>
    <row r="84" spans="4:23">
      <c r="D84" s="5">
        <v>4.4178962707519497E-3</v>
      </c>
      <c r="F84" s="13">
        <v>41</v>
      </c>
      <c r="H84" s="38">
        <f t="shared" ref="H84" si="219">D84*(2^24)</f>
        <v>74119.999999999942</v>
      </c>
      <c r="I84" s="14"/>
      <c r="J84" s="17">
        <v>320</v>
      </c>
      <c r="K84" s="18">
        <f t="shared" ref="K84" si="220">952-J84</f>
        <v>632</v>
      </c>
      <c r="L84" s="14"/>
      <c r="M84" s="14"/>
      <c r="N84" s="14"/>
      <c r="O84" s="14"/>
      <c r="P84" s="14"/>
      <c r="Q84" s="14"/>
      <c r="R84" s="17"/>
      <c r="S84" s="18"/>
      <c r="T84" s="14"/>
      <c r="U84" s="41"/>
      <c r="V84" s="40"/>
      <c r="W84" s="38"/>
    </row>
    <row r="85" spans="4:23">
      <c r="D85" s="5">
        <v>8.3184242248535102E-4</v>
      </c>
      <c r="H85" s="38"/>
      <c r="I85" s="14"/>
      <c r="J85" s="17"/>
      <c r="K85" s="18"/>
      <c r="L85" s="14"/>
      <c r="M85" s="14"/>
      <c r="N85" s="14"/>
      <c r="O85" s="14"/>
      <c r="P85" s="14"/>
      <c r="Q85" s="14"/>
      <c r="R85" s="17">
        <v>320</v>
      </c>
      <c r="S85" s="18">
        <f t="shared" ref="S85" si="221">944-R85</f>
        <v>624</v>
      </c>
      <c r="T85" s="14"/>
      <c r="U85" s="41">
        <v>41</v>
      </c>
      <c r="V85" s="40"/>
      <c r="W85" s="38">
        <f t="shared" ref="W85" si="222">D85*(2^24)</f>
        <v>13955.999999999991</v>
      </c>
    </row>
    <row r="86" spans="4:23">
      <c r="D86" s="5">
        <v>-4.81849908828735E-3</v>
      </c>
      <c r="F86" s="13">
        <v>42</v>
      </c>
      <c r="H86" s="38">
        <f t="shared" ref="H86" si="223">D86*(2^24)</f>
        <v>-80840.999999999942</v>
      </c>
      <c r="I86" s="14"/>
      <c r="J86" s="17">
        <v>328</v>
      </c>
      <c r="K86" s="18">
        <f t="shared" ref="K86" si="224">952-J86</f>
        <v>624</v>
      </c>
      <c r="L86" s="14"/>
      <c r="M86" s="14"/>
      <c r="N86" s="14"/>
      <c r="O86" s="14"/>
      <c r="P86" s="14"/>
      <c r="Q86" s="14"/>
      <c r="R86" s="17"/>
      <c r="S86" s="18"/>
      <c r="T86" s="14"/>
      <c r="U86" s="41"/>
      <c r="V86" s="40"/>
      <c r="W86" s="38"/>
    </row>
    <row r="87" spans="4:23">
      <c r="D87" s="5">
        <v>-1.72805786132812E-3</v>
      </c>
      <c r="H87" s="38"/>
      <c r="I87" s="14"/>
      <c r="J87" s="17"/>
      <c r="K87" s="18"/>
      <c r="L87" s="14"/>
      <c r="M87" s="14"/>
      <c r="N87" s="14"/>
      <c r="O87" s="14"/>
      <c r="P87" s="14"/>
      <c r="Q87" s="14"/>
      <c r="R87" s="17">
        <v>328</v>
      </c>
      <c r="S87" s="18">
        <f t="shared" ref="S87" si="225">944-R87</f>
        <v>616</v>
      </c>
      <c r="T87" s="14"/>
      <c r="U87" s="41">
        <v>42</v>
      </c>
      <c r="V87" s="40"/>
      <c r="W87" s="38">
        <f t="shared" ref="W87" si="226">D87*(2^24)</f>
        <v>-28991.999999999916</v>
      </c>
    </row>
    <row r="88" spans="4:23">
      <c r="D88" s="5">
        <v>5.1164627075195304E-3</v>
      </c>
      <c r="F88" s="13">
        <v>43</v>
      </c>
      <c r="H88" s="38">
        <f t="shared" ref="H88" si="227">D88*(2^24)</f>
        <v>85839.999999999985</v>
      </c>
      <c r="I88" s="14"/>
      <c r="J88" s="17">
        <v>336</v>
      </c>
      <c r="K88" s="18">
        <f t="shared" ref="K88" si="228">952-J88</f>
        <v>616</v>
      </c>
      <c r="L88" s="14"/>
      <c r="M88" s="14"/>
      <c r="N88" s="14"/>
      <c r="O88" s="14"/>
      <c r="P88" s="14"/>
      <c r="Q88" s="14"/>
      <c r="R88" s="17"/>
      <c r="S88" s="18"/>
      <c r="T88" s="14"/>
      <c r="U88" s="41"/>
      <c r="V88" s="40"/>
      <c r="W88" s="38"/>
    </row>
    <row r="89" spans="4:23">
      <c r="D89" s="5">
        <v>2.7810931205749499E-3</v>
      </c>
      <c r="H89" s="38"/>
      <c r="I89" s="14"/>
      <c r="J89" s="17"/>
      <c r="K89" s="18"/>
      <c r="L89" s="14"/>
      <c r="M89" s="14"/>
      <c r="N89" s="14"/>
      <c r="O89" s="14"/>
      <c r="P89" s="14"/>
      <c r="Q89" s="14"/>
      <c r="R89" s="17">
        <v>336</v>
      </c>
      <c r="S89" s="18">
        <f t="shared" ref="S89" si="229">944-R89</f>
        <v>608</v>
      </c>
      <c r="T89" s="14"/>
      <c r="U89" s="41">
        <v>43</v>
      </c>
      <c r="V89" s="40"/>
      <c r="W89" s="38">
        <f t="shared" ref="W89" si="230">D89*(2^24)</f>
        <v>46658.999999999978</v>
      </c>
    </row>
    <row r="90" spans="4:23">
      <c r="D90" s="5">
        <v>-5.2753090858459403E-3</v>
      </c>
      <c r="F90" s="13">
        <v>44</v>
      </c>
      <c r="H90" s="38">
        <f t="shared" ref="H90" si="231">D90*(2^24)</f>
        <v>-88504.999999999884</v>
      </c>
      <c r="I90" s="14"/>
      <c r="J90" s="17">
        <v>344</v>
      </c>
      <c r="K90" s="18">
        <f t="shared" ref="K90" si="232">952-J90</f>
        <v>608</v>
      </c>
      <c r="L90" s="14"/>
      <c r="M90" s="14"/>
      <c r="N90" s="14"/>
      <c r="O90" s="14"/>
      <c r="P90" s="14"/>
      <c r="Q90" s="14"/>
      <c r="R90" s="17"/>
      <c r="S90" s="18"/>
      <c r="T90" s="14"/>
      <c r="U90" s="41"/>
      <c r="V90" s="40"/>
      <c r="W90" s="38"/>
    </row>
    <row r="91" spans="4:23">
      <c r="D91" s="5">
        <v>-3.9874911308288496E-3</v>
      </c>
      <c r="H91" s="38"/>
      <c r="I91" s="14"/>
      <c r="J91" s="17"/>
      <c r="K91" s="18"/>
      <c r="L91" s="14"/>
      <c r="M91" s="14"/>
      <c r="N91" s="14"/>
      <c r="O91" s="14"/>
      <c r="P91" s="14"/>
      <c r="Q91" s="14"/>
      <c r="R91" s="17">
        <v>344</v>
      </c>
      <c r="S91" s="18">
        <f t="shared" ref="S91" si="233">944-R91</f>
        <v>600</v>
      </c>
      <c r="T91" s="14"/>
      <c r="U91" s="41">
        <v>44</v>
      </c>
      <c r="V91" s="40"/>
      <c r="W91" s="38">
        <f t="shared" ref="W91" si="234">D91*(2^24)</f>
        <v>-66898.999999999869</v>
      </c>
    </row>
    <row r="92" spans="4:23">
      <c r="D92" s="5">
        <v>5.2554607391357396E-3</v>
      </c>
      <c r="F92" s="13">
        <v>45</v>
      </c>
      <c r="H92" s="38">
        <f t="shared" ref="H92" si="235">D92*(2^24)</f>
        <v>88171.999999999956</v>
      </c>
      <c r="I92" s="14"/>
      <c r="J92" s="17">
        <v>352</v>
      </c>
      <c r="K92" s="18">
        <f t="shared" ref="K92" si="236">952-J92</f>
        <v>600</v>
      </c>
      <c r="L92" s="14"/>
      <c r="M92" s="14"/>
      <c r="N92" s="14"/>
      <c r="O92" s="14"/>
      <c r="P92" s="14"/>
      <c r="Q92" s="14"/>
      <c r="R92" s="17"/>
      <c r="S92" s="18"/>
      <c r="T92" s="14"/>
      <c r="U92" s="41"/>
      <c r="V92" s="40"/>
      <c r="W92" s="38"/>
    </row>
    <row r="93" spans="4:23">
      <c r="D93" s="5">
        <v>5.3386092185974104E-3</v>
      </c>
      <c r="H93" s="38"/>
      <c r="I93" s="14"/>
      <c r="J93" s="17"/>
      <c r="K93" s="18"/>
      <c r="L93" s="14"/>
      <c r="M93" s="14"/>
      <c r="N93" s="14"/>
      <c r="O93" s="14"/>
      <c r="P93" s="14"/>
      <c r="Q93" s="14"/>
      <c r="R93" s="17">
        <v>352</v>
      </c>
      <c r="S93" s="18">
        <f t="shared" ref="S93" si="237">944-R93</f>
        <v>592</v>
      </c>
      <c r="T93" s="14"/>
      <c r="U93" s="41">
        <v>45</v>
      </c>
      <c r="V93" s="40"/>
      <c r="W93" s="38">
        <f t="shared" ref="W93" si="238">D93*(2^24)</f>
        <v>89566.999999999971</v>
      </c>
    </row>
    <row r="94" spans="4:23">
      <c r="D94" s="5">
        <v>-5.0141811370849601E-3</v>
      </c>
      <c r="F94" s="13">
        <v>46</v>
      </c>
      <c r="H94" s="38">
        <f t="shared" ref="H94" si="239">D94*(2^24)</f>
        <v>-84123.999999999985</v>
      </c>
      <c r="I94" s="14"/>
      <c r="J94" s="17">
        <v>360</v>
      </c>
      <c r="K94" s="18">
        <f t="shared" ref="K94" si="240">952-J94</f>
        <v>592</v>
      </c>
      <c r="L94" s="14"/>
      <c r="M94" s="14"/>
      <c r="N94" s="14"/>
      <c r="O94" s="14"/>
      <c r="P94" s="14"/>
      <c r="Q94" s="14"/>
      <c r="R94" s="17"/>
      <c r="S94" s="18"/>
      <c r="T94" s="14"/>
      <c r="U94" s="41"/>
      <c r="V94" s="40"/>
      <c r="W94" s="38"/>
    </row>
    <row r="95" spans="4:23">
      <c r="D95" s="5">
        <v>-6.8204998970031704E-3</v>
      </c>
      <c r="H95" s="38"/>
      <c r="I95" s="14"/>
      <c r="J95" s="17"/>
      <c r="K95" s="18"/>
      <c r="L95" s="14"/>
      <c r="M95" s="14"/>
      <c r="N95" s="14"/>
      <c r="O95" s="14"/>
      <c r="P95" s="14"/>
      <c r="Q95" s="14"/>
      <c r="R95" s="17">
        <v>360</v>
      </c>
      <c r="S95" s="18">
        <f t="shared" ref="S95" si="241">944-R95</f>
        <v>584</v>
      </c>
      <c r="T95" s="14"/>
      <c r="U95" s="41">
        <v>46</v>
      </c>
      <c r="V95" s="40"/>
      <c r="W95" s="38">
        <f t="shared" ref="W95" si="242">D95*(2^24)</f>
        <v>-114428.99999999994</v>
      </c>
    </row>
    <row r="96" spans="4:23">
      <c r="D96" s="5">
        <v>4.50581312179565E-3</v>
      </c>
      <c r="F96" s="13">
        <v>47</v>
      </c>
      <c r="H96" s="38">
        <f t="shared" ref="H96" si="243">D96*(2^24)</f>
        <v>75594.999999999927</v>
      </c>
      <c r="I96" s="14"/>
      <c r="J96" s="17">
        <v>368</v>
      </c>
      <c r="K96" s="18">
        <f t="shared" ref="K96" si="244">952-J96</f>
        <v>584</v>
      </c>
      <c r="L96" s="14"/>
      <c r="M96" s="14"/>
      <c r="N96" s="14"/>
      <c r="O96" s="14"/>
      <c r="P96" s="14"/>
      <c r="Q96" s="14"/>
      <c r="R96" s="17"/>
      <c r="S96" s="18"/>
      <c r="T96" s="14"/>
      <c r="U96" s="41"/>
      <c r="V96" s="40"/>
      <c r="W96" s="38"/>
    </row>
    <row r="97" spans="4:23">
      <c r="D97" s="5">
        <v>8.4139704704284599E-3</v>
      </c>
      <c r="H97" s="38"/>
      <c r="I97" s="14"/>
      <c r="J97" s="17"/>
      <c r="K97" s="18"/>
      <c r="L97" s="14"/>
      <c r="M97" s="14"/>
      <c r="N97" s="14"/>
      <c r="O97" s="14"/>
      <c r="P97" s="14"/>
      <c r="Q97" s="14"/>
      <c r="R97" s="17">
        <v>368</v>
      </c>
      <c r="S97" s="18">
        <f t="shared" ref="S97" si="245">944-R97</f>
        <v>576</v>
      </c>
      <c r="T97" s="14"/>
      <c r="U97" s="41">
        <v>47</v>
      </c>
      <c r="V97" s="40"/>
      <c r="W97" s="38">
        <f t="shared" ref="W97" si="246">D97*(2^24)</f>
        <v>141162.99999999988</v>
      </c>
    </row>
    <row r="98" spans="4:23">
      <c r="D98" s="5">
        <v>-3.6808252334594701E-3</v>
      </c>
      <c r="F98" s="13">
        <v>48</v>
      </c>
      <c r="H98" s="39">
        <f t="shared" ref="H98" si="247">D98*(2^24)</f>
        <v>-61753.999999999956</v>
      </c>
      <c r="I98" s="14"/>
      <c r="J98" s="19">
        <v>376</v>
      </c>
      <c r="K98" s="42">
        <f t="shared" ref="K98" si="248">952-J98</f>
        <v>576</v>
      </c>
      <c r="L98" s="14"/>
      <c r="M98" s="14"/>
      <c r="N98" s="14"/>
      <c r="O98" s="14"/>
      <c r="P98" s="14"/>
      <c r="Q98" s="14"/>
      <c r="R98" s="17"/>
      <c r="S98" s="18"/>
      <c r="T98" s="14"/>
      <c r="U98" s="41"/>
      <c r="V98" s="40"/>
      <c r="W98" s="38"/>
    </row>
    <row r="99" spans="4:23">
      <c r="D99" s="5">
        <v>-1.0094881057739201E-2</v>
      </c>
      <c r="H99" s="40"/>
      <c r="I99" s="14"/>
      <c r="J99" s="14"/>
      <c r="K99" s="14"/>
      <c r="L99" s="14"/>
      <c r="M99" s="14"/>
      <c r="N99" s="14"/>
      <c r="O99" s="14"/>
      <c r="P99" s="14"/>
      <c r="Q99" s="14"/>
      <c r="R99" s="19">
        <v>376</v>
      </c>
      <c r="S99" s="42">
        <f t="shared" ref="S99" si="249">944-R99</f>
        <v>568</v>
      </c>
      <c r="T99" s="14"/>
      <c r="U99" s="41">
        <v>48</v>
      </c>
      <c r="V99" s="40"/>
      <c r="W99" s="39">
        <f t="shared" ref="W99" si="250">D99*(2^24)</f>
        <v>-169363.99999999904</v>
      </c>
    </row>
    <row r="100" spans="4:23">
      <c r="D100" s="5">
        <v>2.4841427803039499E-3</v>
      </c>
      <c r="F100" s="13">
        <v>49</v>
      </c>
      <c r="H100" s="37">
        <f t="shared" ref="H100" si="251">D100*(2^24)</f>
        <v>41676.999999999913</v>
      </c>
      <c r="I100" s="14"/>
      <c r="J100" s="43">
        <v>384</v>
      </c>
      <c r="K100" s="16">
        <f t="shared" ref="K100" si="252">952-J100</f>
        <v>568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41"/>
      <c r="V100" s="40"/>
      <c r="W100" s="40"/>
    </row>
    <row r="101" spans="4:23">
      <c r="D101" s="5">
        <v>1.1834383010864201E-2</v>
      </c>
      <c r="H101" s="38"/>
      <c r="I101" s="14"/>
      <c r="J101" s="17"/>
      <c r="K101" s="18"/>
      <c r="L101" s="14"/>
      <c r="M101" s="14"/>
      <c r="N101" s="14"/>
      <c r="O101" s="14"/>
      <c r="P101" s="14"/>
      <c r="Q101" s="14"/>
      <c r="R101" s="43">
        <v>384</v>
      </c>
      <c r="S101" s="16">
        <f t="shared" ref="S101" si="253">944-R101</f>
        <v>560</v>
      </c>
      <c r="T101" s="14"/>
      <c r="U101" s="41">
        <v>49</v>
      </c>
      <c r="V101" s="40"/>
      <c r="W101" s="37">
        <f t="shared" ref="W101" si="254">D101*(2^24)</f>
        <v>198547.99999999904</v>
      </c>
    </row>
    <row r="102" spans="4:23">
      <c r="D102" s="5">
        <v>-8.5216760635375901E-4</v>
      </c>
      <c r="F102" s="13">
        <v>50</v>
      </c>
      <c r="H102" s="38">
        <f t="shared" ref="H102" si="255">D102*(2^24)</f>
        <v>-14296.999999999987</v>
      </c>
      <c r="I102" s="14"/>
      <c r="J102" s="17">
        <v>392</v>
      </c>
      <c r="K102" s="18">
        <f t="shared" ref="K102" si="256">952-J102</f>
        <v>560</v>
      </c>
      <c r="L102" s="14"/>
      <c r="M102" s="14"/>
      <c r="N102" s="14"/>
      <c r="O102" s="14"/>
      <c r="P102" s="14"/>
      <c r="Q102" s="14"/>
      <c r="R102" s="17"/>
      <c r="S102" s="18"/>
      <c r="T102" s="14"/>
      <c r="U102" s="41"/>
      <c r="V102" s="40"/>
      <c r="W102" s="38"/>
    </row>
    <row r="103" spans="4:23">
      <c r="D103" s="5">
        <v>-1.3599812984466501E-2</v>
      </c>
      <c r="H103" s="38"/>
      <c r="I103" s="14"/>
      <c r="J103" s="17"/>
      <c r="K103" s="18"/>
      <c r="L103" s="14"/>
      <c r="M103" s="14"/>
      <c r="N103" s="14"/>
      <c r="O103" s="14"/>
      <c r="P103" s="14"/>
      <c r="Q103" s="14"/>
      <c r="R103" s="17">
        <v>392</v>
      </c>
      <c r="S103" s="18">
        <f t="shared" ref="S103" si="257">944-R103</f>
        <v>552</v>
      </c>
      <c r="T103" s="14"/>
      <c r="U103" s="41">
        <v>50</v>
      </c>
      <c r="V103" s="40"/>
      <c r="W103" s="38">
        <f t="shared" ref="W103" si="258">D103*(2^24)</f>
        <v>-228166.99999999913</v>
      </c>
    </row>
    <row r="104" spans="4:23">
      <c r="D104" s="5">
        <v>-1.2933015823364199E-3</v>
      </c>
      <c r="F104" s="13">
        <v>51</v>
      </c>
      <c r="H104" s="38">
        <f t="shared" ref="H104" si="259">D104*(2^24)</f>
        <v>-21697.999999999902</v>
      </c>
      <c r="I104" s="14"/>
      <c r="J104" s="17">
        <v>400</v>
      </c>
      <c r="K104" s="18">
        <f t="shared" ref="K104" si="260">952-J104</f>
        <v>552</v>
      </c>
      <c r="L104" s="14"/>
      <c r="M104" s="14"/>
      <c r="N104" s="14"/>
      <c r="O104" s="14"/>
      <c r="P104" s="14"/>
      <c r="Q104" s="14"/>
      <c r="R104" s="17"/>
      <c r="S104" s="18"/>
      <c r="T104" s="14"/>
      <c r="U104" s="41"/>
      <c r="V104" s="40"/>
      <c r="W104" s="38"/>
    </row>
    <row r="105" spans="4:23">
      <c r="D105" s="5">
        <v>1.53555870056152E-2</v>
      </c>
      <c r="H105" s="38"/>
      <c r="I105" s="14"/>
      <c r="J105" s="17"/>
      <c r="K105" s="18"/>
      <c r="L105" s="14"/>
      <c r="M105" s="14"/>
      <c r="N105" s="14"/>
      <c r="O105" s="14"/>
      <c r="P105" s="14"/>
      <c r="Q105" s="14"/>
      <c r="R105" s="17">
        <v>400</v>
      </c>
      <c r="S105" s="18">
        <f t="shared" ref="S105" si="261">944-R105</f>
        <v>544</v>
      </c>
      <c r="T105" s="14"/>
      <c r="U105" s="41">
        <v>51</v>
      </c>
      <c r="V105" s="40"/>
      <c r="W105" s="38">
        <f t="shared" ref="W105" si="262">D105*(2^24)</f>
        <v>257623.99999999942</v>
      </c>
    </row>
    <row r="106" spans="4:23">
      <c r="D106" s="5">
        <v>4.0557384490966701E-3</v>
      </c>
      <c r="F106" s="13">
        <v>52</v>
      </c>
      <c r="H106" s="38">
        <f t="shared" ref="H106" si="263">D106*(2^24)</f>
        <v>68043.99999999984</v>
      </c>
      <c r="I106" s="14"/>
      <c r="J106" s="17">
        <v>408</v>
      </c>
      <c r="K106" s="18">
        <f t="shared" ref="K106" si="264">952-J106</f>
        <v>544</v>
      </c>
      <c r="L106" s="14"/>
      <c r="M106" s="14"/>
      <c r="N106" s="14"/>
      <c r="O106" s="14"/>
      <c r="P106" s="14"/>
      <c r="Q106" s="14"/>
      <c r="R106" s="17"/>
      <c r="S106" s="18"/>
      <c r="T106" s="14"/>
      <c r="U106" s="41"/>
      <c r="V106" s="40"/>
      <c r="W106" s="38"/>
    </row>
    <row r="107" spans="4:23">
      <c r="D107" s="5">
        <v>-1.7063915729522702E-2</v>
      </c>
      <c r="H107" s="38"/>
      <c r="I107" s="14"/>
      <c r="J107" s="17"/>
      <c r="K107" s="18"/>
      <c r="L107" s="14"/>
      <c r="M107" s="14"/>
      <c r="N107" s="14"/>
      <c r="O107" s="14"/>
      <c r="P107" s="14"/>
      <c r="Q107" s="14"/>
      <c r="R107" s="17">
        <v>408</v>
      </c>
      <c r="S107" s="18">
        <f t="shared" ref="S107" si="265">944-R107</f>
        <v>536</v>
      </c>
      <c r="T107" s="14"/>
      <c r="U107" s="41">
        <v>52</v>
      </c>
      <c r="V107" s="40"/>
      <c r="W107" s="38">
        <f t="shared" ref="W107" si="266">D107*(2^24)</f>
        <v>-286284.99999999994</v>
      </c>
    </row>
    <row r="108" spans="4:23">
      <c r="D108" s="5">
        <v>-7.5847506523132298E-3</v>
      </c>
      <c r="F108" s="13">
        <v>53</v>
      </c>
      <c r="H108" s="38">
        <f t="shared" ref="H108" si="267">D108*(2^24)</f>
        <v>-127250.99999999996</v>
      </c>
      <c r="I108" s="14"/>
      <c r="J108" s="17">
        <v>416</v>
      </c>
      <c r="K108" s="18">
        <f t="shared" ref="K108" si="268">952-J108</f>
        <v>536</v>
      </c>
      <c r="L108" s="14"/>
      <c r="M108" s="14"/>
      <c r="N108" s="14"/>
      <c r="O108" s="14"/>
      <c r="P108" s="14"/>
      <c r="Q108" s="14"/>
      <c r="R108" s="17"/>
      <c r="S108" s="18"/>
      <c r="T108" s="14"/>
      <c r="U108" s="41"/>
      <c r="V108" s="40"/>
      <c r="W108" s="38"/>
    </row>
    <row r="109" spans="4:23">
      <c r="D109" s="5">
        <v>1.8686473369598298E-2</v>
      </c>
      <c r="H109" s="38"/>
      <c r="I109" s="14"/>
      <c r="J109" s="17"/>
      <c r="K109" s="18"/>
      <c r="L109" s="14"/>
      <c r="M109" s="14"/>
      <c r="N109" s="14"/>
      <c r="O109" s="14"/>
      <c r="P109" s="14"/>
      <c r="Q109" s="14"/>
      <c r="R109" s="17">
        <v>416</v>
      </c>
      <c r="S109" s="18">
        <f t="shared" ref="S109" si="269">944-R109</f>
        <v>528</v>
      </c>
      <c r="T109" s="14"/>
      <c r="U109" s="41">
        <v>53</v>
      </c>
      <c r="V109" s="40"/>
      <c r="W109" s="38">
        <f t="shared" ref="W109" si="270">D109*(2^24)</f>
        <v>313506.99999999849</v>
      </c>
    </row>
    <row r="110" spans="4:23">
      <c r="D110" s="5">
        <v>1.2115359306335401E-2</v>
      </c>
      <c r="F110" s="13">
        <v>54</v>
      </c>
      <c r="H110" s="38">
        <f t="shared" ref="H110" si="271">D110*(2^24)</f>
        <v>203261.99999999919</v>
      </c>
      <c r="I110" s="14"/>
      <c r="J110" s="17">
        <v>424</v>
      </c>
      <c r="K110" s="18">
        <f t="shared" ref="K110" si="272">952-J110</f>
        <v>528</v>
      </c>
      <c r="L110" s="14"/>
      <c r="M110" s="14"/>
      <c r="N110" s="14"/>
      <c r="O110" s="14"/>
      <c r="P110" s="14"/>
      <c r="Q110" s="14"/>
      <c r="R110" s="17"/>
      <c r="S110" s="18"/>
      <c r="T110" s="14"/>
      <c r="U110" s="41"/>
      <c r="V110" s="40"/>
      <c r="W110" s="38"/>
    </row>
    <row r="111" spans="4:23">
      <c r="D111" s="5">
        <v>-2.0185232162475499E-2</v>
      </c>
      <c r="H111" s="38"/>
      <c r="I111" s="14"/>
      <c r="J111" s="17"/>
      <c r="K111" s="18"/>
      <c r="L111" s="14"/>
      <c r="M111" s="14"/>
      <c r="N111" s="14"/>
      <c r="O111" s="14"/>
      <c r="P111" s="14"/>
      <c r="Q111" s="14"/>
      <c r="R111" s="17">
        <v>424</v>
      </c>
      <c r="S111" s="18">
        <f t="shared" ref="S111" si="273">944-R111</f>
        <v>520</v>
      </c>
      <c r="T111" s="14"/>
      <c r="U111" s="41">
        <v>54</v>
      </c>
      <c r="V111" s="40"/>
      <c r="W111" s="38">
        <f t="shared" ref="W111" si="274">D111*(2^24)</f>
        <v>-338651.99999999854</v>
      </c>
    </row>
    <row r="112" spans="4:23">
      <c r="D112" s="5">
        <v>-1.80524587631225E-2</v>
      </c>
      <c r="F112" s="13">
        <v>55</v>
      </c>
      <c r="H112" s="38">
        <f t="shared" ref="H112" si="275">D112*(2^24)</f>
        <v>-302869.99999999901</v>
      </c>
      <c r="I112" s="14"/>
      <c r="J112" s="17">
        <v>432</v>
      </c>
      <c r="K112" s="18">
        <f t="shared" ref="K112" si="276">952-J112</f>
        <v>520</v>
      </c>
      <c r="L112" s="14"/>
      <c r="M112" s="14"/>
      <c r="N112" s="14"/>
      <c r="O112" s="14"/>
      <c r="P112" s="14"/>
      <c r="Q112" s="14"/>
      <c r="R112" s="17"/>
      <c r="S112" s="18"/>
      <c r="T112" s="14"/>
      <c r="U112" s="41"/>
      <c r="V112" s="40"/>
      <c r="W112" s="38"/>
    </row>
    <row r="113" spans="4:23">
      <c r="D113" s="5">
        <v>2.15239524841308E-2</v>
      </c>
      <c r="H113" s="38"/>
      <c r="I113" s="14"/>
      <c r="J113" s="17"/>
      <c r="K113" s="18"/>
      <c r="L113" s="14"/>
      <c r="M113" s="14"/>
      <c r="N113" s="14"/>
      <c r="O113" s="14"/>
      <c r="P113" s="14"/>
      <c r="Q113" s="14"/>
      <c r="R113" s="17">
        <v>432</v>
      </c>
      <c r="S113" s="18">
        <f t="shared" ref="S113" si="277">944-R113</f>
        <v>512</v>
      </c>
      <c r="T113" s="14"/>
      <c r="U113" s="41">
        <v>55</v>
      </c>
      <c r="V113" s="40"/>
      <c r="W113" s="38">
        <f t="shared" ref="W113" si="278">D113*(2^24)</f>
        <v>361111.99999999901</v>
      </c>
    </row>
    <row r="114" spans="4:23">
      <c r="D114" s="5">
        <v>2.6166677474975499E-2</v>
      </c>
      <c r="F114" s="13">
        <v>56</v>
      </c>
      <c r="H114" s="38">
        <f t="shared" ref="H114" si="279">D114*(2^24)</f>
        <v>439003.99999999854</v>
      </c>
      <c r="I114" s="14"/>
      <c r="J114" s="17">
        <v>440</v>
      </c>
      <c r="K114" s="18">
        <f t="shared" ref="K114" si="280">952-J114</f>
        <v>512</v>
      </c>
      <c r="L114" s="14"/>
      <c r="M114" s="14"/>
      <c r="N114" s="14"/>
      <c r="O114" s="14"/>
      <c r="P114" s="14"/>
      <c r="Q114" s="14"/>
      <c r="R114" s="17"/>
      <c r="S114" s="18"/>
      <c r="T114" s="14"/>
      <c r="U114" s="41"/>
      <c r="V114" s="40"/>
      <c r="W114" s="38"/>
    </row>
    <row r="115" spans="4:23">
      <c r="D115" s="5">
        <v>-2.2669494152069002E-2</v>
      </c>
      <c r="H115" s="38"/>
      <c r="I115" s="14"/>
      <c r="J115" s="17"/>
      <c r="K115" s="18"/>
      <c r="L115" s="14"/>
      <c r="M115" s="14"/>
      <c r="N115" s="14"/>
      <c r="O115" s="14"/>
      <c r="P115" s="14"/>
      <c r="Q115" s="14"/>
      <c r="R115" s="17">
        <v>440</v>
      </c>
      <c r="S115" s="18">
        <f t="shared" ref="S115" si="281">944-R115</f>
        <v>504</v>
      </c>
      <c r="T115" s="14"/>
      <c r="U115" s="41">
        <v>56</v>
      </c>
      <c r="V115" s="40"/>
      <c r="W115" s="38">
        <f t="shared" ref="W115" si="282">D115*(2^24)</f>
        <v>-380330.99999999849</v>
      </c>
    </row>
    <row r="116" spans="4:23">
      <c r="D116" s="5">
        <v>-3.8127183914184501E-2</v>
      </c>
      <c r="F116" s="13">
        <v>57</v>
      </c>
      <c r="H116" s="38">
        <f t="shared" ref="H116" si="283">D116*(2^24)</f>
        <v>-639667.99999999884</v>
      </c>
      <c r="I116" s="14"/>
      <c r="J116" s="17">
        <v>448</v>
      </c>
      <c r="K116" s="18">
        <f t="shared" ref="K116" si="284">952-J116</f>
        <v>504</v>
      </c>
      <c r="L116" s="14"/>
      <c r="M116" s="14"/>
      <c r="N116" s="14"/>
      <c r="O116" s="14"/>
      <c r="P116" s="14"/>
      <c r="Q116" s="14"/>
      <c r="R116" s="17"/>
      <c r="S116" s="18"/>
      <c r="T116" s="14"/>
      <c r="U116" s="41"/>
      <c r="V116" s="40"/>
      <c r="W116" s="38"/>
    </row>
    <row r="117" spans="4:23">
      <c r="D117" s="5">
        <v>2.3592770099639799E-2</v>
      </c>
      <c r="H117" s="38"/>
      <c r="I117" s="14"/>
      <c r="J117" s="17"/>
      <c r="K117" s="18"/>
      <c r="L117" s="14"/>
      <c r="M117" s="14"/>
      <c r="N117" s="14"/>
      <c r="O117" s="14"/>
      <c r="P117" s="14"/>
      <c r="Q117" s="14"/>
      <c r="R117" s="17">
        <v>448</v>
      </c>
      <c r="S117" s="18">
        <f t="shared" ref="S117" si="285">944-R117</f>
        <v>496</v>
      </c>
      <c r="T117" s="14"/>
      <c r="U117" s="41">
        <v>57</v>
      </c>
      <c r="V117" s="40"/>
      <c r="W117" s="38">
        <f t="shared" ref="W117" si="286">D117*(2^24)</f>
        <v>395820.99999999843</v>
      </c>
    </row>
    <row r="118" spans="4:23">
      <c r="D118" s="5">
        <v>5.8311402797698898E-2</v>
      </c>
      <c r="F118" s="13">
        <v>58</v>
      </c>
      <c r="H118" s="38">
        <f t="shared" ref="H118" si="287">D118*(2^24)</f>
        <v>978302.99999999872</v>
      </c>
      <c r="I118" s="14"/>
      <c r="J118" s="17">
        <v>456</v>
      </c>
      <c r="K118" s="18">
        <f t="shared" ref="K118" si="288">952-J118</f>
        <v>496</v>
      </c>
      <c r="L118" s="14"/>
      <c r="M118" s="14"/>
      <c r="N118" s="14"/>
      <c r="O118" s="14"/>
      <c r="P118" s="14"/>
      <c r="Q118" s="14"/>
      <c r="R118" s="17"/>
      <c r="S118" s="18"/>
      <c r="T118" s="14"/>
      <c r="U118" s="41"/>
      <c r="V118" s="40"/>
      <c r="W118" s="38"/>
    </row>
    <row r="119" spans="4:23">
      <c r="D119" s="5">
        <v>-2.4269998073577801E-2</v>
      </c>
      <c r="H119" s="38"/>
      <c r="I119" s="14"/>
      <c r="J119" s="17"/>
      <c r="K119" s="18"/>
      <c r="L119" s="14"/>
      <c r="M119" s="14"/>
      <c r="N119" s="14"/>
      <c r="O119" s="14"/>
      <c r="P119" s="14"/>
      <c r="Q119" s="14"/>
      <c r="R119" s="17">
        <v>456</v>
      </c>
      <c r="S119" s="18">
        <f t="shared" ref="S119" si="289">944-R119</f>
        <v>488</v>
      </c>
      <c r="T119" s="14"/>
      <c r="U119" s="41">
        <v>58</v>
      </c>
      <c r="V119" s="40"/>
      <c r="W119" s="38">
        <f t="shared" ref="W119" si="290">D119*(2^24)</f>
        <v>-407182.99999999866</v>
      </c>
    </row>
    <row r="120" spans="4:23">
      <c r="D120" s="5">
        <v>-0.102850794792175</v>
      </c>
      <c r="F120" s="13">
        <v>59</v>
      </c>
      <c r="H120" s="38">
        <f t="shared" ref="H120" si="291">D120*(2^24)</f>
        <v>-1725549.9999999951</v>
      </c>
      <c r="I120" s="14"/>
      <c r="J120" s="17">
        <v>464</v>
      </c>
      <c r="K120" s="18">
        <f t="shared" ref="K120" si="292">952-J120</f>
        <v>488</v>
      </c>
      <c r="L120" s="14"/>
      <c r="M120" s="14"/>
      <c r="N120" s="14"/>
      <c r="O120" s="14"/>
      <c r="P120" s="14"/>
      <c r="Q120" s="14"/>
      <c r="R120" s="17"/>
      <c r="S120" s="18"/>
      <c r="T120" s="14"/>
      <c r="U120" s="41"/>
      <c r="V120" s="40"/>
      <c r="W120" s="38"/>
    </row>
    <row r="121" spans="4:23">
      <c r="D121" s="5">
        <v>2.4683594703674299E-2</v>
      </c>
      <c r="H121" s="38"/>
      <c r="I121" s="14"/>
      <c r="J121" s="17"/>
      <c r="K121" s="18"/>
      <c r="L121" s="14"/>
      <c r="M121" s="14"/>
      <c r="N121" s="14"/>
      <c r="O121" s="14"/>
      <c r="P121" s="14"/>
      <c r="Q121" s="14"/>
      <c r="R121" s="17">
        <v>464</v>
      </c>
      <c r="S121" s="18">
        <f t="shared" ref="S121" si="293">944-R121</f>
        <v>480</v>
      </c>
      <c r="T121" s="14"/>
      <c r="U121" s="41">
        <v>59</v>
      </c>
      <c r="V121" s="40"/>
      <c r="W121" s="38">
        <f t="shared" ref="W121" si="294">D121*(2^24)</f>
        <v>414121.99999999971</v>
      </c>
    </row>
    <row r="122" spans="4:23">
      <c r="D122" s="5">
        <v>0.31721860170364302</v>
      </c>
      <c r="F122" s="13">
        <v>60</v>
      </c>
      <c r="H122" s="39">
        <f t="shared" ref="H122" si="295">D122*(2^24)</f>
        <v>5322044.999999987</v>
      </c>
      <c r="I122" s="14"/>
      <c r="J122" s="19">
        <v>472</v>
      </c>
      <c r="K122" s="42">
        <f t="shared" ref="K122" si="296">952-J122</f>
        <v>480</v>
      </c>
      <c r="L122" s="14"/>
      <c r="M122" s="14"/>
      <c r="N122" s="14"/>
      <c r="O122" s="14"/>
      <c r="P122" s="14"/>
      <c r="Q122" s="14"/>
      <c r="R122" s="17"/>
      <c r="S122" s="18"/>
      <c r="T122" s="14"/>
      <c r="U122" s="41"/>
      <c r="V122" s="40"/>
      <c r="W122" s="38"/>
    </row>
    <row r="123" spans="4:23">
      <c r="D123" s="5">
        <v>0.47517728805541898</v>
      </c>
      <c r="H123" s="40"/>
      <c r="I123" s="14"/>
      <c r="J123" s="14"/>
      <c r="K123" s="14"/>
      <c r="L123" s="14"/>
      <c r="M123" s="14"/>
      <c r="N123" s="14"/>
      <c r="O123" s="14"/>
      <c r="P123" s="14"/>
      <c r="Q123" s="14"/>
      <c r="R123" s="19">
        <v>472</v>
      </c>
      <c r="S123" s="42">
        <f t="shared" ref="S123" si="297">944-R123</f>
        <v>472</v>
      </c>
      <c r="T123" s="14"/>
      <c r="U123" s="41">
        <v>60</v>
      </c>
      <c r="V123" s="40"/>
      <c r="W123" s="39">
        <f t="shared" ref="W123" si="298">D123*(2^24)</f>
        <v>7972151.9999999842</v>
      </c>
    </row>
    <row r="124" spans="4:23">
      <c r="D124" s="5">
        <v>0.31721860170364302</v>
      </c>
      <c r="H124" s="40">
        <f t="shared" ref="H124" si="299">D124*(2^24)</f>
        <v>5322044.999999987</v>
      </c>
      <c r="I124" s="14"/>
      <c r="J124" s="14">
        <v>480</v>
      </c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41"/>
      <c r="V124" s="40"/>
      <c r="W124" s="40"/>
    </row>
    <row r="125" spans="4:23">
      <c r="D125" s="5">
        <v>2.4683594703674299E-2</v>
      </c>
      <c r="H125" s="40"/>
      <c r="I125" s="14"/>
      <c r="J125" s="14"/>
      <c r="K125" s="14"/>
      <c r="L125" s="14"/>
      <c r="M125" s="14"/>
      <c r="N125" s="14"/>
      <c r="O125" s="14"/>
      <c r="P125" s="14"/>
      <c r="Q125" s="14"/>
      <c r="R125" s="14">
        <v>480</v>
      </c>
      <c r="S125" s="14"/>
      <c r="T125" s="14"/>
      <c r="U125" s="41"/>
      <c r="V125" s="40"/>
      <c r="W125" s="40">
        <f t="shared" ref="W125" si="300">D125*(2^24)</f>
        <v>414121.99999999971</v>
      </c>
    </row>
    <row r="126" spans="4:23">
      <c r="D126" s="5">
        <v>-0.102850794792175</v>
      </c>
      <c r="H126" s="40">
        <f t="shared" ref="H126" si="301">D126*(2^24)</f>
        <v>-1725549.9999999951</v>
      </c>
      <c r="I126" s="14"/>
      <c r="J126" s="14">
        <v>488</v>
      </c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41"/>
      <c r="V126" s="40"/>
      <c r="W126" s="40"/>
    </row>
    <row r="127" spans="4:23">
      <c r="D127" s="5">
        <v>-2.4269998073577801E-2</v>
      </c>
      <c r="H127" s="40"/>
      <c r="I127" s="14"/>
      <c r="J127" s="14"/>
      <c r="K127" s="14"/>
      <c r="L127" s="14"/>
      <c r="M127" s="14"/>
      <c r="N127" s="14"/>
      <c r="O127" s="14"/>
      <c r="P127" s="14"/>
      <c r="Q127" s="14"/>
      <c r="R127" s="14">
        <v>488</v>
      </c>
      <c r="S127" s="14"/>
      <c r="T127" s="14"/>
      <c r="U127" s="41"/>
      <c r="V127" s="40"/>
      <c r="W127" s="40">
        <f t="shared" ref="W127" si="302">D127*(2^24)</f>
        <v>-407182.99999999866</v>
      </c>
    </row>
    <row r="128" spans="4:23">
      <c r="D128" s="5">
        <v>5.8311402797698898E-2</v>
      </c>
      <c r="H128" s="40">
        <f t="shared" ref="H128" si="303">D128*(2^24)</f>
        <v>978302.99999999872</v>
      </c>
      <c r="I128" s="14"/>
      <c r="J128" s="14">
        <v>496</v>
      </c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41"/>
      <c r="V128" s="40"/>
      <c r="W128" s="40"/>
    </row>
    <row r="129" spans="4:23">
      <c r="D129" s="5">
        <v>2.3592770099639799E-2</v>
      </c>
      <c r="H129" s="40"/>
      <c r="I129" s="14"/>
      <c r="J129" s="14"/>
      <c r="K129" s="14"/>
      <c r="L129" s="14"/>
      <c r="M129" s="14"/>
      <c r="N129" s="14"/>
      <c r="O129" s="14"/>
      <c r="P129" s="14"/>
      <c r="Q129" s="14"/>
      <c r="R129" s="14">
        <v>496</v>
      </c>
      <c r="S129" s="14"/>
      <c r="T129" s="14"/>
      <c r="U129" s="41"/>
      <c r="V129" s="40"/>
      <c r="W129" s="40">
        <f t="shared" ref="W129" si="304">D129*(2^24)</f>
        <v>395820.99999999843</v>
      </c>
    </row>
    <row r="130" spans="4:23">
      <c r="D130" s="5">
        <v>-3.8127183914184501E-2</v>
      </c>
      <c r="H130" s="40">
        <f t="shared" ref="H130" si="305">D130*(2^24)</f>
        <v>-639667.99999999884</v>
      </c>
      <c r="I130" s="14"/>
      <c r="J130" s="14">
        <v>504</v>
      </c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41"/>
      <c r="V130" s="40"/>
      <c r="W130" s="40"/>
    </row>
    <row r="131" spans="4:23">
      <c r="D131" s="5">
        <v>-2.2669494152069002E-2</v>
      </c>
      <c r="H131" s="40"/>
      <c r="I131" s="14"/>
      <c r="J131" s="14"/>
      <c r="K131" s="14"/>
      <c r="L131" s="14"/>
      <c r="M131" s="14"/>
      <c r="N131" s="14"/>
      <c r="O131" s="14"/>
      <c r="P131" s="14"/>
      <c r="Q131" s="14"/>
      <c r="R131" s="14">
        <v>504</v>
      </c>
      <c r="S131" s="14"/>
      <c r="T131" s="14"/>
      <c r="U131" s="41"/>
      <c r="V131" s="40"/>
      <c r="W131" s="40">
        <f t="shared" ref="W131" si="306">D131*(2^24)</f>
        <v>-380330.99999999849</v>
      </c>
    </row>
    <row r="132" spans="4:23">
      <c r="D132" s="5">
        <v>2.6166677474975499E-2</v>
      </c>
      <c r="H132" s="40">
        <f t="shared" ref="H132" si="307">D132*(2^24)</f>
        <v>439003.99999999854</v>
      </c>
      <c r="I132" s="14"/>
      <c r="J132" s="14">
        <v>512</v>
      </c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41"/>
      <c r="V132" s="40"/>
      <c r="W132" s="40"/>
    </row>
    <row r="133" spans="4:23">
      <c r="D133" s="5">
        <v>2.15239524841308E-2</v>
      </c>
      <c r="H133" s="40"/>
      <c r="I133" s="14"/>
      <c r="J133" s="14"/>
      <c r="K133" s="14"/>
      <c r="L133" s="14"/>
      <c r="M133" s="14"/>
      <c r="N133" s="14"/>
      <c r="O133" s="14"/>
      <c r="P133" s="14"/>
      <c r="Q133" s="14"/>
      <c r="R133" s="14">
        <v>512</v>
      </c>
      <c r="S133" s="14"/>
      <c r="T133" s="14"/>
      <c r="U133" s="41"/>
      <c r="V133" s="40"/>
      <c r="W133" s="40">
        <f t="shared" ref="W133" si="308">D133*(2^24)</f>
        <v>361111.99999999901</v>
      </c>
    </row>
    <row r="134" spans="4:23">
      <c r="D134" s="5">
        <v>-1.80524587631225E-2</v>
      </c>
      <c r="H134" s="40">
        <f t="shared" ref="H134" si="309">D134*(2^24)</f>
        <v>-302869.99999999901</v>
      </c>
      <c r="I134" s="14"/>
      <c r="J134" s="14">
        <v>520</v>
      </c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41"/>
      <c r="V134" s="40"/>
      <c r="W134" s="40"/>
    </row>
    <row r="135" spans="4:23">
      <c r="D135" s="5">
        <v>-2.0185232162475499E-2</v>
      </c>
      <c r="H135" s="40"/>
      <c r="I135" s="14"/>
      <c r="J135" s="14"/>
      <c r="K135" s="14"/>
      <c r="L135" s="14"/>
      <c r="M135" s="14"/>
      <c r="N135" s="14"/>
      <c r="O135" s="14"/>
      <c r="P135" s="14"/>
      <c r="Q135" s="14"/>
      <c r="R135" s="14">
        <v>520</v>
      </c>
      <c r="S135" s="14"/>
      <c r="T135" s="14"/>
      <c r="U135" s="41"/>
      <c r="V135" s="40"/>
      <c r="W135" s="40">
        <f t="shared" ref="W135" si="310">D135*(2^24)</f>
        <v>-338651.99999999854</v>
      </c>
    </row>
    <row r="136" spans="4:23">
      <c r="D136" s="5">
        <v>1.2115359306335401E-2</v>
      </c>
      <c r="H136" s="40">
        <f t="shared" ref="H136" si="311">D136*(2^24)</f>
        <v>203261.99999999919</v>
      </c>
      <c r="I136" s="14"/>
      <c r="J136" s="14">
        <v>528</v>
      </c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41"/>
      <c r="V136" s="40"/>
      <c r="W136" s="40"/>
    </row>
    <row r="137" spans="4:23">
      <c r="D137" s="5">
        <v>1.8686473369598298E-2</v>
      </c>
      <c r="H137" s="40"/>
      <c r="I137" s="14"/>
      <c r="J137" s="14"/>
      <c r="K137" s="14"/>
      <c r="L137" s="14"/>
      <c r="M137" s="14"/>
      <c r="N137" s="14"/>
      <c r="O137" s="14"/>
      <c r="P137" s="14"/>
      <c r="Q137" s="14"/>
      <c r="R137" s="14">
        <v>528</v>
      </c>
      <c r="S137" s="14"/>
      <c r="T137" s="14"/>
      <c r="U137" s="41"/>
      <c r="V137" s="40"/>
      <c r="W137" s="40">
        <f t="shared" ref="W137" si="312">D137*(2^24)</f>
        <v>313506.99999999849</v>
      </c>
    </row>
    <row r="138" spans="4:23">
      <c r="D138" s="5">
        <v>-7.5847506523132298E-3</v>
      </c>
      <c r="H138" s="40">
        <f t="shared" ref="H138" si="313">D138*(2^24)</f>
        <v>-127250.99999999996</v>
      </c>
      <c r="I138" s="14"/>
      <c r="J138" s="14">
        <v>536</v>
      </c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41"/>
      <c r="V138" s="40"/>
      <c r="W138" s="40"/>
    </row>
    <row r="139" spans="4:23">
      <c r="D139" s="5">
        <v>-1.7063915729522702E-2</v>
      </c>
      <c r="H139" s="40"/>
      <c r="I139" s="14"/>
      <c r="J139" s="14"/>
      <c r="K139" s="14"/>
      <c r="L139" s="14"/>
      <c r="M139" s="14"/>
      <c r="N139" s="14"/>
      <c r="O139" s="14"/>
      <c r="P139" s="14"/>
      <c r="Q139" s="14"/>
      <c r="R139" s="14">
        <v>536</v>
      </c>
      <c r="S139" s="14"/>
      <c r="T139" s="14"/>
      <c r="U139" s="41"/>
      <c r="V139" s="40"/>
      <c r="W139" s="40">
        <f t="shared" ref="W139" si="314">D139*(2^24)</f>
        <v>-286284.99999999994</v>
      </c>
    </row>
    <row r="140" spans="4:23">
      <c r="D140" s="5">
        <v>4.0557384490966701E-3</v>
      </c>
      <c r="H140" s="40">
        <f t="shared" ref="H140" si="315">D140*(2^24)</f>
        <v>68043.99999999984</v>
      </c>
      <c r="I140" s="14"/>
      <c r="J140" s="14">
        <v>544</v>
      </c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41"/>
      <c r="V140" s="40"/>
      <c r="W140" s="40"/>
    </row>
    <row r="141" spans="4:23">
      <c r="D141" s="5">
        <v>1.53555870056152E-2</v>
      </c>
      <c r="H141" s="40"/>
      <c r="I141" s="14"/>
      <c r="J141" s="14"/>
      <c r="K141" s="14"/>
      <c r="L141" s="14"/>
      <c r="M141" s="14"/>
      <c r="N141" s="14"/>
      <c r="O141" s="14"/>
      <c r="P141" s="14"/>
      <c r="Q141" s="14"/>
      <c r="R141" s="14">
        <v>544</v>
      </c>
      <c r="S141" s="14"/>
      <c r="T141" s="14"/>
      <c r="U141" s="41"/>
      <c r="V141" s="40"/>
      <c r="W141" s="40">
        <f t="shared" ref="W141" si="316">D141*(2^24)</f>
        <v>257623.99999999942</v>
      </c>
    </row>
    <row r="142" spans="4:23">
      <c r="D142" s="5">
        <v>-1.2933015823364199E-3</v>
      </c>
      <c r="H142" s="40">
        <f t="shared" ref="H142" si="317">D142*(2^24)</f>
        <v>-21697.999999999902</v>
      </c>
      <c r="I142" s="14"/>
      <c r="J142" s="14">
        <v>552</v>
      </c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41"/>
      <c r="V142" s="40"/>
      <c r="W142" s="40"/>
    </row>
    <row r="143" spans="4:23">
      <c r="D143" s="5">
        <v>-1.3599812984466501E-2</v>
      </c>
      <c r="H143" s="40"/>
      <c r="I143" s="14"/>
      <c r="J143" s="14"/>
      <c r="K143" s="14"/>
      <c r="L143" s="14"/>
      <c r="M143" s="14"/>
      <c r="N143" s="14"/>
      <c r="O143" s="14"/>
      <c r="P143" s="14"/>
      <c r="Q143" s="14"/>
      <c r="R143" s="14">
        <v>552</v>
      </c>
      <c r="S143" s="14"/>
      <c r="T143" s="14"/>
      <c r="U143" s="41"/>
      <c r="V143" s="40"/>
      <c r="W143" s="40">
        <f t="shared" ref="W143" si="318">D143*(2^24)</f>
        <v>-228166.99999999913</v>
      </c>
    </row>
    <row r="144" spans="4:23">
      <c r="D144" s="5">
        <v>-8.5216760635375901E-4</v>
      </c>
      <c r="H144" s="40">
        <f t="shared" ref="H144" si="319">D144*(2^24)</f>
        <v>-14296.999999999987</v>
      </c>
      <c r="I144" s="14"/>
      <c r="J144" s="14">
        <v>560</v>
      </c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41"/>
      <c r="V144" s="40"/>
      <c r="W144" s="40"/>
    </row>
    <row r="145" spans="4:23">
      <c r="D145" s="5">
        <v>1.1834383010864201E-2</v>
      </c>
      <c r="H145" s="40"/>
      <c r="I145" s="14"/>
      <c r="J145" s="14"/>
      <c r="K145" s="14"/>
      <c r="L145" s="14"/>
      <c r="M145" s="14"/>
      <c r="N145" s="14"/>
      <c r="O145" s="14"/>
      <c r="P145" s="14"/>
      <c r="Q145" s="14"/>
      <c r="R145" s="14">
        <v>560</v>
      </c>
      <c r="S145" s="14"/>
      <c r="T145" s="14"/>
      <c r="U145" s="41"/>
      <c r="V145" s="40"/>
      <c r="W145" s="40">
        <f t="shared" ref="W145" si="320">D145*(2^24)</f>
        <v>198547.99999999904</v>
      </c>
    </row>
    <row r="146" spans="4:23">
      <c r="D146" s="5">
        <v>2.4841427803039499E-3</v>
      </c>
      <c r="H146" s="40">
        <f t="shared" ref="H146" si="321">D146*(2^24)</f>
        <v>41676.999999999913</v>
      </c>
      <c r="I146" s="14"/>
      <c r="J146" s="14">
        <v>568</v>
      </c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41"/>
      <c r="V146" s="40"/>
      <c r="W146" s="40"/>
    </row>
    <row r="147" spans="4:23">
      <c r="D147" s="5">
        <v>-1.0094881057739201E-2</v>
      </c>
      <c r="H147" s="40"/>
      <c r="I147" s="14"/>
      <c r="J147" s="14"/>
      <c r="K147" s="14"/>
      <c r="L147" s="14"/>
      <c r="M147" s="14"/>
      <c r="N147" s="14"/>
      <c r="O147" s="14"/>
      <c r="P147" s="14"/>
      <c r="Q147" s="14"/>
      <c r="R147" s="14">
        <v>568</v>
      </c>
      <c r="S147" s="14"/>
      <c r="T147" s="14"/>
      <c r="U147" s="41"/>
      <c r="V147" s="40"/>
      <c r="W147" s="40">
        <f t="shared" ref="W147" si="322">D147*(2^24)</f>
        <v>-169363.99999999904</v>
      </c>
    </row>
    <row r="148" spans="4:23">
      <c r="D148" s="5">
        <v>-3.6808252334594701E-3</v>
      </c>
      <c r="H148" s="40">
        <f t="shared" ref="H148" si="323">D148*(2^24)</f>
        <v>-61753.999999999956</v>
      </c>
      <c r="I148" s="14"/>
      <c r="J148" s="14">
        <v>576</v>
      </c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41"/>
      <c r="V148" s="40"/>
      <c r="W148" s="40"/>
    </row>
    <row r="149" spans="4:23">
      <c r="D149" s="5">
        <v>8.4139704704284599E-3</v>
      </c>
      <c r="H149" s="40"/>
      <c r="I149" s="14"/>
      <c r="J149" s="14"/>
      <c r="K149" s="14"/>
      <c r="L149" s="14"/>
      <c r="M149" s="14"/>
      <c r="N149" s="14"/>
      <c r="O149" s="14"/>
      <c r="P149" s="14"/>
      <c r="Q149" s="14"/>
      <c r="R149" s="14">
        <v>576</v>
      </c>
      <c r="S149" s="14"/>
      <c r="T149" s="14"/>
      <c r="U149" s="41"/>
      <c r="V149" s="40"/>
      <c r="W149" s="40">
        <f t="shared" ref="W149" si="324">D149*(2^24)</f>
        <v>141162.99999999988</v>
      </c>
    </row>
    <row r="150" spans="4:23">
      <c r="D150" s="5">
        <v>4.50581312179565E-3</v>
      </c>
      <c r="H150" s="40">
        <f t="shared" ref="H150" si="325">D150*(2^24)</f>
        <v>75594.999999999927</v>
      </c>
      <c r="I150" s="14"/>
      <c r="J150" s="14">
        <v>584</v>
      </c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41"/>
      <c r="V150" s="40"/>
      <c r="W150" s="40"/>
    </row>
    <row r="151" spans="4:23">
      <c r="D151" s="5">
        <v>-6.8204998970031704E-3</v>
      </c>
      <c r="H151" s="40"/>
      <c r="I151" s="14"/>
      <c r="J151" s="14"/>
      <c r="K151" s="14"/>
      <c r="L151" s="14"/>
      <c r="M151" s="14"/>
      <c r="N151" s="14"/>
      <c r="O151" s="14"/>
      <c r="P151" s="14"/>
      <c r="Q151" s="14"/>
      <c r="R151" s="14">
        <v>584</v>
      </c>
      <c r="S151" s="14"/>
      <c r="T151" s="14"/>
      <c r="U151" s="41"/>
      <c r="V151" s="40"/>
      <c r="W151" s="40">
        <f t="shared" ref="W151" si="326">D151*(2^24)</f>
        <v>-114428.99999999994</v>
      </c>
    </row>
    <row r="152" spans="4:23">
      <c r="D152" s="5">
        <v>-5.0141811370849601E-3</v>
      </c>
      <c r="H152" s="40">
        <f t="shared" ref="H152" si="327">D152*(2^24)</f>
        <v>-84123.999999999985</v>
      </c>
      <c r="I152" s="14"/>
      <c r="J152" s="14">
        <v>592</v>
      </c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41"/>
      <c r="V152" s="40"/>
      <c r="W152" s="40"/>
    </row>
    <row r="153" spans="4:23">
      <c r="D153" s="5">
        <v>5.3386092185974104E-3</v>
      </c>
      <c r="H153" s="40"/>
      <c r="I153" s="14"/>
      <c r="J153" s="14"/>
      <c r="K153" s="14"/>
      <c r="L153" s="14"/>
      <c r="M153" s="14"/>
      <c r="N153" s="14"/>
      <c r="O153" s="14"/>
      <c r="P153" s="14"/>
      <c r="Q153" s="14"/>
      <c r="R153" s="14">
        <v>592</v>
      </c>
      <c r="S153" s="14"/>
      <c r="T153" s="14"/>
      <c r="U153" s="41"/>
      <c r="V153" s="40"/>
      <c r="W153" s="40">
        <f t="shared" ref="W153" si="328">D153*(2^24)</f>
        <v>89566.999999999971</v>
      </c>
    </row>
    <row r="154" spans="4:23">
      <c r="D154" s="5">
        <v>5.2554607391357396E-3</v>
      </c>
      <c r="H154" s="40">
        <f t="shared" ref="H154" si="329">D154*(2^24)</f>
        <v>88171.999999999956</v>
      </c>
      <c r="I154" s="14"/>
      <c r="J154" s="14">
        <v>600</v>
      </c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41"/>
      <c r="V154" s="40"/>
      <c r="W154" s="40"/>
    </row>
    <row r="155" spans="4:23">
      <c r="D155" s="5">
        <v>-3.9874911308288496E-3</v>
      </c>
      <c r="H155" s="40"/>
      <c r="I155" s="14"/>
      <c r="J155" s="14"/>
      <c r="K155" s="14"/>
      <c r="L155" s="14"/>
      <c r="M155" s="14"/>
      <c r="N155" s="14"/>
      <c r="O155" s="14"/>
      <c r="P155" s="14"/>
      <c r="Q155" s="14"/>
      <c r="R155" s="14">
        <v>600</v>
      </c>
      <c r="S155" s="14"/>
      <c r="T155" s="14"/>
      <c r="U155" s="41"/>
      <c r="V155" s="40"/>
      <c r="W155" s="40">
        <f t="shared" ref="W155" si="330">D155*(2^24)</f>
        <v>-66898.999999999869</v>
      </c>
    </row>
    <row r="156" spans="4:23">
      <c r="D156" s="5">
        <v>-5.2753090858459403E-3</v>
      </c>
      <c r="H156" s="40">
        <f t="shared" ref="H156" si="331">D156*(2^24)</f>
        <v>-88504.999999999884</v>
      </c>
      <c r="I156" s="14"/>
      <c r="J156" s="14">
        <v>608</v>
      </c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41"/>
      <c r="V156" s="40"/>
      <c r="W156" s="40"/>
    </row>
    <row r="157" spans="4:23">
      <c r="D157" s="5">
        <v>2.7810931205749499E-3</v>
      </c>
      <c r="H157" s="40"/>
      <c r="I157" s="14"/>
      <c r="J157" s="14"/>
      <c r="K157" s="14"/>
      <c r="L157" s="14"/>
      <c r="M157" s="14"/>
      <c r="N157" s="14"/>
      <c r="O157" s="14"/>
      <c r="P157" s="14"/>
      <c r="Q157" s="14"/>
      <c r="R157" s="14">
        <v>608</v>
      </c>
      <c r="S157" s="14"/>
      <c r="T157" s="14"/>
      <c r="U157" s="41"/>
      <c r="V157" s="40"/>
      <c r="W157" s="40">
        <f t="shared" ref="W157" si="332">D157*(2^24)</f>
        <v>46658.999999999978</v>
      </c>
    </row>
    <row r="158" spans="4:23">
      <c r="D158" s="5">
        <v>5.1164627075195304E-3</v>
      </c>
      <c r="H158" s="40">
        <f t="shared" ref="H158" si="333">D158*(2^24)</f>
        <v>85839.999999999985</v>
      </c>
      <c r="I158" s="14"/>
      <c r="J158" s="14">
        <v>616</v>
      </c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41"/>
      <c r="V158" s="40"/>
      <c r="W158" s="40"/>
    </row>
    <row r="159" spans="4:23">
      <c r="D159" s="5">
        <v>-1.72805786132812E-3</v>
      </c>
      <c r="H159" s="40"/>
      <c r="I159" s="14"/>
      <c r="J159" s="14"/>
      <c r="K159" s="14"/>
      <c r="L159" s="14"/>
      <c r="M159" s="14"/>
      <c r="N159" s="14"/>
      <c r="O159" s="14"/>
      <c r="P159" s="14"/>
      <c r="Q159" s="14"/>
      <c r="R159" s="14">
        <v>616</v>
      </c>
      <c r="S159" s="14"/>
      <c r="T159" s="14"/>
      <c r="U159" s="41"/>
      <c r="V159" s="40"/>
      <c r="W159" s="40">
        <f t="shared" ref="W159" si="334">D159*(2^24)</f>
        <v>-28991.999999999916</v>
      </c>
    </row>
    <row r="160" spans="4:23">
      <c r="D160" s="5">
        <v>-4.81849908828735E-3</v>
      </c>
      <c r="H160" s="40">
        <f t="shared" ref="H160" si="335">D160*(2^24)</f>
        <v>-80840.999999999942</v>
      </c>
      <c r="I160" s="14"/>
      <c r="J160" s="14">
        <v>624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41"/>
      <c r="V160" s="40"/>
      <c r="W160" s="40"/>
    </row>
    <row r="161" spans="4:23">
      <c r="D161" s="5">
        <v>8.3184242248535102E-4</v>
      </c>
      <c r="H161" s="40"/>
      <c r="I161" s="14"/>
      <c r="J161" s="14"/>
      <c r="K161" s="14"/>
      <c r="L161" s="14"/>
      <c r="M161" s="14"/>
      <c r="N161" s="14"/>
      <c r="O161" s="14"/>
      <c r="P161" s="14"/>
      <c r="Q161" s="14"/>
      <c r="R161" s="14">
        <v>624</v>
      </c>
      <c r="S161" s="14"/>
      <c r="T161" s="14"/>
      <c r="U161" s="41"/>
      <c r="V161" s="40"/>
      <c r="W161" s="40">
        <f t="shared" ref="W161" si="336">D161*(2^24)</f>
        <v>13955.999999999991</v>
      </c>
    </row>
    <row r="162" spans="4:23">
      <c r="D162" s="5">
        <v>4.4178962707519497E-3</v>
      </c>
      <c r="H162" s="40">
        <f t="shared" ref="H162" si="337">D162*(2^24)</f>
        <v>74119.999999999942</v>
      </c>
      <c r="I162" s="14"/>
      <c r="J162" s="14">
        <v>632</v>
      </c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41"/>
      <c r="V162" s="40"/>
      <c r="W162" s="40"/>
    </row>
    <row r="163" spans="4:23">
      <c r="D163" s="5">
        <v>-9.1195106506347602E-5</v>
      </c>
      <c r="H163" s="40"/>
      <c r="I163" s="14"/>
      <c r="J163" s="14"/>
      <c r="K163" s="14"/>
      <c r="L163" s="14"/>
      <c r="M163" s="14"/>
      <c r="N163" s="14"/>
      <c r="O163" s="14"/>
      <c r="P163" s="14"/>
      <c r="Q163" s="14"/>
      <c r="R163" s="14">
        <v>632</v>
      </c>
      <c r="S163" s="14"/>
      <c r="T163" s="14"/>
      <c r="U163" s="41"/>
      <c r="V163" s="40"/>
      <c r="W163" s="40">
        <f t="shared" ref="W163" si="338">D163*(2^24)</f>
        <v>-1529.9999999999991</v>
      </c>
    </row>
    <row r="164" spans="4:23">
      <c r="D164" s="5">
        <v>-3.9478540420532201E-3</v>
      </c>
      <c r="H164" s="40">
        <f t="shared" ref="H164" si="339">D164*(2^24)</f>
        <v>-66233.999999999956</v>
      </c>
      <c r="I164" s="14"/>
      <c r="J164" s="14">
        <v>640</v>
      </c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41"/>
      <c r="V164" s="40"/>
      <c r="W164" s="40"/>
    </row>
    <row r="165" spans="4:23">
      <c r="D165" s="5">
        <v>-4.9936771392822201E-4</v>
      </c>
      <c r="H165" s="40"/>
      <c r="I165" s="14"/>
      <c r="J165" s="14"/>
      <c r="K165" s="14"/>
      <c r="L165" s="14"/>
      <c r="M165" s="14"/>
      <c r="N165" s="14"/>
      <c r="O165" s="14"/>
      <c r="P165" s="14"/>
      <c r="Q165" s="14"/>
      <c r="R165" s="14">
        <v>640</v>
      </c>
      <c r="S165" s="14"/>
      <c r="T165" s="14"/>
      <c r="U165" s="41"/>
      <c r="V165" s="40"/>
      <c r="W165" s="40">
        <f t="shared" ref="W165" si="340">D165*(2^24)</f>
        <v>-8377.9999999999891</v>
      </c>
    </row>
    <row r="166" spans="4:23">
      <c r="D166" s="5">
        <v>3.4378170967101999E-3</v>
      </c>
      <c r="H166" s="40">
        <f t="shared" ref="H166" si="341">D166*(2^24)</f>
        <v>57676.999999999913</v>
      </c>
      <c r="I166" s="14"/>
      <c r="J166" s="14">
        <v>648</v>
      </c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41"/>
      <c r="V166" s="40"/>
      <c r="W166" s="40"/>
    </row>
    <row r="167" spans="4:23">
      <c r="D167" s="5">
        <v>9.4896554946899403E-4</v>
      </c>
      <c r="H167" s="40"/>
      <c r="I167" s="14"/>
      <c r="J167" s="14"/>
      <c r="K167" s="14"/>
      <c r="L167" s="14"/>
      <c r="M167" s="14"/>
      <c r="N167" s="14"/>
      <c r="O167" s="14"/>
      <c r="P167" s="14"/>
      <c r="Q167" s="14"/>
      <c r="R167" s="14">
        <v>648</v>
      </c>
      <c r="S167" s="14"/>
      <c r="T167" s="14"/>
      <c r="U167" s="41"/>
      <c r="V167" s="40"/>
      <c r="W167" s="40">
        <f t="shared" ref="W167" si="342">D167*(2^24)</f>
        <v>15920.999999999998</v>
      </c>
    </row>
    <row r="168" spans="4:23">
      <c r="D168" s="5">
        <v>-2.9133558273315399E-3</v>
      </c>
      <c r="H168" s="40">
        <f t="shared" ref="H168" si="343">D168*(2^24)</f>
        <v>-48877.999999999949</v>
      </c>
      <c r="I168" s="14"/>
      <c r="J168" s="14">
        <v>656</v>
      </c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41"/>
      <c r="V168" s="40"/>
      <c r="W168" s="40"/>
    </row>
    <row r="169" spans="4:23">
      <c r="D169" s="5">
        <v>-1.2696385383605901E-3</v>
      </c>
      <c r="H169" s="40"/>
      <c r="I169" s="14"/>
      <c r="J169" s="14"/>
      <c r="K169" s="14"/>
      <c r="L169" s="14"/>
      <c r="M169" s="14"/>
      <c r="N169" s="14"/>
      <c r="O169" s="14"/>
      <c r="P169" s="14"/>
      <c r="Q169" s="14"/>
      <c r="R169" s="14">
        <v>656</v>
      </c>
      <c r="S169" s="14"/>
      <c r="T169" s="14"/>
      <c r="U169" s="41"/>
      <c r="V169" s="40"/>
      <c r="W169" s="40">
        <f t="shared" ref="W169" si="344">D169*(2^24)</f>
        <v>-21300.999999999905</v>
      </c>
    </row>
    <row r="170" spans="4:23">
      <c r="D170" s="5">
        <v>2.3958683013915998E-3</v>
      </c>
      <c r="H170" s="40">
        <f t="shared" ref="H170" si="345">D170*(2^24)</f>
        <v>40195.999999999971</v>
      </c>
      <c r="I170" s="14"/>
      <c r="J170" s="14">
        <v>664</v>
      </c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41"/>
      <c r="V170" s="40"/>
      <c r="W170" s="40"/>
    </row>
    <row r="171" spans="4:23">
      <c r="D171" s="5">
        <v>1.4755725860595701E-3</v>
      </c>
      <c r="H171" s="40"/>
      <c r="I171" s="14"/>
      <c r="J171" s="14"/>
      <c r="K171" s="14"/>
      <c r="L171" s="14"/>
      <c r="M171" s="14"/>
      <c r="N171" s="14"/>
      <c r="O171" s="14"/>
      <c r="P171" s="14"/>
      <c r="Q171" s="14"/>
      <c r="R171" s="14">
        <v>664</v>
      </c>
      <c r="S171" s="14"/>
      <c r="T171" s="14"/>
      <c r="U171" s="41"/>
      <c r="V171" s="40"/>
      <c r="W171" s="40">
        <f t="shared" ref="W171" si="346">D171*(2^24)</f>
        <v>24755.999999999996</v>
      </c>
    </row>
    <row r="172" spans="4:23">
      <c r="D172" s="5">
        <v>-1.9027590751647899E-3</v>
      </c>
      <c r="H172" s="40">
        <f t="shared" ref="H172" si="347">D172*(2^24)</f>
        <v>-31922.999999999916</v>
      </c>
      <c r="I172" s="14"/>
      <c r="J172" s="14">
        <v>672</v>
      </c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41"/>
      <c r="V172" s="40"/>
      <c r="W172" s="40"/>
    </row>
    <row r="173" spans="4:23">
      <c r="D173" s="5">
        <v>-1.5824437141418401E-3</v>
      </c>
      <c r="H173" s="40"/>
      <c r="I173" s="14"/>
      <c r="J173" s="14"/>
      <c r="K173" s="14"/>
      <c r="L173" s="14"/>
      <c r="M173" s="14"/>
      <c r="N173" s="14"/>
      <c r="O173" s="14"/>
      <c r="P173" s="14"/>
      <c r="Q173" s="14"/>
      <c r="R173" s="14">
        <v>672</v>
      </c>
      <c r="S173" s="14"/>
      <c r="T173" s="14"/>
      <c r="U173" s="41"/>
      <c r="V173" s="40"/>
      <c r="W173" s="40">
        <f t="shared" ref="W173" si="348">D173*(2^24)</f>
        <v>-26548.999999999905</v>
      </c>
    </row>
    <row r="174" spans="4:23">
      <c r="D174" s="5">
        <v>1.44726037979125E-3</v>
      </c>
      <c r="H174" s="40">
        <f t="shared" ref="H174" si="349">D174*(2^24)</f>
        <v>24280.999999999836</v>
      </c>
      <c r="I174" s="14"/>
      <c r="J174" s="14">
        <v>680</v>
      </c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41"/>
      <c r="V174" s="40"/>
      <c r="W174" s="40"/>
    </row>
    <row r="175" spans="4:23">
      <c r="D175" s="5">
        <v>1.6064643859863201E-3</v>
      </c>
      <c r="H175" s="40"/>
      <c r="I175" s="14"/>
      <c r="J175" s="14"/>
      <c r="K175" s="14"/>
      <c r="L175" s="14"/>
      <c r="M175" s="14"/>
      <c r="N175" s="14"/>
      <c r="O175" s="14"/>
      <c r="P175" s="14"/>
      <c r="Q175" s="14"/>
      <c r="R175" s="14">
        <v>680</v>
      </c>
      <c r="S175" s="14"/>
      <c r="T175" s="14"/>
      <c r="U175" s="41"/>
      <c r="V175" s="40"/>
      <c r="W175" s="40">
        <f t="shared" ref="W175" si="350">D175*(2^24)</f>
        <v>26951.999999999865</v>
      </c>
    </row>
    <row r="176" spans="4:23">
      <c r="D176" s="5">
        <v>-1.03884935379028E-3</v>
      </c>
      <c r="H176" s="40">
        <f t="shared" ref="H176" si="351">D176*(2^24)</f>
        <v>-17428.999999999945</v>
      </c>
      <c r="I176" s="14"/>
      <c r="J176" s="14">
        <v>688</v>
      </c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41"/>
      <c r="V176" s="40"/>
      <c r="W176" s="40"/>
    </row>
    <row r="177" spans="4:23">
      <c r="D177" s="5">
        <v>-1.5638470649719199E-3</v>
      </c>
      <c r="H177" s="40"/>
      <c r="I177" s="14"/>
      <c r="J177" s="14"/>
      <c r="K177" s="14"/>
      <c r="L177" s="14"/>
      <c r="M177" s="14"/>
      <c r="N177" s="14"/>
      <c r="O177" s="14"/>
      <c r="P177" s="14"/>
      <c r="Q177" s="14"/>
      <c r="R177" s="14">
        <v>688</v>
      </c>
      <c r="S177" s="14"/>
      <c r="T177" s="14"/>
      <c r="U177" s="41"/>
      <c r="V177" s="40"/>
      <c r="W177" s="40">
        <f t="shared" ref="W177" si="352">D177*(2^24)</f>
        <v>-26236.999999999935</v>
      </c>
    </row>
    <row r="178" spans="4:23">
      <c r="D178" s="5">
        <v>6.8342685699462804E-4</v>
      </c>
      <c r="H178" s="40">
        <f t="shared" ref="H178" si="353">D178*(2^24)</f>
        <v>11465.999999999985</v>
      </c>
      <c r="I178" s="14"/>
      <c r="J178" s="14">
        <v>696</v>
      </c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41"/>
      <c r="V178" s="40"/>
      <c r="W178" s="40"/>
    </row>
    <row r="179" spans="4:23">
      <c r="D179" s="5">
        <v>1.47044658660888E-3</v>
      </c>
      <c r="H179" s="40"/>
      <c r="I179" s="14"/>
      <c r="J179" s="14"/>
      <c r="K179" s="14"/>
      <c r="L179" s="14"/>
      <c r="M179" s="14"/>
      <c r="N179" s="14"/>
      <c r="O179" s="14"/>
      <c r="P179" s="14"/>
      <c r="Q179" s="14"/>
      <c r="R179" s="14">
        <v>696</v>
      </c>
      <c r="S179" s="14"/>
      <c r="T179" s="14"/>
      <c r="U179" s="41"/>
      <c r="V179" s="40"/>
      <c r="W179" s="40">
        <f t="shared" ref="W179" si="354">D179*(2^24)</f>
        <v>24669.999999999887</v>
      </c>
    </row>
    <row r="180" spans="4:23">
      <c r="D180" s="5">
        <v>-3.8361549377441401E-4</v>
      </c>
      <c r="H180" s="40">
        <f t="shared" ref="H180" si="355">D180*(2^24)</f>
        <v>-6435.9999999999991</v>
      </c>
      <c r="I180" s="14"/>
      <c r="J180" s="14">
        <v>704</v>
      </c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41"/>
      <c r="V180" s="40"/>
      <c r="W180" s="40"/>
    </row>
    <row r="181" spans="4:23">
      <c r="D181" s="5">
        <v>-1.34068727493286E-3</v>
      </c>
      <c r="H181" s="40"/>
      <c r="I181" s="14"/>
      <c r="J181" s="14"/>
      <c r="K181" s="14"/>
      <c r="L181" s="14"/>
      <c r="M181" s="14"/>
      <c r="N181" s="14"/>
      <c r="O181" s="14"/>
      <c r="P181" s="14"/>
      <c r="Q181" s="14"/>
      <c r="R181" s="14">
        <v>704</v>
      </c>
      <c r="S181" s="14"/>
      <c r="T181" s="14"/>
      <c r="U181" s="41"/>
      <c r="V181" s="40"/>
      <c r="W181" s="40">
        <f t="shared" ref="W181" si="356">D181*(2^24)</f>
        <v>-22492.999999999978</v>
      </c>
    </row>
    <row r="182" spans="4:23">
      <c r="D182" s="5">
        <v>1.3935565948486301E-4</v>
      </c>
      <c r="H182" s="40">
        <f t="shared" ref="H182" si="357">D182*(2^24)</f>
        <v>2337.9999999999955</v>
      </c>
      <c r="I182" s="14"/>
      <c r="J182" s="14">
        <v>712</v>
      </c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41"/>
      <c r="V182" s="40"/>
      <c r="W182" s="40"/>
    </row>
    <row r="183" spans="4:23">
      <c r="D183" s="5">
        <v>1.18792057037353E-3</v>
      </c>
      <c r="H183" s="40"/>
      <c r="I183" s="14"/>
      <c r="J183" s="14"/>
      <c r="K183" s="14"/>
      <c r="L183" s="14"/>
      <c r="M183" s="14"/>
      <c r="N183" s="14"/>
      <c r="O183" s="14"/>
      <c r="P183" s="14"/>
      <c r="Q183" s="14"/>
      <c r="R183" s="14">
        <v>712</v>
      </c>
      <c r="S183" s="14"/>
      <c r="T183" s="14"/>
      <c r="U183" s="41"/>
      <c r="V183" s="40"/>
      <c r="W183" s="40">
        <f t="shared" ref="W183" si="358">D183*(2^24)</f>
        <v>19929.999999999913</v>
      </c>
    </row>
    <row r="184" spans="4:23">
      <c r="D184" s="5">
        <v>5.1558017730712803E-5</v>
      </c>
      <c r="H184" s="40">
        <f t="shared" ref="H184" si="359">D184*(2^24)</f>
        <v>864.99999999999852</v>
      </c>
      <c r="I184" s="14"/>
      <c r="J184" s="14">
        <v>720</v>
      </c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41"/>
      <c r="V184" s="40"/>
      <c r="W184" s="40"/>
    </row>
    <row r="185" spans="4:23">
      <c r="D185" s="5">
        <v>-1.0234117507934501E-3</v>
      </c>
      <c r="H185" s="40"/>
      <c r="I185" s="14"/>
      <c r="J185" s="14"/>
      <c r="K185" s="14"/>
      <c r="L185" s="14"/>
      <c r="M185" s="14"/>
      <c r="N185" s="14"/>
      <c r="O185" s="14"/>
      <c r="P185" s="14"/>
      <c r="Q185" s="14"/>
      <c r="R185" s="14">
        <v>720</v>
      </c>
      <c r="S185" s="14"/>
      <c r="T185" s="14"/>
      <c r="U185" s="41"/>
      <c r="V185" s="40"/>
      <c r="W185" s="40">
        <f t="shared" ref="W185" si="360">D185*(2^24)</f>
        <v>-17169.999999999884</v>
      </c>
    </row>
    <row r="186" spans="4:23">
      <c r="D186" s="5">
        <v>-1.93238258361816E-4</v>
      </c>
      <c r="H186" s="40">
        <f t="shared" ref="H186" si="361">D186*(2^24)</f>
        <v>-3241.9999999999932</v>
      </c>
      <c r="I186" s="14"/>
      <c r="J186" s="14">
        <v>728</v>
      </c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41"/>
      <c r="V186" s="40"/>
      <c r="W186" s="40"/>
    </row>
    <row r="187" spans="4:23">
      <c r="D187" s="5">
        <v>8.5687637329101497E-4</v>
      </c>
      <c r="H187" s="40"/>
      <c r="I187" s="14"/>
      <c r="J187" s="14"/>
      <c r="K187" s="14"/>
      <c r="L187" s="14"/>
      <c r="M187" s="14"/>
      <c r="N187" s="14"/>
      <c r="O187" s="14"/>
      <c r="P187" s="14"/>
      <c r="Q187" s="14"/>
      <c r="R187" s="14">
        <v>728</v>
      </c>
      <c r="S187" s="14"/>
      <c r="T187" s="14"/>
      <c r="U187" s="41"/>
      <c r="V187" s="40"/>
      <c r="W187" s="40">
        <f t="shared" ref="W187" si="362">D187*(2^24)</f>
        <v>14375.999999999989</v>
      </c>
    </row>
    <row r="188" spans="4:23">
      <c r="D188" s="5">
        <v>2.9093027114868099E-4</v>
      </c>
      <c r="H188" s="40">
        <f t="shared" ref="H188" si="363">D188*(2^24)</f>
        <v>4880.9999999999891</v>
      </c>
      <c r="I188" s="14"/>
      <c r="J188" s="14">
        <v>736</v>
      </c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41"/>
      <c r="V188" s="40"/>
      <c r="W188" s="40"/>
    </row>
    <row r="189" spans="4:23">
      <c r="D189" s="5">
        <v>-6.95884227752685E-4</v>
      </c>
      <c r="H189" s="40"/>
      <c r="I189" s="14"/>
      <c r="J189" s="14"/>
      <c r="K189" s="14"/>
      <c r="L189" s="14"/>
      <c r="M189" s="14"/>
      <c r="N189" s="14"/>
      <c r="O189" s="14"/>
      <c r="P189" s="14"/>
      <c r="Q189" s="14"/>
      <c r="R189" s="14">
        <v>736</v>
      </c>
      <c r="S189" s="14"/>
      <c r="T189" s="14"/>
      <c r="U189" s="41"/>
      <c r="V189" s="40"/>
      <c r="W189" s="40">
        <f t="shared" ref="W189" si="364">D189*(2^24)</f>
        <v>-11674.999999999991</v>
      </c>
    </row>
    <row r="190" spans="4:23">
      <c r="D190" s="5">
        <v>-3.50713729858398E-4</v>
      </c>
      <c r="H190" s="40">
        <f t="shared" ref="H190" si="365">D190*(2^24)</f>
        <v>-5883.9999999999927</v>
      </c>
      <c r="I190" s="14"/>
      <c r="J190" s="14">
        <v>744</v>
      </c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41"/>
      <c r="V190" s="40"/>
      <c r="W190" s="40"/>
    </row>
    <row r="191" spans="4:23">
      <c r="D191" s="5">
        <v>5.4615736007690397E-4</v>
      </c>
      <c r="H191" s="40"/>
      <c r="I191" s="14"/>
      <c r="J191" s="14"/>
      <c r="K191" s="14"/>
      <c r="L191" s="14"/>
      <c r="M191" s="14"/>
      <c r="N191" s="14"/>
      <c r="O191" s="14"/>
      <c r="P191" s="14"/>
      <c r="Q191" s="14"/>
      <c r="R191" s="14">
        <v>744</v>
      </c>
      <c r="S191" s="14"/>
      <c r="T191" s="14"/>
      <c r="U191" s="41"/>
      <c r="V191" s="40"/>
      <c r="W191" s="40">
        <f t="shared" ref="W191" si="366">D191*(2^24)</f>
        <v>9162.9999999999945</v>
      </c>
    </row>
    <row r="192" spans="4:23">
      <c r="D192" s="5">
        <v>3.78966331481933E-4</v>
      </c>
      <c r="H192" s="40">
        <f t="shared" ref="H192" si="367">D192*(2^24)</f>
        <v>6357.99999999999</v>
      </c>
      <c r="I192" s="14"/>
      <c r="J192" s="14">
        <v>752</v>
      </c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41"/>
      <c r="V192" s="40"/>
      <c r="W192" s="40"/>
    </row>
    <row r="193" spans="4:23">
      <c r="D193" s="5">
        <v>-4.11748886108398E-4</v>
      </c>
      <c r="H193" s="40"/>
      <c r="I193" s="14"/>
      <c r="J193" s="14"/>
      <c r="K193" s="14"/>
      <c r="L193" s="14"/>
      <c r="M193" s="14"/>
      <c r="N193" s="14"/>
      <c r="O193" s="14"/>
      <c r="P193" s="14"/>
      <c r="Q193" s="14"/>
      <c r="R193" s="14">
        <v>752</v>
      </c>
      <c r="S193" s="14"/>
      <c r="T193" s="14"/>
      <c r="U193" s="41"/>
      <c r="V193" s="40"/>
      <c r="W193" s="40">
        <f t="shared" ref="W193" si="368">D193*(2^24)</f>
        <v>-6907.9999999999927</v>
      </c>
    </row>
    <row r="194" spans="4:23">
      <c r="D194" s="5">
        <v>-3.8218498229980398E-4</v>
      </c>
      <c r="H194" s="40">
        <f t="shared" ref="H194" si="369">D194*(2^24)</f>
        <v>-6411.9999999999882</v>
      </c>
      <c r="I194" s="14"/>
      <c r="J194" s="14">
        <v>760</v>
      </c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41"/>
      <c r="V194" s="40"/>
      <c r="W194" s="40"/>
    </row>
    <row r="195" spans="4:23">
      <c r="D195" s="5">
        <v>2.9498338699340799E-4</v>
      </c>
      <c r="H195" s="40"/>
      <c r="I195" s="14"/>
      <c r="J195" s="14"/>
      <c r="K195" s="14"/>
      <c r="L195" s="14"/>
      <c r="M195" s="14"/>
      <c r="N195" s="14"/>
      <c r="O195" s="14"/>
      <c r="P195" s="14"/>
      <c r="Q195" s="14"/>
      <c r="R195" s="14">
        <v>760</v>
      </c>
      <c r="S195" s="14"/>
      <c r="T195" s="14"/>
      <c r="U195" s="41"/>
      <c r="V195" s="40"/>
      <c r="W195" s="40">
        <f t="shared" ref="W195" si="370">D195*(2^24)</f>
        <v>4948.9999999999964</v>
      </c>
    </row>
    <row r="196" spans="4:23">
      <c r="D196" s="5">
        <v>3.6644935607910102E-4</v>
      </c>
      <c r="H196" s="40">
        <f t="shared" ref="H196" si="371">D196*(2^24)</f>
        <v>6147.9999999999909</v>
      </c>
      <c r="I196" s="14"/>
      <c r="J196" s="14">
        <v>768</v>
      </c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41"/>
      <c r="V196" s="40"/>
      <c r="W196" s="40"/>
    </row>
    <row r="197" spans="4:23">
      <c r="D197" s="5">
        <v>-1.9687414169311499E-4</v>
      </c>
      <c r="H197" s="40"/>
      <c r="I197" s="14"/>
      <c r="J197" s="14"/>
      <c r="K197" s="14"/>
      <c r="L197" s="14"/>
      <c r="M197" s="14"/>
      <c r="N197" s="14"/>
      <c r="O197" s="14"/>
      <c r="P197" s="14"/>
      <c r="Q197" s="14"/>
      <c r="R197" s="14">
        <v>768</v>
      </c>
      <c r="S197" s="14"/>
      <c r="T197" s="14"/>
      <c r="U197" s="41"/>
      <c r="V197" s="40"/>
      <c r="W197" s="40">
        <f t="shared" ref="W197" si="372">D197*(2^24)</f>
        <v>-3302.9999999999959</v>
      </c>
    </row>
    <row r="198" spans="4:23">
      <c r="D198" s="5">
        <v>-3.3736228942871002E-4</v>
      </c>
      <c r="H198" s="40">
        <f t="shared" ref="H198" si="373">D198*(2^24)</f>
        <v>-5659.9999999999845</v>
      </c>
      <c r="I198" s="14"/>
      <c r="J198" s="14">
        <v>776</v>
      </c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41"/>
      <c r="V198" s="40"/>
      <c r="W198" s="40"/>
    </row>
    <row r="199" spans="4:23">
      <c r="D199" s="5">
        <v>1.1736154556274401E-4</v>
      </c>
      <c r="H199" s="40"/>
      <c r="I199" s="14"/>
      <c r="J199" s="14"/>
      <c r="K199" s="14"/>
      <c r="L199" s="14"/>
      <c r="M199" s="14"/>
      <c r="N199" s="14"/>
      <c r="O199" s="14"/>
      <c r="P199" s="14"/>
      <c r="Q199" s="14"/>
      <c r="R199" s="14">
        <v>776</v>
      </c>
      <c r="S199" s="14"/>
      <c r="T199" s="14"/>
      <c r="U199" s="41"/>
      <c r="V199" s="40"/>
      <c r="W199" s="40">
        <f t="shared" ref="W199" si="374">D199*(2^24)</f>
        <v>1968.9999999999977</v>
      </c>
    </row>
    <row r="200" spans="4:23">
      <c r="D200" s="5">
        <v>2.9987096786499002E-4</v>
      </c>
      <c r="H200" s="40">
        <f t="shared" ref="H200" si="375">D200*(2^24)</f>
        <v>5030.9999999999964</v>
      </c>
      <c r="I200" s="14"/>
      <c r="J200" s="14">
        <v>784</v>
      </c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41"/>
      <c r="V200" s="40"/>
      <c r="W200" s="40"/>
    </row>
    <row r="201" spans="4:23">
      <c r="D201" s="5">
        <v>-5.5372714996337803E-5</v>
      </c>
      <c r="H201" s="40"/>
      <c r="I201" s="14"/>
      <c r="J201" s="14"/>
      <c r="K201" s="14"/>
      <c r="L201" s="14"/>
      <c r="M201" s="14"/>
      <c r="N201" s="14"/>
      <c r="O201" s="14"/>
      <c r="P201" s="14"/>
      <c r="Q201" s="14"/>
      <c r="R201" s="14">
        <v>784</v>
      </c>
      <c r="S201" s="14"/>
      <c r="T201" s="14"/>
      <c r="U201" s="41"/>
      <c r="V201" s="40"/>
      <c r="W201" s="40">
        <f t="shared" ref="W201" si="376">D201*(2^24)</f>
        <v>-928.99999999999852</v>
      </c>
    </row>
    <row r="202" spans="4:23">
      <c r="D202" s="5">
        <v>-2.5808811187744103E-4</v>
      </c>
      <c r="H202" s="40">
        <f t="shared" ref="H202" si="377">D202*(2^24)</f>
        <v>-4329.9999999999936</v>
      </c>
      <c r="I202" s="14"/>
      <c r="J202" s="14">
        <v>792</v>
      </c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41"/>
      <c r="V202" s="40"/>
      <c r="W202" s="40"/>
    </row>
    <row r="203" spans="4:23">
      <c r="D203" s="5">
        <v>9.2983245849609307E-6</v>
      </c>
      <c r="H203" s="40"/>
      <c r="I203" s="14"/>
      <c r="J203" s="14"/>
      <c r="K203" s="14"/>
      <c r="L203" s="14"/>
      <c r="M203" s="14"/>
      <c r="N203" s="14"/>
      <c r="O203" s="14"/>
      <c r="P203" s="14"/>
      <c r="Q203" s="14"/>
      <c r="R203" s="14">
        <v>792</v>
      </c>
      <c r="S203" s="14"/>
      <c r="T203" s="14"/>
      <c r="U203" s="41"/>
      <c r="V203" s="40"/>
      <c r="W203" s="40">
        <f t="shared" ref="W203" si="378">D203*(2^24)</f>
        <v>155.99999999999989</v>
      </c>
    </row>
    <row r="204" spans="4:23">
      <c r="D204" s="5">
        <v>2.15351581573486E-4</v>
      </c>
      <c r="H204" s="40">
        <f t="shared" ref="H204" si="379">D204*(2^24)</f>
        <v>3612.9999999999945</v>
      </c>
      <c r="I204" s="14"/>
      <c r="J204" s="14">
        <v>800</v>
      </c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41"/>
      <c r="V204" s="40"/>
      <c r="W204" s="40"/>
    </row>
    <row r="205" spans="4:23">
      <c r="D205" s="5">
        <v>2.288818359375E-5</v>
      </c>
      <c r="H205" s="40"/>
      <c r="I205" s="14"/>
      <c r="J205" s="14"/>
      <c r="K205" s="14"/>
      <c r="L205" s="14"/>
      <c r="M205" s="14"/>
      <c r="N205" s="14"/>
      <c r="O205" s="14"/>
      <c r="P205" s="14"/>
      <c r="Q205" s="14"/>
      <c r="R205" s="14">
        <v>800</v>
      </c>
      <c r="S205" s="14"/>
      <c r="T205" s="14"/>
      <c r="U205" s="41"/>
      <c r="V205" s="40"/>
      <c r="W205" s="40">
        <f t="shared" ref="W205" si="380">D205*(2^24)</f>
        <v>384</v>
      </c>
    </row>
    <row r="206" spans="4:23">
      <c r="D206" s="5">
        <v>-1.74164772033691E-4</v>
      </c>
      <c r="H206" s="40">
        <f t="shared" ref="H206" si="381">D206*(2^24)</f>
        <v>-2921.9999999999932</v>
      </c>
      <c r="I206" s="14"/>
      <c r="J206" s="14">
        <v>808</v>
      </c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41"/>
      <c r="V206" s="40"/>
      <c r="W206" s="40"/>
    </row>
    <row r="207" spans="4:23">
      <c r="D207" s="5">
        <v>-4.3451786041259698E-5</v>
      </c>
      <c r="H207" s="40"/>
      <c r="I207" s="14"/>
      <c r="J207" s="14"/>
      <c r="K207" s="14"/>
      <c r="L207" s="14"/>
      <c r="M207" s="14"/>
      <c r="N207" s="14"/>
      <c r="O207" s="14"/>
      <c r="P207" s="14"/>
      <c r="Q207" s="14"/>
      <c r="R207" s="14">
        <v>808</v>
      </c>
      <c r="S207" s="14"/>
      <c r="T207" s="14"/>
      <c r="U207" s="41"/>
      <c r="V207" s="40"/>
      <c r="W207" s="40">
        <f t="shared" ref="W207" si="382">D207*(2^24)</f>
        <v>-728.99999999999886</v>
      </c>
    </row>
    <row r="208" spans="4:23">
      <c r="D208" s="5">
        <v>1.3637542724609299E-4</v>
      </c>
      <c r="H208" s="40">
        <f t="shared" ref="H208" si="383">D208*(2^24)</f>
        <v>2287.9999999999873</v>
      </c>
      <c r="I208" s="14"/>
      <c r="J208" s="14">
        <v>816</v>
      </c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41"/>
      <c r="V208" s="40"/>
      <c r="W208" s="40"/>
    </row>
    <row r="209" spans="4:23">
      <c r="D209" s="5">
        <v>5.4717063903808499E-5</v>
      </c>
      <c r="H209" s="40"/>
      <c r="I209" s="14"/>
      <c r="J209" s="14"/>
      <c r="K209" s="14"/>
      <c r="L209" s="14"/>
      <c r="M209" s="14"/>
      <c r="N209" s="14"/>
      <c r="O209" s="14"/>
      <c r="P209" s="14"/>
      <c r="Q209" s="14"/>
      <c r="R209" s="14">
        <v>816</v>
      </c>
      <c r="S209" s="14"/>
      <c r="T209" s="14"/>
      <c r="U209" s="41"/>
      <c r="V209" s="40"/>
      <c r="W209" s="40">
        <f t="shared" ref="W209" si="384">D209*(2^24)</f>
        <v>917.99999999999841</v>
      </c>
    </row>
    <row r="210" spans="4:23">
      <c r="D210" s="5">
        <v>-1.03116035461425E-4</v>
      </c>
      <c r="H210" s="40">
        <f t="shared" ref="H210" si="385">D210*(2^24)</f>
        <v>-1729.9999999999868</v>
      </c>
      <c r="I210" s="14"/>
      <c r="J210" s="14">
        <v>824</v>
      </c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41"/>
      <c r="V210" s="40"/>
      <c r="W210" s="40"/>
    </row>
    <row r="211" spans="4:23">
      <c r="D211" s="5">
        <v>-5.8770179748535102E-5</v>
      </c>
      <c r="H211" s="40"/>
      <c r="I211" s="14"/>
      <c r="J211" s="14"/>
      <c r="K211" s="14"/>
      <c r="L211" s="14"/>
      <c r="M211" s="14"/>
      <c r="N211" s="14"/>
      <c r="O211" s="14"/>
      <c r="P211" s="14"/>
      <c r="Q211" s="14"/>
      <c r="R211" s="14">
        <v>824</v>
      </c>
      <c r="S211" s="14"/>
      <c r="T211" s="14"/>
      <c r="U211" s="41"/>
      <c r="V211" s="40"/>
      <c r="W211" s="40">
        <f t="shared" ref="W211" si="386">D211*(2^24)</f>
        <v>-985.99999999999909</v>
      </c>
    </row>
    <row r="212" spans="4:23">
      <c r="D212" s="5">
        <v>7.4863433837890598E-5</v>
      </c>
      <c r="H212" s="40">
        <f t="shared" ref="H212" si="387">D212*(2^24)</f>
        <v>1255.9999999999995</v>
      </c>
      <c r="I212" s="14"/>
      <c r="J212" s="14">
        <v>832</v>
      </c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41"/>
      <c r="V212" s="40"/>
      <c r="W212" s="40"/>
    </row>
    <row r="213" spans="4:23">
      <c r="D213" s="5">
        <v>5.76376914978027E-5</v>
      </c>
      <c r="H213" s="40"/>
      <c r="I213" s="14"/>
      <c r="J213" s="14"/>
      <c r="K213" s="14"/>
      <c r="L213" s="14"/>
      <c r="M213" s="14"/>
      <c r="N213" s="14"/>
      <c r="O213" s="14"/>
      <c r="P213" s="14"/>
      <c r="Q213" s="14"/>
      <c r="R213" s="14">
        <v>832</v>
      </c>
      <c r="S213" s="14"/>
      <c r="T213" s="14"/>
      <c r="U213" s="41"/>
      <c r="V213" s="40"/>
      <c r="W213" s="40">
        <f t="shared" ref="W213" si="388">D213*(2^24)</f>
        <v>966.99999999999943</v>
      </c>
    </row>
    <row r="214" spans="4:23">
      <c r="D214" s="5">
        <v>-5.1736831665039002E-5</v>
      </c>
      <c r="H214" s="40">
        <f t="shared" ref="H214" si="389">D214*(2^24)</f>
        <v>-867.99999999999898</v>
      </c>
      <c r="I214" s="14"/>
      <c r="J214" s="14">
        <v>840</v>
      </c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41"/>
      <c r="V214" s="40"/>
      <c r="W214" s="40"/>
    </row>
    <row r="215" spans="4:23">
      <c r="D215" s="5">
        <v>-5.3048133850097602E-5</v>
      </c>
      <c r="H215" s="40"/>
      <c r="I215" s="14"/>
      <c r="J215" s="14"/>
      <c r="K215" s="14"/>
      <c r="L215" s="14"/>
      <c r="M215" s="14"/>
      <c r="N215" s="14"/>
      <c r="O215" s="14"/>
      <c r="P215" s="14"/>
      <c r="Q215" s="14"/>
      <c r="R215" s="14">
        <v>840</v>
      </c>
      <c r="S215" s="14"/>
      <c r="T215" s="14"/>
      <c r="U215" s="41"/>
      <c r="V215" s="40"/>
      <c r="W215" s="40">
        <f t="shared" ref="W215" si="390">D215*(2^24)</f>
        <v>-889.99999999999909</v>
      </c>
    </row>
    <row r="216" spans="4:23">
      <c r="D216" s="5">
        <v>3.3557415008544902E-5</v>
      </c>
      <c r="H216" s="40">
        <f t="shared" ref="H216" si="391">D216*(2^24)</f>
        <v>562.99999999999966</v>
      </c>
      <c r="I216" s="14"/>
      <c r="J216" s="14">
        <v>848</v>
      </c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41"/>
      <c r="V216" s="40"/>
      <c r="W216" s="40"/>
    </row>
    <row r="217" spans="4:23">
      <c r="D217" s="5">
        <v>4.6491622924804599E-5</v>
      </c>
      <c r="H217" s="40"/>
      <c r="I217" s="14"/>
      <c r="J217" s="14"/>
      <c r="K217" s="14"/>
      <c r="L217" s="14"/>
      <c r="M217" s="14"/>
      <c r="N217" s="14"/>
      <c r="O217" s="14"/>
      <c r="P217" s="14"/>
      <c r="Q217" s="14"/>
      <c r="R217" s="14">
        <v>848</v>
      </c>
      <c r="S217" s="14"/>
      <c r="T217" s="14"/>
      <c r="U217" s="41"/>
      <c r="V217" s="40"/>
      <c r="W217" s="40">
        <f t="shared" ref="W217" si="392">D217*(2^24)</f>
        <v>779.99999999999852</v>
      </c>
    </row>
    <row r="218" spans="4:23">
      <c r="D218" s="5">
        <v>-1.9848346710205E-5</v>
      </c>
      <c r="H218" s="40">
        <f t="shared" ref="H218" si="393">D218*(2^24)</f>
        <v>-332.99999999999869</v>
      </c>
      <c r="I218" s="14"/>
      <c r="J218" s="14">
        <v>856</v>
      </c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41"/>
      <c r="V218" s="40"/>
      <c r="W218" s="40"/>
    </row>
    <row r="219" spans="4:23">
      <c r="D219" s="5">
        <v>-3.8981437683105401E-5</v>
      </c>
      <c r="H219" s="40"/>
      <c r="I219" s="14"/>
      <c r="J219" s="14"/>
      <c r="K219" s="14"/>
      <c r="L219" s="14"/>
      <c r="M219" s="14"/>
      <c r="N219" s="14"/>
      <c r="O219" s="14"/>
      <c r="P219" s="14"/>
      <c r="Q219" s="14"/>
      <c r="R219" s="14">
        <v>856</v>
      </c>
      <c r="S219" s="14"/>
      <c r="T219" s="14"/>
      <c r="U219" s="41"/>
      <c r="V219" s="40"/>
      <c r="W219" s="40">
        <f t="shared" ref="W219" si="394">D219*(2^24)</f>
        <v>-653.99999999999886</v>
      </c>
    </row>
    <row r="220" spans="4:23">
      <c r="D220" s="5">
        <v>1.00135803222656E-5</v>
      </c>
      <c r="H220" s="40">
        <f t="shared" ref="H220" si="395">D220*(2^24)</f>
        <v>167.99999999999957</v>
      </c>
      <c r="I220" s="14"/>
      <c r="J220" s="14">
        <v>864</v>
      </c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41"/>
      <c r="V220" s="40"/>
      <c r="W220" s="40"/>
    </row>
    <row r="221" spans="4:23">
      <c r="D221" s="5">
        <v>3.1411647796630798E-5</v>
      </c>
      <c r="H221" s="40"/>
      <c r="I221" s="14"/>
      <c r="J221" s="14"/>
      <c r="K221" s="14"/>
      <c r="L221" s="14"/>
      <c r="M221" s="14"/>
      <c r="N221" s="14"/>
      <c r="O221" s="14"/>
      <c r="P221" s="14"/>
      <c r="Q221" s="14"/>
      <c r="R221" s="14">
        <v>864</v>
      </c>
      <c r="S221" s="14"/>
      <c r="T221" s="14"/>
      <c r="U221" s="41"/>
      <c r="V221" s="40"/>
      <c r="W221" s="40">
        <f t="shared" ref="W221" si="396">D221*(2^24)</f>
        <v>526.99999999999898</v>
      </c>
    </row>
    <row r="222" spans="4:23">
      <c r="D222" s="5">
        <v>-3.3378601074218699E-6</v>
      </c>
      <c r="H222" s="40">
        <f t="shared" ref="H222" si="397">D222*(2^24)</f>
        <v>-55.999999999999915</v>
      </c>
      <c r="I222" s="14"/>
      <c r="J222" s="14">
        <v>872</v>
      </c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41"/>
      <c r="V222" s="40"/>
      <c r="W222" s="40"/>
    </row>
    <row r="223" spans="4:23">
      <c r="D223" s="5">
        <v>-2.4378299713134701E-5</v>
      </c>
      <c r="H223" s="40"/>
      <c r="I223" s="14"/>
      <c r="J223" s="14"/>
      <c r="K223" s="14"/>
      <c r="L223" s="14"/>
      <c r="M223" s="14"/>
      <c r="N223" s="14"/>
      <c r="O223" s="14"/>
      <c r="P223" s="14"/>
      <c r="Q223" s="14"/>
      <c r="R223" s="14">
        <v>872</v>
      </c>
      <c r="S223" s="14"/>
      <c r="T223" s="14"/>
      <c r="U223" s="41"/>
      <c r="V223" s="40"/>
      <c r="W223" s="40">
        <f t="shared" ref="W223" si="398">D223*(2^24)</f>
        <v>-408.99999999999892</v>
      </c>
    </row>
    <row r="224" spans="4:23">
      <c r="D224" s="5">
        <v>-7.7486038208007802E-7</v>
      </c>
      <c r="H224" s="40">
        <f t="shared" ref="H224" si="399">D224*(2^24)</f>
        <v>-12.999999999999998</v>
      </c>
      <c r="I224" s="14"/>
      <c r="J224" s="14">
        <v>880</v>
      </c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41"/>
      <c r="V224" s="40"/>
      <c r="W224" s="40"/>
    </row>
    <row r="225" spans="4:23">
      <c r="D225" s="5">
        <v>1.81794166564941E-5</v>
      </c>
      <c r="H225" s="40"/>
      <c r="I225" s="14"/>
      <c r="J225" s="14"/>
      <c r="K225" s="14"/>
      <c r="L225" s="14"/>
      <c r="M225" s="14"/>
      <c r="N225" s="14"/>
      <c r="O225" s="14"/>
      <c r="P225" s="14"/>
      <c r="Q225" s="14"/>
      <c r="R225" s="14">
        <v>880</v>
      </c>
      <c r="S225" s="14"/>
      <c r="T225" s="14"/>
      <c r="U225" s="41"/>
      <c r="V225" s="40"/>
      <c r="W225" s="40">
        <f t="shared" ref="W225" si="400">D225*(2^24)</f>
        <v>304.99999999999932</v>
      </c>
    </row>
    <row r="226" spans="4:23">
      <c r="D226" s="5">
        <v>3.0398368835449202E-6</v>
      </c>
      <c r="H226" s="40">
        <f t="shared" ref="H226" si="401">D226*(2^24)</f>
        <v>50.999999999999972</v>
      </c>
      <c r="I226" s="14"/>
      <c r="J226" s="14">
        <v>888</v>
      </c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41"/>
      <c r="V226" s="40"/>
      <c r="W226" s="40"/>
    </row>
    <row r="227" spans="4:23">
      <c r="D227" s="5">
        <v>-1.29938125610351E-5</v>
      </c>
      <c r="H227" s="40"/>
      <c r="I227" s="14"/>
      <c r="J227" s="14"/>
      <c r="K227" s="14"/>
      <c r="L227" s="14"/>
      <c r="M227" s="14"/>
      <c r="N227" s="14"/>
      <c r="O227" s="14"/>
      <c r="P227" s="14"/>
      <c r="Q227" s="14"/>
      <c r="R227" s="14">
        <v>888</v>
      </c>
      <c r="S227" s="14"/>
      <c r="T227" s="14"/>
      <c r="U227" s="41"/>
      <c r="V227" s="40"/>
      <c r="W227" s="40">
        <f t="shared" ref="W227" si="402">D227*(2^24)</f>
        <v>-217.99999999999906</v>
      </c>
    </row>
    <row r="228" spans="4:23">
      <c r="D228" s="5">
        <v>-3.9935111999511702E-6</v>
      </c>
      <c r="H228" s="40">
        <f t="shared" ref="H228" si="403">D228*(2^24)</f>
        <v>-66.999999999999972</v>
      </c>
      <c r="I228" s="14"/>
      <c r="J228" s="14">
        <v>896</v>
      </c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41"/>
      <c r="V228" s="40"/>
      <c r="W228" s="40"/>
    </row>
    <row r="229" spans="4:23">
      <c r="D229" s="5">
        <v>8.8810920715331997E-6</v>
      </c>
      <c r="H229" s="40"/>
      <c r="I229" s="14"/>
      <c r="J229" s="14"/>
      <c r="K229" s="14"/>
      <c r="L229" s="14"/>
      <c r="M229" s="14"/>
      <c r="N229" s="14"/>
      <c r="O229" s="14"/>
      <c r="P229" s="14"/>
      <c r="Q229" s="14"/>
      <c r="R229" s="14">
        <v>896</v>
      </c>
      <c r="S229" s="14"/>
      <c r="T229" s="14"/>
      <c r="U229" s="41"/>
      <c r="V229" s="40"/>
      <c r="W229" s="40">
        <f t="shared" ref="W229" si="404">D229*(2^24)</f>
        <v>148.99999999999994</v>
      </c>
    </row>
    <row r="230" spans="4:23">
      <c r="D230" s="5">
        <v>4.05311584472656E-6</v>
      </c>
      <c r="H230" s="40">
        <f t="shared" ref="H230" si="405">D230*(2^24)</f>
        <v>67.999999999999957</v>
      </c>
      <c r="I230" s="14"/>
      <c r="J230" s="14">
        <v>904</v>
      </c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41"/>
      <c r="V230" s="40"/>
      <c r="W230" s="40"/>
    </row>
    <row r="231" spans="4:23">
      <c r="D231" s="5">
        <v>-5.7220458984375E-6</v>
      </c>
      <c r="H231" s="40"/>
      <c r="I231" s="14"/>
      <c r="J231" s="14"/>
      <c r="K231" s="14"/>
      <c r="L231" s="14"/>
      <c r="M231" s="14"/>
      <c r="N231" s="14"/>
      <c r="O231" s="14"/>
      <c r="P231" s="14"/>
      <c r="Q231" s="14"/>
      <c r="R231" s="14">
        <v>904</v>
      </c>
      <c r="S231" s="14"/>
      <c r="T231" s="14"/>
      <c r="U231" s="41"/>
      <c r="V231" s="40"/>
      <c r="W231" s="40">
        <f t="shared" ref="W231" si="406">D231*(2^24)</f>
        <v>-96</v>
      </c>
    </row>
    <row r="232" spans="4:23">
      <c r="D232" s="5">
        <v>-3.5762786865234299E-6</v>
      </c>
      <c r="H232" s="40">
        <f t="shared" ref="H232" si="407">D232*(2^24)</f>
        <v>-59.999999999999872</v>
      </c>
      <c r="I232" s="14"/>
      <c r="J232" s="14">
        <v>912</v>
      </c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41"/>
      <c r="V232" s="40"/>
      <c r="W232" s="40"/>
    </row>
    <row r="233" spans="4:23">
      <c r="D233" s="5">
        <v>3.5166740417480401E-6</v>
      </c>
      <c r="H233" s="40"/>
      <c r="I233" s="14"/>
      <c r="J233" s="14"/>
      <c r="K233" s="14"/>
      <c r="L233" s="14"/>
      <c r="M233" s="14"/>
      <c r="N233" s="14"/>
      <c r="O233" s="14"/>
      <c r="P233" s="14"/>
      <c r="Q233" s="14"/>
      <c r="R233" s="14">
        <v>912</v>
      </c>
      <c r="S233" s="14"/>
      <c r="T233" s="14"/>
      <c r="U233" s="41"/>
      <c r="V233" s="40"/>
      <c r="W233" s="40">
        <f t="shared" ref="W233" si="408">D233*(2^24)</f>
        <v>58.999999999999886</v>
      </c>
    </row>
    <row r="234" spans="4:23">
      <c r="D234" s="5">
        <v>2.86102294921875E-6</v>
      </c>
      <c r="H234" s="40">
        <f t="shared" ref="H234" si="409">D234*(2^24)</f>
        <v>48</v>
      </c>
      <c r="I234" s="14"/>
      <c r="J234" s="14">
        <v>920</v>
      </c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41"/>
      <c r="V234" s="40"/>
      <c r="W234" s="40"/>
    </row>
    <row r="235" spans="4:23">
      <c r="D235" s="5">
        <v>-1.9669532775878902E-6</v>
      </c>
      <c r="H235" s="40"/>
      <c r="I235" s="14"/>
      <c r="J235" s="14"/>
      <c r="K235" s="14"/>
      <c r="L235" s="14"/>
      <c r="M235" s="14"/>
      <c r="N235" s="14"/>
      <c r="O235" s="14"/>
      <c r="P235" s="14"/>
      <c r="Q235" s="14"/>
      <c r="R235" s="14">
        <v>920</v>
      </c>
      <c r="S235" s="14"/>
      <c r="T235" s="14"/>
      <c r="U235" s="41"/>
      <c r="V235" s="40"/>
      <c r="W235" s="40">
        <f t="shared" ref="W235" si="410">D235*(2^24)</f>
        <v>-32.999999999999993</v>
      </c>
    </row>
    <row r="236" spans="4:23">
      <c r="D236" s="5">
        <v>-2.14576721191406E-6</v>
      </c>
      <c r="H236" s="40">
        <f t="shared" ref="H236" si="411">D236*(2^24)</f>
        <v>-35.999999999999957</v>
      </c>
      <c r="I236" s="14"/>
      <c r="J236" s="14">
        <v>928</v>
      </c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41"/>
      <c r="V236" s="40"/>
      <c r="W236" s="40"/>
    </row>
    <row r="237" spans="4:23">
      <c r="D237" s="5">
        <v>1.01327896118164E-6</v>
      </c>
      <c r="H237" s="40"/>
      <c r="I237" s="14"/>
      <c r="J237" s="14"/>
      <c r="K237" s="14"/>
      <c r="L237" s="14"/>
      <c r="M237" s="14"/>
      <c r="N237" s="14"/>
      <c r="O237" s="14"/>
      <c r="P237" s="14"/>
      <c r="Q237" s="14"/>
      <c r="R237" s="14">
        <v>928</v>
      </c>
      <c r="S237" s="14"/>
      <c r="T237" s="14"/>
      <c r="U237" s="41"/>
      <c r="V237" s="40"/>
      <c r="W237" s="40">
        <f t="shared" ref="W237" si="412">D237*(2^24)</f>
        <v>16.999999999999989</v>
      </c>
    </row>
    <row r="238" spans="4:23">
      <c r="D238" s="5">
        <v>1.4901161193847599E-6</v>
      </c>
      <c r="H238" s="40">
        <f t="shared" ref="H238" si="413">D238*(2^24)</f>
        <v>24.999999999999904</v>
      </c>
      <c r="I238" s="14"/>
      <c r="J238" s="14">
        <v>936</v>
      </c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41"/>
      <c r="V238" s="40"/>
      <c r="W238" s="40"/>
    </row>
    <row r="239" spans="4:23">
      <c r="D239" s="5">
        <v>-4.17232513427734E-7</v>
      </c>
      <c r="H239" s="40"/>
      <c r="I239" s="14"/>
      <c r="J239" s="14"/>
      <c r="K239" s="14"/>
      <c r="L239" s="14"/>
      <c r="M239" s="14"/>
      <c r="N239" s="14"/>
      <c r="O239" s="14"/>
      <c r="P239" s="14"/>
      <c r="Q239" s="14"/>
      <c r="R239" s="14">
        <v>936</v>
      </c>
      <c r="S239" s="14"/>
      <c r="T239" s="14"/>
      <c r="U239" s="41"/>
      <c r="V239" s="40"/>
      <c r="W239" s="40">
        <f t="shared" ref="W239" si="414">D239*(2^24)</f>
        <v>-6.9999999999999938</v>
      </c>
    </row>
    <row r="240" spans="4:23">
      <c r="D240" s="5">
        <v>-8.9406967163085895E-7</v>
      </c>
      <c r="H240" s="40">
        <f t="shared" ref="H240" si="415">D240*(2^24)</f>
        <v>-14.999999999999993</v>
      </c>
      <c r="I240" s="14"/>
      <c r="J240" s="14">
        <v>944</v>
      </c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41"/>
      <c r="V240" s="40"/>
      <c r="W240" s="40"/>
    </row>
    <row r="241" spans="4:23">
      <c r="D241" s="5">
        <v>1.19209289550781E-7</v>
      </c>
      <c r="H241" s="40"/>
      <c r="I241" s="14"/>
      <c r="J241" s="14"/>
      <c r="K241" s="14"/>
      <c r="L241" s="14"/>
      <c r="M241" s="14"/>
      <c r="N241" s="14"/>
      <c r="O241" s="14"/>
      <c r="P241" s="14"/>
      <c r="Q241" s="14"/>
      <c r="R241" s="14">
        <v>944</v>
      </c>
      <c r="S241" s="14"/>
      <c r="T241" s="14"/>
      <c r="U241" s="41"/>
      <c r="V241" s="40"/>
      <c r="W241" s="40">
        <f t="shared" ref="W241" si="416">D241*(2^24)</f>
        <v>1.9999999999999958</v>
      </c>
    </row>
    <row r="242" spans="4:23">
      <c r="D242" s="5">
        <v>6.5565109252929603E-7</v>
      </c>
      <c r="H242" s="40">
        <f t="shared" ref="H242" si="417">D242*(2^24)</f>
        <v>10.999999999999986</v>
      </c>
      <c r="I242" s="14"/>
      <c r="J242" s="14">
        <v>952</v>
      </c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41"/>
      <c r="V242" s="40"/>
      <c r="W242" s="40"/>
    </row>
    <row r="243" spans="4:23">
      <c r="R243" s="14"/>
      <c r="S243" s="14"/>
      <c r="T243" s="14"/>
    </row>
    <row r="244" spans="4:23">
      <c r="H244" s="11">
        <f>SUM(H4:H242)</f>
        <v>8388615.9999999814</v>
      </c>
      <c r="R244" s="14"/>
      <c r="S244" s="14"/>
      <c r="T244" s="14"/>
      <c r="W244" s="11">
        <f>SUM(W4:W242)</f>
        <v>8388615.9999999851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Z50"/>
  <sheetViews>
    <sheetView topLeftCell="D1" workbookViewId="0">
      <selection activeCell="M27" sqref="M27"/>
    </sheetView>
  </sheetViews>
  <sheetFormatPr defaultRowHeight="15"/>
  <cols>
    <col min="1" max="1" width="9.140625" style="2"/>
    <col min="2" max="2" width="7.85546875" style="2" customWidth="1"/>
    <col min="3" max="3" width="24.5703125" style="2" customWidth="1"/>
    <col min="4" max="4" width="12.28515625" style="3" customWidth="1"/>
    <col min="5" max="5" width="5.28515625" style="3" customWidth="1"/>
    <col min="6" max="6" width="4.7109375" style="3" customWidth="1"/>
    <col min="7" max="7" width="9.42578125" style="24" customWidth="1"/>
    <col min="8" max="8" width="5.7109375" style="24" customWidth="1"/>
    <col min="9" max="12" width="3.85546875" style="31" customWidth="1"/>
    <col min="13" max="13" width="12.28515625" style="2" customWidth="1"/>
    <col min="14" max="14" width="5" style="2" customWidth="1"/>
    <col min="15" max="16" width="5.42578125" style="2" customWidth="1"/>
    <col min="17" max="17" width="3.42578125" style="2" customWidth="1"/>
    <col min="18" max="18" width="3.5703125" style="2" customWidth="1"/>
    <col min="19" max="19" width="4.140625" style="2" customWidth="1"/>
    <col min="20" max="20" width="10.5703125" style="24" customWidth="1"/>
    <col min="21" max="22" width="9.140625" style="2"/>
    <col min="23" max="23" width="15" style="12" customWidth="1"/>
    <col min="24" max="24" width="4.85546875" style="31" customWidth="1"/>
    <col min="25" max="25" width="5.140625" style="31" customWidth="1"/>
    <col min="26" max="26" width="11.28515625" style="24" customWidth="1"/>
    <col min="27" max="16384" width="9.140625" style="2"/>
  </cols>
  <sheetData>
    <row r="4" spans="2:20">
      <c r="B4" s="3">
        <v>1</v>
      </c>
      <c r="C4" s="2">
        <v>-7.8678131103515608E-6</v>
      </c>
      <c r="D4" s="3">
        <v>1</v>
      </c>
      <c r="E4" s="50">
        <v>0</v>
      </c>
      <c r="F4" s="7">
        <f>176-E4</f>
        <v>176</v>
      </c>
      <c r="G4" s="46">
        <f>C4*(2^24)</f>
        <v>-131.99999999999997</v>
      </c>
      <c r="H4" s="46"/>
      <c r="I4" s="47">
        <v>88</v>
      </c>
      <c r="J4" s="47"/>
      <c r="K4" s="47"/>
      <c r="L4" s="47"/>
      <c r="M4" s="44"/>
      <c r="N4" s="44"/>
      <c r="O4" s="44"/>
      <c r="P4" s="4"/>
      <c r="Q4" s="4"/>
      <c r="R4" s="4"/>
      <c r="S4" s="4"/>
      <c r="T4" s="25"/>
    </row>
    <row r="5" spans="2:20">
      <c r="B5" s="3">
        <v>2</v>
      </c>
      <c r="C5" s="2">
        <v>-1.4543533325195301E-5</v>
      </c>
      <c r="E5" s="8"/>
      <c r="F5" s="9"/>
      <c r="G5" s="46"/>
      <c r="H5" s="46"/>
      <c r="I5" s="47"/>
      <c r="J5" s="47"/>
      <c r="K5" s="47"/>
      <c r="L5" s="47"/>
      <c r="M5" s="44">
        <v>1</v>
      </c>
      <c r="N5" s="48">
        <v>0</v>
      </c>
      <c r="O5" s="26">
        <f>168-N5</f>
        <v>168</v>
      </c>
      <c r="P5" s="44"/>
      <c r="Q5" s="44">
        <v>80</v>
      </c>
      <c r="R5" s="44"/>
      <c r="S5" s="44">
        <v>1</v>
      </c>
      <c r="T5" s="25">
        <f>C5*(2^24)</f>
        <v>-243.9999999999998</v>
      </c>
    </row>
    <row r="6" spans="2:20">
      <c r="B6" s="3">
        <v>3</v>
      </c>
      <c r="C6" s="2">
        <v>2.9325485229492099E-5</v>
      </c>
      <c r="D6" s="3">
        <v>2</v>
      </c>
      <c r="E6" s="8">
        <v>8</v>
      </c>
      <c r="F6" s="9">
        <f>176-E6</f>
        <v>168</v>
      </c>
      <c r="G6" s="46">
        <f>C6*(2^24)</f>
        <v>491.99999999999852</v>
      </c>
      <c r="H6" s="46"/>
      <c r="I6" s="47">
        <v>80</v>
      </c>
      <c r="J6" s="47"/>
      <c r="K6" s="47"/>
      <c r="L6" s="47"/>
      <c r="M6" s="44"/>
      <c r="N6" s="27"/>
      <c r="O6" s="28"/>
      <c r="P6" s="44"/>
      <c r="Q6" s="44"/>
      <c r="R6" s="44"/>
      <c r="S6" s="44"/>
      <c r="T6" s="25"/>
    </row>
    <row r="7" spans="2:20">
      <c r="B7" s="3">
        <v>4</v>
      </c>
      <c r="C7" s="2">
        <v>1.3589859008789E-4</v>
      </c>
      <c r="E7" s="8"/>
      <c r="F7" s="9"/>
      <c r="G7" s="46"/>
      <c r="H7" s="46"/>
      <c r="I7" s="47"/>
      <c r="J7" s="47"/>
      <c r="K7" s="47"/>
      <c r="L7" s="47"/>
      <c r="M7" s="44"/>
      <c r="N7" s="27">
        <v>8</v>
      </c>
      <c r="O7" s="28">
        <f>168-N7</f>
        <v>160</v>
      </c>
      <c r="P7" s="44"/>
      <c r="Q7" s="44">
        <v>72</v>
      </c>
      <c r="R7" s="44"/>
      <c r="S7" s="44">
        <v>2</v>
      </c>
      <c r="T7" s="25">
        <f>C7*(2^24)</f>
        <v>2279.9999999999895</v>
      </c>
    </row>
    <row r="8" spans="2:20">
      <c r="B8" s="3">
        <v>5</v>
      </c>
      <c r="C8" s="2">
        <v>1.20162963867187E-4</v>
      </c>
      <c r="D8" s="3">
        <v>3</v>
      </c>
      <c r="E8" s="8">
        <v>16</v>
      </c>
      <c r="F8" s="9">
        <f>176-E8</f>
        <v>160</v>
      </c>
      <c r="G8" s="46">
        <f>C8*(2^24)</f>
        <v>2015.9999999999916</v>
      </c>
      <c r="H8" s="46"/>
      <c r="I8" s="47">
        <v>72</v>
      </c>
      <c r="J8" s="47"/>
      <c r="K8" s="47"/>
      <c r="L8" s="47"/>
      <c r="M8" s="44"/>
      <c r="N8" s="27"/>
      <c r="O8" s="28"/>
      <c r="P8" s="44"/>
      <c r="Q8" s="44"/>
      <c r="R8" s="44"/>
      <c r="S8" s="44"/>
      <c r="T8" s="25"/>
    </row>
    <row r="9" spans="2:20">
      <c r="B9" s="3">
        <v>6</v>
      </c>
      <c r="C9" s="2">
        <v>-2.87294387817382E-4</v>
      </c>
      <c r="E9" s="8"/>
      <c r="F9" s="9"/>
      <c r="G9" s="46"/>
      <c r="H9" s="46"/>
      <c r="I9" s="47"/>
      <c r="J9" s="47"/>
      <c r="K9" s="47"/>
      <c r="L9" s="47"/>
      <c r="M9" s="44"/>
      <c r="N9" s="27">
        <v>16</v>
      </c>
      <c r="O9" s="28">
        <f>168-N9</f>
        <v>152</v>
      </c>
      <c r="P9" s="44"/>
      <c r="Q9" s="44">
        <v>64</v>
      </c>
      <c r="R9" s="44"/>
      <c r="S9" s="44">
        <v>3</v>
      </c>
      <c r="T9" s="25">
        <f>C9*(2^24)</f>
        <v>-4819.9999999999864</v>
      </c>
    </row>
    <row r="10" spans="2:20">
      <c r="B10" s="3">
        <v>7</v>
      </c>
      <c r="C10" s="2">
        <v>-8.4948539733886697E-4</v>
      </c>
      <c r="D10" s="3">
        <v>4</v>
      </c>
      <c r="E10" s="8">
        <v>24</v>
      </c>
      <c r="F10" s="9">
        <f>176-E10</f>
        <v>152</v>
      </c>
      <c r="G10" s="46">
        <f>C10*(2^24)</f>
        <v>-14251.999999999996</v>
      </c>
      <c r="H10" s="46"/>
      <c r="I10" s="47">
        <v>64</v>
      </c>
      <c r="J10" s="47"/>
      <c r="K10" s="47"/>
      <c r="L10" s="47"/>
      <c r="M10" s="44"/>
      <c r="N10" s="27"/>
      <c r="O10" s="28"/>
      <c r="P10" s="44"/>
      <c r="Q10" s="44"/>
      <c r="R10" s="44"/>
      <c r="S10" s="44"/>
      <c r="T10" s="25"/>
    </row>
    <row r="11" spans="2:20">
      <c r="B11" s="3">
        <v>8</v>
      </c>
      <c r="C11" s="2">
        <v>-5.035400390625E-4</v>
      </c>
      <c r="E11" s="8"/>
      <c r="F11" s="9"/>
      <c r="G11" s="46"/>
      <c r="H11" s="46"/>
      <c r="I11" s="47"/>
      <c r="J11" s="47"/>
      <c r="K11" s="47"/>
      <c r="L11" s="47"/>
      <c r="M11" s="44"/>
      <c r="N11" s="27">
        <v>24</v>
      </c>
      <c r="O11" s="28">
        <f>168-N11</f>
        <v>144</v>
      </c>
      <c r="P11" s="44"/>
      <c r="Q11" s="44">
        <v>56</v>
      </c>
      <c r="R11" s="44"/>
      <c r="S11" s="44">
        <v>4</v>
      </c>
      <c r="T11" s="25">
        <f>C11*(2^24)</f>
        <v>-8448</v>
      </c>
    </row>
    <row r="12" spans="2:20">
      <c r="B12" s="3">
        <v>9</v>
      </c>
      <c r="C12" s="2">
        <v>1.4619827270507799E-3</v>
      </c>
      <c r="D12" s="3">
        <v>5</v>
      </c>
      <c r="E12" s="8">
        <v>32</v>
      </c>
      <c r="F12" s="9">
        <f>176-E12</f>
        <v>144</v>
      </c>
      <c r="G12" s="46">
        <f>C12*(2^24)</f>
        <v>24527.999999999978</v>
      </c>
      <c r="H12" s="46"/>
      <c r="I12" s="47">
        <v>56</v>
      </c>
      <c r="J12" s="47"/>
      <c r="K12" s="47"/>
      <c r="L12" s="47"/>
      <c r="M12" s="44"/>
      <c r="N12" s="27"/>
      <c r="O12" s="28"/>
      <c r="P12" s="4"/>
      <c r="Q12" s="44"/>
      <c r="R12" s="44"/>
      <c r="S12" s="44"/>
      <c r="T12" s="25"/>
    </row>
    <row r="13" spans="2:20">
      <c r="B13" s="3">
        <v>10</v>
      </c>
      <c r="C13" s="2">
        <v>3.3435821533203099E-3</v>
      </c>
      <c r="E13" s="8"/>
      <c r="F13" s="9"/>
      <c r="G13" s="46"/>
      <c r="H13" s="46"/>
      <c r="I13" s="47"/>
      <c r="J13" s="47"/>
      <c r="K13" s="47"/>
      <c r="L13" s="47"/>
      <c r="M13" s="44"/>
      <c r="N13" s="27">
        <v>32</v>
      </c>
      <c r="O13" s="28">
        <f>168-N13</f>
        <v>136</v>
      </c>
      <c r="P13" s="44"/>
      <c r="Q13" s="44">
        <v>48</v>
      </c>
      <c r="R13" s="44"/>
      <c r="S13" s="44">
        <v>5</v>
      </c>
      <c r="T13" s="25">
        <f>C13*(2^24)</f>
        <v>56095.999999999956</v>
      </c>
    </row>
    <row r="14" spans="2:20">
      <c r="B14" s="3">
        <v>11</v>
      </c>
      <c r="C14" s="2">
        <v>1.4135837554931599E-3</v>
      </c>
      <c r="D14" s="3">
        <v>6</v>
      </c>
      <c r="E14" s="8">
        <v>40</v>
      </c>
      <c r="F14" s="9">
        <f>176-E14</f>
        <v>136</v>
      </c>
      <c r="G14" s="46">
        <f>C14*(2^24)</f>
        <v>23715.999999999931</v>
      </c>
      <c r="H14" s="46"/>
      <c r="I14" s="47">
        <v>48</v>
      </c>
      <c r="J14" s="47"/>
      <c r="K14" s="47"/>
      <c r="L14" s="47"/>
      <c r="M14" s="44"/>
      <c r="N14" s="27"/>
      <c r="O14" s="28"/>
      <c r="P14" s="44"/>
      <c r="Q14" s="44"/>
      <c r="R14" s="44"/>
      <c r="S14" s="44"/>
      <c r="T14" s="25"/>
    </row>
    <row r="15" spans="2:20">
      <c r="B15" s="3">
        <v>12</v>
      </c>
      <c r="C15" s="2">
        <v>-5.2115917205810504E-3</v>
      </c>
      <c r="E15" s="8"/>
      <c r="F15" s="9"/>
      <c r="G15" s="46"/>
      <c r="H15" s="46"/>
      <c r="I15" s="47"/>
      <c r="J15" s="47"/>
      <c r="K15" s="47"/>
      <c r="L15" s="47"/>
      <c r="M15" s="44"/>
      <c r="N15" s="27">
        <v>40</v>
      </c>
      <c r="O15" s="28">
        <f>168-N15</f>
        <v>128</v>
      </c>
      <c r="P15" s="44"/>
      <c r="Q15" s="44">
        <v>40</v>
      </c>
      <c r="R15" s="44"/>
      <c r="S15" s="44">
        <v>6</v>
      </c>
      <c r="T15" s="25">
        <f>C15*(2^24)</f>
        <v>-87435.999999999927</v>
      </c>
    </row>
    <row r="16" spans="2:20">
      <c r="B16" s="3">
        <v>13</v>
      </c>
      <c r="C16" s="2">
        <v>-9.9241733551025304E-3</v>
      </c>
      <c r="D16" s="3">
        <v>7</v>
      </c>
      <c r="E16" s="8">
        <v>48</v>
      </c>
      <c r="F16" s="9">
        <f>176-E16</f>
        <v>128</v>
      </c>
      <c r="G16" s="46">
        <f>C16*(2^24)</f>
        <v>-166499.99999999985</v>
      </c>
      <c r="H16" s="46"/>
      <c r="I16" s="47">
        <v>40</v>
      </c>
      <c r="J16" s="47"/>
      <c r="K16" s="47"/>
      <c r="L16" s="47"/>
      <c r="M16" s="44"/>
      <c r="N16" s="27"/>
      <c r="O16" s="28"/>
      <c r="P16" s="44"/>
      <c r="Q16" s="44"/>
      <c r="R16" s="44"/>
      <c r="S16" s="44"/>
      <c r="T16" s="25"/>
    </row>
    <row r="17" spans="2:20">
      <c r="B17" s="3">
        <v>14</v>
      </c>
      <c r="C17" s="2">
        <v>-2.9633045196533199E-3</v>
      </c>
      <c r="E17" s="8"/>
      <c r="F17" s="9"/>
      <c r="G17" s="46"/>
      <c r="H17" s="46"/>
      <c r="I17" s="47"/>
      <c r="J17" s="47"/>
      <c r="K17" s="47"/>
      <c r="L17" s="47"/>
      <c r="M17" s="44"/>
      <c r="N17" s="27">
        <v>48</v>
      </c>
      <c r="O17" s="28">
        <f>168-N17</f>
        <v>120</v>
      </c>
      <c r="P17" s="44"/>
      <c r="Q17" s="44">
        <v>32</v>
      </c>
      <c r="R17" s="44"/>
      <c r="S17" s="44">
        <v>7</v>
      </c>
      <c r="T17" s="25">
        <f>C17*(2^24)</f>
        <v>-49715.999999999993</v>
      </c>
    </row>
    <row r="18" spans="2:20">
      <c r="B18" s="3">
        <v>15</v>
      </c>
      <c r="C18" s="2">
        <v>1.4931440353393499E-2</v>
      </c>
      <c r="D18" s="3">
        <v>8</v>
      </c>
      <c r="E18" s="8">
        <v>56</v>
      </c>
      <c r="F18" s="9">
        <f>176-E18</f>
        <v>120</v>
      </c>
      <c r="G18" s="46">
        <f>C18*(2^24)</f>
        <v>250507.99999999907</v>
      </c>
      <c r="H18" s="46"/>
      <c r="I18" s="47">
        <v>32</v>
      </c>
      <c r="J18" s="47"/>
      <c r="K18" s="47"/>
      <c r="L18" s="47"/>
      <c r="M18" s="44"/>
      <c r="N18" s="27"/>
      <c r="O18" s="28"/>
      <c r="P18" s="44"/>
      <c r="Q18" s="44"/>
      <c r="R18" s="44"/>
      <c r="S18" s="44"/>
      <c r="T18" s="25"/>
    </row>
    <row r="19" spans="2:20">
      <c r="B19" s="3">
        <v>16</v>
      </c>
      <c r="C19" s="2">
        <v>2.48539447784423E-2</v>
      </c>
      <c r="E19" s="8"/>
      <c r="F19" s="9"/>
      <c r="G19" s="46"/>
      <c r="H19" s="46"/>
      <c r="I19" s="47"/>
      <c r="J19" s="47"/>
      <c r="K19" s="47"/>
      <c r="L19" s="47"/>
      <c r="M19" s="44"/>
      <c r="N19" s="27">
        <v>56</v>
      </c>
      <c r="O19" s="28">
        <f>168-N19</f>
        <v>112</v>
      </c>
      <c r="P19" s="44"/>
      <c r="Q19" s="44">
        <v>24</v>
      </c>
      <c r="R19" s="44"/>
      <c r="S19" s="44">
        <v>8</v>
      </c>
      <c r="T19" s="25">
        <f>C19*(2^24)</f>
        <v>416979.9999999986</v>
      </c>
    </row>
    <row r="20" spans="2:20">
      <c r="B20" s="3">
        <v>17</v>
      </c>
      <c r="C20" s="2">
        <v>4.8923492431640599E-3</v>
      </c>
      <c r="D20" s="3">
        <v>9</v>
      </c>
      <c r="E20" s="8">
        <v>64</v>
      </c>
      <c r="F20" s="9">
        <f>176-E20</f>
        <v>112</v>
      </c>
      <c r="G20" s="46">
        <f>C20*(2^24)</f>
        <v>82079.999999999956</v>
      </c>
      <c r="H20" s="46"/>
      <c r="I20" s="47">
        <v>24</v>
      </c>
      <c r="J20" s="47"/>
      <c r="K20" s="47"/>
      <c r="L20" s="47"/>
      <c r="M20" s="44"/>
      <c r="N20" s="27"/>
      <c r="O20" s="28"/>
      <c r="P20" s="4"/>
      <c r="Q20" s="44"/>
      <c r="R20" s="44"/>
      <c r="S20" s="44"/>
      <c r="T20" s="25"/>
    </row>
    <row r="21" spans="2:20">
      <c r="B21" s="3">
        <v>18</v>
      </c>
      <c r="C21" s="2">
        <v>-3.90262603759765E-2</v>
      </c>
      <c r="E21" s="8"/>
      <c r="F21" s="9"/>
      <c r="G21" s="46"/>
      <c r="H21" s="46"/>
      <c r="I21" s="47"/>
      <c r="J21" s="47"/>
      <c r="K21" s="47"/>
      <c r="L21" s="47"/>
      <c r="M21" s="44"/>
      <c r="N21" s="27">
        <v>64</v>
      </c>
      <c r="O21" s="28">
        <f>168-N21</f>
        <v>104</v>
      </c>
      <c r="P21" s="44"/>
      <c r="Q21" s="44">
        <v>16</v>
      </c>
      <c r="R21" s="44"/>
      <c r="S21" s="44">
        <v>9</v>
      </c>
      <c r="T21" s="25">
        <f>C21*(2^24)</f>
        <v>-654751.99999999895</v>
      </c>
    </row>
    <row r="22" spans="2:20">
      <c r="B22" s="3">
        <v>19</v>
      </c>
      <c r="C22" s="2">
        <v>-6.0789108276367097E-2</v>
      </c>
      <c r="D22" s="3">
        <v>10</v>
      </c>
      <c r="E22" s="8">
        <v>72</v>
      </c>
      <c r="F22" s="9">
        <f>176-E22</f>
        <v>104</v>
      </c>
      <c r="G22" s="46">
        <f>C22*(2^24)</f>
        <v>-1019871.9999999985</v>
      </c>
      <c r="H22" s="46"/>
      <c r="I22" s="47">
        <v>16</v>
      </c>
      <c r="J22" s="47"/>
      <c r="K22" s="47"/>
      <c r="L22" s="47"/>
      <c r="M22" s="44"/>
      <c r="N22" s="27"/>
      <c r="O22" s="28"/>
      <c r="P22" s="44"/>
      <c r="Q22" s="44"/>
      <c r="R22" s="44"/>
      <c r="S22" s="44"/>
      <c r="T22" s="25"/>
    </row>
    <row r="23" spans="2:20">
      <c r="B23" s="3">
        <v>20</v>
      </c>
      <c r="C23" s="2">
        <v>-6.5464973449706997E-3</v>
      </c>
      <c r="E23" s="8"/>
      <c r="F23" s="9"/>
      <c r="G23" s="46"/>
      <c r="H23" s="46"/>
      <c r="I23" s="47"/>
      <c r="J23" s="47"/>
      <c r="K23" s="47"/>
      <c r="L23" s="47"/>
      <c r="M23" s="44"/>
      <c r="N23" s="27">
        <v>72</v>
      </c>
      <c r="O23" s="28">
        <f>168-N23</f>
        <v>96</v>
      </c>
      <c r="P23" s="44"/>
      <c r="Q23" s="44">
        <v>8</v>
      </c>
      <c r="R23" s="44"/>
      <c r="S23" s="44">
        <v>10</v>
      </c>
      <c r="T23" s="25">
        <f>C23*(2^24)</f>
        <v>-109831.99999999994</v>
      </c>
    </row>
    <row r="24" spans="2:20">
      <c r="B24" s="3">
        <v>21</v>
      </c>
      <c r="C24" s="2">
        <v>0.12845373153686501</v>
      </c>
      <c r="D24" s="3">
        <v>11</v>
      </c>
      <c r="E24" s="8">
        <v>80</v>
      </c>
      <c r="F24" s="9">
        <f>176-E24</f>
        <v>96</v>
      </c>
      <c r="G24" s="46">
        <f>C24*(2^24)</f>
        <v>2155095.9999999963</v>
      </c>
      <c r="H24" s="46"/>
      <c r="I24" s="47">
        <v>8</v>
      </c>
      <c r="J24" s="47"/>
      <c r="K24" s="47"/>
      <c r="L24" s="47"/>
      <c r="M24" s="44"/>
      <c r="N24" s="27"/>
      <c r="O24" s="28"/>
      <c r="P24" s="44"/>
      <c r="Q24" s="44"/>
      <c r="R24" s="44"/>
      <c r="S24" s="44"/>
      <c r="T24" s="25"/>
    </row>
    <row r="25" spans="2:20">
      <c r="B25" s="3">
        <v>22</v>
      </c>
      <c r="C25" s="2">
        <v>0.27621984481811501</v>
      </c>
      <c r="E25" s="8"/>
      <c r="F25" s="9"/>
      <c r="G25" s="46"/>
      <c r="H25" s="46"/>
      <c r="I25" s="47"/>
      <c r="J25" s="47"/>
      <c r="K25" s="47"/>
      <c r="L25" s="47"/>
      <c r="M25" s="44"/>
      <c r="N25" s="29">
        <v>80</v>
      </c>
      <c r="O25" s="49">
        <f>168-N25</f>
        <v>88</v>
      </c>
      <c r="P25" s="44"/>
      <c r="Q25" s="44">
        <v>0</v>
      </c>
      <c r="R25" s="44"/>
      <c r="S25" s="44">
        <v>11</v>
      </c>
      <c r="T25" s="25">
        <f>C25*(2^24)</f>
        <v>4634199.9999999963</v>
      </c>
    </row>
    <row r="26" spans="2:20">
      <c r="B26" s="3">
        <v>23</v>
      </c>
      <c r="C26" s="2">
        <v>0.34053659439086897</v>
      </c>
      <c r="D26" s="3">
        <v>12</v>
      </c>
      <c r="E26" s="10">
        <v>88</v>
      </c>
      <c r="F26" s="51">
        <f>176-E26</f>
        <v>88</v>
      </c>
      <c r="G26" s="46">
        <f>C26*(2^24)</f>
        <v>5713255.9999999972</v>
      </c>
      <c r="H26" s="46"/>
      <c r="I26" s="47">
        <v>0</v>
      </c>
      <c r="J26" s="47"/>
      <c r="K26" s="47"/>
      <c r="L26" s="47"/>
      <c r="M26" s="44"/>
      <c r="N26" s="44"/>
      <c r="O26" s="44"/>
      <c r="P26" s="4"/>
      <c r="Q26" s="4"/>
      <c r="R26" s="4"/>
      <c r="S26" s="4"/>
      <c r="T26" s="25"/>
    </row>
    <row r="27" spans="2:20">
      <c r="B27" s="3">
        <v>24</v>
      </c>
      <c r="C27" s="2">
        <v>0.27621984481811501</v>
      </c>
      <c r="E27" s="45"/>
      <c r="F27" s="45"/>
      <c r="G27" s="46"/>
      <c r="H27" s="46"/>
      <c r="I27" s="47"/>
      <c r="J27" s="47"/>
      <c r="K27" s="47"/>
      <c r="L27" s="47"/>
      <c r="M27" s="44"/>
      <c r="N27" s="44">
        <v>88</v>
      </c>
      <c r="O27" s="44"/>
      <c r="P27" s="4"/>
      <c r="Q27" s="4"/>
      <c r="R27" s="4"/>
      <c r="S27" s="4"/>
      <c r="T27" s="25">
        <f>C27*(2^24)</f>
        <v>4634199.9999999963</v>
      </c>
    </row>
    <row r="28" spans="2:20">
      <c r="B28" s="3">
        <v>25</v>
      </c>
      <c r="C28" s="2">
        <v>0.12845373153686501</v>
      </c>
      <c r="E28" s="3">
        <v>96</v>
      </c>
      <c r="G28" s="25">
        <f>C28*(2^24)</f>
        <v>2155095.9999999963</v>
      </c>
      <c r="H28" s="25"/>
      <c r="I28" s="30"/>
      <c r="J28" s="30"/>
      <c r="K28" s="30"/>
      <c r="L28" s="30"/>
      <c r="M28" s="4"/>
      <c r="N28" s="4"/>
      <c r="O28" s="4"/>
      <c r="P28" s="4"/>
      <c r="Q28" s="4"/>
      <c r="R28" s="4"/>
      <c r="S28" s="4"/>
      <c r="T28" s="25"/>
    </row>
    <row r="29" spans="2:20">
      <c r="B29" s="3">
        <v>26</v>
      </c>
      <c r="C29" s="2">
        <v>-6.5464973449706997E-3</v>
      </c>
      <c r="G29" s="25"/>
      <c r="H29" s="25"/>
      <c r="I29" s="30"/>
      <c r="J29" s="30"/>
      <c r="K29" s="30"/>
      <c r="L29" s="30"/>
      <c r="M29" s="4"/>
      <c r="N29" s="4">
        <v>96</v>
      </c>
      <c r="O29" s="4"/>
      <c r="P29" s="4"/>
      <c r="Q29" s="4"/>
      <c r="R29" s="4"/>
      <c r="S29" s="4"/>
      <c r="T29" s="25">
        <f>C29*(2^24)</f>
        <v>-109831.99999999994</v>
      </c>
    </row>
    <row r="30" spans="2:20">
      <c r="B30" s="3">
        <v>27</v>
      </c>
      <c r="C30" s="2">
        <v>-6.0789108276367097E-2</v>
      </c>
      <c r="E30" s="3">
        <v>104</v>
      </c>
      <c r="G30" s="25">
        <f>C30*(2^24)</f>
        <v>-1019871.9999999985</v>
      </c>
      <c r="H30" s="25"/>
      <c r="I30" s="30"/>
      <c r="J30" s="30"/>
      <c r="K30" s="30"/>
      <c r="L30" s="30"/>
      <c r="M30" s="4"/>
      <c r="N30" s="4"/>
      <c r="O30" s="4"/>
      <c r="P30" s="4"/>
      <c r="Q30" s="4"/>
      <c r="R30" s="4"/>
      <c r="S30" s="4"/>
      <c r="T30" s="25"/>
    </row>
    <row r="31" spans="2:20">
      <c r="B31" s="3">
        <v>28</v>
      </c>
      <c r="C31" s="2">
        <v>-3.90262603759765E-2</v>
      </c>
      <c r="G31" s="25"/>
      <c r="H31" s="25"/>
      <c r="I31" s="30"/>
      <c r="J31" s="30"/>
      <c r="K31" s="30"/>
      <c r="L31" s="30"/>
      <c r="M31" s="4"/>
      <c r="N31" s="4">
        <v>104</v>
      </c>
      <c r="O31" s="4"/>
      <c r="P31" s="4"/>
      <c r="Q31" s="4"/>
      <c r="R31" s="4"/>
      <c r="S31" s="4"/>
      <c r="T31" s="25">
        <f>C31*(2^24)</f>
        <v>-654751.99999999895</v>
      </c>
    </row>
    <row r="32" spans="2:20">
      <c r="B32" s="3">
        <v>29</v>
      </c>
      <c r="C32" s="2">
        <v>4.8923492431640599E-3</v>
      </c>
      <c r="E32" s="3">
        <v>112</v>
      </c>
      <c r="G32" s="25">
        <f>C32*(2^24)</f>
        <v>82079.999999999956</v>
      </c>
      <c r="H32" s="25"/>
      <c r="I32" s="30"/>
      <c r="J32" s="30"/>
      <c r="K32" s="30"/>
      <c r="L32" s="30"/>
      <c r="M32" s="4"/>
      <c r="N32" s="4"/>
      <c r="O32" s="4"/>
      <c r="P32" s="4"/>
      <c r="Q32" s="4"/>
      <c r="R32" s="4"/>
      <c r="S32" s="4"/>
      <c r="T32" s="25"/>
    </row>
    <row r="33" spans="2:20">
      <c r="B33" s="3">
        <v>30</v>
      </c>
      <c r="C33" s="2">
        <v>2.48539447784423E-2</v>
      </c>
      <c r="G33" s="25"/>
      <c r="H33" s="25"/>
      <c r="I33" s="30"/>
      <c r="J33" s="30"/>
      <c r="K33" s="30"/>
      <c r="L33" s="30"/>
      <c r="M33" s="4"/>
      <c r="N33" s="4">
        <v>112</v>
      </c>
      <c r="O33" s="4"/>
      <c r="P33" s="4"/>
      <c r="Q33" s="4"/>
      <c r="R33" s="4"/>
      <c r="S33" s="4"/>
      <c r="T33" s="25">
        <f>C33*(2^24)</f>
        <v>416979.9999999986</v>
      </c>
    </row>
    <row r="34" spans="2:20">
      <c r="B34" s="3">
        <v>31</v>
      </c>
      <c r="C34" s="2">
        <v>1.4931440353393499E-2</v>
      </c>
      <c r="E34" s="3">
        <v>120</v>
      </c>
      <c r="G34" s="25">
        <f>C34*(2^24)</f>
        <v>250507.99999999907</v>
      </c>
      <c r="H34" s="25"/>
      <c r="I34" s="30"/>
      <c r="J34" s="30"/>
      <c r="K34" s="30"/>
      <c r="L34" s="30"/>
      <c r="M34" s="4"/>
      <c r="N34" s="4"/>
      <c r="O34" s="4"/>
      <c r="P34" s="4"/>
      <c r="Q34" s="4"/>
      <c r="R34" s="4"/>
      <c r="S34" s="4"/>
      <c r="T34" s="25"/>
    </row>
    <row r="35" spans="2:20">
      <c r="B35" s="3">
        <v>32</v>
      </c>
      <c r="C35" s="2">
        <v>-2.9633045196533199E-3</v>
      </c>
      <c r="G35" s="25"/>
      <c r="H35" s="25"/>
      <c r="I35" s="30"/>
      <c r="J35" s="30"/>
      <c r="K35" s="30"/>
      <c r="L35" s="30"/>
      <c r="M35" s="4"/>
      <c r="N35" s="4">
        <v>120</v>
      </c>
      <c r="O35" s="4"/>
      <c r="P35" s="4"/>
      <c r="Q35" s="4"/>
      <c r="R35" s="4"/>
      <c r="S35" s="4"/>
      <c r="T35" s="25">
        <f>C35*(2^24)</f>
        <v>-49715.999999999993</v>
      </c>
    </row>
    <row r="36" spans="2:20">
      <c r="B36" s="3">
        <v>33</v>
      </c>
      <c r="C36" s="2">
        <v>-9.9241733551025304E-3</v>
      </c>
      <c r="E36" s="3">
        <v>128</v>
      </c>
      <c r="G36" s="25">
        <f>C36*(2^24)</f>
        <v>-166499.99999999985</v>
      </c>
      <c r="H36" s="25"/>
      <c r="I36" s="30"/>
      <c r="J36" s="30"/>
      <c r="K36" s="30"/>
      <c r="L36" s="30"/>
      <c r="M36" s="4"/>
      <c r="N36" s="4"/>
      <c r="O36" s="4"/>
      <c r="P36" s="4"/>
      <c r="Q36" s="4"/>
      <c r="R36" s="4"/>
      <c r="S36" s="4"/>
      <c r="T36" s="25"/>
    </row>
    <row r="37" spans="2:20">
      <c r="B37" s="3">
        <v>34</v>
      </c>
      <c r="C37" s="2">
        <v>-5.2115917205810504E-3</v>
      </c>
      <c r="G37" s="25"/>
      <c r="H37" s="25"/>
      <c r="I37" s="30"/>
      <c r="J37" s="30"/>
      <c r="K37" s="30"/>
      <c r="L37" s="30"/>
      <c r="M37" s="4"/>
      <c r="N37" s="4">
        <v>128</v>
      </c>
      <c r="O37" s="4"/>
      <c r="P37" s="4"/>
      <c r="Q37" s="4"/>
      <c r="R37" s="4"/>
      <c r="S37" s="4"/>
      <c r="T37" s="25">
        <f>C37*(2^24)</f>
        <v>-87435.999999999927</v>
      </c>
    </row>
    <row r="38" spans="2:20">
      <c r="B38" s="3">
        <v>35</v>
      </c>
      <c r="C38" s="2">
        <v>1.4135837554931599E-3</v>
      </c>
      <c r="E38" s="3">
        <v>136</v>
      </c>
      <c r="G38" s="25">
        <f t="shared" ref="G38" si="0">C38*(2^24)</f>
        <v>23715.999999999931</v>
      </c>
      <c r="H38" s="25"/>
      <c r="I38" s="30"/>
      <c r="J38" s="30"/>
      <c r="K38" s="30"/>
      <c r="L38" s="30"/>
      <c r="M38" s="4"/>
      <c r="N38" s="4"/>
      <c r="O38" s="4"/>
      <c r="P38" s="4"/>
      <c r="Q38" s="4"/>
      <c r="R38" s="4"/>
      <c r="S38" s="4"/>
      <c r="T38" s="25"/>
    </row>
    <row r="39" spans="2:20">
      <c r="B39" s="3">
        <v>36</v>
      </c>
      <c r="C39" s="2">
        <v>3.3435821533203099E-3</v>
      </c>
      <c r="G39" s="25"/>
      <c r="H39" s="25"/>
      <c r="I39" s="30"/>
      <c r="J39" s="30"/>
      <c r="K39" s="30"/>
      <c r="L39" s="30"/>
      <c r="M39" s="4"/>
      <c r="N39" s="4">
        <v>136</v>
      </c>
      <c r="O39" s="4"/>
      <c r="P39" s="4"/>
      <c r="Q39" s="4"/>
      <c r="R39" s="4"/>
      <c r="S39" s="4"/>
      <c r="T39" s="25">
        <f t="shared" ref="T39" si="1">C39*(2^24)</f>
        <v>56095.999999999956</v>
      </c>
    </row>
    <row r="40" spans="2:20">
      <c r="B40" s="3">
        <v>37</v>
      </c>
      <c r="C40" s="2">
        <v>1.4619827270507799E-3</v>
      </c>
      <c r="E40" s="3">
        <v>144</v>
      </c>
      <c r="G40" s="25">
        <f t="shared" ref="G40" si="2">C40*(2^24)</f>
        <v>24527.999999999978</v>
      </c>
      <c r="H40" s="25"/>
      <c r="I40" s="30"/>
      <c r="J40" s="30"/>
      <c r="K40" s="30"/>
      <c r="L40" s="30"/>
      <c r="M40" s="4"/>
      <c r="N40" s="4"/>
      <c r="O40" s="4"/>
      <c r="P40" s="4"/>
      <c r="Q40" s="4"/>
      <c r="R40" s="4"/>
      <c r="S40" s="4"/>
      <c r="T40" s="25"/>
    </row>
    <row r="41" spans="2:20">
      <c r="B41" s="3">
        <v>38</v>
      </c>
      <c r="C41" s="2">
        <v>-5.035400390625E-4</v>
      </c>
      <c r="G41" s="25"/>
      <c r="H41" s="25"/>
      <c r="I41" s="30"/>
      <c r="J41" s="30"/>
      <c r="K41" s="30"/>
      <c r="L41" s="30"/>
      <c r="M41" s="4"/>
      <c r="N41" s="4">
        <v>144</v>
      </c>
      <c r="O41" s="4"/>
      <c r="P41" s="4"/>
      <c r="Q41" s="4"/>
      <c r="R41" s="4"/>
      <c r="S41" s="4"/>
      <c r="T41" s="25">
        <f t="shared" ref="T41" si="3">C41*(2^24)</f>
        <v>-8448</v>
      </c>
    </row>
    <row r="42" spans="2:20">
      <c r="B42" s="3">
        <v>39</v>
      </c>
      <c r="C42" s="2">
        <v>-8.4948539733886697E-4</v>
      </c>
      <c r="E42" s="3">
        <v>152</v>
      </c>
      <c r="G42" s="25">
        <f t="shared" ref="G42" si="4">C42*(2^24)</f>
        <v>-14251.999999999996</v>
      </c>
      <c r="H42" s="25"/>
      <c r="I42" s="30"/>
      <c r="J42" s="30"/>
      <c r="K42" s="30"/>
      <c r="L42" s="30"/>
      <c r="M42" s="4"/>
      <c r="N42" s="4"/>
      <c r="O42" s="4"/>
      <c r="P42" s="4"/>
      <c r="Q42" s="4"/>
      <c r="R42" s="4"/>
      <c r="S42" s="4"/>
      <c r="T42" s="25"/>
    </row>
    <row r="43" spans="2:20">
      <c r="B43" s="3">
        <v>40</v>
      </c>
      <c r="C43" s="2">
        <v>-2.87294387817382E-4</v>
      </c>
      <c r="G43" s="25"/>
      <c r="H43" s="25"/>
      <c r="I43" s="30"/>
      <c r="J43" s="30"/>
      <c r="K43" s="30"/>
      <c r="L43" s="30"/>
      <c r="M43" s="4"/>
      <c r="N43" s="4">
        <v>152</v>
      </c>
      <c r="O43" s="4"/>
      <c r="P43" s="4"/>
      <c r="Q43" s="4"/>
      <c r="R43" s="4"/>
      <c r="S43" s="4"/>
      <c r="T43" s="25">
        <f t="shared" ref="T43" si="5">C43*(2^24)</f>
        <v>-4819.9999999999864</v>
      </c>
    </row>
    <row r="44" spans="2:20">
      <c r="B44" s="3">
        <v>41</v>
      </c>
      <c r="C44" s="2">
        <v>1.20162963867187E-4</v>
      </c>
      <c r="E44" s="3">
        <v>160</v>
      </c>
      <c r="G44" s="25">
        <f t="shared" ref="G44" si="6">C44*(2^24)</f>
        <v>2015.9999999999916</v>
      </c>
      <c r="H44" s="25"/>
      <c r="I44" s="30"/>
      <c r="J44" s="30"/>
      <c r="K44" s="30"/>
      <c r="L44" s="30"/>
      <c r="M44" s="4"/>
      <c r="N44" s="4"/>
      <c r="O44" s="4"/>
      <c r="P44" s="4"/>
      <c r="Q44" s="4"/>
      <c r="R44" s="4"/>
      <c r="S44" s="4"/>
      <c r="T44" s="25"/>
    </row>
    <row r="45" spans="2:20">
      <c r="B45" s="3">
        <v>42</v>
      </c>
      <c r="C45" s="2">
        <v>1.3589859008789E-4</v>
      </c>
      <c r="G45" s="25"/>
      <c r="H45" s="25"/>
      <c r="I45" s="30"/>
      <c r="J45" s="30"/>
      <c r="K45" s="30"/>
      <c r="L45" s="30"/>
      <c r="M45" s="4"/>
      <c r="N45" s="4">
        <v>160</v>
      </c>
      <c r="O45" s="4"/>
      <c r="P45" s="4"/>
      <c r="Q45" s="4"/>
      <c r="R45" s="4"/>
      <c r="S45" s="4"/>
      <c r="T45" s="25">
        <f t="shared" ref="T45" si="7">C45*(2^24)</f>
        <v>2279.9999999999895</v>
      </c>
    </row>
    <row r="46" spans="2:20">
      <c r="B46" s="3">
        <v>43</v>
      </c>
      <c r="C46" s="2">
        <v>2.9325485229492099E-5</v>
      </c>
      <c r="E46" s="3">
        <v>168</v>
      </c>
      <c r="G46" s="25">
        <f t="shared" ref="G46" si="8">C46*(2^24)</f>
        <v>491.99999999999852</v>
      </c>
      <c r="H46" s="25"/>
      <c r="I46" s="30"/>
      <c r="J46" s="30"/>
      <c r="K46" s="30"/>
      <c r="L46" s="30"/>
      <c r="M46" s="4"/>
      <c r="N46" s="4"/>
      <c r="O46" s="4"/>
      <c r="P46" s="4"/>
      <c r="Q46" s="4"/>
      <c r="R46" s="4"/>
      <c r="S46" s="4"/>
      <c r="T46" s="25"/>
    </row>
    <row r="47" spans="2:20">
      <c r="B47" s="3">
        <v>44</v>
      </c>
      <c r="C47" s="2">
        <v>-1.4543533325195301E-5</v>
      </c>
      <c r="G47" s="25"/>
      <c r="H47" s="25"/>
      <c r="I47" s="30"/>
      <c r="J47" s="30"/>
      <c r="K47" s="30"/>
      <c r="L47" s="30"/>
      <c r="M47" s="4"/>
      <c r="N47" s="4">
        <v>168</v>
      </c>
      <c r="O47" s="4"/>
      <c r="P47" s="4"/>
      <c r="Q47" s="4"/>
      <c r="R47" s="4"/>
      <c r="S47" s="4"/>
      <c r="T47" s="25">
        <f t="shared" ref="T47" si="9">C47*(2^24)</f>
        <v>-243.9999999999998</v>
      </c>
    </row>
    <row r="48" spans="2:20">
      <c r="B48" s="3">
        <v>45</v>
      </c>
      <c r="C48" s="2">
        <v>-7.8678131103515608E-6</v>
      </c>
      <c r="E48" s="3">
        <v>176</v>
      </c>
      <c r="G48" s="25">
        <f t="shared" ref="G48" si="10">C48*(2^24)</f>
        <v>-131.99999999999997</v>
      </c>
      <c r="H48" s="25"/>
      <c r="I48" s="30"/>
      <c r="J48" s="30"/>
      <c r="K48" s="30"/>
      <c r="L48" s="30"/>
      <c r="M48" s="4"/>
      <c r="N48" s="4"/>
      <c r="O48" s="4"/>
      <c r="P48" s="4"/>
      <c r="Q48" s="4"/>
      <c r="R48" s="4"/>
      <c r="S48" s="4"/>
      <c r="T48" s="25"/>
    </row>
    <row r="49" spans="2:20">
      <c r="B49" s="3"/>
      <c r="G49" s="6"/>
      <c r="H49" s="6"/>
      <c r="I49" s="12"/>
      <c r="J49" s="12"/>
      <c r="K49" s="12"/>
      <c r="L49" s="12"/>
      <c r="M49" s="4"/>
      <c r="N49" s="4"/>
      <c r="O49" s="4"/>
      <c r="P49" s="4"/>
      <c r="Q49" s="4"/>
      <c r="R49" s="4"/>
      <c r="S49" s="4"/>
      <c r="T49" s="6"/>
    </row>
    <row r="50" spans="2:20">
      <c r="B50" s="3"/>
      <c r="C50" s="2">
        <f>SUM(C4:C48)</f>
        <v>1.0000009536743153</v>
      </c>
      <c r="G50" s="6">
        <f>SUM(G4:G48)</f>
        <v>8388615.9999999925</v>
      </c>
      <c r="H50" s="6"/>
      <c r="I50" s="12"/>
      <c r="J50" s="12"/>
      <c r="K50" s="12"/>
      <c r="L50" s="12"/>
      <c r="M50" s="4"/>
      <c r="N50" s="4"/>
      <c r="O50" s="4"/>
      <c r="P50" s="4"/>
      <c r="Q50" s="4"/>
      <c r="R50" s="4"/>
      <c r="S50" s="4"/>
      <c r="T50" s="6">
        <f>SUM(T4:T48)</f>
        <v>8388615.9999999925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U37"/>
  <sheetViews>
    <sheetView topLeftCell="C1" workbookViewId="0">
      <selection activeCell="J21" sqref="J21"/>
    </sheetView>
  </sheetViews>
  <sheetFormatPr defaultRowHeight="15"/>
  <cols>
    <col min="3" max="3" width="23.7109375" customWidth="1"/>
    <col min="5" max="6" width="4.85546875" customWidth="1"/>
    <col min="8" max="8" width="3.85546875" customWidth="1"/>
    <col min="9" max="9" width="4.140625" customWidth="1"/>
    <col min="10" max="12" width="4.28515625" customWidth="1"/>
    <col min="14" max="15" width="4.85546875" customWidth="1"/>
    <col min="17" max="17" width="3.85546875" customWidth="1"/>
    <col min="18" max="18" width="4.28515625" customWidth="1"/>
    <col min="19" max="19" width="4.5703125" customWidth="1"/>
    <col min="20" max="20" width="4" customWidth="1"/>
    <col min="21" max="21" width="3.5703125" customWidth="1"/>
    <col min="22" max="22" width="4.140625" customWidth="1"/>
  </cols>
  <sheetData>
    <row r="4" spans="2:21">
      <c r="B4" s="3">
        <v>1</v>
      </c>
      <c r="C4" s="2">
        <v>-3.02791595458984E-5</v>
      </c>
      <c r="D4" s="3">
        <v>1</v>
      </c>
      <c r="E4" s="50">
        <v>0</v>
      </c>
      <c r="F4" s="7">
        <f>120-E4</f>
        <v>120</v>
      </c>
      <c r="G4" s="46">
        <f>C4*(2^24)</f>
        <v>-507.99999999999937</v>
      </c>
      <c r="H4" s="47"/>
      <c r="I4" s="47">
        <v>56</v>
      </c>
      <c r="J4" s="47"/>
      <c r="K4" s="47">
        <v>4</v>
      </c>
      <c r="L4" s="47">
        <v>60</v>
      </c>
      <c r="M4" s="47"/>
      <c r="N4" s="47"/>
      <c r="O4" s="47"/>
      <c r="P4" s="25"/>
    </row>
    <row r="5" spans="2:21">
      <c r="B5" s="3">
        <v>2</v>
      </c>
      <c r="C5" s="2">
        <v>-1.74283981323242E-4</v>
      </c>
      <c r="D5" s="3"/>
      <c r="E5" s="8"/>
      <c r="F5" s="9"/>
      <c r="G5" s="46"/>
      <c r="H5" s="47"/>
      <c r="I5" s="47"/>
      <c r="J5" s="47"/>
      <c r="K5" s="47"/>
      <c r="L5" s="47"/>
      <c r="M5" s="47">
        <v>1</v>
      </c>
      <c r="N5" s="52">
        <v>0</v>
      </c>
      <c r="O5" s="32">
        <f>112-N5</f>
        <v>112</v>
      </c>
      <c r="P5" s="25">
        <f>C5*(2^24)</f>
        <v>-2923.9999999999968</v>
      </c>
      <c r="R5">
        <v>56</v>
      </c>
      <c r="T5">
        <v>4</v>
      </c>
      <c r="U5">
        <v>60</v>
      </c>
    </row>
    <row r="6" spans="2:21">
      <c r="B6" s="3">
        <v>3</v>
      </c>
      <c r="C6" s="2">
        <v>-4.46319580078125E-4</v>
      </c>
      <c r="D6" s="3">
        <v>2</v>
      </c>
      <c r="E6" s="8">
        <v>8</v>
      </c>
      <c r="F6" s="9">
        <f>120-E6</f>
        <v>112</v>
      </c>
      <c r="G6" s="46">
        <f>C6*(2^24)</f>
        <v>-7488</v>
      </c>
      <c r="H6" s="47"/>
      <c r="I6" s="47">
        <v>48</v>
      </c>
      <c r="J6" s="47"/>
      <c r="K6" s="47">
        <v>12</v>
      </c>
      <c r="L6" s="47">
        <v>52</v>
      </c>
      <c r="M6" s="47"/>
      <c r="N6" s="33"/>
      <c r="O6" s="34"/>
      <c r="P6" s="25"/>
    </row>
    <row r="7" spans="2:21">
      <c r="B7" s="3">
        <v>4</v>
      </c>
      <c r="C7" s="2">
        <v>-4.6801567077636702E-4</v>
      </c>
      <c r="D7" s="3"/>
      <c r="E7" s="8"/>
      <c r="F7" s="9"/>
      <c r="G7" s="46"/>
      <c r="H7" s="47"/>
      <c r="I7" s="47"/>
      <c r="J7" s="47"/>
      <c r="K7" s="47"/>
      <c r="L7" s="47"/>
      <c r="M7" s="47">
        <v>2</v>
      </c>
      <c r="N7" s="33">
        <v>8</v>
      </c>
      <c r="O7" s="34">
        <f>112-N7</f>
        <v>104</v>
      </c>
      <c r="P7" s="25">
        <f>C7*(2^24)</f>
        <v>-7851.9999999999973</v>
      </c>
      <c r="R7">
        <v>48</v>
      </c>
      <c r="T7">
        <v>12</v>
      </c>
      <c r="U7">
        <v>52</v>
      </c>
    </row>
    <row r="8" spans="2:21">
      <c r="B8" s="3">
        <v>5</v>
      </c>
      <c r="C8" s="2">
        <v>6.3443183898925705E-4</v>
      </c>
      <c r="D8" s="3">
        <v>3</v>
      </c>
      <c r="E8" s="8">
        <v>16</v>
      </c>
      <c r="F8" s="9">
        <f>120-E8</f>
        <v>104</v>
      </c>
      <c r="G8" s="46">
        <f>C8*(2^24)</f>
        <v>10643.999999999987</v>
      </c>
      <c r="H8" s="47"/>
      <c r="I8" s="47">
        <v>40</v>
      </c>
      <c r="J8" s="47"/>
      <c r="K8" s="47">
        <v>20</v>
      </c>
      <c r="L8" s="47">
        <v>44</v>
      </c>
      <c r="M8" s="47"/>
      <c r="N8" s="33"/>
      <c r="O8" s="34"/>
      <c r="P8" s="25"/>
    </row>
    <row r="9" spans="2:21">
      <c r="B9" s="3">
        <v>6</v>
      </c>
      <c r="C9" s="2">
        <v>3.3447742462158199E-3</v>
      </c>
      <c r="D9" s="3"/>
      <c r="E9" s="8"/>
      <c r="F9" s="9"/>
      <c r="G9" s="46"/>
      <c r="H9" s="47"/>
      <c r="I9" s="47"/>
      <c r="J9" s="47"/>
      <c r="K9" s="47"/>
      <c r="L9" s="47"/>
      <c r="M9" s="47">
        <v>3</v>
      </c>
      <c r="N9" s="33">
        <v>16</v>
      </c>
      <c r="O9" s="34">
        <f>112-N9</f>
        <v>96</v>
      </c>
      <c r="P9" s="25">
        <f>C9*(2^24)</f>
        <v>56115.999999999993</v>
      </c>
      <c r="R9">
        <v>40</v>
      </c>
      <c r="T9">
        <v>20</v>
      </c>
      <c r="U9">
        <v>44</v>
      </c>
    </row>
    <row r="10" spans="2:21">
      <c r="B10" s="3">
        <v>7</v>
      </c>
      <c r="C10" s="2">
        <v>5.9461593627929601E-3</v>
      </c>
      <c r="D10" s="3">
        <v>4</v>
      </c>
      <c r="E10" s="8">
        <v>24</v>
      </c>
      <c r="F10" s="9">
        <f>120-E10</f>
        <v>96</v>
      </c>
      <c r="G10" s="46">
        <f>C10*(2^24)</f>
        <v>99759.999999999854</v>
      </c>
      <c r="H10" s="47"/>
      <c r="I10" s="47">
        <v>32</v>
      </c>
      <c r="J10" s="47"/>
      <c r="K10" s="47">
        <v>28</v>
      </c>
      <c r="L10" s="47">
        <v>36</v>
      </c>
      <c r="M10" s="47"/>
      <c r="N10" s="33"/>
      <c r="O10" s="34"/>
      <c r="P10" s="25"/>
    </row>
    <row r="11" spans="2:21">
      <c r="B11" s="3">
        <v>8</v>
      </c>
      <c r="C11" s="2">
        <v>3.8197040557861302E-3</v>
      </c>
      <c r="D11" s="3"/>
      <c r="E11" s="8"/>
      <c r="F11" s="9"/>
      <c r="G11" s="46"/>
      <c r="H11" s="47"/>
      <c r="I11" s="47"/>
      <c r="J11" s="47"/>
      <c r="K11" s="47"/>
      <c r="L11" s="47"/>
      <c r="M11" s="47">
        <v>4</v>
      </c>
      <c r="N11" s="33">
        <v>24</v>
      </c>
      <c r="O11" s="34">
        <f>112-N11</f>
        <v>88</v>
      </c>
      <c r="P11" s="25">
        <f>C11*(2^24)</f>
        <v>64083.999999999956</v>
      </c>
      <c r="R11">
        <v>32</v>
      </c>
      <c r="T11">
        <v>28</v>
      </c>
      <c r="U11">
        <v>36</v>
      </c>
    </row>
    <row r="12" spans="2:21">
      <c r="B12" s="3">
        <v>9</v>
      </c>
      <c r="C12" s="2">
        <v>-7.3227882385253898E-3</v>
      </c>
      <c r="D12" s="3">
        <v>5</v>
      </c>
      <c r="E12" s="8">
        <v>32</v>
      </c>
      <c r="F12" s="9">
        <f>120-E12</f>
        <v>88</v>
      </c>
      <c r="G12" s="46">
        <f>C12*(2^24)</f>
        <v>-122855.99999999999</v>
      </c>
      <c r="H12" s="47"/>
      <c r="I12" s="47">
        <v>24</v>
      </c>
      <c r="J12" s="47"/>
      <c r="K12" s="47">
        <v>36</v>
      </c>
      <c r="L12" s="47">
        <v>28</v>
      </c>
      <c r="M12" s="47"/>
      <c r="N12" s="33"/>
      <c r="O12" s="34"/>
      <c r="P12" s="25"/>
    </row>
    <row r="13" spans="2:21">
      <c r="B13" s="3">
        <v>10</v>
      </c>
      <c r="C13" s="2">
        <v>-2.4541854858398399E-2</v>
      </c>
      <c r="D13" s="3"/>
      <c r="E13" s="8"/>
      <c r="F13" s="9"/>
      <c r="G13" s="46"/>
      <c r="H13" s="47"/>
      <c r="I13" s="47"/>
      <c r="J13" s="47"/>
      <c r="K13" s="47"/>
      <c r="L13" s="47"/>
      <c r="M13" s="47">
        <v>5</v>
      </c>
      <c r="N13" s="33">
        <v>32</v>
      </c>
      <c r="O13" s="34">
        <f>112-N13</f>
        <v>80</v>
      </c>
      <c r="P13" s="25">
        <f>C13*(2^24)</f>
        <v>-411743.99999999936</v>
      </c>
      <c r="R13">
        <v>24</v>
      </c>
      <c r="T13">
        <v>36</v>
      </c>
      <c r="U13">
        <v>28</v>
      </c>
    </row>
    <row r="14" spans="2:21">
      <c r="B14" s="3">
        <v>11</v>
      </c>
      <c r="C14" s="2">
        <v>-3.2989740371704102E-2</v>
      </c>
      <c r="D14" s="3">
        <v>6</v>
      </c>
      <c r="E14" s="8">
        <v>40</v>
      </c>
      <c r="F14" s="9">
        <f>120-E14</f>
        <v>80</v>
      </c>
      <c r="G14" s="46">
        <f>C14*(2^24)</f>
        <v>-553476</v>
      </c>
      <c r="H14" s="47"/>
      <c r="I14" s="47">
        <v>16</v>
      </c>
      <c r="J14" s="47"/>
      <c r="K14" s="47">
        <v>44</v>
      </c>
      <c r="L14" s="47">
        <v>20</v>
      </c>
      <c r="M14" s="47"/>
      <c r="N14" s="33"/>
      <c r="O14" s="34"/>
      <c r="P14" s="25"/>
    </row>
    <row r="15" spans="2:21">
      <c r="B15" s="3">
        <v>12</v>
      </c>
      <c r="C15" s="2">
        <v>-1.11989974975585E-2</v>
      </c>
      <c r="D15" s="3"/>
      <c r="E15" s="8"/>
      <c r="F15" s="9"/>
      <c r="G15" s="46"/>
      <c r="H15" s="47"/>
      <c r="I15" s="47"/>
      <c r="J15" s="47"/>
      <c r="K15" s="47"/>
      <c r="L15" s="47"/>
      <c r="M15" s="47">
        <v>6</v>
      </c>
      <c r="N15" s="33">
        <v>40</v>
      </c>
      <c r="O15" s="34">
        <f>112-N15</f>
        <v>72</v>
      </c>
      <c r="P15" s="25">
        <f>C15*(2^24)</f>
        <v>-187887.99999999843</v>
      </c>
      <c r="R15">
        <v>16</v>
      </c>
      <c r="T15">
        <v>44</v>
      </c>
      <c r="U15">
        <v>20</v>
      </c>
    </row>
    <row r="16" spans="2:21">
      <c r="B16" s="3">
        <v>13</v>
      </c>
      <c r="C16" s="2">
        <v>5.2913188934326102E-2</v>
      </c>
      <c r="D16" s="3">
        <v>7</v>
      </c>
      <c r="E16" s="8">
        <v>48</v>
      </c>
      <c r="F16" s="9">
        <f>120-E16</f>
        <v>72</v>
      </c>
      <c r="G16" s="46">
        <f>C16*(2^24)</f>
        <v>887735.99999999884</v>
      </c>
      <c r="H16" s="47"/>
      <c r="I16" s="47">
        <v>8</v>
      </c>
      <c r="J16" s="47"/>
      <c r="K16" s="47">
        <v>52</v>
      </c>
      <c r="L16" s="47">
        <v>12</v>
      </c>
      <c r="M16" s="47"/>
      <c r="N16" s="33"/>
      <c r="O16" s="34"/>
      <c r="P16" s="25"/>
    </row>
    <row r="17" spans="2:21">
      <c r="B17" s="3">
        <v>14</v>
      </c>
      <c r="C17" s="2">
        <v>0.14637112617492601</v>
      </c>
      <c r="D17" s="3"/>
      <c r="E17" s="8"/>
      <c r="F17" s="9"/>
      <c r="G17" s="46"/>
      <c r="H17" s="47"/>
      <c r="I17" s="47"/>
      <c r="J17" s="47"/>
      <c r="K17" s="47"/>
      <c r="L17" s="47"/>
      <c r="M17" s="47">
        <v>7</v>
      </c>
      <c r="N17" s="33">
        <v>48</v>
      </c>
      <c r="O17" s="34">
        <f>112-N17</f>
        <v>64</v>
      </c>
      <c r="P17" s="25">
        <f>C17*(2^24)</f>
        <v>2455699.9999999874</v>
      </c>
      <c r="R17">
        <v>8</v>
      </c>
      <c r="T17">
        <v>52</v>
      </c>
      <c r="U17">
        <v>12</v>
      </c>
    </row>
    <row r="18" spans="2:21">
      <c r="B18" s="3">
        <v>15</v>
      </c>
      <c r="C18" s="2">
        <v>0.23129534721374501</v>
      </c>
      <c r="D18" s="3">
        <v>8</v>
      </c>
      <c r="E18" s="10">
        <v>56</v>
      </c>
      <c r="F18" s="51">
        <f>120-E18</f>
        <v>64</v>
      </c>
      <c r="G18" s="46">
        <f>C18*(2^24)</f>
        <v>3880491.9999999981</v>
      </c>
      <c r="H18" s="47"/>
      <c r="I18" s="47">
        <v>0</v>
      </c>
      <c r="J18" s="47"/>
      <c r="K18" s="47">
        <v>60</v>
      </c>
      <c r="L18" s="47">
        <v>4</v>
      </c>
      <c r="M18" s="47"/>
      <c r="N18" s="33"/>
      <c r="O18" s="34"/>
      <c r="P18" s="25"/>
    </row>
    <row r="19" spans="2:21">
      <c r="B19" s="3">
        <v>16</v>
      </c>
      <c r="C19" s="2">
        <v>0.26569509506225503</v>
      </c>
      <c r="D19" s="3"/>
      <c r="E19" s="45"/>
      <c r="F19" s="45"/>
      <c r="G19" s="46"/>
      <c r="H19" s="47"/>
      <c r="I19" s="47"/>
      <c r="J19" s="47"/>
      <c r="K19" s="47"/>
      <c r="L19" s="47"/>
      <c r="M19" s="47">
        <v>8</v>
      </c>
      <c r="N19" s="35">
        <v>56</v>
      </c>
      <c r="O19" s="53">
        <f>112-N19</f>
        <v>56</v>
      </c>
      <c r="P19" s="25">
        <f>C19*(2^24)</f>
        <v>4457623.999999986</v>
      </c>
      <c r="R19">
        <v>0</v>
      </c>
      <c r="T19">
        <v>60</v>
      </c>
      <c r="U19">
        <v>4</v>
      </c>
    </row>
    <row r="20" spans="2:21">
      <c r="B20" s="3">
        <v>17</v>
      </c>
      <c r="C20" s="2">
        <v>0.23129534721374501</v>
      </c>
      <c r="D20" s="3"/>
      <c r="E20" s="3">
        <v>64</v>
      </c>
      <c r="F20" s="3"/>
      <c r="G20" s="25">
        <f>C20*(2^24)</f>
        <v>3880491.9999999981</v>
      </c>
      <c r="H20" s="30"/>
      <c r="I20" s="30"/>
      <c r="J20" s="30"/>
      <c r="K20" s="30"/>
      <c r="L20" s="30"/>
      <c r="M20" s="30"/>
      <c r="N20" s="30"/>
      <c r="O20" s="30"/>
      <c r="P20" s="25"/>
    </row>
    <row r="21" spans="2:21">
      <c r="B21" s="3">
        <v>18</v>
      </c>
      <c r="C21" s="2">
        <v>0.14637112617492601</v>
      </c>
      <c r="D21" s="3"/>
      <c r="E21" s="3"/>
      <c r="F21" s="3"/>
      <c r="G21" s="25"/>
      <c r="H21" s="30"/>
      <c r="I21" s="30"/>
      <c r="J21" s="30"/>
      <c r="K21" s="30"/>
      <c r="L21" s="30"/>
      <c r="M21" s="30"/>
      <c r="N21" s="30">
        <v>64</v>
      </c>
      <c r="O21" s="30"/>
      <c r="P21" s="25">
        <f>C21*(2^24)</f>
        <v>2455699.9999999874</v>
      </c>
    </row>
    <row r="22" spans="2:21">
      <c r="B22" s="3">
        <v>19</v>
      </c>
      <c r="C22" s="2">
        <v>5.2913188934326102E-2</v>
      </c>
      <c r="D22" s="3"/>
      <c r="E22" s="3">
        <v>72</v>
      </c>
      <c r="F22" s="3"/>
      <c r="G22" s="25">
        <f>C22*(2^24)</f>
        <v>887735.99999999884</v>
      </c>
      <c r="H22" s="30"/>
      <c r="I22" s="30"/>
      <c r="J22" s="30"/>
      <c r="K22" s="30"/>
      <c r="L22" s="30"/>
      <c r="M22" s="30"/>
      <c r="N22" s="30"/>
      <c r="O22" s="30"/>
      <c r="P22" s="25"/>
    </row>
    <row r="23" spans="2:21">
      <c r="B23" s="3">
        <v>20</v>
      </c>
      <c r="C23" s="2">
        <v>-1.11989974975585E-2</v>
      </c>
      <c r="D23" s="3"/>
      <c r="E23" s="3"/>
      <c r="F23" s="3"/>
      <c r="G23" s="25"/>
      <c r="H23" s="30"/>
      <c r="I23" s="30"/>
      <c r="J23" s="30"/>
      <c r="K23" s="30"/>
      <c r="L23" s="30"/>
      <c r="M23" s="30"/>
      <c r="N23" s="30">
        <v>72</v>
      </c>
      <c r="O23" s="30"/>
      <c r="P23" s="25">
        <f>C23*(2^24)</f>
        <v>-187887.99999999843</v>
      </c>
    </row>
    <row r="24" spans="2:21">
      <c r="B24" s="3">
        <v>21</v>
      </c>
      <c r="C24" s="2">
        <v>-3.2989740371704102E-2</v>
      </c>
      <c r="D24" s="3"/>
      <c r="E24" s="3">
        <v>80</v>
      </c>
      <c r="F24" s="3"/>
      <c r="G24" s="25">
        <f>C24*(2^24)</f>
        <v>-553476</v>
      </c>
      <c r="H24" s="30"/>
      <c r="I24" s="30"/>
      <c r="J24" s="30"/>
      <c r="K24" s="30"/>
      <c r="L24" s="30"/>
      <c r="M24" s="30"/>
      <c r="N24" s="30"/>
      <c r="O24" s="30"/>
      <c r="P24" s="25"/>
    </row>
    <row r="25" spans="2:21">
      <c r="B25" s="3">
        <v>22</v>
      </c>
      <c r="C25" s="2">
        <v>-2.4541854858398399E-2</v>
      </c>
      <c r="D25" s="3"/>
      <c r="E25" s="3"/>
      <c r="F25" s="3"/>
      <c r="G25" s="25"/>
      <c r="H25" s="30"/>
      <c r="I25" s="30"/>
      <c r="J25" s="30"/>
      <c r="K25" s="30"/>
      <c r="L25" s="30"/>
      <c r="M25" s="30"/>
      <c r="N25" s="30">
        <v>80</v>
      </c>
      <c r="O25" s="30"/>
      <c r="P25" s="25">
        <f>C25*(2^24)</f>
        <v>-411743.99999999936</v>
      </c>
    </row>
    <row r="26" spans="2:21">
      <c r="B26" s="3">
        <v>23</v>
      </c>
      <c r="C26" s="2">
        <v>-7.3227882385253898E-3</v>
      </c>
      <c r="D26" s="3"/>
      <c r="E26" s="3">
        <v>88</v>
      </c>
      <c r="F26" s="3"/>
      <c r="G26" s="25">
        <f>C26*(2^24)</f>
        <v>-122855.99999999999</v>
      </c>
      <c r="H26" s="30"/>
      <c r="I26" s="30"/>
      <c r="J26" s="30"/>
      <c r="K26" s="30"/>
      <c r="L26" s="30"/>
      <c r="M26" s="30"/>
      <c r="N26" s="30"/>
      <c r="O26" s="30"/>
      <c r="P26" s="25"/>
    </row>
    <row r="27" spans="2:21">
      <c r="B27" s="3">
        <v>24</v>
      </c>
      <c r="C27" s="2">
        <v>3.8197040557861302E-3</v>
      </c>
      <c r="D27" s="3"/>
      <c r="E27" s="3"/>
      <c r="F27" s="3"/>
      <c r="G27" s="25"/>
      <c r="H27" s="30"/>
      <c r="I27" s="30"/>
      <c r="J27" s="30"/>
      <c r="K27" s="30"/>
      <c r="L27" s="30"/>
      <c r="M27" s="30"/>
      <c r="N27" s="30">
        <v>88</v>
      </c>
      <c r="O27" s="30"/>
      <c r="P27" s="25">
        <f>C27*(2^24)</f>
        <v>64083.999999999956</v>
      </c>
    </row>
    <row r="28" spans="2:21">
      <c r="B28" s="3">
        <v>25</v>
      </c>
      <c r="C28" s="2">
        <v>5.9461593627929601E-3</v>
      </c>
      <c r="D28" s="3"/>
      <c r="E28" s="3">
        <v>96</v>
      </c>
      <c r="F28" s="3"/>
      <c r="G28" s="25">
        <f>C28*(2^24)</f>
        <v>99759.999999999854</v>
      </c>
      <c r="H28" s="30"/>
      <c r="I28" s="30"/>
      <c r="J28" s="30"/>
      <c r="K28" s="30"/>
      <c r="L28" s="30"/>
      <c r="M28" s="30"/>
      <c r="N28" s="30"/>
      <c r="O28" s="30"/>
      <c r="P28" s="25"/>
    </row>
    <row r="29" spans="2:21">
      <c r="B29" s="3">
        <v>26</v>
      </c>
      <c r="C29" s="2">
        <v>3.3447742462158199E-3</v>
      </c>
      <c r="D29" s="3"/>
      <c r="E29" s="3"/>
      <c r="F29" s="3"/>
      <c r="G29" s="25"/>
      <c r="H29" s="30"/>
      <c r="I29" s="30"/>
      <c r="J29" s="30"/>
      <c r="K29" s="30"/>
      <c r="L29" s="30"/>
      <c r="M29" s="30"/>
      <c r="N29" s="30">
        <v>96</v>
      </c>
      <c r="O29" s="30"/>
      <c r="P29" s="25">
        <f>C29*(2^24)</f>
        <v>56115.999999999993</v>
      </c>
    </row>
    <row r="30" spans="2:21">
      <c r="B30" s="3">
        <v>27</v>
      </c>
      <c r="C30" s="2">
        <v>6.3443183898925705E-4</v>
      </c>
      <c r="D30" s="3"/>
      <c r="E30" s="3">
        <v>104</v>
      </c>
      <c r="F30" s="3"/>
      <c r="G30" s="25">
        <f>C30*(2^24)</f>
        <v>10643.999999999987</v>
      </c>
      <c r="H30" s="30"/>
      <c r="I30" s="30"/>
      <c r="J30" s="30"/>
      <c r="K30" s="30"/>
      <c r="L30" s="30"/>
      <c r="M30" s="30"/>
      <c r="N30" s="30"/>
      <c r="O30" s="30"/>
      <c r="P30" s="25"/>
    </row>
    <row r="31" spans="2:21">
      <c r="B31" s="3">
        <v>28</v>
      </c>
      <c r="C31" s="2">
        <v>-4.6801567077636702E-4</v>
      </c>
      <c r="D31" s="3"/>
      <c r="E31" s="3"/>
      <c r="F31" s="3"/>
      <c r="G31" s="25"/>
      <c r="H31" s="30"/>
      <c r="I31" s="30"/>
      <c r="J31" s="30"/>
      <c r="K31" s="30"/>
      <c r="L31" s="30"/>
      <c r="M31" s="30"/>
      <c r="N31" s="30">
        <v>104</v>
      </c>
      <c r="O31" s="30"/>
      <c r="P31" s="25">
        <f>C31*(2^24)</f>
        <v>-7851.9999999999973</v>
      </c>
    </row>
    <row r="32" spans="2:21">
      <c r="B32" s="3">
        <v>29</v>
      </c>
      <c r="C32" s="2">
        <v>-4.46319580078125E-4</v>
      </c>
      <c r="D32" s="3"/>
      <c r="E32" s="3">
        <v>112</v>
      </c>
      <c r="F32" s="3"/>
      <c r="G32" s="25">
        <f>C32*(2^24)</f>
        <v>-7488</v>
      </c>
      <c r="H32" s="30"/>
      <c r="I32" s="30"/>
      <c r="J32" s="30"/>
      <c r="K32" s="30"/>
      <c r="L32" s="30"/>
      <c r="M32" s="30"/>
      <c r="N32" s="30"/>
      <c r="O32" s="30"/>
      <c r="P32" s="25"/>
    </row>
    <row r="33" spans="2:16">
      <c r="B33" s="3">
        <v>30</v>
      </c>
      <c r="C33" s="2">
        <v>-1.74283981323242E-4</v>
      </c>
      <c r="D33" s="3"/>
      <c r="E33" s="3"/>
      <c r="F33" s="3"/>
      <c r="G33" s="25"/>
      <c r="H33" s="30"/>
      <c r="I33" s="30"/>
      <c r="J33" s="30"/>
      <c r="K33" s="30"/>
      <c r="L33" s="30"/>
      <c r="M33" s="30"/>
      <c r="N33" s="30">
        <v>112</v>
      </c>
      <c r="O33" s="30"/>
      <c r="P33" s="25">
        <f>C33*(2^24)</f>
        <v>-2923.9999999999968</v>
      </c>
    </row>
    <row r="34" spans="2:16">
      <c r="B34" s="3">
        <v>31</v>
      </c>
      <c r="C34" s="2">
        <v>-3.02791595458984E-5</v>
      </c>
      <c r="D34" s="3"/>
      <c r="E34" s="3">
        <v>120</v>
      </c>
      <c r="F34" s="3"/>
      <c r="G34" s="25">
        <f>C34*(2^24)</f>
        <v>-507.99999999999937</v>
      </c>
      <c r="H34" s="30"/>
      <c r="I34" s="30"/>
      <c r="J34" s="30"/>
      <c r="K34" s="30"/>
      <c r="L34" s="30"/>
      <c r="M34" s="30"/>
      <c r="N34" s="30"/>
      <c r="O34" s="30"/>
      <c r="P34" s="25"/>
    </row>
    <row r="35" spans="2:16">
      <c r="B35" s="3"/>
      <c r="C35" s="2"/>
      <c r="D35" s="3"/>
      <c r="E35" s="3"/>
      <c r="F35" s="3"/>
      <c r="G35" s="25"/>
      <c r="H35" s="30"/>
      <c r="I35" s="30"/>
      <c r="J35" s="30"/>
      <c r="K35" s="30"/>
      <c r="L35" s="30"/>
      <c r="M35" s="30"/>
      <c r="N35" s="30"/>
      <c r="O35" s="30"/>
      <c r="P35" s="25"/>
    </row>
    <row r="36" spans="2:16">
      <c r="B36" s="2"/>
      <c r="C36" s="2"/>
      <c r="D36" s="3"/>
      <c r="E36" s="3"/>
      <c r="F36" s="3"/>
      <c r="G36" s="24"/>
      <c r="H36" s="31"/>
      <c r="I36" s="31"/>
      <c r="J36" s="31"/>
      <c r="K36" s="31"/>
      <c r="L36" s="31"/>
      <c r="M36" s="31"/>
      <c r="N36" s="31"/>
      <c r="O36" s="31"/>
      <c r="P36" s="24"/>
    </row>
    <row r="37" spans="2:16">
      <c r="B37" s="2"/>
      <c r="C37" s="2">
        <f>SUM(C4:C35)</f>
        <v>0.99999999999999756</v>
      </c>
      <c r="D37" s="3"/>
      <c r="E37" s="3"/>
      <c r="F37" s="3"/>
      <c r="G37" s="25">
        <f>SUM(G4:G35)</f>
        <v>8388607.9999999925</v>
      </c>
      <c r="H37" s="30"/>
      <c r="I37" s="30"/>
      <c r="J37" s="30"/>
      <c r="K37" s="30"/>
      <c r="L37" s="30"/>
      <c r="M37" s="30"/>
      <c r="N37" s="30"/>
      <c r="O37" s="30"/>
      <c r="P37" s="25">
        <f>SUM(P4:P35)</f>
        <v>8388607.9999999646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27"/>
  <sheetViews>
    <sheetView topLeftCell="B1" workbookViewId="0">
      <selection activeCell="I37" sqref="I37"/>
    </sheetView>
  </sheetViews>
  <sheetFormatPr defaultRowHeight="15"/>
  <cols>
    <col min="3" max="3" width="26" style="5" customWidth="1"/>
    <col min="4" max="4" width="8.7109375" customWidth="1"/>
    <col min="5" max="6" width="3.7109375" customWidth="1"/>
    <col min="7" max="10" width="3.5703125" customWidth="1"/>
    <col min="11" max="11" width="10.28515625" style="11" customWidth="1"/>
    <col min="12" max="12" width="9.7109375" customWidth="1"/>
    <col min="13" max="18" width="3.5703125" customWidth="1"/>
    <col min="19" max="19" width="9.140625" style="11"/>
  </cols>
  <sheetData>
    <row r="1" spans="1:20">
      <c r="A1" t="s">
        <v>2</v>
      </c>
    </row>
    <row r="4" spans="1:20">
      <c r="D4" s="14"/>
      <c r="E4" s="14"/>
      <c r="F4" s="14"/>
      <c r="G4" s="14"/>
      <c r="H4" s="14"/>
      <c r="I4" s="14"/>
      <c r="J4" s="14"/>
      <c r="K4" s="40"/>
      <c r="L4" s="14"/>
      <c r="M4" s="14"/>
      <c r="N4" s="14"/>
      <c r="O4" s="14"/>
      <c r="P4" s="14"/>
      <c r="Q4" s="14"/>
      <c r="R4" s="14"/>
      <c r="S4" s="40"/>
      <c r="T4" s="14"/>
    </row>
    <row r="5" spans="1:20">
      <c r="B5">
        <v>1</v>
      </c>
      <c r="C5" s="5">
        <v>-1.7213821411132799E-4</v>
      </c>
      <c r="D5" s="14"/>
      <c r="E5" s="43">
        <v>0</v>
      </c>
      <c r="F5" s="16">
        <f>80-E5</f>
        <v>80</v>
      </c>
      <c r="G5" s="14">
        <v>40</v>
      </c>
      <c r="H5" s="14"/>
      <c r="I5" s="36">
        <v>4</v>
      </c>
      <c r="J5" s="36">
        <v>44</v>
      </c>
      <c r="K5" s="40">
        <f>C5*(2^24)</f>
        <v>-2887.9999999999977</v>
      </c>
      <c r="L5" s="36"/>
      <c r="M5" s="14"/>
      <c r="N5" s="14"/>
      <c r="O5" s="14"/>
      <c r="P5" s="14"/>
      <c r="Q5" s="14"/>
      <c r="R5" s="14"/>
      <c r="S5" s="40"/>
      <c r="T5" s="14"/>
    </row>
    <row r="6" spans="1:20">
      <c r="B6">
        <v>2</v>
      </c>
      <c r="C6" s="5">
        <v>-1.22594833374023E-3</v>
      </c>
      <c r="D6" s="14"/>
      <c r="E6" s="17"/>
      <c r="F6" s="18"/>
      <c r="G6" s="14"/>
      <c r="H6" s="14"/>
      <c r="I6" s="14"/>
      <c r="J6" s="14"/>
      <c r="K6" s="40"/>
      <c r="L6" s="14"/>
      <c r="M6" s="43">
        <v>0</v>
      </c>
      <c r="N6" s="16">
        <f>72-M6</f>
        <v>72</v>
      </c>
      <c r="O6" s="14">
        <v>32</v>
      </c>
      <c r="P6" s="14"/>
      <c r="Q6" s="14">
        <v>4</v>
      </c>
      <c r="R6" s="36">
        <v>36</v>
      </c>
      <c r="S6" s="40">
        <f>C6*(2^24)</f>
        <v>-20567.999999999927</v>
      </c>
      <c r="T6" s="14"/>
    </row>
    <row r="7" spans="1:20">
      <c r="B7">
        <v>3</v>
      </c>
      <c r="C7" s="5">
        <v>-4.40216064453125E-3</v>
      </c>
      <c r="D7" s="14"/>
      <c r="E7" s="17">
        <v>8</v>
      </c>
      <c r="F7" s="18">
        <f t="shared" ref="F7" si="0">80-E7</f>
        <v>72</v>
      </c>
      <c r="G7" s="14">
        <v>32</v>
      </c>
      <c r="H7" s="14"/>
      <c r="I7" s="36">
        <v>12</v>
      </c>
      <c r="J7" s="36">
        <v>36</v>
      </c>
      <c r="K7" s="40">
        <f t="shared" ref="K7" si="1">C7*(2^24)</f>
        <v>-73856</v>
      </c>
      <c r="L7" s="36"/>
      <c r="M7" s="17"/>
      <c r="N7" s="18"/>
      <c r="O7" s="14"/>
      <c r="P7" s="14"/>
      <c r="Q7" s="14"/>
      <c r="R7" s="14"/>
      <c r="S7" s="40"/>
      <c r="T7" s="14"/>
    </row>
    <row r="8" spans="1:20">
      <c r="B8">
        <v>4</v>
      </c>
      <c r="C8" s="5">
        <v>-1.0046482086181601E-2</v>
      </c>
      <c r="D8" s="14"/>
      <c r="E8" s="17"/>
      <c r="F8" s="18"/>
      <c r="G8" s="14"/>
      <c r="H8" s="14"/>
      <c r="I8" s="14"/>
      <c r="J8" s="14"/>
      <c r="K8" s="40"/>
      <c r="L8" s="14"/>
      <c r="M8" s="17">
        <v>8</v>
      </c>
      <c r="N8" s="18">
        <f t="shared" ref="N8" si="2">72-M8</f>
        <v>64</v>
      </c>
      <c r="O8" s="14">
        <v>24</v>
      </c>
      <c r="P8" s="14"/>
      <c r="Q8" s="14">
        <v>12</v>
      </c>
      <c r="R8" s="36">
        <v>28</v>
      </c>
      <c r="S8" s="40">
        <f t="shared" ref="S8" si="3">C8*(2^24)</f>
        <v>-168551.99999999933</v>
      </c>
      <c r="T8" s="14"/>
    </row>
    <row r="9" spans="1:20">
      <c r="B9">
        <v>5</v>
      </c>
      <c r="C9" s="5">
        <v>-1.4707565307617101E-2</v>
      </c>
      <c r="D9" s="14"/>
      <c r="E9" s="17">
        <v>16</v>
      </c>
      <c r="F9" s="18">
        <f t="shared" ref="F9" si="4">80-E9</f>
        <v>64</v>
      </c>
      <c r="G9" s="14">
        <v>24</v>
      </c>
      <c r="H9" s="14"/>
      <c r="I9" s="36">
        <v>20</v>
      </c>
      <c r="J9" s="36">
        <v>28</v>
      </c>
      <c r="K9" s="40">
        <f t="shared" ref="K9" si="5">C9*(2^24)</f>
        <v>-246751.99999999854</v>
      </c>
      <c r="L9" s="36"/>
      <c r="M9" s="17"/>
      <c r="N9" s="18"/>
      <c r="O9" s="14"/>
      <c r="P9" s="14"/>
      <c r="Q9" s="14"/>
      <c r="R9" s="14"/>
      <c r="S9" s="40"/>
      <c r="T9" s="14"/>
    </row>
    <row r="10" spans="1:20">
      <c r="B10">
        <v>6</v>
      </c>
      <c r="C10" s="5">
        <v>-9.3374252319335903E-3</v>
      </c>
      <c r="D10" s="14"/>
      <c r="E10" s="17"/>
      <c r="F10" s="18"/>
      <c r="G10" s="14"/>
      <c r="H10" s="14"/>
      <c r="I10" s="14"/>
      <c r="J10" s="14"/>
      <c r="K10" s="40"/>
      <c r="L10" s="14"/>
      <c r="M10" s="17">
        <v>16</v>
      </c>
      <c r="N10" s="18">
        <f t="shared" ref="N10" si="6">72-M10</f>
        <v>56</v>
      </c>
      <c r="O10" s="14">
        <v>16</v>
      </c>
      <c r="P10" s="14"/>
      <c r="Q10" s="14">
        <v>20</v>
      </c>
      <c r="R10" s="36">
        <v>20</v>
      </c>
      <c r="S10" s="40">
        <f t="shared" ref="S10" si="7">C10*(2^24)</f>
        <v>-156655.99999999994</v>
      </c>
      <c r="T10" s="14"/>
    </row>
    <row r="11" spans="1:20">
      <c r="B11">
        <v>7</v>
      </c>
      <c r="C11" s="5">
        <v>1.7497062683105399E-2</v>
      </c>
      <c r="D11" s="14"/>
      <c r="E11" s="17">
        <v>24</v>
      </c>
      <c r="F11" s="18">
        <f t="shared" ref="F11" si="8">80-E11</f>
        <v>56</v>
      </c>
      <c r="G11" s="14">
        <v>16</v>
      </c>
      <c r="H11" s="14"/>
      <c r="I11" s="36">
        <v>28</v>
      </c>
      <c r="J11" s="36">
        <v>20</v>
      </c>
      <c r="K11" s="40">
        <f t="shared" ref="K11" si="9">C11*(2^24)</f>
        <v>293551.99999999884</v>
      </c>
      <c r="L11" s="36"/>
      <c r="M11" s="17"/>
      <c r="N11" s="18"/>
      <c r="O11" s="14"/>
      <c r="P11" s="14"/>
      <c r="Q11" s="14"/>
      <c r="R11" s="14"/>
      <c r="S11" s="40"/>
      <c r="T11" s="14"/>
    </row>
    <row r="12" spans="1:20">
      <c r="B12">
        <v>8</v>
      </c>
      <c r="C12" s="5">
        <v>7.0690631866454995E-2</v>
      </c>
      <c r="D12" s="14"/>
      <c r="E12" s="17"/>
      <c r="F12" s="18"/>
      <c r="G12" s="14"/>
      <c r="H12" s="14"/>
      <c r="I12" s="14"/>
      <c r="J12" s="14"/>
      <c r="K12" s="40"/>
      <c r="L12" s="14"/>
      <c r="M12" s="17">
        <v>24</v>
      </c>
      <c r="N12" s="18">
        <f t="shared" ref="N12" si="10">72-M12</f>
        <v>48</v>
      </c>
      <c r="O12" s="14">
        <v>8</v>
      </c>
      <c r="P12" s="14"/>
      <c r="Q12" s="14">
        <v>28</v>
      </c>
      <c r="R12" s="36">
        <v>12</v>
      </c>
      <c r="S12" s="40">
        <f t="shared" ref="S12" si="11">C12*(2^24)</f>
        <v>1185991.9999999986</v>
      </c>
      <c r="T12" s="14"/>
    </row>
    <row r="13" spans="1:20">
      <c r="B13">
        <v>9</v>
      </c>
      <c r="C13" s="5">
        <v>0.13987541198730399</v>
      </c>
      <c r="D13" s="14"/>
      <c r="E13" s="17">
        <v>32</v>
      </c>
      <c r="F13" s="18">
        <f t="shared" ref="F13" si="12">80-E13</f>
        <v>48</v>
      </c>
      <c r="G13" s="14">
        <v>8</v>
      </c>
      <c r="H13" s="14"/>
      <c r="I13" s="36">
        <v>36</v>
      </c>
      <c r="J13" s="36">
        <v>12</v>
      </c>
      <c r="K13" s="40">
        <f t="shared" ref="K13" si="13">C13*(2^24)</f>
        <v>2346719.9999999884</v>
      </c>
      <c r="L13" s="36"/>
      <c r="M13" s="17"/>
      <c r="N13" s="18"/>
      <c r="O13" s="14"/>
      <c r="P13" s="14"/>
      <c r="Q13" s="14"/>
      <c r="R13" s="14"/>
      <c r="S13" s="40"/>
      <c r="T13" s="14"/>
    </row>
    <row r="14" spans="1:20">
      <c r="B14">
        <v>10</v>
      </c>
      <c r="C14" s="5">
        <v>0.19992017745971599</v>
      </c>
      <c r="D14" s="14"/>
      <c r="E14" s="17"/>
      <c r="F14" s="18"/>
      <c r="G14" s="14"/>
      <c r="H14" s="14"/>
      <c r="I14" s="14"/>
      <c r="J14" s="14"/>
      <c r="K14" s="40"/>
      <c r="L14" s="14"/>
      <c r="M14" s="19">
        <v>32</v>
      </c>
      <c r="N14" s="42">
        <f t="shared" ref="N14" si="14">72-M14</f>
        <v>40</v>
      </c>
      <c r="O14" s="14">
        <v>0</v>
      </c>
      <c r="P14" s="14"/>
      <c r="Q14" s="14">
        <v>36</v>
      </c>
      <c r="R14" s="36">
        <v>4</v>
      </c>
      <c r="S14" s="40">
        <f t="shared" ref="S14" si="15">C14*(2^24)</f>
        <v>3354103.9999999865</v>
      </c>
      <c r="T14" s="14"/>
    </row>
    <row r="15" spans="1:20">
      <c r="B15">
        <v>11</v>
      </c>
      <c r="C15" s="5">
        <v>0.223820686340332</v>
      </c>
      <c r="D15" s="14"/>
      <c r="E15" s="19">
        <v>40</v>
      </c>
      <c r="F15" s="42">
        <f t="shared" ref="F15" si="16">80-E15</f>
        <v>40</v>
      </c>
      <c r="G15" s="14">
        <v>0</v>
      </c>
      <c r="H15" s="14"/>
      <c r="I15" s="36">
        <v>44</v>
      </c>
      <c r="J15" s="36">
        <v>4</v>
      </c>
      <c r="K15" s="40">
        <f t="shared" ref="K15" si="17">C15*(2^24)</f>
        <v>3755087.9999999995</v>
      </c>
      <c r="L15" s="36"/>
      <c r="M15" s="14"/>
      <c r="N15" s="14"/>
      <c r="O15" s="14"/>
      <c r="P15" s="14"/>
      <c r="Q15" s="14"/>
      <c r="R15" s="14"/>
      <c r="S15" s="40"/>
      <c r="T15" s="14"/>
    </row>
    <row r="16" spans="1:20">
      <c r="B16">
        <v>12</v>
      </c>
      <c r="C16" s="5">
        <v>0.19992017745971599</v>
      </c>
      <c r="D16" s="14"/>
      <c r="E16" s="14"/>
      <c r="F16" s="14"/>
      <c r="G16" s="14"/>
      <c r="H16" s="14"/>
      <c r="I16" s="14"/>
      <c r="J16" s="14"/>
      <c r="K16" s="40"/>
      <c r="L16" s="14"/>
      <c r="M16" s="14">
        <v>40</v>
      </c>
      <c r="N16" s="14">
        <f t="shared" ref="N16" si="18">72-M16</f>
        <v>32</v>
      </c>
      <c r="O16" s="14"/>
      <c r="P16" s="14"/>
      <c r="Q16" s="14"/>
      <c r="R16" s="14"/>
      <c r="S16" s="40">
        <f t="shared" ref="S16" si="19">C16*(2^24)</f>
        <v>3354103.9999999865</v>
      </c>
    </row>
    <row r="17" spans="2:19">
      <c r="B17">
        <v>13</v>
      </c>
      <c r="C17" s="5">
        <v>0.13987541198730399</v>
      </c>
      <c r="D17" s="14"/>
      <c r="E17" s="14">
        <v>48</v>
      </c>
      <c r="F17" s="14">
        <f t="shared" ref="F17" si="20">80-E17</f>
        <v>32</v>
      </c>
      <c r="G17" s="14"/>
      <c r="H17" s="14"/>
      <c r="I17" s="14"/>
      <c r="J17" s="14"/>
      <c r="K17" s="40">
        <f t="shared" ref="K17" si="21">C17*(2^24)</f>
        <v>2346719.9999999884</v>
      </c>
      <c r="L17" s="36"/>
      <c r="M17" s="14"/>
      <c r="N17" s="14"/>
      <c r="O17" s="14"/>
      <c r="P17" s="14"/>
      <c r="Q17" s="14"/>
      <c r="R17" s="14"/>
      <c r="S17" s="40"/>
    </row>
    <row r="18" spans="2:19">
      <c r="B18">
        <v>14</v>
      </c>
      <c r="C18" s="5">
        <v>7.0690631866454995E-2</v>
      </c>
      <c r="D18" s="14"/>
      <c r="E18" s="14"/>
      <c r="F18" s="14"/>
      <c r="G18" s="14"/>
      <c r="H18" s="14"/>
      <c r="I18" s="14"/>
      <c r="J18" s="14"/>
      <c r="K18" s="40"/>
      <c r="L18" s="14"/>
      <c r="M18" s="14">
        <v>48</v>
      </c>
      <c r="N18" s="14">
        <f t="shared" ref="N18" si="22">72-M18</f>
        <v>24</v>
      </c>
      <c r="O18" s="14"/>
      <c r="P18" s="14"/>
      <c r="Q18" s="14"/>
      <c r="R18" s="14"/>
      <c r="S18" s="40">
        <f t="shared" ref="S18" si="23">C18*(2^24)</f>
        <v>1185991.9999999986</v>
      </c>
    </row>
    <row r="19" spans="2:19">
      <c r="B19">
        <v>15</v>
      </c>
      <c r="C19" s="5">
        <v>1.7497062683105399E-2</v>
      </c>
      <c r="D19" s="14"/>
      <c r="E19" s="14">
        <v>56</v>
      </c>
      <c r="F19" s="14">
        <f t="shared" ref="F19" si="24">80-E19</f>
        <v>24</v>
      </c>
      <c r="G19" s="14"/>
      <c r="H19" s="14"/>
      <c r="I19" s="14"/>
      <c r="J19" s="14"/>
      <c r="K19" s="40">
        <f t="shared" ref="K19" si="25">C19*(2^24)</f>
        <v>293551.99999999884</v>
      </c>
      <c r="L19" s="36"/>
      <c r="M19" s="14"/>
      <c r="N19" s="14"/>
      <c r="O19" s="14"/>
      <c r="P19" s="14"/>
      <c r="Q19" s="14"/>
      <c r="R19" s="14"/>
      <c r="S19" s="40"/>
    </row>
    <row r="20" spans="2:19">
      <c r="B20">
        <v>16</v>
      </c>
      <c r="C20" s="5">
        <v>-9.3374252319335903E-3</v>
      </c>
      <c r="D20" s="14"/>
      <c r="E20" s="14"/>
      <c r="F20" s="14"/>
      <c r="G20" s="14"/>
      <c r="H20" s="14"/>
      <c r="I20" s="14"/>
      <c r="J20" s="14"/>
      <c r="K20" s="40"/>
      <c r="L20" s="14"/>
      <c r="M20" s="14">
        <v>56</v>
      </c>
      <c r="N20" s="14">
        <f t="shared" ref="N20" si="26">72-M20</f>
        <v>16</v>
      </c>
      <c r="O20" s="14"/>
      <c r="P20" s="14"/>
      <c r="Q20" s="14"/>
      <c r="R20" s="14"/>
      <c r="S20" s="40">
        <f t="shared" ref="S20" si="27">C20*(2^24)</f>
        <v>-156655.99999999994</v>
      </c>
    </row>
    <row r="21" spans="2:19">
      <c r="B21">
        <v>17</v>
      </c>
      <c r="C21" s="5">
        <v>-1.4707565307617101E-2</v>
      </c>
      <c r="D21" s="14"/>
      <c r="E21" s="14">
        <v>64</v>
      </c>
      <c r="F21" s="14">
        <f t="shared" ref="F21" si="28">80-E21</f>
        <v>16</v>
      </c>
      <c r="G21" s="14"/>
      <c r="H21" s="14"/>
      <c r="I21" s="14"/>
      <c r="J21" s="14"/>
      <c r="K21" s="40">
        <f t="shared" ref="K21" si="29">C21*(2^24)</f>
        <v>-246751.99999999854</v>
      </c>
      <c r="L21" s="36"/>
      <c r="M21" s="14"/>
      <c r="N21" s="14"/>
      <c r="O21" s="14"/>
      <c r="P21" s="14"/>
      <c r="Q21" s="14"/>
      <c r="R21" s="14"/>
      <c r="S21" s="40"/>
    </row>
    <row r="22" spans="2:19">
      <c r="B22">
        <v>18</v>
      </c>
      <c r="C22" s="5">
        <v>-1.0046482086181601E-2</v>
      </c>
      <c r="D22" s="14"/>
      <c r="E22" s="14"/>
      <c r="F22" s="14"/>
      <c r="G22" s="14"/>
      <c r="H22" s="14"/>
      <c r="I22" s="14"/>
      <c r="J22" s="14"/>
      <c r="K22" s="40"/>
      <c r="L22" s="14"/>
      <c r="M22" s="14">
        <v>64</v>
      </c>
      <c r="N22" s="14">
        <f t="shared" ref="N22" si="30">72-M22</f>
        <v>8</v>
      </c>
      <c r="O22" s="14"/>
      <c r="P22" s="14"/>
      <c r="Q22" s="14"/>
      <c r="R22" s="14"/>
      <c r="S22" s="40">
        <f t="shared" ref="S22" si="31">C22*(2^24)</f>
        <v>-168551.99999999933</v>
      </c>
    </row>
    <row r="23" spans="2:19">
      <c r="B23">
        <v>19</v>
      </c>
      <c r="C23" s="5">
        <v>-4.40216064453125E-3</v>
      </c>
      <c r="D23" s="14"/>
      <c r="E23" s="14">
        <v>72</v>
      </c>
      <c r="F23" s="14">
        <f t="shared" ref="F23" si="32">80-E23</f>
        <v>8</v>
      </c>
      <c r="G23" s="14"/>
      <c r="H23" s="14"/>
      <c r="I23" s="14"/>
      <c r="J23" s="14"/>
      <c r="K23" s="40">
        <f t="shared" ref="K23" si="33">C23*(2^24)</f>
        <v>-73856</v>
      </c>
      <c r="L23" s="36"/>
      <c r="M23" s="14"/>
      <c r="N23" s="14"/>
      <c r="O23" s="14"/>
      <c r="P23" s="14"/>
      <c r="Q23" s="14"/>
      <c r="R23" s="14"/>
      <c r="S23" s="40"/>
    </row>
    <row r="24" spans="2:19">
      <c r="B24">
        <v>20</v>
      </c>
      <c r="C24" s="5">
        <v>-1.22594833374023E-3</v>
      </c>
      <c r="D24" s="14"/>
      <c r="E24" s="14"/>
      <c r="F24" s="14"/>
      <c r="G24" s="14"/>
      <c r="H24" s="14"/>
      <c r="I24" s="14"/>
      <c r="J24" s="14"/>
      <c r="K24" s="40"/>
      <c r="L24" s="14"/>
      <c r="M24" s="14">
        <v>72</v>
      </c>
      <c r="N24" s="14">
        <f t="shared" ref="N24" si="34">72-M24</f>
        <v>0</v>
      </c>
      <c r="O24" s="14"/>
      <c r="P24" s="14"/>
      <c r="Q24" s="14"/>
      <c r="R24" s="14"/>
      <c r="S24" s="40">
        <f t="shared" ref="S24" si="35">C24*(2^24)</f>
        <v>-20567.999999999927</v>
      </c>
    </row>
    <row r="25" spans="2:19">
      <c r="B25">
        <v>21</v>
      </c>
      <c r="C25" s="5">
        <v>-1.7213821411132799E-4</v>
      </c>
      <c r="D25" s="14"/>
      <c r="E25" s="14">
        <v>80</v>
      </c>
      <c r="F25" s="14">
        <f t="shared" ref="F25" si="36">80-E25</f>
        <v>0</v>
      </c>
      <c r="G25" s="14"/>
      <c r="H25" s="14"/>
      <c r="I25" s="14"/>
      <c r="J25" s="14"/>
      <c r="K25" s="40">
        <f t="shared" ref="K25" si="37">C25*(2^24)</f>
        <v>-2887.9999999999977</v>
      </c>
      <c r="L25" s="36"/>
      <c r="M25" s="14"/>
      <c r="N25" s="14"/>
      <c r="O25" s="14"/>
      <c r="P25" s="14"/>
      <c r="Q25" s="14"/>
      <c r="R25" s="14"/>
      <c r="S25" s="40"/>
    </row>
    <row r="27" spans="2:19">
      <c r="K27" s="11">
        <f>SUM(K5:K25)</f>
        <v>8388639.9999999776</v>
      </c>
      <c r="S27" s="11">
        <f>SUM(S5:S25)</f>
        <v>8388639.9999999702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D5:E105"/>
  <sheetViews>
    <sheetView workbookViewId="0">
      <selection activeCell="G112" sqref="G112"/>
    </sheetView>
  </sheetViews>
  <sheetFormatPr defaultRowHeight="15"/>
  <cols>
    <col min="2" max="2" width="16" customWidth="1"/>
    <col min="3" max="4" width="12.140625" customWidth="1"/>
    <col min="5" max="5" width="15.42578125" style="4" customWidth="1"/>
  </cols>
  <sheetData>
    <row r="5" spans="4:5">
      <c r="D5">
        <v>0</v>
      </c>
      <c r="E5" s="4">
        <v>0</v>
      </c>
    </row>
    <row r="6" spans="4:5">
      <c r="D6">
        <v>1</v>
      </c>
      <c r="E6" s="4">
        <f t="shared" ref="E6:E69" si="0">E7*0.922571427154763</f>
        <v>1437.6722981829032</v>
      </c>
    </row>
    <row r="7" spans="4:5">
      <c r="D7">
        <v>2</v>
      </c>
      <c r="E7" s="4">
        <f t="shared" si="0"/>
        <v>1558.331697543166</v>
      </c>
    </row>
    <row r="8" spans="4:5">
      <c r="D8">
        <v>3</v>
      </c>
      <c r="E8" s="4">
        <f t="shared" si="0"/>
        <v>1689.1176679393877</v>
      </c>
    </row>
    <row r="9" spans="4:5">
      <c r="D9">
        <v>4</v>
      </c>
      <c r="E9" s="4">
        <f t="shared" si="0"/>
        <v>1830.8801012282329</v>
      </c>
    </row>
    <row r="10" spans="4:5">
      <c r="D10">
        <v>5</v>
      </c>
      <c r="E10" s="4">
        <f t="shared" si="0"/>
        <v>1984.5402180671474</v>
      </c>
    </row>
    <row r="11" spans="4:5">
      <c r="D11">
        <v>6</v>
      </c>
      <c r="E11" s="4">
        <f t="shared" si="0"/>
        <v>2151.0965543204898</v>
      </c>
    </row>
    <row r="12" spans="4:5">
      <c r="D12">
        <v>7</v>
      </c>
      <c r="E12" s="4">
        <f t="shared" si="0"/>
        <v>2331.631449886253</v>
      </c>
    </row>
    <row r="13" spans="4:5">
      <c r="D13">
        <v>8</v>
      </c>
      <c r="E13" s="4">
        <f t="shared" si="0"/>
        <v>2527.3180821099909</v>
      </c>
    </row>
    <row r="14" spans="4:5">
      <c r="D14">
        <v>9</v>
      </c>
      <c r="E14" s="4">
        <f t="shared" si="0"/>
        <v>2739.4280894914696</v>
      </c>
    </row>
    <row r="15" spans="4:5">
      <c r="D15">
        <v>10</v>
      </c>
      <c r="E15" s="4">
        <f t="shared" si="0"/>
        <v>2969.3398352254903</v>
      </c>
    </row>
    <row r="16" spans="4:5">
      <c r="D16">
        <v>11</v>
      </c>
      <c r="E16" s="4">
        <f t="shared" si="0"/>
        <v>3218.5473642761954</v>
      </c>
    </row>
    <row r="17" spans="4:5">
      <c r="D17">
        <v>12</v>
      </c>
      <c r="E17" s="4">
        <f t="shared" si="0"/>
        <v>3488.6701121909755</v>
      </c>
    </row>
    <row r="18" spans="4:5">
      <c r="D18">
        <v>13</v>
      </c>
      <c r="E18" s="4">
        <f t="shared" si="0"/>
        <v>3781.4634287451704</v>
      </c>
    </row>
    <row r="19" spans="4:5">
      <c r="D19">
        <v>14</v>
      </c>
      <c r="E19" s="4">
        <f t="shared" si="0"/>
        <v>4098.8299848037923</v>
      </c>
    </row>
    <row r="20" spans="4:5">
      <c r="D20">
        <v>15</v>
      </c>
      <c r="E20" s="4">
        <f t="shared" si="0"/>
        <v>4442.8321365259517</v>
      </c>
    </row>
    <row r="21" spans="4:5">
      <c r="D21">
        <v>16</v>
      </c>
      <c r="E21" s="4">
        <f t="shared" si="0"/>
        <v>4815.7053272588055</v>
      </c>
    </row>
    <row r="22" spans="4:5">
      <c r="D22">
        <v>17</v>
      </c>
      <c r="E22" s="4">
        <f t="shared" si="0"/>
        <v>5219.8726142111082</v>
      </c>
    </row>
    <row r="23" spans="4:5">
      <c r="D23">
        <v>18</v>
      </c>
      <c r="E23" s="4">
        <f t="shared" si="0"/>
        <v>5657.9604143056395</v>
      </c>
    </row>
    <row r="24" spans="4:5">
      <c r="D24">
        <v>19</v>
      </c>
      <c r="E24" s="4">
        <f t="shared" si="0"/>
        <v>6132.8155715324428</v>
      </c>
    </row>
    <row r="25" spans="4:5">
      <c r="D25">
        <v>20</v>
      </c>
      <c r="E25" s="4">
        <f t="shared" si="0"/>
        <v>6647.5238567123452</v>
      </c>
    </row>
    <row r="26" spans="4:5">
      <c r="D26">
        <v>21</v>
      </c>
      <c r="E26" s="4">
        <f t="shared" si="0"/>
        <v>7205.4300198885421</v>
      </c>
    </row>
    <row r="27" spans="4:5">
      <c r="D27">
        <v>22</v>
      </c>
      <c r="E27" s="4">
        <f t="shared" si="0"/>
        <v>7810.1595256535275</v>
      </c>
    </row>
    <row r="28" spans="4:5">
      <c r="D28">
        <v>23</v>
      </c>
      <c r="E28" s="4">
        <f t="shared" si="0"/>
        <v>8465.6421126549358</v>
      </c>
    </row>
    <row r="29" spans="4:5">
      <c r="D29">
        <v>24</v>
      </c>
      <c r="E29" s="4">
        <f t="shared" si="0"/>
        <v>9176.1373303780074</v>
      </c>
    </row>
    <row r="30" spans="4:5">
      <c r="D30">
        <v>25</v>
      </c>
      <c r="E30" s="4">
        <f t="shared" si="0"/>
        <v>9946.2622191514001</v>
      </c>
    </row>
    <row r="31" spans="4:5">
      <c r="D31">
        <v>26</v>
      </c>
      <c r="E31" s="4">
        <f t="shared" si="0"/>
        <v>10781.021313250467</v>
      </c>
    </row>
    <row r="32" spans="4:5">
      <c r="D32">
        <v>27</v>
      </c>
      <c r="E32" s="4">
        <f t="shared" si="0"/>
        <v>11685.839162068403</v>
      </c>
    </row>
    <row r="33" spans="4:5">
      <c r="D33">
        <v>28</v>
      </c>
      <c r="E33" s="4">
        <f t="shared" si="0"/>
        <v>12666.595580688932</v>
      </c>
    </row>
    <row r="34" spans="4:5">
      <c r="D34">
        <v>29</v>
      </c>
      <c r="E34" s="4">
        <f t="shared" si="0"/>
        <v>13729.663858930771</v>
      </c>
    </row>
    <row r="35" spans="4:5">
      <c r="D35">
        <v>30</v>
      </c>
      <c r="E35" s="4">
        <f t="shared" si="0"/>
        <v>14881.952177159281</v>
      </c>
    </row>
    <row r="36" spans="4:5">
      <c r="D36">
        <v>31</v>
      </c>
      <c r="E36" s="4">
        <f t="shared" si="0"/>
        <v>16130.948497999392</v>
      </c>
    </row>
    <row r="37" spans="4:5">
      <c r="D37">
        <v>32</v>
      </c>
      <c r="E37" s="4">
        <f t="shared" si="0"/>
        <v>17484.769225671451</v>
      </c>
    </row>
    <row r="38" spans="4:5">
      <c r="D38">
        <v>33</v>
      </c>
      <c r="E38" s="4">
        <f t="shared" si="0"/>
        <v>18952.211949154967</v>
      </c>
    </row>
    <row r="39" spans="4:5">
      <c r="D39">
        <v>34</v>
      </c>
      <c r="E39" s="4">
        <f t="shared" si="0"/>
        <v>20542.812611923324</v>
      </c>
    </row>
    <row r="40" spans="4:5">
      <c r="D40">
        <v>35</v>
      </c>
      <c r="E40" s="4">
        <f t="shared" si="0"/>
        <v>22266.907479757912</v>
      </c>
    </row>
    <row r="41" spans="4:5">
      <c r="D41">
        <v>36</v>
      </c>
      <c r="E41" s="4">
        <f t="shared" si="0"/>
        <v>24135.700309329652</v>
      </c>
    </row>
    <row r="42" spans="4:5">
      <c r="D42">
        <v>37</v>
      </c>
      <c r="E42" s="4">
        <f t="shared" si="0"/>
        <v>26161.335154032298</v>
      </c>
    </row>
    <row r="43" spans="4:5">
      <c r="D43">
        <v>38</v>
      </c>
      <c r="E43" s="4">
        <f t="shared" si="0"/>
        <v>28356.975280184659</v>
      </c>
    </row>
    <row r="44" spans="4:5">
      <c r="D44">
        <v>39</v>
      </c>
      <c r="E44" s="4">
        <f t="shared" si="0"/>
        <v>30736.888706426114</v>
      </c>
    </row>
    <row r="45" spans="4:5">
      <c r="D45">
        <v>40</v>
      </c>
      <c r="E45" s="4">
        <f t="shared" si="0"/>
        <v>33316.540922169646</v>
      </c>
    </row>
    <row r="46" spans="4:5">
      <c r="D46">
        <v>41</v>
      </c>
      <c r="E46" s="4">
        <f t="shared" si="0"/>
        <v>36112.69538762849</v>
      </c>
    </row>
    <row r="47" spans="4:5">
      <c r="D47">
        <v>42</v>
      </c>
      <c r="E47" s="4">
        <f t="shared" si="0"/>
        <v>39143.522468499905</v>
      </c>
    </row>
    <row r="48" spans="4:5">
      <c r="D48">
        <v>43</v>
      </c>
      <c r="E48" s="4">
        <f t="shared" si="0"/>
        <v>42428.717513200747</v>
      </c>
    </row>
    <row r="49" spans="4:5">
      <c r="D49">
        <v>44</v>
      </c>
      <c r="E49" s="4">
        <f t="shared" si="0"/>
        <v>45989.628839961086</v>
      </c>
    </row>
    <row r="50" spans="4:5">
      <c r="D50">
        <v>45</v>
      </c>
      <c r="E50" s="4">
        <f t="shared" si="0"/>
        <v>49849.396465479571</v>
      </c>
    </row>
    <row r="51" spans="4:5">
      <c r="D51">
        <v>46</v>
      </c>
      <c r="E51" s="4">
        <f t="shared" si="0"/>
        <v>54033.102476646767</v>
      </c>
    </row>
    <row r="52" spans="4:5">
      <c r="D52">
        <v>47</v>
      </c>
      <c r="E52" s="4">
        <f t="shared" si="0"/>
        <v>58567.934022503185</v>
      </c>
    </row>
    <row r="53" spans="4:5">
      <c r="D53">
        <v>48</v>
      </c>
      <c r="E53" s="4">
        <f t="shared" si="0"/>
        <v>63483.359985609342</v>
      </c>
    </row>
    <row r="54" spans="4:5">
      <c r="D54">
        <v>49</v>
      </c>
      <c r="E54" s="4">
        <f t="shared" si="0"/>
        <v>68811.3224808987</v>
      </c>
    </row>
    <row r="55" spans="4:5">
      <c r="D55">
        <v>50</v>
      </c>
      <c r="E55" s="4">
        <f t="shared" si="0"/>
        <v>74586.444426438407</v>
      </c>
    </row>
    <row r="56" spans="4:5">
      <c r="D56">
        <v>51</v>
      </c>
      <c r="E56" s="4">
        <f t="shared" si="0"/>
        <v>80846.254534963387</v>
      </c>
    </row>
    <row r="57" spans="4:5">
      <c r="D57">
        <v>52</v>
      </c>
      <c r="E57" s="4">
        <f t="shared" si="0"/>
        <v>87631.431188255607</v>
      </c>
    </row>
    <row r="58" spans="4:5">
      <c r="D58">
        <v>53</v>
      </c>
      <c r="E58" s="4">
        <f t="shared" si="0"/>
        <v>94986.066779147368</v>
      </c>
    </row>
    <row r="59" spans="4:5">
      <c r="D59">
        <v>54</v>
      </c>
      <c r="E59" s="4">
        <f t="shared" si="0"/>
        <v>102957.95423893318</v>
      </c>
    </row>
    <row r="60" spans="4:5">
      <c r="D60">
        <v>55</v>
      </c>
      <c r="E60" s="4">
        <f t="shared" si="0"/>
        <v>111598.89761214315</v>
      </c>
    </row>
    <row r="61" spans="4:5">
      <c r="D61">
        <v>56</v>
      </c>
      <c r="E61" s="4">
        <f t="shared" si="0"/>
        <v>120965.04869689859</v>
      </c>
    </row>
    <row r="62" spans="4:5">
      <c r="D62">
        <v>57</v>
      </c>
      <c r="E62" s="4">
        <f t="shared" si="0"/>
        <v>131117.27193845392</v>
      </c>
    </row>
    <row r="63" spans="4:5">
      <c r="D63">
        <v>58</v>
      </c>
      <c r="E63" s="4">
        <f t="shared" si="0"/>
        <v>142121.53994712734</v>
      </c>
    </row>
    <row r="64" spans="4:5">
      <c r="D64">
        <v>59</v>
      </c>
      <c r="E64" s="4">
        <f t="shared" si="0"/>
        <v>154049.36221083096</v>
      </c>
    </row>
    <row r="65" spans="4:5">
      <c r="D65">
        <v>60</v>
      </c>
      <c r="E65" s="4">
        <f t="shared" si="0"/>
        <v>166978.24978812062</v>
      </c>
    </row>
    <row r="66" spans="4:5">
      <c r="D66">
        <v>61</v>
      </c>
      <c r="E66" s="4">
        <f t="shared" si="0"/>
        <v>180992.2190014993</v>
      </c>
    </row>
    <row r="67" spans="4:5">
      <c r="D67">
        <v>62</v>
      </c>
      <c r="E67" s="4">
        <f t="shared" si="0"/>
        <v>196182.33740414499</v>
      </c>
    </row>
    <row r="68" spans="4:5">
      <c r="D68">
        <v>63</v>
      </c>
      <c r="E68" s="4">
        <f t="shared" si="0"/>
        <v>212647.31556794143</v>
      </c>
    </row>
    <row r="69" spans="4:5">
      <c r="D69">
        <v>64</v>
      </c>
      <c r="E69" s="4">
        <f t="shared" si="0"/>
        <v>230494.14853845182</v>
      </c>
    </row>
    <row r="70" spans="4:5">
      <c r="D70">
        <v>65</v>
      </c>
      <c r="E70" s="4">
        <f t="shared" ref="E70:E103" si="1">E71*0.922571427154763</f>
        <v>249838.811125229</v>
      </c>
    </row>
    <row r="71" spans="4:5">
      <c r="D71">
        <v>66</v>
      </c>
      <c r="E71" s="4">
        <f t="shared" si="1"/>
        <v>270807.01154569583</v>
      </c>
    </row>
    <row r="72" spans="4:5">
      <c r="D72">
        <v>67</v>
      </c>
      <c r="E72" s="4">
        <f t="shared" si="1"/>
        <v>293535.00832003052</v>
      </c>
    </row>
    <row r="73" spans="4:5">
      <c r="D73">
        <v>68</v>
      </c>
      <c r="E73" s="4">
        <f t="shared" si="1"/>
        <v>318170.49572551902</v>
      </c>
    </row>
    <row r="74" spans="4:5">
      <c r="D74">
        <v>69</v>
      </c>
      <c r="E74" s="4">
        <f t="shared" si="1"/>
        <v>344873.5635643584</v>
      </c>
    </row>
    <row r="75" spans="4:5">
      <c r="D75">
        <v>70</v>
      </c>
      <c r="E75" s="4">
        <f t="shared" si="1"/>
        <v>373817.73748181044</v>
      </c>
    </row>
    <row r="76" spans="4:5">
      <c r="D76">
        <v>71</v>
      </c>
      <c r="E76" s="4">
        <f t="shared" si="1"/>
        <v>405191.10659504723</v>
      </c>
    </row>
    <row r="77" spans="4:5">
      <c r="D77">
        <v>72</v>
      </c>
      <c r="E77" s="4">
        <f t="shared" si="1"/>
        <v>439197.54576040612</v>
      </c>
    </row>
    <row r="78" spans="4:5">
      <c r="D78">
        <v>73</v>
      </c>
      <c r="E78" s="4">
        <f t="shared" si="1"/>
        <v>476058.04042176338</v>
      </c>
    </row>
    <row r="79" spans="4:5">
      <c r="D79">
        <v>74</v>
      </c>
      <c r="E79" s="4">
        <f t="shared" si="1"/>
        <v>516012.12264934339</v>
      </c>
    </row>
    <row r="80" spans="4:5">
      <c r="D80">
        <v>75</v>
      </c>
      <c r="E80" s="4">
        <f t="shared" si="1"/>
        <v>559319.42770083365</v>
      </c>
    </row>
    <row r="81" spans="4:5">
      <c r="D81">
        <v>76</v>
      </c>
      <c r="E81" s="4">
        <f t="shared" si="1"/>
        <v>606261.38121987041</v>
      </c>
    </row>
    <row r="82" spans="4:5">
      <c r="D82">
        <v>77</v>
      </c>
      <c r="E82" s="4">
        <f t="shared" si="1"/>
        <v>657143.0280358867</v>
      </c>
    </row>
    <row r="83" spans="4:5">
      <c r="D83">
        <v>78</v>
      </c>
      <c r="E83" s="4">
        <f t="shared" si="1"/>
        <v>712295.01444948802</v>
      </c>
    </row>
    <row r="84" spans="4:5">
      <c r="D84">
        <v>79</v>
      </c>
      <c r="E84" s="4">
        <f t="shared" si="1"/>
        <v>772075.73688492225</v>
      </c>
    </row>
    <row r="85" spans="4:5">
      <c r="D85">
        <v>80</v>
      </c>
      <c r="E85" s="4">
        <f t="shared" si="1"/>
        <v>836873.67087232065</v>
      </c>
    </row>
    <row r="86" spans="4:5">
      <c r="D86">
        <v>81</v>
      </c>
      <c r="E86" s="4">
        <f t="shared" si="1"/>
        <v>907109.89549423102</v>
      </c>
    </row>
    <row r="87" spans="4:5">
      <c r="D87">
        <v>82</v>
      </c>
      <c r="E87" s="4">
        <f t="shared" si="1"/>
        <v>983240.82970115845</v>
      </c>
    </row>
    <row r="88" spans="4:5">
      <c r="D88">
        <v>83</v>
      </c>
      <c r="E88" s="4">
        <f t="shared" si="1"/>
        <v>1065761.1982776246</v>
      </c>
    </row>
    <row r="89" spans="4:5">
      <c r="D89">
        <v>84</v>
      </c>
      <c r="E89" s="4">
        <f t="shared" si="1"/>
        <v>1155207.2467326059</v>
      </c>
    </row>
    <row r="90" spans="4:5">
      <c r="D90">
        <v>85</v>
      </c>
      <c r="E90" s="4">
        <f t="shared" si="1"/>
        <v>1252160.2260058047</v>
      </c>
    </row>
    <row r="91" spans="4:5">
      <c r="D91">
        <v>86</v>
      </c>
      <c r="E91" s="4">
        <f t="shared" si="1"/>
        <v>1357250.1696345648</v>
      </c>
    </row>
    <row r="92" spans="4:5">
      <c r="D92">
        <v>87</v>
      </c>
      <c r="E92" s="4">
        <f t="shared" si="1"/>
        <v>1471159.987926749</v>
      </c>
    </row>
    <row r="93" spans="4:5">
      <c r="D93">
        <v>88</v>
      </c>
      <c r="E93" s="4">
        <f t="shared" si="1"/>
        <v>1594629.9057449123</v>
      </c>
    </row>
    <row r="94" spans="4:5">
      <c r="D94">
        <v>89</v>
      </c>
      <c r="E94" s="4">
        <f t="shared" si="1"/>
        <v>1728462.2727400057</v>
      </c>
    </row>
    <row r="95" spans="4:5">
      <c r="D95">
        <v>90</v>
      </c>
      <c r="E95" s="4">
        <f t="shared" si="1"/>
        <v>1873526.7772931505</v>
      </c>
    </row>
    <row r="96" spans="4:5">
      <c r="D96">
        <v>91</v>
      </c>
      <c r="E96" s="4">
        <f t="shared" si="1"/>
        <v>2030766.0980474555</v>
      </c>
    </row>
    <row r="97" spans="4:5">
      <c r="D97">
        <v>92</v>
      </c>
      <c r="E97" s="4">
        <f t="shared" si="1"/>
        <v>2201202.0297554596</v>
      </c>
    </row>
    <row r="98" spans="4:5">
      <c r="D98">
        <v>93</v>
      </c>
      <c r="E98" s="4">
        <f t="shared" si="1"/>
        <v>2385942.1232500449</v>
      </c>
    </row>
    <row r="99" spans="4:5">
      <c r="D99">
        <v>94</v>
      </c>
      <c r="E99" s="4">
        <f t="shared" si="1"/>
        <v>2586186.8826876194</v>
      </c>
    </row>
    <row r="100" spans="4:5">
      <c r="D100">
        <v>95</v>
      </c>
      <c r="E100" s="4">
        <f t="shared" si="1"/>
        <v>2803237.566833708</v>
      </c>
    </row>
    <row r="101" spans="4:5">
      <c r="D101">
        <v>96</v>
      </c>
      <c r="E101" s="4">
        <f t="shared" si="1"/>
        <v>3038504.645086369</v>
      </c>
    </row>
    <row r="102" spans="4:5">
      <c r="D102">
        <v>97</v>
      </c>
      <c r="E102" s="4">
        <f t="shared" si="1"/>
        <v>3293516.9631875609</v>
      </c>
    </row>
    <row r="103" spans="4:5">
      <c r="D103">
        <v>98</v>
      </c>
      <c r="E103" s="4">
        <f t="shared" si="1"/>
        <v>3569931.6781843794</v>
      </c>
    </row>
    <row r="104" spans="4:5">
      <c r="D104">
        <v>99</v>
      </c>
      <c r="E104" s="4">
        <f>E105*0.922571427154763</f>
        <v>3869545.0272009312</v>
      </c>
    </row>
    <row r="105" spans="4:5">
      <c r="D105">
        <v>100</v>
      </c>
      <c r="E105" s="4">
        <v>4194304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5842x16</vt:lpstr>
      <vt:lpstr>fir2345</vt:lpstr>
      <vt:lpstr>fir1_SHRP</vt:lpstr>
      <vt:lpstr>fir1_88</vt:lpstr>
      <vt:lpstr>fir1_176</vt:lpstr>
      <vt:lpstr>fir1_352</vt:lpstr>
      <vt:lpstr>volume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2025-04-24T20:09:15Z</dcterms:created>
  <dcterms:modified xsi:type="dcterms:W3CDTF">2025-06-08T09:14:57Z</dcterms:modified>
</cp:coreProperties>
</file>