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\Documents\Big Data Analytic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M17" i="1" l="1"/>
  <c r="F18" i="1" l="1"/>
  <c r="E18" i="1"/>
  <c r="E4" i="1" s="1"/>
  <c r="F17" i="1"/>
  <c r="I17" i="1" s="1"/>
  <c r="E17" i="1"/>
  <c r="H17" i="1" l="1"/>
  <c r="F7" i="1"/>
  <c r="H18" i="1"/>
  <c r="F6" i="1"/>
  <c r="I18" i="1"/>
  <c r="E6" i="1"/>
  <c r="F3" i="1"/>
  <c r="F4" i="1"/>
  <c r="Q17" i="1" s="1"/>
  <c r="F11" i="1"/>
  <c r="E3" i="1"/>
  <c r="E11" i="1"/>
  <c r="E7" i="1"/>
  <c r="E14" i="1"/>
  <c r="E10" i="1"/>
  <c r="F14" i="1"/>
  <c r="F10" i="1"/>
  <c r="F5" i="1"/>
  <c r="E13" i="1"/>
  <c r="E9" i="1"/>
  <c r="E5" i="1"/>
  <c r="F13" i="1"/>
  <c r="F9" i="1"/>
  <c r="E12" i="1"/>
  <c r="E8" i="1"/>
  <c r="F12" i="1"/>
  <c r="F8" i="1"/>
  <c r="M18" i="1" l="1"/>
  <c r="Q18" i="1"/>
  <c r="I3" i="1" l="1"/>
  <c r="H3" i="1"/>
  <c r="I7" i="1"/>
  <c r="I11" i="1"/>
  <c r="I8" i="1"/>
  <c r="I9" i="1"/>
  <c r="I6" i="1"/>
  <c r="I14" i="1"/>
  <c r="I12" i="1"/>
  <c r="I10" i="1"/>
  <c r="I13" i="1"/>
  <c r="H11" i="1"/>
  <c r="J11" i="1" s="1"/>
  <c r="H14" i="1"/>
  <c r="I4" i="1"/>
  <c r="I5" i="1"/>
  <c r="L18" i="1"/>
  <c r="M9" i="1" s="1"/>
  <c r="H13" i="1"/>
  <c r="L17" i="1"/>
  <c r="L4" i="1" s="1"/>
  <c r="P17" i="1"/>
  <c r="P3" i="1" s="1"/>
  <c r="H6" i="1"/>
  <c r="H9" i="1"/>
  <c r="H4" i="1"/>
  <c r="H5" i="1"/>
  <c r="H10" i="1"/>
  <c r="P4" i="1"/>
  <c r="H7" i="1"/>
  <c r="J7" i="1" s="1"/>
  <c r="H8" i="1"/>
  <c r="P18" i="1"/>
  <c r="Q7" i="1" s="1"/>
  <c r="P6" i="1"/>
  <c r="H12" i="1"/>
  <c r="J14" i="1" l="1"/>
  <c r="M5" i="1"/>
  <c r="J6" i="1"/>
  <c r="J4" i="1"/>
  <c r="M3" i="1"/>
  <c r="J13" i="1"/>
  <c r="M11" i="1"/>
  <c r="J8" i="1"/>
  <c r="J5" i="1"/>
  <c r="J9" i="1"/>
  <c r="L14" i="1"/>
  <c r="M4" i="1"/>
  <c r="N4" i="1" s="1"/>
  <c r="J10" i="1"/>
  <c r="M8" i="1"/>
  <c r="M7" i="1"/>
  <c r="L13" i="1"/>
  <c r="L9" i="1"/>
  <c r="N9" i="1" s="1"/>
  <c r="L7" i="1"/>
  <c r="P9" i="1"/>
  <c r="P5" i="1"/>
  <c r="L3" i="1"/>
  <c r="N3" i="1" s="1"/>
  <c r="L5" i="1"/>
  <c r="N5" i="1" s="1"/>
  <c r="L10" i="1"/>
  <c r="M12" i="1"/>
  <c r="M6" i="1"/>
  <c r="L6" i="1"/>
  <c r="L8" i="1"/>
  <c r="L12" i="1"/>
  <c r="N12" i="1" s="1"/>
  <c r="M10" i="1"/>
  <c r="J12" i="1"/>
  <c r="N10" i="1"/>
  <c r="J3" i="1"/>
  <c r="P11" i="1"/>
  <c r="P10" i="1"/>
  <c r="Q11" i="1"/>
  <c r="Q12" i="1"/>
  <c r="P7" i="1"/>
  <c r="R7" i="1" s="1"/>
  <c r="P8" i="1"/>
  <c r="P12" i="1"/>
  <c r="P14" i="1"/>
  <c r="L11" i="1"/>
  <c r="M13" i="1"/>
  <c r="M14" i="1"/>
  <c r="N14" i="1" s="1"/>
  <c r="Q6" i="1"/>
  <c r="R6" i="1" s="1"/>
  <c r="P13" i="1"/>
  <c r="Q5" i="1"/>
  <c r="Q13" i="1"/>
  <c r="Q10" i="1"/>
  <c r="Q9" i="1"/>
  <c r="Q3" i="1"/>
  <c r="R3" i="1" s="1"/>
  <c r="Q4" i="1"/>
  <c r="R4" i="1" s="1"/>
  <c r="Q14" i="1"/>
  <c r="Q8" i="1"/>
  <c r="R9" i="1" l="1"/>
  <c r="N11" i="1"/>
  <c r="N6" i="1"/>
  <c r="N8" i="1"/>
  <c r="N7" i="1"/>
  <c r="R5" i="1"/>
  <c r="N13" i="1"/>
  <c r="R13" i="1"/>
  <c r="R11" i="1"/>
  <c r="R8" i="1"/>
  <c r="R10" i="1"/>
  <c r="R14" i="1"/>
  <c r="R12" i="1"/>
</calcChain>
</file>

<file path=xl/sharedStrings.xml><?xml version="1.0" encoding="utf-8"?>
<sst xmlns="http://schemas.openxmlformats.org/spreadsheetml/2006/main" count="29" uniqueCount="22">
  <si>
    <t>Height</t>
  </si>
  <si>
    <t>Weight</t>
  </si>
  <si>
    <t>Point</t>
  </si>
  <si>
    <t>Belonging</t>
  </si>
  <si>
    <t>C1</t>
  </si>
  <si>
    <t>C2</t>
  </si>
  <si>
    <t>Normalized data pts</t>
  </si>
  <si>
    <t>Step 1</t>
  </si>
  <si>
    <t>--&gt;&gt;</t>
  </si>
  <si>
    <t>Step2</t>
  </si>
  <si>
    <t>Normalized Cendroids - 1</t>
  </si>
  <si>
    <t>Assigning Cluster</t>
  </si>
  <si>
    <t>Dist-C1</t>
  </si>
  <si>
    <t>Allocated</t>
  </si>
  <si>
    <t>Dist-C2</t>
  </si>
  <si>
    <t>Step3 - calculating new centroids</t>
  </si>
  <si>
    <t>Step4 - Assigning to New Centroids</t>
  </si>
  <si>
    <t>Step5 - calculating new centroids</t>
  </si>
  <si>
    <t>Nomalized value = (point - min)/(max-min)*100</t>
  </si>
  <si>
    <t>DATA - Sorted by Height</t>
  </si>
  <si>
    <t>Starting Random Centroids</t>
  </si>
  <si>
    <t>Max/Mins for Ht &amp;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</si>
</sst>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/>
    <xf numFmtId="0" fontId="4" fillId="0" borderId="0" xfId="0" applyFont="1"/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164" fontId="0" fillId="0" borderId="0" xfId="0" applyNumberFormat="1"/>
    <xf numFmtId="0" fontId="0" fillId="0" borderId="0" xfId="0" quotePrefix="1"/>
    <xf numFmtId="164" fontId="6" fillId="0" borderId="0" xfId="0" applyNumberFormat="1" applyFont="1"/>
    <xf numFmtId="164" fontId="0" fillId="2" borderId="0" xfId="0" applyNumberFormat="1" applyFill="1"/>
    <xf numFmtId="0" fontId="4" fillId="2" borderId="0" xfId="0" applyFont="1" applyFill="1" applyAlignment="1">
      <alignment horizontal="center"/>
    </xf>
    <xf numFmtId="164" fontId="0" fillId="3" borderId="0" xfId="0" applyNumberFormat="1" applyFill="1"/>
    <xf numFmtId="0" fontId="4" fillId="3" borderId="0" xfId="0" applyFont="1" applyFill="1" applyAlignment="1">
      <alignment horizontal="center"/>
    </xf>
    <xf numFmtId="164" fontId="7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Sheet1!$E$3:$E$14</c:f>
              <c:numCache>
                <c:formatCode>0.0</c:formatCode>
                <c:ptCount val="12"/>
                <c:pt idx="0">
                  <c:v>0</c:v>
                </c:pt>
                <c:pt idx="1">
                  <c:v>9.0909090909090917</c:v>
                </c:pt>
                <c:pt idx="2">
                  <c:v>18.181818181818183</c:v>
                </c:pt>
                <c:pt idx="3">
                  <c:v>54.54545454545454</c:v>
                </c:pt>
                <c:pt idx="4">
                  <c:v>63.636363636363633</c:v>
                </c:pt>
                <c:pt idx="5">
                  <c:v>72.727272727272734</c:v>
                </c:pt>
                <c:pt idx="6">
                  <c:v>72.727272727272734</c:v>
                </c:pt>
                <c:pt idx="7">
                  <c:v>81.818181818181827</c:v>
                </c:pt>
                <c:pt idx="8">
                  <c:v>90.909090909090907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xVal>
          <c:yVal>
            <c:numRef>
              <c:f>Sheet1!$F$3:$F$14</c:f>
              <c:numCache>
                <c:formatCode>0.0</c:formatCode>
                <c:ptCount val="12"/>
                <c:pt idx="0">
                  <c:v>16.666666666666664</c:v>
                </c:pt>
                <c:pt idx="1">
                  <c:v>0</c:v>
                </c:pt>
                <c:pt idx="2">
                  <c:v>57.142857142857139</c:v>
                </c:pt>
                <c:pt idx="3">
                  <c:v>14.285714285714285</c:v>
                </c:pt>
                <c:pt idx="4">
                  <c:v>76.19047619047619</c:v>
                </c:pt>
                <c:pt idx="5">
                  <c:v>84.523809523809518</c:v>
                </c:pt>
                <c:pt idx="6">
                  <c:v>36.904761904761905</c:v>
                </c:pt>
                <c:pt idx="7">
                  <c:v>58.333333333333336</c:v>
                </c:pt>
                <c:pt idx="8">
                  <c:v>76.19047619047619</c:v>
                </c:pt>
                <c:pt idx="9">
                  <c:v>94.047619047619051</c:v>
                </c:pt>
                <c:pt idx="10">
                  <c:v>91.666666666666657</c:v>
                </c:pt>
                <c:pt idx="1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3-4D51-9485-FA06B851FE90}"/>
            </c:ext>
          </c:extLst>
        </c:ser>
        <c:ser>
          <c:idx val="1"/>
          <c:order val="1"/>
          <c:tx>
            <c:v>Centroids</c:v>
          </c:tx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Sheet1!$H$17:$H$18</c:f>
              <c:numCache>
                <c:formatCode>0.0</c:formatCode>
                <c:ptCount val="2"/>
                <c:pt idx="0">
                  <c:v>9.0909090909090917</c:v>
                </c:pt>
                <c:pt idx="1">
                  <c:v>81.818181818181827</c:v>
                </c:pt>
              </c:numCache>
            </c:numRef>
          </c:xVal>
          <c:yVal>
            <c:numRef>
              <c:f>Sheet1!$I$17:$I$18</c:f>
              <c:numCache>
                <c:formatCode>0.0</c:formatCode>
                <c:ptCount val="2"/>
                <c:pt idx="0">
                  <c:v>76.19047619047619</c:v>
                </c:pt>
                <c:pt idx="1">
                  <c:v>58.333333333333336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63-4D51-9485-FA06B851FE90}"/>
            </c:ext>
          </c:extLst>
        </c:ser>
        <c:ser>
          <c:idx val="2"/>
          <c:order val="2"/>
          <c:tx>
            <c:v>New Centroids</c:v>
          </c:tx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Sheet1!$L$17:$L$18</c:f>
              <c:numCache>
                <c:formatCode>0.0</c:formatCode>
                <c:ptCount val="2"/>
                <c:pt idx="0">
                  <c:v>9.0909090909090917</c:v>
                </c:pt>
                <c:pt idx="1">
                  <c:v>81.818181818181813</c:v>
                </c:pt>
              </c:numCache>
            </c:numRef>
          </c:xVal>
          <c:yVal>
            <c:numRef>
              <c:f>Sheet1!$M$17:$M$18</c:f>
              <c:numCache>
                <c:formatCode>0.0</c:formatCode>
                <c:ptCount val="2"/>
                <c:pt idx="0">
                  <c:v>24.603174603174597</c:v>
                </c:pt>
                <c:pt idx="1">
                  <c:v>70.238095238095241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63-4D51-9485-FA06B851FE90}"/>
            </c:ext>
          </c:extLst>
        </c:ser>
        <c:ser>
          <c:idx val="3"/>
          <c:order val="3"/>
          <c:tx>
            <c:v>Centroids-3</c:v>
          </c:tx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Sheet1!$P$17:$P$18</c:f>
              <c:numCache>
                <c:formatCode>0.0</c:formatCode>
                <c:ptCount val="2"/>
                <c:pt idx="0">
                  <c:v>20.454545454545453</c:v>
                </c:pt>
                <c:pt idx="1">
                  <c:v>85.227272727272734</c:v>
                </c:pt>
              </c:numCache>
            </c:numRef>
          </c:xVal>
          <c:yVal>
            <c:numRef>
              <c:f>Sheet1!$Q$17:$Q$18</c:f>
              <c:numCache>
                <c:formatCode>0.0</c:formatCode>
                <c:ptCount val="2"/>
                <c:pt idx="0">
                  <c:v>22.023809523809518</c:v>
                </c:pt>
                <c:pt idx="1">
                  <c:v>77.232142857142861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63-4D51-9485-FA06B851FE90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150484608"/>
        <c:axId val="133806848"/>
      </c:scatterChart>
      <c:valAx>
        <c:axId val="150484608"/>
        <c:scaling>
          <c:orientation val="minMax"/>
        </c:scaling>
        <c:delete val="0"/>
        <c:axPos val="b"/>
        <c:majorGridlines/>
        <c:numFmt formatCode="0.0" sourceLinked="1"/>
        <c:majorTickMark val="out"/>
        <c:minorTickMark val="none"/>
        <c:tickLblPos val="nextTo"/>
        <c:crossAx val="133806848"/>
        <c:crosses val="autoZero"/>
        <c:crossBetween val="midCat"/>
      </c:valAx>
      <c:valAx>
        <c:axId val="13380684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0484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133350</xdr:colOff>
      <xdr:row>0</xdr:row>
      <xdr:rowOff>133350</xdr:rowOff>
    </xdr:from>
    <xdr:to>
      <xdr:col>29</xdr:col>
      <xdr:colOff>238125</xdr:colOff>
      <xdr:row>22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86" zoomScaleNormal="86" workbookViewId="0">
      <selection activeCell="P17" sqref="P17"/>
    </sheetView>
  </sheetViews>
  <sheetFormatPr defaultRowHeight="15" x14ac:dyDescent="0.25"/>
  <cols>
    <col min="5" max="19" width="9.140625" customWidth="1"/>
  </cols>
  <sheetData>
    <row r="1" spans="1:18" ht="15.75" thickBot="1" x14ac:dyDescent="0.3">
      <c r="A1" t="s">
        <v>2</v>
      </c>
      <c r="B1" s="6" t="s">
        <v>19</v>
      </c>
      <c r="E1" s="5" t="s">
        <v>7</v>
      </c>
      <c r="H1" s="5" t="s">
        <v>9</v>
      </c>
      <c r="I1" t="s">
        <v>11</v>
      </c>
      <c r="J1" t="s">
        <v>3</v>
      </c>
      <c r="L1" t="s">
        <v>16</v>
      </c>
    </row>
    <row r="2" spans="1:18" ht="17.25" thickTop="1" thickBot="1" x14ac:dyDescent="0.3">
      <c r="B2" s="1" t="s">
        <v>0</v>
      </c>
      <c r="C2" s="2" t="s">
        <v>1</v>
      </c>
      <c r="E2" s="5" t="s">
        <v>6</v>
      </c>
      <c r="H2" s="5" t="s">
        <v>12</v>
      </c>
      <c r="I2" s="5" t="s">
        <v>14</v>
      </c>
      <c r="J2" s="5" t="s">
        <v>13</v>
      </c>
      <c r="L2" s="5" t="s">
        <v>12</v>
      </c>
      <c r="M2" s="5" t="s">
        <v>14</v>
      </c>
      <c r="N2" s="5" t="s">
        <v>13</v>
      </c>
      <c r="P2" s="5" t="s">
        <v>12</v>
      </c>
      <c r="Q2" s="5" t="s">
        <v>14</v>
      </c>
      <c r="R2" s="5" t="s">
        <v>13</v>
      </c>
    </row>
    <row r="3" spans="1:18" ht="16.5" thickBot="1" x14ac:dyDescent="0.3">
      <c r="A3">
        <v>1</v>
      </c>
      <c r="B3" s="3">
        <v>61</v>
      </c>
      <c r="C3" s="4">
        <v>115</v>
      </c>
      <c r="E3" s="14">
        <f>+(B3-$E$18)/($E$17-$E$18)*100</f>
        <v>0</v>
      </c>
      <c r="F3" s="14">
        <f>+(C3-$F$18)/($F$17-$F$18)*100</f>
        <v>16.666666666666664</v>
      </c>
      <c r="H3" s="15">
        <f t="shared" ref="H3:H14" si="0">+SQRT((E3-$H$17)*(E3-$H$17)+(F3-$I$17)*(F3-$I$17))</f>
        <v>60.214022688456311</v>
      </c>
      <c r="I3" s="15">
        <f t="shared" ref="I3:I14" si="1">+SQRT((E3-$H$18)*(E3-$H$18)+(F3-$I$18)*(F3-$I$18))</f>
        <v>91.816806670370383</v>
      </c>
      <c r="J3" s="16" t="str">
        <f>IF(H3&lt;I3,"C1", "C2")</f>
        <v>C1</v>
      </c>
      <c r="L3" s="15">
        <f t="shared" ref="L3:L14" si="2">SQRT((E3-$L$17)*(E3-$L$17)+(F3-$M$17)*(F3-$M$17))</f>
        <v>12.067840996857184</v>
      </c>
      <c r="M3" s="15">
        <f t="shared" ref="M3:M14" si="3">SQRT((E3-$L$18)*(E3-$L$18)+(F3-$M$18)*(F3-$M$18))</f>
        <v>97.796282317973279</v>
      </c>
      <c r="N3" s="16" t="str">
        <f>IF(L3&lt;M3,"C1", "C2")</f>
        <v>C1</v>
      </c>
      <c r="P3" s="15">
        <f t="shared" ref="P3:P14" si="4">SQRT((E3-$P$17)*(E3-$P$17)+(F3-$Q$17)*(F3-$Q$17))</f>
        <v>21.14444157086923</v>
      </c>
      <c r="Q3" s="15">
        <f t="shared" ref="Q3:Q14" si="5">SQRT((E3-$P$18)*(E3-$P$18)+(F3-$Q$18)*(F3-$Q$18))</f>
        <v>104.55555902345922</v>
      </c>
      <c r="R3" s="16" t="str">
        <f>IF(P3&lt;Q3,"C1", "C2")</f>
        <v>C1</v>
      </c>
    </row>
    <row r="4" spans="1:18" ht="16.5" thickBot="1" x14ac:dyDescent="0.3">
      <c r="A4">
        <v>2</v>
      </c>
      <c r="B4" s="7">
        <v>62</v>
      </c>
      <c r="C4" s="8">
        <v>101</v>
      </c>
      <c r="E4" s="14">
        <f t="shared" ref="E4:E14" si="6">+(B4-$E$18)/($E$17-$E$18)*100</f>
        <v>9.0909090909090917</v>
      </c>
      <c r="F4" s="14">
        <f t="shared" ref="F4:F14" si="7">+(C4-$F$18)/($F$17-$F$18)*100</f>
        <v>0</v>
      </c>
      <c r="H4" s="15">
        <f t="shared" si="0"/>
        <v>76.19047619047619</v>
      </c>
      <c r="I4" s="15">
        <f t="shared" si="1"/>
        <v>93.231078381218396</v>
      </c>
      <c r="J4" s="16" t="str">
        <f t="shared" ref="J4:J14" si="8">IF(H4&lt;I4,"C1", "C2")</f>
        <v>C1</v>
      </c>
      <c r="L4" s="15">
        <f t="shared" si="2"/>
        <v>24.603174603174597</v>
      </c>
      <c r="M4" s="15">
        <f t="shared" si="3"/>
        <v>101.10710272291875</v>
      </c>
      <c r="N4" s="16" t="str">
        <f t="shared" ref="N4:N14" si="9">IF(L4&lt;M4,"C1", "C2")</f>
        <v>C1</v>
      </c>
      <c r="P4" s="15">
        <f t="shared" si="4"/>
        <v>24.782663645096779</v>
      </c>
      <c r="Q4" s="15">
        <f t="shared" si="5"/>
        <v>108.45067891938122</v>
      </c>
      <c r="R4" s="16" t="str">
        <f t="shared" ref="R4:R14" si="10">IF(P4&lt;Q4,"C1", "C2")</f>
        <v>C1</v>
      </c>
    </row>
    <row r="5" spans="1:18" ht="16.5" thickBot="1" x14ac:dyDescent="0.3">
      <c r="A5">
        <v>3</v>
      </c>
      <c r="B5" s="7">
        <v>63</v>
      </c>
      <c r="C5" s="8">
        <v>149</v>
      </c>
      <c r="E5" s="14">
        <f t="shared" si="6"/>
        <v>18.181818181818183</v>
      </c>
      <c r="F5" s="14">
        <f t="shared" si="7"/>
        <v>57.142857142857139</v>
      </c>
      <c r="H5" s="15">
        <f t="shared" si="0"/>
        <v>21.105838516448326</v>
      </c>
      <c r="I5" s="15">
        <f t="shared" si="1"/>
        <v>63.64749806881332</v>
      </c>
      <c r="J5" s="16" t="str">
        <f t="shared" si="8"/>
        <v>C1</v>
      </c>
      <c r="L5" s="15">
        <f t="shared" si="2"/>
        <v>33.785730240480149</v>
      </c>
      <c r="M5" s="15">
        <f t="shared" si="3"/>
        <v>64.969777878875945</v>
      </c>
      <c r="N5" s="16" t="str">
        <f t="shared" si="9"/>
        <v>C1</v>
      </c>
      <c r="P5" s="15">
        <f t="shared" si="4"/>
        <v>35.192510494779036</v>
      </c>
      <c r="Q5" s="15">
        <f t="shared" si="5"/>
        <v>69.990516326976874</v>
      </c>
      <c r="R5" s="16" t="str">
        <f t="shared" si="10"/>
        <v>C1</v>
      </c>
    </row>
    <row r="6" spans="1:18" ht="16.5" thickBot="1" x14ac:dyDescent="0.3">
      <c r="A6">
        <v>4</v>
      </c>
      <c r="B6" s="7">
        <v>67</v>
      </c>
      <c r="C6" s="8">
        <v>113</v>
      </c>
      <c r="E6" s="14">
        <f t="shared" si="6"/>
        <v>54.54545454545454</v>
      </c>
      <c r="F6" s="14">
        <f t="shared" si="7"/>
        <v>14.285714285714285</v>
      </c>
      <c r="H6" s="17">
        <f t="shared" si="0"/>
        <v>76.800489900550758</v>
      </c>
      <c r="I6" s="17">
        <f t="shared" si="1"/>
        <v>51.807281309259373</v>
      </c>
      <c r="J6" s="18" t="str">
        <f t="shared" si="8"/>
        <v>C2</v>
      </c>
      <c r="L6" s="15">
        <f t="shared" si="2"/>
        <v>46.610789414916653</v>
      </c>
      <c r="M6" s="15">
        <f t="shared" si="3"/>
        <v>62.245245498213961</v>
      </c>
      <c r="N6" s="16" t="str">
        <f t="shared" si="9"/>
        <v>C1</v>
      </c>
      <c r="P6" s="15">
        <f t="shared" si="4"/>
        <v>34.958092061187493</v>
      </c>
      <c r="Q6" s="15">
        <f t="shared" si="5"/>
        <v>70.02590118549071</v>
      </c>
      <c r="R6" s="16" t="str">
        <f t="shared" si="10"/>
        <v>C1</v>
      </c>
    </row>
    <row r="7" spans="1:18" ht="16.5" thickBot="1" x14ac:dyDescent="0.3">
      <c r="A7">
        <v>5</v>
      </c>
      <c r="B7" s="7">
        <v>68</v>
      </c>
      <c r="C7" s="8">
        <v>165</v>
      </c>
      <c r="E7" s="14">
        <f t="shared" si="6"/>
        <v>63.636363636363633</v>
      </c>
      <c r="F7" s="14">
        <f t="shared" si="7"/>
        <v>76.19047619047619</v>
      </c>
      <c r="H7" s="17">
        <f t="shared" si="0"/>
        <v>54.54545454545454</v>
      </c>
      <c r="I7" s="17">
        <f t="shared" si="1"/>
        <v>25.48442786128625</v>
      </c>
      <c r="J7" s="18" t="str">
        <f t="shared" si="8"/>
        <v>C2</v>
      </c>
      <c r="L7" s="17">
        <f t="shared" si="2"/>
        <v>75.076336462493003</v>
      </c>
      <c r="M7" s="17">
        <f t="shared" si="3"/>
        <v>19.131370870874928</v>
      </c>
      <c r="N7" s="18" t="str">
        <f t="shared" si="9"/>
        <v>C2</v>
      </c>
      <c r="P7" s="17">
        <f t="shared" si="4"/>
        <v>69.272629510257374</v>
      </c>
      <c r="Q7" s="17">
        <f t="shared" si="5"/>
        <v>21.616022409692903</v>
      </c>
      <c r="R7" s="18" t="str">
        <f t="shared" si="10"/>
        <v>C2</v>
      </c>
    </row>
    <row r="8" spans="1:18" ht="16.5" thickBot="1" x14ac:dyDescent="0.3">
      <c r="A8">
        <v>6</v>
      </c>
      <c r="B8" s="7">
        <v>69</v>
      </c>
      <c r="C8" s="8">
        <v>172</v>
      </c>
      <c r="E8" s="14">
        <f t="shared" si="6"/>
        <v>72.727272727272734</v>
      </c>
      <c r="F8" s="14">
        <f t="shared" si="7"/>
        <v>84.523809523809518</v>
      </c>
      <c r="H8" s="17">
        <f t="shared" si="0"/>
        <v>64.179679192903023</v>
      </c>
      <c r="I8" s="17">
        <f t="shared" si="1"/>
        <v>27.723377701554934</v>
      </c>
      <c r="J8" s="18" t="str">
        <f t="shared" si="8"/>
        <v>C2</v>
      </c>
      <c r="L8" s="17">
        <f t="shared" si="2"/>
        <v>87.407489760040121</v>
      </c>
      <c r="M8" s="17">
        <f t="shared" si="3"/>
        <v>16.932993260266606</v>
      </c>
      <c r="N8" s="18" t="str">
        <f t="shared" si="9"/>
        <v>C2</v>
      </c>
      <c r="P8" s="17">
        <f t="shared" si="4"/>
        <v>81.478144410197061</v>
      </c>
      <c r="Q8" s="17">
        <f t="shared" si="5"/>
        <v>14.47129582234354</v>
      </c>
      <c r="R8" s="18" t="str">
        <f t="shared" si="10"/>
        <v>C2</v>
      </c>
    </row>
    <row r="9" spans="1:18" ht="16.5" thickBot="1" x14ac:dyDescent="0.3">
      <c r="A9">
        <v>7</v>
      </c>
      <c r="B9" s="7">
        <v>69</v>
      </c>
      <c r="C9" s="8">
        <v>132</v>
      </c>
      <c r="E9" s="14">
        <f t="shared" si="6"/>
        <v>72.727272727272734</v>
      </c>
      <c r="F9" s="14">
        <f t="shared" si="7"/>
        <v>36.904761904761905</v>
      </c>
      <c r="H9" s="17">
        <f t="shared" si="0"/>
        <v>74.786055677500997</v>
      </c>
      <c r="I9" s="17">
        <f t="shared" si="1"/>
        <v>23.277205621993406</v>
      </c>
      <c r="J9" s="18" t="str">
        <f t="shared" si="8"/>
        <v>C2</v>
      </c>
      <c r="L9" s="17">
        <f t="shared" si="2"/>
        <v>64.814472357630734</v>
      </c>
      <c r="M9" s="17">
        <f t="shared" si="3"/>
        <v>34.550770457549639</v>
      </c>
      <c r="N9" s="18" t="str">
        <f t="shared" si="9"/>
        <v>C2</v>
      </c>
      <c r="P9" s="17">
        <f t="shared" si="4"/>
        <v>54.349616008699627</v>
      </c>
      <c r="Q9" s="17">
        <f t="shared" si="5"/>
        <v>42.220228024946266</v>
      </c>
      <c r="R9" s="18" t="str">
        <f t="shared" si="10"/>
        <v>C2</v>
      </c>
    </row>
    <row r="10" spans="1:18" ht="16.5" thickBot="1" x14ac:dyDescent="0.3">
      <c r="A10">
        <v>8</v>
      </c>
      <c r="B10" s="7">
        <v>70</v>
      </c>
      <c r="C10" s="8">
        <v>150</v>
      </c>
      <c r="E10" s="14">
        <f t="shared" si="6"/>
        <v>81.818181818181827</v>
      </c>
      <c r="F10" s="14">
        <f t="shared" si="7"/>
        <v>58.333333333333336</v>
      </c>
      <c r="H10" s="17">
        <f t="shared" si="0"/>
        <v>74.88747391498471</v>
      </c>
      <c r="I10" s="17">
        <f t="shared" si="1"/>
        <v>0</v>
      </c>
      <c r="J10" s="18" t="str">
        <f t="shared" si="8"/>
        <v>C2</v>
      </c>
      <c r="L10" s="17">
        <f t="shared" si="2"/>
        <v>80.168446450638001</v>
      </c>
      <c r="M10" s="17">
        <f t="shared" si="3"/>
        <v>11.904761904761905</v>
      </c>
      <c r="N10" s="18" t="str">
        <f t="shared" si="9"/>
        <v>C2</v>
      </c>
      <c r="P10" s="17">
        <f t="shared" si="4"/>
        <v>71.301314062526032</v>
      </c>
      <c r="Q10" s="17">
        <f t="shared" si="5"/>
        <v>19.20382519821715</v>
      </c>
      <c r="R10" s="18" t="str">
        <f t="shared" si="10"/>
        <v>C2</v>
      </c>
    </row>
    <row r="11" spans="1:18" ht="16.5" thickBot="1" x14ac:dyDescent="0.3">
      <c r="A11">
        <v>9</v>
      </c>
      <c r="B11" s="7">
        <v>71</v>
      </c>
      <c r="C11" s="8">
        <v>165</v>
      </c>
      <c r="E11" s="14">
        <f t="shared" si="6"/>
        <v>90.909090909090907</v>
      </c>
      <c r="F11" s="14">
        <f t="shared" si="7"/>
        <v>76.19047619047619</v>
      </c>
      <c r="H11" s="17">
        <f t="shared" si="0"/>
        <v>81.818181818181813</v>
      </c>
      <c r="I11" s="17">
        <f t="shared" si="1"/>
        <v>20.038018343129178</v>
      </c>
      <c r="J11" s="18" t="str">
        <f t="shared" si="8"/>
        <v>C2</v>
      </c>
      <c r="L11" s="17">
        <f t="shared" si="2"/>
        <v>96.723650474391562</v>
      </c>
      <c r="M11" s="17">
        <f t="shared" si="3"/>
        <v>10.866253590885918</v>
      </c>
      <c r="N11" s="18" t="str">
        <f t="shared" si="9"/>
        <v>C2</v>
      </c>
      <c r="P11" s="17">
        <f t="shared" si="4"/>
        <v>88.869965415681293</v>
      </c>
      <c r="Q11" s="17">
        <f t="shared" si="5"/>
        <v>5.7765151515151443</v>
      </c>
      <c r="R11" s="18" t="str">
        <f t="shared" si="10"/>
        <v>C2</v>
      </c>
    </row>
    <row r="12" spans="1:18" ht="16.5" thickBot="1" x14ac:dyDescent="0.3">
      <c r="A12">
        <v>10</v>
      </c>
      <c r="B12" s="7">
        <v>72</v>
      </c>
      <c r="C12" s="8">
        <v>180</v>
      </c>
      <c r="E12" s="14">
        <f t="shared" si="6"/>
        <v>100</v>
      </c>
      <c r="F12" s="14">
        <f t="shared" si="7"/>
        <v>94.047619047619051</v>
      </c>
      <c r="H12" s="17">
        <f t="shared" si="0"/>
        <v>92.646318658313476</v>
      </c>
      <c r="I12" s="17">
        <f t="shared" si="1"/>
        <v>40.076036686258369</v>
      </c>
      <c r="J12" s="18" t="str">
        <f t="shared" si="8"/>
        <v>C2</v>
      </c>
      <c r="L12" s="17">
        <f t="shared" si="2"/>
        <v>114.39839891412331</v>
      </c>
      <c r="M12" s="17">
        <f t="shared" si="3"/>
        <v>29.957835977135858</v>
      </c>
      <c r="N12" s="18" t="str">
        <f t="shared" si="9"/>
        <v>C2</v>
      </c>
      <c r="P12" s="17">
        <f t="shared" si="4"/>
        <v>107.30754156705378</v>
      </c>
      <c r="Q12" s="17">
        <f t="shared" si="5"/>
        <v>22.382888790030023</v>
      </c>
      <c r="R12" s="18" t="str">
        <f t="shared" si="10"/>
        <v>C2</v>
      </c>
    </row>
    <row r="13" spans="1:18" ht="16.5" thickBot="1" x14ac:dyDescent="0.3">
      <c r="A13">
        <v>11</v>
      </c>
      <c r="B13" s="7">
        <v>72</v>
      </c>
      <c r="C13" s="8">
        <v>178</v>
      </c>
      <c r="E13" s="14">
        <f t="shared" si="6"/>
        <v>100</v>
      </c>
      <c r="F13" s="14">
        <f t="shared" si="7"/>
        <v>91.666666666666657</v>
      </c>
      <c r="H13" s="17">
        <f t="shared" si="0"/>
        <v>92.217001044127883</v>
      </c>
      <c r="I13" s="17">
        <f t="shared" si="1"/>
        <v>37.969588139823223</v>
      </c>
      <c r="J13" s="18" t="str">
        <f t="shared" si="8"/>
        <v>C2</v>
      </c>
      <c r="L13" s="17">
        <f t="shared" si="2"/>
        <v>112.96891066867654</v>
      </c>
      <c r="M13" s="17">
        <f t="shared" si="3"/>
        <v>28.10270780309402</v>
      </c>
      <c r="N13" s="18" t="str">
        <f t="shared" si="9"/>
        <v>C2</v>
      </c>
      <c r="P13" s="17">
        <f t="shared" si="4"/>
        <v>105.72420200627377</v>
      </c>
      <c r="Q13" s="17">
        <f t="shared" si="5"/>
        <v>20.654029841222012</v>
      </c>
      <c r="R13" s="18" t="str">
        <f t="shared" si="10"/>
        <v>C2</v>
      </c>
    </row>
    <row r="14" spans="1:18" ht="16.5" thickBot="1" x14ac:dyDescent="0.3">
      <c r="A14">
        <v>12</v>
      </c>
      <c r="B14" s="10">
        <v>72</v>
      </c>
      <c r="C14" s="11">
        <v>185</v>
      </c>
      <c r="E14" s="14">
        <f t="shared" si="6"/>
        <v>100</v>
      </c>
      <c r="F14" s="14">
        <f t="shared" si="7"/>
        <v>100</v>
      </c>
      <c r="H14" s="17">
        <f t="shared" si="0"/>
        <v>93.975295870529919</v>
      </c>
      <c r="I14" s="17">
        <f t="shared" si="1"/>
        <v>45.460858147507565</v>
      </c>
      <c r="J14" s="18" t="str">
        <f t="shared" si="8"/>
        <v>C2</v>
      </c>
      <c r="L14" s="17">
        <f t="shared" si="2"/>
        <v>118.10649469794933</v>
      </c>
      <c r="M14" s="17">
        <f t="shared" si="3"/>
        <v>34.876202308356099</v>
      </c>
      <c r="N14" s="18" t="str">
        <f t="shared" si="9"/>
        <v>C2</v>
      </c>
      <c r="P14" s="17">
        <f t="shared" si="4"/>
        <v>111.39015046233717</v>
      </c>
      <c r="Q14" s="17">
        <f t="shared" si="5"/>
        <v>27.140537760920118</v>
      </c>
      <c r="R14" s="18" t="str">
        <f t="shared" si="10"/>
        <v>C2</v>
      </c>
    </row>
    <row r="15" spans="1:18" ht="15.75" thickTop="1" x14ac:dyDescent="0.25"/>
    <row r="16" spans="1:18" x14ac:dyDescent="0.25">
      <c r="A16" t="s">
        <v>20</v>
      </c>
      <c r="E16" t="s">
        <v>21</v>
      </c>
      <c r="H16" t="s">
        <v>10</v>
      </c>
      <c r="L16" t="s">
        <v>15</v>
      </c>
      <c r="P16" t="s">
        <v>17</v>
      </c>
    </row>
    <row r="17" spans="1:17" ht="15.75" x14ac:dyDescent="0.25">
      <c r="A17" s="20" t="s">
        <v>4</v>
      </c>
      <c r="B17" s="9">
        <v>62</v>
      </c>
      <c r="C17" s="9">
        <v>165</v>
      </c>
      <c r="D17" s="13" t="s">
        <v>8</v>
      </c>
      <c r="E17" s="13">
        <f>MAX(B3:B14)</f>
        <v>72</v>
      </c>
      <c r="F17" s="13">
        <f>MAX(C3:C14)</f>
        <v>185</v>
      </c>
      <c r="H17" s="14">
        <f>(B17-E18)/(E17-E18)*100</f>
        <v>9.0909090909090917</v>
      </c>
      <c r="I17" s="14">
        <f>(C17-F18)/(F17-F18)*100</f>
        <v>76.19047619047619</v>
      </c>
      <c r="L17" s="19">
        <f>AVERAGE(E3:E5)</f>
        <v>9.0909090909090917</v>
      </c>
      <c r="M17" s="19">
        <f>AVERAGE(F3:F5)</f>
        <v>24.603174603174597</v>
      </c>
      <c r="P17" s="19">
        <f>AVERAGE(E3:E6)</f>
        <v>20.454545454545453</v>
      </c>
      <c r="Q17" s="19">
        <f>AVERAGE(F3:F6)</f>
        <v>22.023809523809518</v>
      </c>
    </row>
    <row r="18" spans="1:17" ht="15.75" x14ac:dyDescent="0.25">
      <c r="A18" s="20" t="s">
        <v>5</v>
      </c>
      <c r="B18" s="9">
        <v>70</v>
      </c>
      <c r="C18" s="9">
        <v>150</v>
      </c>
      <c r="D18" s="13" t="s">
        <v>8</v>
      </c>
      <c r="E18" s="13">
        <f>MIN(B3:B14)</f>
        <v>61</v>
      </c>
      <c r="F18" s="13">
        <f>MIN(C3:C14)</f>
        <v>101</v>
      </c>
      <c r="H18" s="14">
        <f>+(B18-E18)/(E17-E18)*100</f>
        <v>81.818181818181827</v>
      </c>
      <c r="I18" s="14">
        <f>+(C18-F18)/(F17-F18)*100</f>
        <v>58.333333333333336</v>
      </c>
      <c r="L18" s="19">
        <f>AVERAGE(E6:E14)</f>
        <v>81.818181818181813</v>
      </c>
      <c r="M18" s="19">
        <f>AVERAGE(F6:F14)</f>
        <v>70.238095238095241</v>
      </c>
      <c r="P18" s="19">
        <f>AVERAGE(E7:E14)</f>
        <v>85.227272727272734</v>
      </c>
      <c r="Q18" s="19">
        <f>AVERAGE(F7:F14)</f>
        <v>77.232142857142861</v>
      </c>
    </row>
    <row r="19" spans="1:17" x14ac:dyDescent="0.25">
      <c r="G19" t="s">
        <v>18</v>
      </c>
      <c r="H19" s="12"/>
      <c r="I19" s="12"/>
    </row>
  </sheetData>
  <sortState ref="B3:C14">
    <sortCondition ref="B3:B1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Maheshwari</dc:creator>
  <cp:lastModifiedBy>Anil</cp:lastModifiedBy>
  <dcterms:created xsi:type="dcterms:W3CDTF">2016-03-03T15:38:11Z</dcterms:created>
  <dcterms:modified xsi:type="dcterms:W3CDTF">2017-05-28T15:02:01Z</dcterms:modified>
</cp:coreProperties>
</file>