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45" windowWidth="12120" windowHeight="8580" tabRatio="743" activeTab="4"/>
  </bookViews>
  <sheets>
    <sheet name="KURSOR" sheetId="11" r:id="rId1"/>
    <sheet name="OPERASI MATEMATIKA" sheetId="3" r:id="rId2"/>
    <sheet name="ALAMAT SEL" sheetId="9" r:id="rId3"/>
    <sheet name="FORMAT DATA" sheetId="7" r:id="rId4"/>
    <sheet name="FUNGSI DASAR" sheetId="2" r:id="rId5"/>
  </sheets>
  <calcPr calcId="152511"/>
</workbook>
</file>

<file path=xl/calcChain.xml><?xml version="1.0" encoding="utf-8"?>
<calcChain xmlns="http://schemas.openxmlformats.org/spreadsheetml/2006/main">
  <c r="H18" i="2" l="1"/>
  <c r="I18" i="2"/>
  <c r="H17" i="2"/>
  <c r="I17" i="2"/>
  <c r="H16" i="2"/>
  <c r="I16" i="2"/>
  <c r="H15" i="2"/>
  <c r="I15" i="2"/>
  <c r="H14" i="2"/>
  <c r="I14" i="2"/>
  <c r="I8" i="2"/>
  <c r="I9" i="2"/>
  <c r="I10" i="2"/>
  <c r="I11" i="2"/>
  <c r="I12" i="2"/>
  <c r="I13" i="2"/>
  <c r="G15" i="2"/>
  <c r="G16" i="2"/>
  <c r="G17" i="2"/>
  <c r="G18" i="2"/>
  <c r="I7" i="2"/>
  <c r="H8" i="2"/>
  <c r="H9" i="2"/>
  <c r="H10" i="2"/>
  <c r="H11" i="2"/>
  <c r="H12" i="2"/>
  <c r="H13" i="2"/>
  <c r="H7" i="2"/>
  <c r="E14" i="2"/>
  <c r="F14" i="2"/>
  <c r="G14" i="2"/>
  <c r="F18" i="2"/>
  <c r="F17" i="2"/>
  <c r="F16" i="2"/>
  <c r="F15" i="2"/>
  <c r="E16" i="2"/>
  <c r="E17" i="2"/>
  <c r="E18" i="2"/>
  <c r="E15" i="2"/>
  <c r="D14" i="2"/>
  <c r="D18" i="2"/>
  <c r="D17" i="2"/>
  <c r="D16" i="2"/>
  <c r="D15" i="2"/>
  <c r="N5" i="7"/>
  <c r="F16" i="3" l="1"/>
  <c r="F17" i="3"/>
  <c r="F18" i="3"/>
  <c r="F19" i="3"/>
  <c r="F20" i="3"/>
  <c r="F21" i="3"/>
  <c r="F22" i="3"/>
</calcChain>
</file>

<file path=xl/sharedStrings.xml><?xml version="1.0" encoding="utf-8"?>
<sst xmlns="http://schemas.openxmlformats.org/spreadsheetml/2006/main" count="167" uniqueCount="145">
  <si>
    <t>PC</t>
  </si>
  <si>
    <t>Printer</t>
  </si>
  <si>
    <t>Kamera Digital</t>
  </si>
  <si>
    <t>Scanner</t>
  </si>
  <si>
    <t>Speaker</t>
  </si>
  <si>
    <t>No</t>
  </si>
  <si>
    <t>Nama Item</t>
  </si>
  <si>
    <t>Qty</t>
  </si>
  <si>
    <t>Jumlah</t>
  </si>
  <si>
    <t>Harga</t>
  </si>
  <si>
    <t>Hal yang harus diperhatikan dalam melakukan suatu perhitungan dalam Microsoft Excel atau Fungsi adalah :</t>
  </si>
  <si>
    <t>PERHITUNGAN DASAR</t>
  </si>
  <si>
    <t>Format Data</t>
  </si>
  <si>
    <t>Data Keuangan</t>
  </si>
  <si>
    <t>Data Tanggal</t>
  </si>
  <si>
    <t>Data Waktu</t>
  </si>
  <si>
    <t>Data Persen</t>
  </si>
  <si>
    <t>Tanggal</t>
  </si>
  <si>
    <t>Jam</t>
  </si>
  <si>
    <t xml:space="preserve">Sebagai contoh </t>
  </si>
  <si>
    <t>1. ()</t>
  </si>
  <si>
    <t>4. + -</t>
  </si>
  <si>
    <t>Nilai</t>
  </si>
  <si>
    <t>Hasil</t>
  </si>
  <si>
    <t>Hirarki dari operator :</t>
  </si>
  <si>
    <t>Format data digunakan untuk memberikan suatu sifat/tipe dari data tersebut</t>
  </si>
  <si>
    <t>2. /</t>
  </si>
  <si>
    <t>3. *</t>
  </si>
  <si>
    <t>4 x 3 : (2 + 5 -1) =</t>
  </si>
  <si>
    <t>10 : (2 + 3) =</t>
  </si>
  <si>
    <t xml:space="preserve">5 + 20 – 4 = </t>
  </si>
  <si>
    <t>=(5*10)+(5/5)</t>
  </si>
  <si>
    <t>5 x 10 + 5 : 5 =</t>
  </si>
  <si>
    <t>Rumus Excel</t>
  </si>
  <si>
    <t>Matematika</t>
  </si>
  <si>
    <t>LATIHAN</t>
  </si>
  <si>
    <t>Hal yang harus diperhatikan di dalam menulis data di Microsoft Excel</t>
  </si>
  <si>
    <t>adalah sebagai berikut:</t>
  </si>
  <si>
    <t>1. Jika data tersebut adalah label, maka tidak ada aturan khusus</t>
  </si>
  <si>
    <t xml:space="preserve">    kecuali data tersebut adalah angka yang memiliki koma, maka perlu ditulis koma-nya</t>
  </si>
  <si>
    <t>3. Penulisan koma tergantung dari bahasa yang digunakan oleh PC. Jika Bahasanya adalah</t>
  </si>
  <si>
    <t xml:space="preserve">    Indonesia, maka komanya menggunakan tanda koma (,) akan tetapi Jika Bahasanya</t>
  </si>
  <si>
    <t xml:space="preserve">     adalah Inggris, maka komanya menggunakan tanda titik (.)</t>
  </si>
  <si>
    <t>4. Untuk memberikan tanda titik, tanda/simbol adalah dengan menggunakan formating</t>
  </si>
  <si>
    <t>2. Jika data tersebut adalah angka (bukan waktu), maka penulisan tidak menggunakan titik, tanda/simbol</t>
  </si>
  <si>
    <t>accounting/currency</t>
  </si>
  <si>
    <t>medium date</t>
  </si>
  <si>
    <t>long time</t>
  </si>
  <si>
    <t>percentage</t>
  </si>
  <si>
    <t>Pot. Hrg</t>
  </si>
  <si>
    <t>Petunjuk</t>
  </si>
  <si>
    <t>1. isi tanggal hari ini dan gunakan format short date</t>
  </si>
  <si>
    <t>2. jam, gunakan waktu sekarang format short time</t>
  </si>
  <si>
    <t>3. kolom harga gunakan simbol Rp dengan format accounting</t>
  </si>
  <si>
    <t>4. Pot. Harga gunakan format percentage</t>
  </si>
  <si>
    <t>Jumlah Kotor</t>
  </si>
  <si>
    <t>Jumlah Bersih</t>
  </si>
  <si>
    <t>Kegunaan</t>
  </si>
  <si>
    <t>Operator</t>
  </si>
  <si>
    <t>Kurung</t>
  </si>
  <si>
    <t>()</t>
  </si>
  <si>
    <t>(5-2)x2</t>
  </si>
  <si>
    <t>Pemangkatan</t>
  </si>
  <si>
    <t>^</t>
  </si>
  <si>
    <t>Akar</t>
  </si>
  <si>
    <t>SQRT</t>
  </si>
  <si>
    <t>√9</t>
  </si>
  <si>
    <t>Perkalian</t>
  </si>
  <si>
    <t>*</t>
  </si>
  <si>
    <t>Pembagian</t>
  </si>
  <si>
    <t>/</t>
  </si>
  <si>
    <t>Penjumlahan</t>
  </si>
  <si>
    <t>+</t>
  </si>
  <si>
    <t>4+3</t>
  </si>
  <si>
    <t>Pengurangan</t>
  </si>
  <si>
    <t>-</t>
  </si>
  <si>
    <t>4-3</t>
  </si>
  <si>
    <t>10 : 2</t>
  </si>
  <si>
    <t>2 X 2</t>
  </si>
  <si>
    <t>Hasil di Excel</t>
  </si>
  <si>
    <t>NO.</t>
  </si>
  <si>
    <t>NAMA BULAN</t>
  </si>
  <si>
    <t>NO</t>
  </si>
  <si>
    <t>Petunjuk:</t>
  </si>
  <si>
    <t>1. Kolom No. gunakan auto numbering</t>
  </si>
  <si>
    <t>2. Kolom Nama Bulan, Isi dengan Bulan Masehi</t>
  </si>
  <si>
    <t>ACUAN RELATIF</t>
  </si>
  <si>
    <t>ACUAN ABSOLUT</t>
  </si>
  <si>
    <t>X</t>
  </si>
  <si>
    <t>Y</t>
  </si>
  <si>
    <t>X * Y</t>
  </si>
  <si>
    <t>X*Y</t>
  </si>
  <si>
    <t>Petunjuk :</t>
  </si>
  <si>
    <t>Faktor X dikalikan dengan faktor Y</t>
  </si>
  <si>
    <t xml:space="preserve">GABUNGAN ACUAN RELATIF DAN ABSOLUT </t>
  </si>
  <si>
    <t>TIPE DATA</t>
  </si>
  <si>
    <t>LABEL</t>
  </si>
  <si>
    <t>VALUE</t>
  </si>
  <si>
    <t>RUMUS</t>
  </si>
  <si>
    <t>Ahmad</t>
  </si>
  <si>
    <t>=SUM(B3:B10)</t>
  </si>
  <si>
    <t>Apel</t>
  </si>
  <si>
    <t>=SUM(B3:B10;D4:D10)</t>
  </si>
  <si>
    <t>Avanza</t>
  </si>
  <si>
    <t>=AVERAGE(B3:B10)</t>
  </si>
  <si>
    <t>Blok A5</t>
  </si>
  <si>
    <t>=SUM(B3:B10)*25%</t>
  </si>
  <si>
    <t>RT 004/003</t>
  </si>
  <si>
    <t>=(B3*45%)+2</t>
  </si>
  <si>
    <t>DAFTAR NILAI</t>
  </si>
  <si>
    <t>SMK IT BIRRUL WALIDAIN</t>
  </si>
  <si>
    <t>No.</t>
  </si>
  <si>
    <t>Nama Siswa</t>
  </si>
  <si>
    <t>Nilai Akhir</t>
  </si>
  <si>
    <t>Formatif I</t>
  </si>
  <si>
    <t>Formatif II</t>
  </si>
  <si>
    <t>PTS</t>
  </si>
  <si>
    <t>PAS</t>
  </si>
  <si>
    <t>Amar</t>
  </si>
  <si>
    <t>Fadli</t>
  </si>
  <si>
    <t>Sholih</t>
  </si>
  <si>
    <t>Zaid</t>
  </si>
  <si>
    <t>Zidan</t>
  </si>
  <si>
    <t>Zulkifli</t>
  </si>
  <si>
    <t>Rata-rata Kelas</t>
  </si>
  <si>
    <t>Nilai Tertinggi</t>
  </si>
  <si>
    <t>Nilai Terendah</t>
  </si>
  <si>
    <t>Perhatikan separatornya (yang di dalam kotak merah). Pada komputer ada yang menggunakan separator titik koma (;) dan juga koma (,).</t>
  </si>
  <si>
    <t>2 x 6 – 1 + 8 : 4 =</t>
  </si>
  <si>
    <t>5 – 1 x 3 + 4 : 2 =</t>
  </si>
  <si>
    <r>
      <t xml:space="preserve">52 + </t>
    </r>
    <r>
      <rPr>
        <sz val="11"/>
        <color theme="1"/>
        <rFont val="Anek Latin"/>
      </rPr>
      <t>√16 +3 =</t>
    </r>
  </si>
  <si>
    <r>
      <t xml:space="preserve">16 - 32 x ( </t>
    </r>
    <r>
      <rPr>
        <sz val="11"/>
        <color theme="1"/>
        <rFont val="Anek Latin"/>
      </rPr>
      <t>√9 +1 ) =</t>
    </r>
  </si>
  <si>
    <r>
      <t xml:space="preserve">2. Yang diisikan pada formula adalah </t>
    </r>
    <r>
      <rPr>
        <b/>
        <sz val="11"/>
        <color theme="0"/>
        <rFont val="Anek Latin"/>
      </rPr>
      <t>ALAMAT</t>
    </r>
    <r>
      <rPr>
        <sz val="11"/>
        <color theme="0"/>
        <rFont val="Anek Latin"/>
      </rPr>
      <t xml:space="preserve"> dari nilai tersebut, bukan nilai/angkanya </t>
    </r>
  </si>
  <si>
    <t>1. Harus menggunakan sama dengan (=) pada awal penulisan formula</t>
  </si>
  <si>
    <t>gunakan apostrop ('). Ada di samping kiri tombol Enter</t>
  </si>
  <si>
    <r>
      <rPr>
        <b/>
        <sz val="11"/>
        <rFont val="Anek Latin"/>
      </rPr>
      <t>Catatan</t>
    </r>
    <r>
      <rPr>
        <sz val="11"/>
        <rFont val="Anek Latin"/>
      </rPr>
      <t>: untuk menampilkan sama dengan di kolom rumus excel</t>
    </r>
  </si>
  <si>
    <t>5. Jumlah kotor dikerjakan setelah menyelesaikan sheet kursor</t>
  </si>
  <si>
    <t>Rata2 Formatif</t>
  </si>
  <si>
    <t>Nilai Akhir : 40% Rata2 Formatif + 25% PTS + 35% PAS</t>
  </si>
  <si>
    <t>7 x (5 + 30) =</t>
  </si>
  <si>
    <t>11 x 13 – 19 + 18 : 6 =</t>
  </si>
  <si>
    <t xml:space="preserve">     dengan cara di drag (bentuk kursor no.3)</t>
  </si>
  <si>
    <t>Setelah menyelesaikan soal-soal di atas, silakan buka soal latihan file Alamat Sel</t>
  </si>
  <si>
    <t>-112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</si>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</sst>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[$Rp-421]* #,##0_);_([$Rp-421]* \(#,##0\);_([$Rp-421]* &quot;-&quot;_);_(@_)"/>
    <numFmt numFmtId="165" formatCode="[$-409]d\-mmm\-yy;@"/>
    <numFmt numFmtId="166" formatCode="h:mm:ss;@"/>
    <numFmt numFmtId="167" formatCode="hh\.mm\.ss;@"/>
  </numFmts>
  <fonts count="11">
    <font>
      <sz val="10"/>
      <name val="Arial"/>
    </font>
    <font>
      <sz val="10"/>
      <name val="Arial"/>
      <family val="2"/>
    </font>
    <font>
      <b/>
      <sz val="14"/>
      <name val="Anek Latin"/>
    </font>
    <font>
      <sz val="11"/>
      <color theme="1"/>
      <name val="Anek Latin"/>
    </font>
    <font>
      <sz val="11"/>
      <name val="Anek Latin"/>
    </font>
    <font>
      <b/>
      <sz val="11"/>
      <name val="Anek Latin"/>
    </font>
    <font>
      <i/>
      <sz val="11"/>
      <name val="Anek Latin"/>
    </font>
    <font>
      <sz val="11"/>
      <color theme="0"/>
      <name val="Anek Latin"/>
    </font>
    <font>
      <b/>
      <sz val="11"/>
      <color theme="0"/>
      <name val="Anek Latin"/>
    </font>
    <font>
      <b/>
      <sz val="14"/>
      <color theme="0"/>
      <name val="Anek Latin"/>
    </font>
    <font>
      <sz val="14"/>
      <color theme="0"/>
      <name val="Anek Latin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78">
    <xf numFmtId="0" fontId="0" fillId="0" borderId="0" xfId="0"/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0" fontId="7" fillId="3" borderId="1" xfId="0" applyFont="1" applyFill="1" applyBorder="1"/>
    <xf numFmtId="0" fontId="7" fillId="3" borderId="3" xfId="0" applyFont="1" applyFill="1" applyBorder="1"/>
    <xf numFmtId="0" fontId="7" fillId="3" borderId="4" xfId="0" applyFont="1" applyFill="1" applyBorder="1"/>
    <xf numFmtId="0" fontId="7" fillId="3" borderId="5" xfId="0" applyFont="1" applyFill="1" applyBorder="1"/>
    <xf numFmtId="0" fontId="7" fillId="3" borderId="0" xfId="0" applyFont="1" applyFill="1" applyBorder="1"/>
    <xf numFmtId="0" fontId="7" fillId="3" borderId="0" xfId="0" applyFont="1" applyFill="1" applyBorder="1" applyAlignment="1">
      <alignment horizontal="left" indent="1"/>
    </xf>
    <xf numFmtId="0" fontId="7" fillId="3" borderId="6" xfId="0" applyFont="1" applyFill="1" applyBorder="1"/>
    <xf numFmtId="0" fontId="7" fillId="3" borderId="7" xfId="0" applyFont="1" applyFill="1" applyBorder="1"/>
    <xf numFmtId="0" fontId="7" fillId="3" borderId="8" xfId="0" applyFont="1" applyFill="1" applyBorder="1"/>
    <xf numFmtId="0" fontId="4" fillId="0" borderId="0" xfId="0" applyFont="1" applyAlignment="1"/>
    <xf numFmtId="0" fontId="7" fillId="3" borderId="9" xfId="0" applyFont="1" applyFill="1" applyBorder="1" applyAlignment="1">
      <alignment horizontal="center"/>
    </xf>
    <xf numFmtId="0" fontId="4" fillId="4" borderId="9" xfId="0" applyFont="1" applyFill="1" applyBorder="1"/>
    <xf numFmtId="0" fontId="4" fillId="4" borderId="9" xfId="0" applyFont="1" applyFill="1" applyBorder="1" applyAlignment="1">
      <alignment horizontal="center"/>
    </xf>
    <xf numFmtId="0" fontId="4" fillId="2" borderId="9" xfId="0" applyFont="1" applyFill="1" applyBorder="1"/>
    <xf numFmtId="0" fontId="4" fillId="2" borderId="9" xfId="0" applyFont="1" applyFill="1" applyBorder="1" applyAlignment="1">
      <alignment horizontal="center"/>
    </xf>
    <xf numFmtId="0" fontId="4" fillId="2" borderId="9" xfId="0" quotePrefix="1" applyFont="1" applyFill="1" applyBorder="1" applyAlignment="1">
      <alignment horizontal="center"/>
    </xf>
    <xf numFmtId="20" fontId="4" fillId="2" borderId="9" xfId="0" quotePrefix="1" applyNumberFormat="1" applyFont="1" applyFill="1" applyBorder="1" applyAlignment="1">
      <alignment horizontal="center"/>
    </xf>
    <xf numFmtId="16" fontId="4" fillId="2" borderId="9" xfId="0" quotePrefix="1" applyNumberFormat="1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4" fillId="4" borderId="9" xfId="0" quotePrefix="1" applyFont="1" applyFill="1" applyBorder="1"/>
    <xf numFmtId="0" fontId="7" fillId="3" borderId="2" xfId="0" applyFont="1" applyFill="1" applyBorder="1"/>
    <xf numFmtId="20" fontId="7" fillId="3" borderId="0" xfId="0" applyNumberFormat="1" applyFont="1" applyFill="1" applyBorder="1" applyAlignment="1">
      <alignment horizontal="left"/>
    </xf>
    <xf numFmtId="0" fontId="7" fillId="3" borderId="0" xfId="0" applyFont="1" applyFill="1" applyBorder="1" applyAlignment="1">
      <alignment horizontal="left"/>
    </xf>
    <xf numFmtId="164" fontId="7" fillId="3" borderId="0" xfId="0" applyNumberFormat="1" applyFont="1" applyFill="1" applyBorder="1"/>
    <xf numFmtId="14" fontId="7" fillId="3" borderId="0" xfId="0" applyNumberFormat="1" applyFont="1" applyFill="1" applyBorder="1"/>
    <xf numFmtId="165" fontId="7" fillId="3" borderId="0" xfId="0" applyNumberFormat="1" applyFont="1" applyFill="1" applyBorder="1"/>
    <xf numFmtId="20" fontId="7" fillId="3" borderId="0" xfId="0" applyNumberFormat="1" applyFont="1" applyFill="1" applyBorder="1"/>
    <xf numFmtId="166" fontId="7" fillId="3" borderId="0" xfId="0" applyNumberFormat="1" applyFont="1" applyFill="1" applyBorder="1"/>
    <xf numFmtId="9" fontId="7" fillId="3" borderId="0" xfId="0" applyNumberFormat="1" applyFont="1" applyFill="1" applyBorder="1"/>
    <xf numFmtId="9" fontId="7" fillId="3" borderId="7" xfId="0" applyNumberFormat="1" applyFont="1" applyFill="1" applyBorder="1"/>
    <xf numFmtId="9" fontId="4" fillId="0" borderId="0" xfId="0" applyNumberFormat="1" applyFont="1"/>
    <xf numFmtId="0" fontId="8" fillId="3" borderId="9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0" xfId="0" quotePrefix="1" applyFont="1" applyFill="1" applyBorder="1" applyAlignment="1">
      <alignment horizontal="left" vertical="center"/>
    </xf>
    <xf numFmtId="0" fontId="4" fillId="2" borderId="12" xfId="0" applyFont="1" applyFill="1" applyBorder="1"/>
    <xf numFmtId="0" fontId="3" fillId="2" borderId="9" xfId="0" applyFont="1" applyFill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20" fontId="3" fillId="2" borderId="9" xfId="0" applyNumberFormat="1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/>
    <xf numFmtId="0" fontId="5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7" fillId="3" borderId="9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4" fillId="4" borderId="9" xfId="1" quotePrefix="1" applyFont="1" applyFill="1" applyBorder="1" applyAlignment="1">
      <alignment vertical="center"/>
    </xf>
    <xf numFmtId="0" fontId="4" fillId="4" borderId="9" xfId="1" applyFont="1" applyFill="1" applyBorder="1" applyAlignment="1">
      <alignment horizontal="center" vertical="center"/>
    </xf>
    <xf numFmtId="0" fontId="4" fillId="4" borderId="9" xfId="1" quotePrefix="1" applyFont="1" applyFill="1" applyBorder="1" applyAlignment="1">
      <alignment horizontal="center" vertical="center"/>
    </xf>
    <xf numFmtId="0" fontId="7" fillId="3" borderId="9" xfId="2" applyFont="1" applyFill="1" applyBorder="1" applyAlignment="1">
      <alignment horizontal="center" vertical="center"/>
    </xf>
    <xf numFmtId="0" fontId="4" fillId="4" borderId="9" xfId="2" applyFont="1" applyFill="1" applyBorder="1" applyAlignment="1">
      <alignment horizontal="center" vertical="center"/>
    </xf>
    <xf numFmtId="0" fontId="10" fillId="3" borderId="9" xfId="2" applyFont="1" applyFill="1" applyBorder="1" applyAlignment="1">
      <alignment horizontal="center" vertical="center"/>
    </xf>
    <xf numFmtId="0" fontId="4" fillId="0" borderId="0" xfId="0" applyFont="1" applyAlignment="1">
      <alignment wrapText="1"/>
    </xf>
    <xf numFmtId="0" fontId="5" fillId="0" borderId="0" xfId="0" applyFont="1" applyFill="1"/>
    <xf numFmtId="0" fontId="4" fillId="4" borderId="9" xfId="2" quotePrefix="1" applyFont="1" applyFill="1" applyBorder="1" applyAlignment="1">
      <alignment horizontal="center" vertical="center"/>
    </xf>
    <xf numFmtId="9" fontId="4" fillId="4" borderId="9" xfId="0" applyNumberFormat="1" applyFont="1" applyFill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/>
    </xf>
    <xf numFmtId="0" fontId="4" fillId="2" borderId="11" xfId="0" applyFont="1" applyFill="1" applyBorder="1" applyAlignment="1">
      <alignment horizontal="left"/>
    </xf>
    <xf numFmtId="14" fontId="4" fillId="5" borderId="10" xfId="0" applyNumberFormat="1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167" fontId="4" fillId="5" borderId="10" xfId="0" applyNumberFormat="1" applyFont="1" applyFill="1" applyBorder="1" applyAlignment="1">
      <alignment horizontal="center"/>
    </xf>
    <xf numFmtId="167" fontId="4" fillId="5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7" fillId="3" borderId="9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/>
    </xf>
  </cellXfs>
  <cellStyles count="4">
    <cellStyle name="Normal" xfId="0" builtinId="0"/>
    <cellStyle name="Normal 12" xfId="3"/>
    <cellStyle name="Normal 4" xfId="1"/>
    <cellStyle name="Normal 5" xfId="2"/>
  </cellStyles>
  <dxfs count="0"/>
  <tableStyles count="0" defaultTableStyle="TableStyleMedium9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358775</xdr:colOff>
      <xdr:row>0</xdr:row>
      <xdr:rowOff>185963</xdr:rowOff>
    </xdr:from>
    <xdr:to>
      <xdr:col>16</xdr:col>
      <xdr:colOff>277940</xdr:colOff>
      <xdr:row>14</xdr:row>
      <xdr:rowOff>85951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57525" y="185963"/>
          <a:ext cx="6491415" cy="30670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16</xdr:row>
      <xdr:rowOff>104775</xdr:rowOff>
    </xdr:from>
    <xdr:to>
      <xdr:col>4</xdr:col>
      <xdr:colOff>542925</xdr:colOff>
      <xdr:row>16</xdr:row>
      <xdr:rowOff>104775</xdr:rowOff>
    </xdr:to>
    <xdr:sp macro="" textlink="">
      <xdr:nvSpPr>
        <xdr:cNvPr id="1025" name="Line 1">
          <a:extLst>
            <a:ext uri="{FF2B5EF4-FFF2-40B4-BE49-F238E27FC236}">
              <a16:creationId xmlns="" xmlns:a16="http://schemas.microsoft.com/office/drawing/2014/main" id="{00000000-0008-0000-0200-000001040000}"/>
            </a:ext>
          </a:extLst>
        </xdr:cNvPr>
        <xdr:cNvSpPr>
          <a:spLocks noChangeShapeType="1"/>
        </xdr:cNvSpPr>
      </xdr:nvSpPr>
      <xdr:spPr bwMode="auto">
        <a:xfrm>
          <a:off x="2114550" y="2638425"/>
          <a:ext cx="228600" cy="0"/>
        </a:xfrm>
        <a:prstGeom prst="line">
          <a:avLst/>
        </a:prstGeom>
        <a:noFill/>
        <a:ln w="9525">
          <a:solidFill>
            <a:schemeClr val="bg1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323850</xdr:colOff>
      <xdr:row>17</xdr:row>
      <xdr:rowOff>114300</xdr:rowOff>
    </xdr:from>
    <xdr:to>
      <xdr:col>4</xdr:col>
      <xdr:colOff>552450</xdr:colOff>
      <xdr:row>17</xdr:row>
      <xdr:rowOff>114300</xdr:rowOff>
    </xdr:to>
    <xdr:sp macro="" textlink="">
      <xdr:nvSpPr>
        <xdr:cNvPr id="1026" name="Line 2">
          <a:extLst>
            <a:ext uri="{FF2B5EF4-FFF2-40B4-BE49-F238E27FC236}">
              <a16:creationId xmlns="" xmlns:a16="http://schemas.microsoft.com/office/drawing/2014/main" id="{00000000-0008-0000-0200-000002040000}"/>
            </a:ext>
          </a:extLst>
        </xdr:cNvPr>
        <xdr:cNvSpPr>
          <a:spLocks noChangeShapeType="1"/>
        </xdr:cNvSpPr>
      </xdr:nvSpPr>
      <xdr:spPr bwMode="auto">
        <a:xfrm>
          <a:off x="2124075" y="2838450"/>
          <a:ext cx="228600" cy="0"/>
        </a:xfrm>
        <a:prstGeom prst="line">
          <a:avLst/>
        </a:prstGeom>
        <a:noFill/>
        <a:ln w="9525">
          <a:solidFill>
            <a:schemeClr val="bg1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323850</xdr:colOff>
      <xdr:row>18</xdr:row>
      <xdr:rowOff>104775</xdr:rowOff>
    </xdr:from>
    <xdr:to>
      <xdr:col>4</xdr:col>
      <xdr:colOff>552450</xdr:colOff>
      <xdr:row>18</xdr:row>
      <xdr:rowOff>104775</xdr:rowOff>
    </xdr:to>
    <xdr:sp macro="" textlink="">
      <xdr:nvSpPr>
        <xdr:cNvPr id="1027" name="Line 3">
          <a:extLst>
            <a:ext uri="{FF2B5EF4-FFF2-40B4-BE49-F238E27FC236}">
              <a16:creationId xmlns="" xmlns:a16="http://schemas.microsoft.com/office/drawing/2014/main" id="{00000000-0008-0000-0200-000003040000}"/>
            </a:ext>
          </a:extLst>
        </xdr:cNvPr>
        <xdr:cNvSpPr>
          <a:spLocks noChangeShapeType="1"/>
        </xdr:cNvSpPr>
      </xdr:nvSpPr>
      <xdr:spPr bwMode="auto">
        <a:xfrm>
          <a:off x="2124075" y="3019425"/>
          <a:ext cx="228600" cy="0"/>
        </a:xfrm>
        <a:prstGeom prst="line">
          <a:avLst/>
        </a:prstGeom>
        <a:noFill/>
        <a:ln w="9525">
          <a:solidFill>
            <a:schemeClr val="bg1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333375</xdr:colOff>
      <xdr:row>19</xdr:row>
      <xdr:rowOff>95250</xdr:rowOff>
    </xdr:from>
    <xdr:to>
      <xdr:col>4</xdr:col>
      <xdr:colOff>561975</xdr:colOff>
      <xdr:row>19</xdr:row>
      <xdr:rowOff>95250</xdr:rowOff>
    </xdr:to>
    <xdr:sp macro="" textlink="">
      <xdr:nvSpPr>
        <xdr:cNvPr id="1028" name="Line 4">
          <a:extLst>
            <a:ext uri="{FF2B5EF4-FFF2-40B4-BE49-F238E27FC236}">
              <a16:creationId xmlns="" xmlns:a16="http://schemas.microsoft.com/office/drawing/2014/main" id="{00000000-0008-0000-0200-000004040000}"/>
            </a:ext>
          </a:extLst>
        </xdr:cNvPr>
        <xdr:cNvSpPr>
          <a:spLocks noChangeShapeType="1"/>
        </xdr:cNvSpPr>
      </xdr:nvSpPr>
      <xdr:spPr bwMode="auto">
        <a:xfrm>
          <a:off x="2133600" y="3200400"/>
          <a:ext cx="228600" cy="0"/>
        </a:xfrm>
        <a:prstGeom prst="line">
          <a:avLst/>
        </a:prstGeom>
        <a:noFill/>
        <a:ln w="9525">
          <a:solidFill>
            <a:schemeClr val="bg1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</xdr:colOff>
      <xdr:row>9</xdr:row>
      <xdr:rowOff>0</xdr:rowOff>
    </xdr:from>
    <xdr:to>
      <xdr:col>12</xdr:col>
      <xdr:colOff>436246</xdr:colOff>
      <xdr:row>11</xdr:row>
      <xdr:rowOff>2540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9575" y="1981200"/>
          <a:ext cx="1645920" cy="421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2"/>
  <sheetViews>
    <sheetView zoomScale="120" zoomScaleNormal="120" workbookViewId="0">
      <selection activeCell="A7" sqref="A7:XFD7"/>
    </sheetView>
  </sheetViews>
  <sheetFormatPr defaultRowHeight="14.25"/>
  <cols>
    <col min="1" max="1" width="3.85546875" style="1" customWidth="1"/>
    <col min="2" max="3" width="9.140625" style="1"/>
    <col min="4" max="4" width="31.140625" style="1" customWidth="1"/>
    <col min="5" max="5" width="9.140625" style="1" customWidth="1"/>
    <col min="6" max="10" width="9.140625" style="1"/>
    <col min="11" max="11" width="7.28515625" style="1" customWidth="1"/>
    <col min="12" max="12" width="13.140625" style="1" bestFit="1" customWidth="1"/>
    <col min="13" max="13" width="4.85546875" style="1" customWidth="1"/>
    <col min="14" max="16384" width="9.140625" style="1"/>
  </cols>
  <sheetData>
    <row r="2" spans="2:18">
      <c r="B2" s="62" t="s">
        <v>82</v>
      </c>
      <c r="K2" s="14" t="s">
        <v>80</v>
      </c>
      <c r="L2" s="14" t="s">
        <v>81</v>
      </c>
      <c r="N2" s="1" t="s">
        <v>83</v>
      </c>
    </row>
    <row r="3" spans="2:18">
      <c r="B3" s="62"/>
      <c r="K3" s="15"/>
      <c r="L3" s="15"/>
      <c r="N3" s="1" t="s">
        <v>84</v>
      </c>
    </row>
    <row r="4" spans="2:18" ht="16.5" customHeight="1">
      <c r="B4" s="62">
        <v>1</v>
      </c>
      <c r="D4" s="1">
        <v>1</v>
      </c>
      <c r="K4" s="15"/>
      <c r="L4" s="15"/>
      <c r="N4" s="13" t="s">
        <v>85</v>
      </c>
      <c r="O4" s="58"/>
      <c r="P4" s="58"/>
      <c r="Q4" s="58"/>
      <c r="R4" s="58"/>
    </row>
    <row r="5" spans="2:18">
      <c r="B5" s="62"/>
      <c r="D5" s="1">
        <v>2</v>
      </c>
      <c r="K5" s="15"/>
      <c r="L5" s="15"/>
      <c r="N5" s="13" t="s">
        <v>141</v>
      </c>
      <c r="O5" s="58"/>
      <c r="P5" s="58"/>
      <c r="Q5" s="58"/>
      <c r="R5" s="58"/>
    </row>
    <row r="6" spans="2:18">
      <c r="B6" s="62">
        <v>2</v>
      </c>
      <c r="D6" s="1">
        <v>3</v>
      </c>
      <c r="K6" s="15"/>
      <c r="L6" s="15"/>
    </row>
    <row r="7" spans="2:18" ht="38.25" customHeight="1">
      <c r="B7" s="62"/>
      <c r="D7" s="1">
        <v>4</v>
      </c>
      <c r="K7" s="15"/>
      <c r="L7" s="15"/>
    </row>
    <row r="8" spans="2:18">
      <c r="B8" s="62">
        <v>3</v>
      </c>
      <c r="D8" s="1">
        <v>5</v>
      </c>
      <c r="K8" s="15"/>
      <c r="L8" s="15"/>
    </row>
    <row r="9" spans="2:18">
      <c r="B9" s="62"/>
      <c r="D9" s="1">
        <v>6</v>
      </c>
      <c r="K9" s="15"/>
      <c r="L9" s="15"/>
    </row>
    <row r="10" spans="2:18">
      <c r="B10" s="62">
        <v>4</v>
      </c>
      <c r="D10" s="1">
        <v>7</v>
      </c>
      <c r="K10" s="15"/>
      <c r="L10" s="15"/>
    </row>
    <row r="11" spans="2:18">
      <c r="B11" s="62"/>
      <c r="D11" s="1">
        <v>8</v>
      </c>
      <c r="K11" s="15"/>
      <c r="L11" s="15"/>
    </row>
    <row r="12" spans="2:18">
      <c r="B12" s="62">
        <v>5</v>
      </c>
      <c r="D12" s="1">
        <v>9</v>
      </c>
      <c r="K12" s="15"/>
      <c r="L12" s="15"/>
    </row>
    <row r="13" spans="2:18">
      <c r="B13" s="62"/>
      <c r="D13" s="1">
        <v>10</v>
      </c>
      <c r="K13" s="15"/>
      <c r="L13" s="15"/>
    </row>
    <row r="14" spans="2:18">
      <c r="B14" s="62"/>
      <c r="D14" s="1">
        <v>11</v>
      </c>
      <c r="K14" s="15"/>
      <c r="L14" s="15"/>
    </row>
    <row r="15" spans="2:18">
      <c r="B15" s="62">
        <v>6</v>
      </c>
      <c r="D15" s="1">
        <v>12</v>
      </c>
      <c r="K15" s="15"/>
      <c r="L15" s="15"/>
    </row>
    <row r="16" spans="2:18">
      <c r="B16" s="62"/>
      <c r="K16" s="15"/>
      <c r="L16" s="15"/>
    </row>
    <row r="17" spans="11:12">
      <c r="K17" s="15"/>
      <c r="L17" s="15"/>
    </row>
    <row r="18" spans="11:12">
      <c r="K18" s="15"/>
      <c r="L18" s="15"/>
    </row>
    <row r="19" spans="11:12">
      <c r="K19" s="15"/>
      <c r="L19" s="15"/>
    </row>
    <row r="20" spans="11:12">
      <c r="K20" s="15"/>
      <c r="L20" s="15"/>
    </row>
    <row r="21" spans="11:12">
      <c r="K21" s="15"/>
      <c r="L21" s="15"/>
    </row>
    <row r="22" spans="11:12">
      <c r="K22" s="15"/>
      <c r="L22" s="15"/>
    </row>
  </sheetData>
  <mergeCells count="7">
    <mergeCell ref="B15:B16"/>
    <mergeCell ref="B2:B3"/>
    <mergeCell ref="B4:B5"/>
    <mergeCell ref="B6:B7"/>
    <mergeCell ref="B8:B9"/>
    <mergeCell ref="B10:B11"/>
    <mergeCell ref="B12:B14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2"/>
  <sheetViews>
    <sheetView topLeftCell="K1" zoomScale="220" zoomScaleNormal="220" workbookViewId="0">
      <selection activeCell="O7" sqref="O7:O15"/>
    </sheetView>
  </sheetViews>
  <sheetFormatPr defaultRowHeight="14.25"/>
  <cols>
    <col min="1" max="1" width="4.7109375" style="1" customWidth="1"/>
    <col min="2" max="2" width="3.140625" style="1" customWidth="1"/>
    <col min="3" max="3" width="16.42578125" style="1" customWidth="1"/>
    <col min="4" max="4" width="11" style="1" customWidth="1"/>
    <col min="5" max="5" width="15" style="1" customWidth="1"/>
    <col min="6" max="6" width="14.28515625" style="1" customWidth="1"/>
    <col min="7" max="7" width="9.140625" style="1"/>
    <col min="8" max="8" width="12" style="1" customWidth="1"/>
    <col min="9" max="9" width="9.140625" style="1"/>
    <col min="10" max="10" width="12" style="1" customWidth="1"/>
    <col min="11" max="11" width="3.85546875" style="1" customWidth="1"/>
    <col min="12" max="12" width="9.140625" style="1"/>
    <col min="13" max="13" width="5.140625" style="1" customWidth="1"/>
    <col min="14" max="14" width="19.85546875" style="1" customWidth="1"/>
    <col min="15" max="15" width="27.42578125" style="1" customWidth="1"/>
    <col min="16" max="16" width="9.140625" style="3"/>
    <col min="17" max="16384" width="9.140625" style="1"/>
  </cols>
  <sheetData>
    <row r="1" spans="2:16" ht="15" thickBot="1"/>
    <row r="2" spans="2:16" ht="15">
      <c r="B2" s="4"/>
      <c r="C2" s="63"/>
      <c r="D2" s="63"/>
      <c r="E2" s="63"/>
      <c r="F2" s="63"/>
      <c r="G2" s="63"/>
      <c r="H2" s="63"/>
      <c r="I2" s="63"/>
      <c r="J2" s="63"/>
      <c r="K2" s="5"/>
    </row>
    <row r="3" spans="2:16" ht="18">
      <c r="B3" s="6"/>
      <c r="C3" s="64" t="s">
        <v>11</v>
      </c>
      <c r="D3" s="64"/>
      <c r="E3" s="64"/>
      <c r="F3" s="64"/>
      <c r="G3" s="64"/>
      <c r="H3" s="64"/>
      <c r="I3" s="64"/>
      <c r="J3" s="64"/>
      <c r="K3" s="7"/>
      <c r="M3" s="65" t="s">
        <v>35</v>
      </c>
      <c r="N3" s="65"/>
      <c r="O3" s="65"/>
      <c r="P3" s="65"/>
    </row>
    <row r="4" spans="2:16">
      <c r="B4" s="6"/>
      <c r="C4" s="8"/>
      <c r="D4" s="8"/>
      <c r="E4" s="8"/>
      <c r="F4" s="8"/>
      <c r="G4" s="8"/>
      <c r="H4" s="8"/>
      <c r="I4" s="8"/>
      <c r="J4" s="8"/>
      <c r="K4" s="7"/>
    </row>
    <row r="5" spans="2:16">
      <c r="B5" s="6"/>
      <c r="C5" s="8" t="s">
        <v>10</v>
      </c>
      <c r="D5" s="8"/>
      <c r="E5" s="8"/>
      <c r="F5" s="8"/>
      <c r="G5" s="8"/>
      <c r="H5" s="8"/>
      <c r="I5" s="8"/>
      <c r="J5" s="8"/>
      <c r="K5" s="7"/>
      <c r="M5" s="14" t="s">
        <v>111</v>
      </c>
      <c r="N5" s="14" t="s">
        <v>34</v>
      </c>
      <c r="O5" s="14" t="s">
        <v>33</v>
      </c>
      <c r="P5" s="14" t="s">
        <v>23</v>
      </c>
    </row>
    <row r="6" spans="2:16">
      <c r="B6" s="6"/>
      <c r="C6" s="9"/>
      <c r="D6" s="8"/>
      <c r="E6" s="8"/>
      <c r="F6" s="8"/>
      <c r="G6" s="8"/>
      <c r="H6" s="8"/>
      <c r="I6" s="8"/>
      <c r="J6" s="8"/>
      <c r="K6" s="7"/>
      <c r="M6" s="18">
        <v>1</v>
      </c>
      <c r="N6" s="17" t="s">
        <v>32</v>
      </c>
      <c r="O6" s="23" t="s">
        <v>31</v>
      </c>
      <c r="P6" s="18">
        <v>51</v>
      </c>
    </row>
    <row r="7" spans="2:16">
      <c r="B7" s="6"/>
      <c r="C7" s="9" t="s">
        <v>133</v>
      </c>
      <c r="D7" s="8"/>
      <c r="E7" s="8"/>
      <c r="F7" s="8"/>
      <c r="G7" s="8"/>
      <c r="H7" s="8"/>
      <c r="I7" s="8"/>
      <c r="J7" s="8"/>
      <c r="K7" s="7"/>
      <c r="M7" s="18">
        <v>2</v>
      </c>
      <c r="N7" s="17" t="s">
        <v>30</v>
      </c>
      <c r="O7" s="15"/>
      <c r="P7" s="18">
        <v>21</v>
      </c>
    </row>
    <row r="8" spans="2:16" ht="15">
      <c r="B8" s="6"/>
      <c r="C8" s="9" t="s">
        <v>132</v>
      </c>
      <c r="D8" s="8"/>
      <c r="E8" s="8"/>
      <c r="F8" s="8"/>
      <c r="G8" s="8"/>
      <c r="H8" s="8"/>
      <c r="I8" s="8"/>
      <c r="J8" s="8"/>
      <c r="K8" s="7"/>
      <c r="M8" s="18">
        <v>3</v>
      </c>
      <c r="N8" s="17" t="s">
        <v>130</v>
      </c>
      <c r="O8" s="15"/>
      <c r="P8" s="18">
        <v>59</v>
      </c>
    </row>
    <row r="9" spans="2:16">
      <c r="B9" s="6"/>
      <c r="C9" s="9"/>
      <c r="D9" s="8"/>
      <c r="E9" s="8"/>
      <c r="F9" s="8"/>
      <c r="G9" s="8"/>
      <c r="H9" s="8"/>
      <c r="I9" s="8"/>
      <c r="J9" s="8"/>
      <c r="K9" s="7"/>
      <c r="M9" s="18">
        <v>4</v>
      </c>
      <c r="N9" s="17" t="s">
        <v>29</v>
      </c>
      <c r="O9" s="15"/>
      <c r="P9" s="18">
        <v>2</v>
      </c>
    </row>
    <row r="10" spans="2:16">
      <c r="B10" s="6"/>
      <c r="C10" s="9" t="s">
        <v>24</v>
      </c>
      <c r="D10" s="8"/>
      <c r="E10" s="8"/>
      <c r="F10" s="8"/>
      <c r="G10" s="8"/>
      <c r="H10" s="8"/>
      <c r="I10" s="8"/>
      <c r="J10" s="8"/>
      <c r="K10" s="7"/>
      <c r="M10" s="18">
        <v>5</v>
      </c>
      <c r="N10" s="17" t="s">
        <v>131</v>
      </c>
      <c r="O10" s="15"/>
      <c r="P10" s="19" t="s">
        <v>143</v>
      </c>
    </row>
    <row r="11" spans="2:16">
      <c r="B11" s="6"/>
      <c r="C11" s="9" t="s">
        <v>20</v>
      </c>
      <c r="D11" s="8"/>
      <c r="E11" s="8" t="s">
        <v>27</v>
      </c>
      <c r="F11" s="8"/>
      <c r="G11" s="8"/>
      <c r="H11" s="8"/>
      <c r="I11" s="8"/>
      <c r="J11" s="8"/>
      <c r="K11" s="7"/>
      <c r="M11" s="18">
        <v>6</v>
      </c>
      <c r="N11" s="17" t="s">
        <v>28</v>
      </c>
      <c r="O11" s="15"/>
      <c r="P11" s="18">
        <v>2</v>
      </c>
    </row>
    <row r="12" spans="2:16">
      <c r="B12" s="6"/>
      <c r="C12" s="9" t="s">
        <v>26</v>
      </c>
      <c r="D12" s="8"/>
      <c r="E12" s="8" t="s">
        <v>21</v>
      </c>
      <c r="F12" s="8"/>
      <c r="G12" s="8"/>
      <c r="H12" s="8"/>
      <c r="I12" s="8"/>
      <c r="J12" s="8"/>
      <c r="K12" s="7"/>
      <c r="M12" s="18">
        <v>7</v>
      </c>
      <c r="N12" s="17" t="s">
        <v>128</v>
      </c>
      <c r="O12" s="15"/>
      <c r="P12" s="18">
        <v>13</v>
      </c>
    </row>
    <row r="13" spans="2:16" ht="15" thickBot="1">
      <c r="B13" s="10"/>
      <c r="C13" s="11"/>
      <c r="D13" s="11"/>
      <c r="E13" s="11"/>
      <c r="F13" s="11"/>
      <c r="G13" s="11"/>
      <c r="H13" s="11"/>
      <c r="I13" s="11"/>
      <c r="J13" s="11"/>
      <c r="K13" s="12"/>
      <c r="M13" s="18">
        <v>8</v>
      </c>
      <c r="N13" s="17" t="s">
        <v>129</v>
      </c>
      <c r="O13" s="15"/>
      <c r="P13" s="18">
        <v>4</v>
      </c>
    </row>
    <row r="14" spans="2:16">
      <c r="M14" s="18">
        <v>9</v>
      </c>
      <c r="N14" s="17" t="s">
        <v>140</v>
      </c>
      <c r="O14" s="15"/>
      <c r="P14" s="18">
        <v>127</v>
      </c>
    </row>
    <row r="15" spans="2:16">
      <c r="B15" s="2"/>
      <c r="C15" s="14" t="s">
        <v>57</v>
      </c>
      <c r="D15" s="14" t="s">
        <v>58</v>
      </c>
      <c r="E15" s="14" t="s">
        <v>34</v>
      </c>
      <c r="F15" s="14" t="s">
        <v>79</v>
      </c>
      <c r="M15" s="18">
        <v>10</v>
      </c>
      <c r="N15" s="17" t="s">
        <v>139</v>
      </c>
      <c r="O15" s="15"/>
      <c r="P15" s="18">
        <v>245</v>
      </c>
    </row>
    <row r="16" spans="2:16">
      <c r="C16" s="17" t="s">
        <v>59</v>
      </c>
      <c r="D16" s="18" t="s">
        <v>60</v>
      </c>
      <c r="E16" s="18" t="s">
        <v>61</v>
      </c>
      <c r="F16" s="18">
        <f>(5-2)*2</f>
        <v>6</v>
      </c>
    </row>
    <row r="17" spans="3:13" ht="15">
      <c r="C17" s="17" t="s">
        <v>62</v>
      </c>
      <c r="D17" s="18" t="s">
        <v>63</v>
      </c>
      <c r="E17" s="18">
        <v>42</v>
      </c>
      <c r="F17" s="18">
        <f>4^2</f>
        <v>16</v>
      </c>
      <c r="M17" s="1" t="s">
        <v>135</v>
      </c>
    </row>
    <row r="18" spans="3:13">
      <c r="C18" s="17" t="s">
        <v>64</v>
      </c>
      <c r="D18" s="18" t="s">
        <v>65</v>
      </c>
      <c r="E18" s="18" t="s">
        <v>66</v>
      </c>
      <c r="F18" s="18">
        <f>SQRT(9)</f>
        <v>3</v>
      </c>
      <c r="M18" s="1" t="s">
        <v>134</v>
      </c>
    </row>
    <row r="19" spans="3:13">
      <c r="C19" s="17" t="s">
        <v>67</v>
      </c>
      <c r="D19" s="18" t="s">
        <v>68</v>
      </c>
      <c r="E19" s="19" t="s">
        <v>78</v>
      </c>
      <c r="F19" s="18">
        <f>2*2</f>
        <v>4</v>
      </c>
    </row>
    <row r="20" spans="3:13">
      <c r="C20" s="17" t="s">
        <v>69</v>
      </c>
      <c r="D20" s="18" t="s">
        <v>70</v>
      </c>
      <c r="E20" s="20" t="s">
        <v>77</v>
      </c>
      <c r="F20" s="18">
        <f>10/2</f>
        <v>5</v>
      </c>
    </row>
    <row r="21" spans="3:13">
      <c r="C21" s="17" t="s">
        <v>71</v>
      </c>
      <c r="D21" s="18" t="s">
        <v>72</v>
      </c>
      <c r="E21" s="18" t="s">
        <v>73</v>
      </c>
      <c r="F21" s="18">
        <f>4+3</f>
        <v>7</v>
      </c>
    </row>
    <row r="22" spans="3:13">
      <c r="C22" s="17" t="s">
        <v>74</v>
      </c>
      <c r="D22" s="18" t="s">
        <v>75</v>
      </c>
      <c r="E22" s="21" t="s">
        <v>76</v>
      </c>
      <c r="F22" s="18">
        <f>4-3</f>
        <v>1</v>
      </c>
    </row>
  </sheetData>
  <mergeCells count="3">
    <mergeCell ref="C2:J2"/>
    <mergeCell ref="C3:J3"/>
    <mergeCell ref="M3:P3"/>
  </mergeCells>
  <phoneticPr fontId="0" type="noConversion"/>
  <pageMargins left="0.75" right="0.75" top="1" bottom="1" header="0.5" footer="0.5"/>
  <pageSetup orientation="portrait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47"/>
  <sheetViews>
    <sheetView showGridLines="0" topLeftCell="A28" zoomScaleNormal="100" workbookViewId="0">
      <selection activeCell="N42" sqref="N42"/>
    </sheetView>
  </sheetViews>
  <sheetFormatPr defaultRowHeight="14.25"/>
  <cols>
    <col min="1" max="1" width="4.5703125" style="45" customWidth="1"/>
    <col min="2" max="16384" width="9.140625" style="45"/>
  </cols>
  <sheetData>
    <row r="2" spans="2:26" ht="15">
      <c r="B2" s="43" t="s">
        <v>86</v>
      </c>
      <c r="C2" s="44"/>
      <c r="D2" s="44"/>
      <c r="E2" s="44"/>
      <c r="F2" s="43" t="s">
        <v>87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spans="2:26" ht="15">
      <c r="B3" s="49" t="s">
        <v>88</v>
      </c>
      <c r="C3" s="49" t="s">
        <v>89</v>
      </c>
      <c r="D3" s="49" t="s">
        <v>90</v>
      </c>
      <c r="E3" s="44"/>
      <c r="F3" s="49" t="s">
        <v>88</v>
      </c>
      <c r="G3" s="49" t="s">
        <v>91</v>
      </c>
      <c r="H3" s="44"/>
      <c r="I3" s="49" t="s">
        <v>89</v>
      </c>
      <c r="J3" s="43"/>
      <c r="K3" s="46"/>
      <c r="L3" s="47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2:26">
      <c r="B4" s="50">
        <v>5</v>
      </c>
      <c r="C4" s="50">
        <v>10</v>
      </c>
      <c r="D4" s="52"/>
      <c r="E4" s="44"/>
      <c r="F4" s="50">
        <v>20</v>
      </c>
      <c r="G4" s="53"/>
      <c r="H4" s="44"/>
      <c r="I4" s="50">
        <v>9</v>
      </c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2:26">
      <c r="B5" s="50">
        <v>5</v>
      </c>
      <c r="C5" s="50">
        <v>15</v>
      </c>
      <c r="D5" s="52"/>
      <c r="E5" s="44"/>
      <c r="F5" s="50">
        <v>25</v>
      </c>
      <c r="G5" s="53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2:26">
      <c r="B6" s="50">
        <v>6</v>
      </c>
      <c r="C6" s="50">
        <v>14</v>
      </c>
      <c r="D6" s="52"/>
      <c r="E6" s="44"/>
      <c r="F6" s="50">
        <v>65</v>
      </c>
      <c r="G6" s="53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2:26">
      <c r="B7" s="50">
        <v>7</v>
      </c>
      <c r="C7" s="50">
        <v>18</v>
      </c>
      <c r="D7" s="52"/>
      <c r="E7" s="44"/>
      <c r="F7" s="50">
        <v>45</v>
      </c>
      <c r="G7" s="53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2:26">
      <c r="B8" s="50">
        <v>8</v>
      </c>
      <c r="C8" s="50">
        <v>25</v>
      </c>
      <c r="D8" s="52"/>
      <c r="E8" s="44"/>
      <c r="F8" s="50">
        <v>21</v>
      </c>
      <c r="G8" s="53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2:26">
      <c r="B9" s="50">
        <v>9</v>
      </c>
      <c r="C9" s="50">
        <v>35</v>
      </c>
      <c r="D9" s="52"/>
      <c r="E9" s="44"/>
      <c r="F9" s="50">
        <v>25</v>
      </c>
      <c r="G9" s="53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2:26">
      <c r="B10" s="50">
        <v>8</v>
      </c>
      <c r="C10" s="50">
        <v>45</v>
      </c>
      <c r="D10" s="52"/>
      <c r="E10" s="44"/>
      <c r="F10" s="50">
        <v>85</v>
      </c>
      <c r="G10" s="53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2:26">
      <c r="B11" s="50">
        <v>9</v>
      </c>
      <c r="C11" s="50">
        <v>55</v>
      </c>
      <c r="D11" s="52"/>
      <c r="E11" s="44"/>
      <c r="F11" s="50">
        <v>65</v>
      </c>
      <c r="G11" s="53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2:26">
      <c r="B12" s="50">
        <v>8</v>
      </c>
      <c r="C12" s="50">
        <v>50</v>
      </c>
      <c r="D12" s="52"/>
      <c r="E12" s="44"/>
      <c r="F12" s="50">
        <v>12</v>
      </c>
      <c r="G12" s="53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2:26">
      <c r="B13" s="50">
        <v>7</v>
      </c>
      <c r="C13" s="50">
        <v>40</v>
      </c>
      <c r="D13" s="52"/>
      <c r="E13" s="44"/>
      <c r="F13" s="50">
        <v>15</v>
      </c>
      <c r="G13" s="53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2:26">
      <c r="B14" s="50">
        <v>4</v>
      </c>
      <c r="C14" s="50">
        <v>30</v>
      </c>
      <c r="D14" s="52"/>
      <c r="E14" s="44"/>
      <c r="F14" s="50">
        <v>13</v>
      </c>
      <c r="G14" s="53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2:26">
      <c r="B15" s="50">
        <v>5</v>
      </c>
      <c r="C15" s="50">
        <v>20</v>
      </c>
      <c r="D15" s="52"/>
      <c r="E15" s="44"/>
      <c r="F15" s="50">
        <v>14</v>
      </c>
      <c r="G15" s="53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2:26">
      <c r="B16" s="50">
        <v>6</v>
      </c>
      <c r="C16" s="50">
        <v>25</v>
      </c>
      <c r="D16" s="52"/>
      <c r="E16" s="44"/>
      <c r="F16" s="50">
        <v>18</v>
      </c>
      <c r="G16" s="53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2:26">
      <c r="B17" s="50">
        <v>3</v>
      </c>
      <c r="C17" s="50">
        <v>22</v>
      </c>
      <c r="D17" s="52"/>
      <c r="E17" s="44"/>
      <c r="F17" s="50">
        <v>19</v>
      </c>
      <c r="G17" s="53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2:26" ht="15">
      <c r="B18" s="43" t="s">
        <v>92</v>
      </c>
      <c r="C18" s="44"/>
      <c r="D18" s="44"/>
      <c r="E18" s="44"/>
      <c r="F18" s="43" t="s">
        <v>92</v>
      </c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2:26">
      <c r="B19" s="44" t="s">
        <v>93</v>
      </c>
      <c r="C19" s="44"/>
      <c r="D19" s="44"/>
      <c r="E19" s="44"/>
      <c r="F19" s="44" t="s">
        <v>93</v>
      </c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2:26">
      <c r="B20" s="44"/>
      <c r="C20" s="44"/>
      <c r="D20" s="44"/>
      <c r="E20" s="44"/>
      <c r="F20" s="44"/>
      <c r="H20" s="48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2:26" ht="15">
      <c r="B21" s="43" t="s">
        <v>86</v>
      </c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2:26">
      <c r="B22" s="49" t="s">
        <v>88</v>
      </c>
      <c r="C22" s="49">
        <v>5</v>
      </c>
      <c r="D22" s="49">
        <v>5</v>
      </c>
      <c r="E22" s="49">
        <v>6</v>
      </c>
      <c r="F22" s="49">
        <v>7</v>
      </c>
      <c r="G22" s="49">
        <v>8</v>
      </c>
      <c r="H22" s="49">
        <v>9</v>
      </c>
      <c r="I22" s="49">
        <v>8</v>
      </c>
      <c r="J22" s="49">
        <v>9</v>
      </c>
      <c r="K22" s="49">
        <v>8</v>
      </c>
      <c r="L22" s="49">
        <v>7</v>
      </c>
      <c r="M22" s="49">
        <v>4</v>
      </c>
      <c r="N22" s="49">
        <v>5</v>
      </c>
      <c r="O22" s="49">
        <v>6</v>
      </c>
      <c r="P22" s="49">
        <v>3</v>
      </c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2:26">
      <c r="B23" s="49" t="s">
        <v>89</v>
      </c>
      <c r="C23" s="49">
        <v>10</v>
      </c>
      <c r="D23" s="49">
        <v>15</v>
      </c>
      <c r="E23" s="49">
        <v>14</v>
      </c>
      <c r="F23" s="49">
        <v>18</v>
      </c>
      <c r="G23" s="49">
        <v>25</v>
      </c>
      <c r="H23" s="49">
        <v>35</v>
      </c>
      <c r="I23" s="49">
        <v>45</v>
      </c>
      <c r="J23" s="49">
        <v>55</v>
      </c>
      <c r="K23" s="49">
        <v>50</v>
      </c>
      <c r="L23" s="49">
        <v>40</v>
      </c>
      <c r="M23" s="49">
        <v>30</v>
      </c>
      <c r="N23" s="49">
        <v>20</v>
      </c>
      <c r="O23" s="49">
        <v>25</v>
      </c>
      <c r="P23" s="49">
        <v>22</v>
      </c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2:26" ht="15">
      <c r="B24" s="51" t="s">
        <v>90</v>
      </c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2:26">
      <c r="B25" s="44" t="s">
        <v>92</v>
      </c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2:26">
      <c r="B26" s="44" t="s">
        <v>93</v>
      </c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2:26"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2:26" ht="15">
      <c r="B28" s="43" t="s">
        <v>87</v>
      </c>
      <c r="C28" s="44"/>
      <c r="D28" s="44"/>
      <c r="E28" s="44"/>
      <c r="F28" s="43"/>
      <c r="G28" s="46"/>
      <c r="H28" s="47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2:26">
      <c r="B29" s="49" t="s">
        <v>89</v>
      </c>
      <c r="C29" s="49">
        <v>20</v>
      </c>
      <c r="D29" s="49">
        <v>25</v>
      </c>
      <c r="E29" s="49">
        <v>65</v>
      </c>
      <c r="F29" s="49">
        <v>45</v>
      </c>
      <c r="G29" s="49">
        <v>21</v>
      </c>
      <c r="H29" s="49">
        <v>25</v>
      </c>
      <c r="I29" s="49">
        <v>85</v>
      </c>
      <c r="J29" s="49">
        <v>65</v>
      </c>
      <c r="K29" s="49">
        <v>12</v>
      </c>
      <c r="L29" s="49">
        <v>15</v>
      </c>
      <c r="M29" s="49">
        <v>13</v>
      </c>
      <c r="N29" s="49">
        <v>14</v>
      </c>
      <c r="O29" s="49">
        <v>18</v>
      </c>
      <c r="P29" s="49">
        <v>19</v>
      </c>
      <c r="Q29" s="44"/>
      <c r="R29" s="49" t="s">
        <v>89</v>
      </c>
      <c r="S29" s="44"/>
      <c r="T29" s="44"/>
      <c r="U29" s="44"/>
      <c r="V29" s="44"/>
      <c r="W29" s="44"/>
      <c r="X29" s="44"/>
      <c r="Y29" s="44"/>
      <c r="Z29" s="44"/>
    </row>
    <row r="30" spans="2:26" ht="15">
      <c r="B30" s="51" t="s">
        <v>91</v>
      </c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44"/>
      <c r="R30" s="50">
        <v>7</v>
      </c>
      <c r="S30" s="44"/>
      <c r="T30" s="44"/>
      <c r="U30" s="44"/>
      <c r="V30" s="44"/>
      <c r="W30" s="44"/>
      <c r="X30" s="44"/>
      <c r="Y30" s="44"/>
      <c r="Z30" s="44"/>
    </row>
    <row r="31" spans="2:26" ht="15">
      <c r="B31" s="43" t="s">
        <v>92</v>
      </c>
      <c r="C31" s="44"/>
      <c r="D31" s="44"/>
      <c r="E31" s="44"/>
      <c r="F31" s="43"/>
      <c r="G31" s="46"/>
      <c r="H31" s="47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2:26" ht="15">
      <c r="B32" s="44" t="s">
        <v>93</v>
      </c>
      <c r="C32" s="44"/>
      <c r="D32" s="44"/>
      <c r="E32" s="44"/>
      <c r="F32" s="43"/>
      <c r="G32" s="46"/>
      <c r="H32" s="47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2:26" ht="15">
      <c r="B33" s="44"/>
      <c r="C33" s="48"/>
      <c r="D33" s="44"/>
      <c r="E33" s="44"/>
      <c r="F33" s="43"/>
      <c r="G33" s="46"/>
      <c r="H33" s="47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spans="2:26" ht="15">
      <c r="B34" s="43" t="s">
        <v>94</v>
      </c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spans="2:26" ht="18">
      <c r="B35" s="57" t="s">
        <v>68</v>
      </c>
      <c r="C35" s="55">
        <v>1</v>
      </c>
      <c r="D35" s="55">
        <v>2</v>
      </c>
      <c r="E35" s="55">
        <v>3</v>
      </c>
      <c r="F35" s="55">
        <v>4</v>
      </c>
      <c r="G35" s="55">
        <v>5</v>
      </c>
      <c r="H35" s="55">
        <v>6</v>
      </c>
      <c r="I35" s="55">
        <v>7</v>
      </c>
      <c r="J35" s="55">
        <v>8</v>
      </c>
      <c r="K35" s="55">
        <v>9</v>
      </c>
      <c r="L35" s="55">
        <v>10</v>
      </c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2:26">
      <c r="B36" s="55">
        <v>1</v>
      </c>
      <c r="C36" s="60"/>
      <c r="D36" s="56"/>
      <c r="E36" s="56"/>
      <c r="F36" s="56"/>
      <c r="G36" s="56"/>
      <c r="H36" s="56"/>
      <c r="I36" s="56"/>
      <c r="J36" s="56"/>
      <c r="K36" s="56"/>
      <c r="L36" s="56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2:26">
      <c r="B37" s="55">
        <v>2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2:26">
      <c r="B38" s="55">
        <v>3</v>
      </c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2:26">
      <c r="B39" s="55">
        <v>4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spans="2:26">
      <c r="B40" s="55">
        <v>5</v>
      </c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spans="2:26">
      <c r="B41" s="55">
        <v>6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2:26">
      <c r="B42" s="55">
        <v>7</v>
      </c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2:26">
      <c r="B43" s="55">
        <v>8</v>
      </c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2:26">
      <c r="B44" s="55">
        <v>9</v>
      </c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2:26">
      <c r="B45" s="55">
        <v>10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2:26"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2:26" ht="15">
      <c r="B47" s="59" t="s">
        <v>142</v>
      </c>
    </row>
  </sheetData>
  <phoneticPr fontId="0" type="noConversion"/>
  <pageMargins left="0.75" right="0.75" top="1" bottom="1" header="0.5" footer="0.5"/>
  <pageSetup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9"/>
  <sheetViews>
    <sheetView showGridLines="0" topLeftCell="B9" zoomScaleNormal="100" workbookViewId="0">
      <selection activeCell="K32" sqref="K32"/>
    </sheetView>
  </sheetViews>
  <sheetFormatPr defaultRowHeight="14.25"/>
  <cols>
    <col min="1" max="1" width="5" style="1" customWidth="1"/>
    <col min="2" max="2" width="4.28515625" style="1" customWidth="1"/>
    <col min="3" max="4" width="13.85546875" style="1" customWidth="1"/>
    <col min="5" max="5" width="9.140625" style="1"/>
    <col min="6" max="6" width="12" style="1" bestFit="1" customWidth="1"/>
    <col min="7" max="7" width="9.140625" style="1"/>
    <col min="8" max="8" width="16.85546875" style="1" bestFit="1" customWidth="1"/>
    <col min="9" max="9" width="21.5703125" style="1" customWidth="1"/>
    <col min="10" max="10" width="3" style="1" customWidth="1"/>
    <col min="11" max="11" width="4.5703125" style="1" customWidth="1"/>
    <col min="12" max="12" width="4.42578125" style="1" customWidth="1"/>
    <col min="13" max="13" width="16" style="1" customWidth="1"/>
    <col min="14" max="14" width="5.42578125" style="3" customWidth="1"/>
    <col min="15" max="15" width="11.140625" style="1" customWidth="1"/>
    <col min="16" max="16" width="9.42578125" style="3" bestFit="1" customWidth="1"/>
    <col min="17" max="18" width="14.42578125" style="1" customWidth="1"/>
    <col min="19" max="16384" width="9.140625" style="1"/>
  </cols>
  <sheetData>
    <row r="1" spans="2:18" ht="15" thickBot="1"/>
    <row r="2" spans="2:18">
      <c r="B2" s="4"/>
      <c r="C2" s="24"/>
      <c r="D2" s="24"/>
      <c r="E2" s="24"/>
      <c r="F2" s="24"/>
      <c r="G2" s="24"/>
      <c r="H2" s="24"/>
      <c r="I2" s="24"/>
      <c r="J2" s="5"/>
    </row>
    <row r="3" spans="2:18" ht="18">
      <c r="B3" s="6"/>
      <c r="C3" s="67" t="s">
        <v>12</v>
      </c>
      <c r="D3" s="67"/>
      <c r="E3" s="67"/>
      <c r="F3" s="67"/>
      <c r="G3" s="67"/>
      <c r="H3" s="67"/>
      <c r="I3" s="67"/>
      <c r="J3" s="7"/>
      <c r="L3" s="65" t="s">
        <v>35</v>
      </c>
      <c r="M3" s="65"/>
      <c r="N3" s="65"/>
      <c r="O3" s="65"/>
      <c r="P3" s="65"/>
      <c r="Q3" s="65"/>
      <c r="R3" s="65"/>
    </row>
    <row r="4" spans="2:18">
      <c r="B4" s="6"/>
      <c r="C4" s="8"/>
      <c r="D4" s="8"/>
      <c r="E4" s="8"/>
      <c r="F4" s="8"/>
      <c r="G4" s="8"/>
      <c r="H4" s="8"/>
      <c r="I4" s="8"/>
      <c r="J4" s="7"/>
    </row>
    <row r="5" spans="2:18">
      <c r="B5" s="6"/>
      <c r="C5" s="8" t="s">
        <v>25</v>
      </c>
      <c r="D5" s="8"/>
      <c r="E5" s="8"/>
      <c r="F5" s="8"/>
      <c r="G5" s="8"/>
      <c r="H5" s="8"/>
      <c r="I5" s="8"/>
      <c r="J5" s="7"/>
      <c r="L5" s="68" t="s">
        <v>17</v>
      </c>
      <c r="M5" s="69"/>
      <c r="N5" s="70">
        <f ca="1">TODAY()</f>
        <v>44836</v>
      </c>
      <c r="O5" s="71"/>
    </row>
    <row r="6" spans="2:18">
      <c r="B6" s="6"/>
      <c r="C6" s="8"/>
      <c r="D6" s="8"/>
      <c r="E6" s="8"/>
      <c r="F6" s="8"/>
      <c r="G6" s="8"/>
      <c r="H6" s="8"/>
      <c r="I6" s="8"/>
      <c r="J6" s="7"/>
      <c r="L6" s="68" t="s">
        <v>18</v>
      </c>
      <c r="M6" s="69"/>
      <c r="N6" s="72">
        <v>0.40625</v>
      </c>
      <c r="O6" s="73"/>
    </row>
    <row r="7" spans="2:18">
      <c r="B7" s="6"/>
      <c r="C7" s="8" t="s">
        <v>36</v>
      </c>
      <c r="D7" s="8"/>
      <c r="E7" s="8"/>
      <c r="F7" s="8"/>
      <c r="G7" s="8"/>
      <c r="H7" s="8"/>
      <c r="I7" s="8"/>
      <c r="J7" s="7"/>
    </row>
    <row r="8" spans="2:18" ht="15">
      <c r="B8" s="6"/>
      <c r="C8" s="8" t="s">
        <v>37</v>
      </c>
      <c r="D8" s="8"/>
      <c r="E8" s="8"/>
      <c r="F8" s="8"/>
      <c r="G8" s="8"/>
      <c r="H8" s="8"/>
      <c r="I8" s="8"/>
      <c r="J8" s="7"/>
      <c r="L8" s="22" t="s">
        <v>5</v>
      </c>
      <c r="M8" s="22" t="s">
        <v>6</v>
      </c>
      <c r="N8" s="22" t="s">
        <v>7</v>
      </c>
      <c r="O8" s="22" t="s">
        <v>9</v>
      </c>
      <c r="P8" s="22" t="s">
        <v>49</v>
      </c>
      <c r="Q8" s="22" t="s">
        <v>55</v>
      </c>
      <c r="R8" s="22" t="s">
        <v>56</v>
      </c>
    </row>
    <row r="9" spans="2:18">
      <c r="B9" s="6"/>
      <c r="C9" s="25" t="s">
        <v>38</v>
      </c>
      <c r="D9" s="8"/>
      <c r="E9" s="8"/>
      <c r="F9" s="8"/>
      <c r="G9" s="8"/>
      <c r="H9" s="8"/>
      <c r="I9" s="8"/>
      <c r="J9" s="7"/>
      <c r="L9" s="16">
        <v>1</v>
      </c>
      <c r="M9" s="17" t="s">
        <v>0</v>
      </c>
      <c r="N9" s="18">
        <v>5</v>
      </c>
      <c r="O9" s="15">
        <v>10000000</v>
      </c>
      <c r="P9" s="61">
        <v>0.1</v>
      </c>
      <c r="Q9" s="15"/>
      <c r="R9" s="15"/>
    </row>
    <row r="10" spans="2:18">
      <c r="B10" s="6"/>
      <c r="C10" s="26" t="s">
        <v>44</v>
      </c>
      <c r="D10" s="8"/>
      <c r="E10" s="8"/>
      <c r="F10" s="8"/>
      <c r="G10" s="8"/>
      <c r="H10" s="8"/>
      <c r="I10" s="8"/>
      <c r="J10" s="7"/>
      <c r="L10" s="16">
        <v>2</v>
      </c>
      <c r="M10" s="17" t="s">
        <v>1</v>
      </c>
      <c r="N10" s="18">
        <v>2</v>
      </c>
      <c r="O10" s="15">
        <v>1500000</v>
      </c>
      <c r="P10" s="61">
        <v>0.05</v>
      </c>
      <c r="Q10" s="15"/>
      <c r="R10" s="15"/>
    </row>
    <row r="11" spans="2:18">
      <c r="B11" s="6"/>
      <c r="C11" s="26" t="s">
        <v>39</v>
      </c>
      <c r="D11" s="8"/>
      <c r="E11" s="8"/>
      <c r="F11" s="8"/>
      <c r="G11" s="8"/>
      <c r="H11" s="8"/>
      <c r="I11" s="8"/>
      <c r="J11" s="7"/>
      <c r="L11" s="16">
        <v>3</v>
      </c>
      <c r="M11" s="17" t="s">
        <v>2</v>
      </c>
      <c r="N11" s="18">
        <v>1</v>
      </c>
      <c r="O11" s="15">
        <v>4000000</v>
      </c>
      <c r="P11" s="61">
        <v>0.15</v>
      </c>
      <c r="Q11" s="15"/>
      <c r="R11" s="15"/>
    </row>
    <row r="12" spans="2:18">
      <c r="B12" s="6"/>
      <c r="C12" s="8" t="s">
        <v>40</v>
      </c>
      <c r="D12" s="8"/>
      <c r="E12" s="8"/>
      <c r="F12" s="8"/>
      <c r="G12" s="8"/>
      <c r="H12" s="8"/>
      <c r="I12" s="8"/>
      <c r="J12" s="7"/>
      <c r="L12" s="16">
        <v>4</v>
      </c>
      <c r="M12" s="17" t="s">
        <v>3</v>
      </c>
      <c r="N12" s="18">
        <v>3</v>
      </c>
      <c r="O12" s="15">
        <v>600000</v>
      </c>
      <c r="P12" s="61">
        <v>0.2</v>
      </c>
      <c r="Q12" s="15"/>
      <c r="R12" s="15"/>
    </row>
    <row r="13" spans="2:18">
      <c r="B13" s="6"/>
      <c r="C13" s="8" t="s">
        <v>41</v>
      </c>
      <c r="D13" s="8"/>
      <c r="E13" s="8"/>
      <c r="F13" s="8"/>
      <c r="G13" s="8"/>
      <c r="H13" s="8"/>
      <c r="I13" s="8"/>
      <c r="J13" s="7"/>
      <c r="L13" s="16">
        <v>5</v>
      </c>
      <c r="M13" s="17" t="s">
        <v>4</v>
      </c>
      <c r="N13" s="18">
        <v>5</v>
      </c>
      <c r="O13" s="15">
        <v>150000</v>
      </c>
      <c r="P13" s="61">
        <v>0.03</v>
      </c>
      <c r="Q13" s="15"/>
      <c r="R13" s="15"/>
    </row>
    <row r="14" spans="2:18">
      <c r="B14" s="6"/>
      <c r="C14" s="8" t="s">
        <v>42</v>
      </c>
      <c r="D14" s="8"/>
      <c r="E14" s="8"/>
      <c r="F14" s="8"/>
      <c r="G14" s="8"/>
      <c r="H14" s="8"/>
      <c r="I14" s="8"/>
      <c r="J14" s="7"/>
    </row>
    <row r="15" spans="2:18" ht="15">
      <c r="B15" s="6"/>
      <c r="C15" s="8" t="s">
        <v>43</v>
      </c>
      <c r="D15" s="8"/>
      <c r="E15" s="8"/>
      <c r="F15" s="8"/>
      <c r="G15" s="8"/>
      <c r="H15" s="8"/>
      <c r="I15" s="8"/>
      <c r="J15" s="7"/>
      <c r="L15" s="42" t="s">
        <v>50</v>
      </c>
    </row>
    <row r="16" spans="2:18">
      <c r="B16" s="6"/>
      <c r="C16" s="8" t="s">
        <v>19</v>
      </c>
      <c r="D16" s="8"/>
      <c r="E16" s="8"/>
      <c r="F16" s="8"/>
      <c r="G16" s="8"/>
      <c r="H16" s="8"/>
      <c r="I16" s="8"/>
      <c r="J16" s="7"/>
      <c r="L16" s="1" t="s">
        <v>51</v>
      </c>
    </row>
    <row r="17" spans="2:12">
      <c r="B17" s="6"/>
      <c r="C17" s="8" t="s">
        <v>13</v>
      </c>
      <c r="D17" s="8">
        <v>50000</v>
      </c>
      <c r="E17" s="8"/>
      <c r="F17" s="27">
        <v>50000</v>
      </c>
      <c r="G17" s="8"/>
      <c r="H17" s="8" t="s">
        <v>45</v>
      </c>
      <c r="I17" s="8"/>
      <c r="J17" s="7"/>
      <c r="L17" s="1" t="s">
        <v>52</v>
      </c>
    </row>
    <row r="18" spans="2:12">
      <c r="B18" s="6"/>
      <c r="C18" s="8" t="s">
        <v>14</v>
      </c>
      <c r="D18" s="28">
        <v>37937</v>
      </c>
      <c r="E18" s="8"/>
      <c r="F18" s="29">
        <v>37937</v>
      </c>
      <c r="G18" s="8"/>
      <c r="H18" s="8" t="s">
        <v>46</v>
      </c>
      <c r="I18" s="8"/>
      <c r="J18" s="7"/>
      <c r="L18" s="1" t="s">
        <v>53</v>
      </c>
    </row>
    <row r="19" spans="2:12">
      <c r="B19" s="6"/>
      <c r="C19" s="8" t="s">
        <v>15</v>
      </c>
      <c r="D19" s="30">
        <v>0.72916666666666663</v>
      </c>
      <c r="E19" s="8"/>
      <c r="F19" s="31">
        <v>0.72916666666666663</v>
      </c>
      <c r="G19" s="8"/>
      <c r="H19" s="8" t="s">
        <v>47</v>
      </c>
      <c r="I19" s="8"/>
      <c r="J19" s="7"/>
      <c r="L19" s="1" t="s">
        <v>54</v>
      </c>
    </row>
    <row r="20" spans="2:12">
      <c r="B20" s="6"/>
      <c r="C20" s="8" t="s">
        <v>16</v>
      </c>
      <c r="D20" s="8">
        <v>50</v>
      </c>
      <c r="E20" s="8"/>
      <c r="F20" s="32">
        <v>0.5</v>
      </c>
      <c r="G20" s="8"/>
      <c r="H20" s="8" t="s">
        <v>48</v>
      </c>
      <c r="I20" s="32"/>
      <c r="J20" s="7"/>
      <c r="L20" s="1" t="s">
        <v>136</v>
      </c>
    </row>
    <row r="21" spans="2:12" ht="15" thickBot="1">
      <c r="B21" s="10"/>
      <c r="C21" s="11"/>
      <c r="D21" s="11"/>
      <c r="E21" s="11"/>
      <c r="F21" s="11"/>
      <c r="G21" s="11"/>
      <c r="H21" s="11"/>
      <c r="I21" s="33"/>
      <c r="J21" s="12"/>
    </row>
    <row r="22" spans="2:12">
      <c r="I22" s="34"/>
    </row>
    <row r="23" spans="2:12" ht="15">
      <c r="C23" s="66" t="s">
        <v>95</v>
      </c>
      <c r="D23" s="66"/>
      <c r="E23" s="66"/>
      <c r="F23" s="66"/>
    </row>
    <row r="24" spans="2:12" ht="15">
      <c r="C24" s="35" t="s">
        <v>96</v>
      </c>
      <c r="D24" s="35" t="s">
        <v>97</v>
      </c>
      <c r="E24" s="66" t="s">
        <v>98</v>
      </c>
      <c r="F24" s="66"/>
    </row>
    <row r="25" spans="2:12">
      <c r="C25" s="36" t="s">
        <v>99</v>
      </c>
      <c r="D25" s="36">
        <v>500</v>
      </c>
      <c r="E25" s="37" t="s">
        <v>100</v>
      </c>
      <c r="F25" s="38"/>
    </row>
    <row r="26" spans="2:12">
      <c r="C26" s="39" t="s">
        <v>101</v>
      </c>
      <c r="D26" s="39">
        <v>1000</v>
      </c>
      <c r="E26" s="37" t="s">
        <v>102</v>
      </c>
      <c r="F26" s="38"/>
    </row>
    <row r="27" spans="2:12">
      <c r="C27" s="39" t="s">
        <v>103</v>
      </c>
      <c r="D27" s="39">
        <v>98</v>
      </c>
      <c r="E27" s="37" t="s">
        <v>104</v>
      </c>
      <c r="F27" s="38"/>
    </row>
    <row r="28" spans="2:12">
      <c r="C28" s="39" t="s">
        <v>105</v>
      </c>
      <c r="D28" s="40">
        <v>43865</v>
      </c>
      <c r="E28" s="37" t="s">
        <v>106</v>
      </c>
      <c r="F28" s="38"/>
    </row>
    <row r="29" spans="2:12">
      <c r="C29" s="39" t="s">
        <v>107</v>
      </c>
      <c r="D29" s="41">
        <v>0.35416666666666669</v>
      </c>
      <c r="E29" s="37" t="s">
        <v>108</v>
      </c>
      <c r="F29" s="38"/>
    </row>
  </sheetData>
  <mergeCells count="8">
    <mergeCell ref="E24:F24"/>
    <mergeCell ref="C23:F23"/>
    <mergeCell ref="L3:R3"/>
    <mergeCell ref="C3:I3"/>
    <mergeCell ref="L5:M5"/>
    <mergeCell ref="L6:M6"/>
    <mergeCell ref="N5:O5"/>
    <mergeCell ref="N6:O6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8"/>
  <sheetViews>
    <sheetView showGridLines="0" tabSelected="1" zoomScale="120" zoomScaleNormal="120" workbookViewId="0">
      <selection activeCell="A2" sqref="A2"/>
    </sheetView>
  </sheetViews>
  <sheetFormatPr defaultRowHeight="14.25"/>
  <cols>
    <col min="1" max="1" width="4.28515625" style="1" customWidth="1"/>
    <col min="2" max="2" width="5.28515625" style="1" customWidth="1"/>
    <col min="3" max="3" width="15" style="1" bestFit="1" customWidth="1"/>
    <col min="4" max="7" width="12.85546875" style="1" customWidth="1"/>
    <col min="8" max="9" width="15.28515625" style="1" customWidth="1"/>
    <col min="10" max="16384" width="9.140625" style="1"/>
  </cols>
  <sheetData>
    <row r="2" spans="2:17" ht="18">
      <c r="B2" s="74" t="s">
        <v>109</v>
      </c>
      <c r="C2" s="74"/>
      <c r="D2" s="74"/>
      <c r="E2" s="74"/>
      <c r="F2" s="74"/>
      <c r="G2" s="74"/>
      <c r="H2" s="74"/>
      <c r="I2" s="74"/>
    </row>
    <row r="3" spans="2:17" ht="18">
      <c r="B3" s="74" t="s">
        <v>110</v>
      </c>
      <c r="C3" s="74"/>
      <c r="D3" s="74"/>
      <c r="E3" s="74"/>
      <c r="F3" s="74"/>
      <c r="G3" s="74"/>
      <c r="H3" s="74"/>
      <c r="I3" s="74"/>
    </row>
    <row r="5" spans="2:17">
      <c r="B5" s="76" t="s">
        <v>111</v>
      </c>
      <c r="C5" s="76" t="s">
        <v>112</v>
      </c>
      <c r="D5" s="77" t="s">
        <v>22</v>
      </c>
      <c r="E5" s="77"/>
      <c r="F5" s="77"/>
      <c r="G5" s="77"/>
      <c r="H5" s="76" t="s">
        <v>137</v>
      </c>
      <c r="I5" s="76" t="s">
        <v>113</v>
      </c>
    </row>
    <row r="6" spans="2:17">
      <c r="B6" s="76"/>
      <c r="C6" s="76"/>
      <c r="D6" s="14" t="s">
        <v>114</v>
      </c>
      <c r="E6" s="14" t="s">
        <v>115</v>
      </c>
      <c r="F6" s="14" t="s">
        <v>116</v>
      </c>
      <c r="G6" s="14" t="s">
        <v>117</v>
      </c>
      <c r="H6" s="76"/>
      <c r="I6" s="76"/>
    </row>
    <row r="7" spans="2:17" ht="15">
      <c r="B7" s="15"/>
      <c r="C7" s="17" t="s">
        <v>99</v>
      </c>
      <c r="D7" s="18">
        <v>93</v>
      </c>
      <c r="E7" s="18">
        <v>87</v>
      </c>
      <c r="F7" s="18">
        <v>91</v>
      </c>
      <c r="G7" s="18">
        <v>90</v>
      </c>
      <c r="H7" s="15">
        <f>AVERAGE(D7:E7)</f>
        <v>90</v>
      </c>
      <c r="I7" s="15">
        <f>40%*H7+25%*F7+35%*G7</f>
        <v>90.25</v>
      </c>
      <c r="K7" s="42" t="s">
        <v>83</v>
      </c>
    </row>
    <row r="8" spans="2:17">
      <c r="B8" s="15"/>
      <c r="C8" s="17" t="s">
        <v>118</v>
      </c>
      <c r="D8" s="18">
        <v>87</v>
      </c>
      <c r="E8" s="18">
        <v>88</v>
      </c>
      <c r="F8" s="18">
        <v>86</v>
      </c>
      <c r="G8" s="18">
        <v>89</v>
      </c>
      <c r="H8" s="15">
        <f t="shared" ref="H8:H13" si="0">AVERAGE(D8:E8)</f>
        <v>87.5</v>
      </c>
      <c r="I8" s="15">
        <f t="shared" ref="I8:I13" si="1">40%*H8+25%*F8+35%*G8</f>
        <v>87.65</v>
      </c>
      <c r="K8" s="1" t="s">
        <v>138</v>
      </c>
    </row>
    <row r="9" spans="2:17">
      <c r="B9" s="15"/>
      <c r="C9" s="17" t="s">
        <v>119</v>
      </c>
      <c r="D9" s="18">
        <v>85</v>
      </c>
      <c r="E9" s="18">
        <v>93</v>
      </c>
      <c r="F9" s="18">
        <v>80</v>
      </c>
      <c r="G9" s="18">
        <v>83</v>
      </c>
      <c r="H9" s="15">
        <f t="shared" si="0"/>
        <v>89</v>
      </c>
      <c r="I9" s="15">
        <f t="shared" si="1"/>
        <v>84.65</v>
      </c>
    </row>
    <row r="10" spans="2:17">
      <c r="B10" s="15"/>
      <c r="C10" s="17" t="s">
        <v>120</v>
      </c>
      <c r="D10" s="18">
        <v>74</v>
      </c>
      <c r="E10" s="18">
        <v>90</v>
      </c>
      <c r="F10" s="18">
        <v>75</v>
      </c>
      <c r="G10" s="18">
        <v>90</v>
      </c>
      <c r="H10" s="15">
        <f t="shared" si="0"/>
        <v>82</v>
      </c>
      <c r="I10" s="15">
        <f t="shared" si="1"/>
        <v>83.05</v>
      </c>
    </row>
    <row r="11" spans="2:17">
      <c r="B11" s="15"/>
      <c r="C11" s="17" t="s">
        <v>121</v>
      </c>
      <c r="D11" s="18">
        <v>81</v>
      </c>
      <c r="E11" s="18">
        <v>75</v>
      </c>
      <c r="F11" s="18">
        <v>90</v>
      </c>
      <c r="G11" s="18">
        <v>84</v>
      </c>
      <c r="H11" s="15">
        <f t="shared" si="0"/>
        <v>78</v>
      </c>
      <c r="I11" s="15">
        <f t="shared" si="1"/>
        <v>83.1</v>
      </c>
    </row>
    <row r="12" spans="2:17">
      <c r="B12" s="15"/>
      <c r="C12" s="17" t="s">
        <v>122</v>
      </c>
      <c r="D12" s="18">
        <v>91</v>
      </c>
      <c r="E12" s="18">
        <v>80</v>
      </c>
      <c r="F12" s="18">
        <v>86</v>
      </c>
      <c r="G12" s="18">
        <v>79</v>
      </c>
      <c r="H12" s="15">
        <f t="shared" si="0"/>
        <v>85.5</v>
      </c>
      <c r="I12" s="15">
        <f t="shared" si="1"/>
        <v>83.35</v>
      </c>
      <c r="K12" s="75" t="s">
        <v>127</v>
      </c>
      <c r="L12" s="75"/>
      <c r="M12" s="75"/>
      <c r="N12" s="75"/>
      <c r="O12" s="75"/>
      <c r="P12" s="75"/>
      <c r="Q12" s="75"/>
    </row>
    <row r="13" spans="2:17">
      <c r="B13" s="15"/>
      <c r="C13" s="17" t="s">
        <v>123</v>
      </c>
      <c r="D13" s="18">
        <v>88</v>
      </c>
      <c r="E13" s="18">
        <v>74</v>
      </c>
      <c r="F13" s="18">
        <v>76</v>
      </c>
      <c r="G13" s="18">
        <v>79</v>
      </c>
      <c r="H13" s="15">
        <f t="shared" si="0"/>
        <v>81</v>
      </c>
      <c r="I13" s="15">
        <f t="shared" si="1"/>
        <v>79.05</v>
      </c>
      <c r="K13" s="75"/>
      <c r="L13" s="75"/>
      <c r="M13" s="75"/>
      <c r="N13" s="75"/>
      <c r="O13" s="75"/>
      <c r="P13" s="75"/>
      <c r="Q13" s="75"/>
    </row>
    <row r="14" spans="2:17">
      <c r="B14" s="15"/>
      <c r="C14" s="17" t="s">
        <v>8</v>
      </c>
      <c r="D14" s="16">
        <f>D7+D8+D9+D10+D11+D12+D13</f>
        <v>599</v>
      </c>
      <c r="E14" s="16">
        <f t="shared" ref="E14:G14" si="2">E7+E8+E9+E10+E11+E12+E13</f>
        <v>587</v>
      </c>
      <c r="F14" s="16">
        <f t="shared" si="2"/>
        <v>584</v>
      </c>
      <c r="G14" s="16">
        <f t="shared" si="2"/>
        <v>594</v>
      </c>
      <c r="H14" s="16">
        <f t="shared" ref="H14" si="3">H7+H8+H9+H10+H11+H12+H13</f>
        <v>593</v>
      </c>
      <c r="I14" s="16">
        <f t="shared" ref="I14" si="4">I7+I8+I9+I10+I11+I12+I13</f>
        <v>591.1</v>
      </c>
    </row>
    <row r="15" spans="2:17">
      <c r="B15" s="17"/>
      <c r="C15" s="17" t="s">
        <v>124</v>
      </c>
      <c r="D15" s="16">
        <f>AVERAGE(D7:D13)</f>
        <v>85.571428571428569</v>
      </c>
      <c r="E15" s="16">
        <f>AVERAGE(E7:E13)</f>
        <v>83.857142857142861</v>
      </c>
      <c r="F15" s="16">
        <f t="shared" ref="F15:I15" si="5">AVERAGE(F7:F13)</f>
        <v>83.428571428571431</v>
      </c>
      <c r="G15" s="16">
        <f t="shared" si="5"/>
        <v>84.857142857142861</v>
      </c>
      <c r="H15" s="16">
        <f t="shared" si="5"/>
        <v>84.714285714285708</v>
      </c>
      <c r="I15" s="16">
        <f t="shared" si="5"/>
        <v>84.44285714285715</v>
      </c>
    </row>
    <row r="16" spans="2:17">
      <c r="B16" s="17"/>
      <c r="C16" s="17" t="s">
        <v>125</v>
      </c>
      <c r="D16" s="16">
        <f>MAX(D7:D13)</f>
        <v>93</v>
      </c>
      <c r="E16" s="16">
        <f>MAX(E7:E13)</f>
        <v>93</v>
      </c>
      <c r="F16" s="16">
        <f t="shared" ref="F16:I16" si="6">MAX(F7:F13)</f>
        <v>91</v>
      </c>
      <c r="G16" s="16">
        <f t="shared" si="6"/>
        <v>90</v>
      </c>
      <c r="H16" s="16">
        <f t="shared" si="6"/>
        <v>90</v>
      </c>
      <c r="I16" s="16">
        <f t="shared" si="6"/>
        <v>90.25</v>
      </c>
    </row>
    <row r="17" spans="2:9">
      <c r="B17" s="17"/>
      <c r="C17" s="17" t="s">
        <v>126</v>
      </c>
      <c r="D17" s="16">
        <f>MIN(D7:D13)</f>
        <v>74</v>
      </c>
      <c r="E17" s="16">
        <f>MIN(E7:E13)</f>
        <v>74</v>
      </c>
      <c r="F17" s="16">
        <f t="shared" ref="F17:I17" si="7">MIN(F7:F13)</f>
        <v>75</v>
      </c>
      <c r="G17" s="16">
        <f t="shared" si="7"/>
        <v>79</v>
      </c>
      <c r="H17" s="16">
        <f t="shared" si="7"/>
        <v>78</v>
      </c>
      <c r="I17" s="16">
        <f t="shared" si="7"/>
        <v>79.05</v>
      </c>
    </row>
    <row r="18" spans="2:9">
      <c r="B18" s="17"/>
      <c r="C18" s="17" t="s">
        <v>144</v>
      </c>
      <c r="D18" s="16">
        <f>MEDIAN(D7:D12)</f>
        <v>86</v>
      </c>
      <c r="E18" s="16">
        <f>MEDIAN(E7:E13)</f>
        <v>87</v>
      </c>
      <c r="F18" s="16">
        <f t="shared" ref="F18:I18" si="8">MEDIAN(F7:F13)</f>
        <v>86</v>
      </c>
      <c r="G18" s="16">
        <f t="shared" si="8"/>
        <v>84</v>
      </c>
      <c r="H18" s="16">
        <f t="shared" si="8"/>
        <v>85.5</v>
      </c>
      <c r="I18" s="16">
        <f t="shared" si="8"/>
        <v>83.35</v>
      </c>
    </row>
  </sheetData>
  <mergeCells count="8">
    <mergeCell ref="B2:I2"/>
    <mergeCell ref="B3:I3"/>
    <mergeCell ref="K12:Q13"/>
    <mergeCell ref="B5:B6"/>
    <mergeCell ref="C5:C6"/>
    <mergeCell ref="D5:G5"/>
    <mergeCell ref="H5:H6"/>
    <mergeCell ref="I5:I6"/>
  </mergeCells>
  <phoneticPr fontId="0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KURSOR</vt:lpstr>
      <vt:lpstr>OPERASI MATEMATIKA</vt:lpstr>
      <vt:lpstr>ALAMAT SEL</vt:lpstr>
      <vt:lpstr>FORMAT DATA</vt:lpstr>
      <vt:lpstr>FUNGSI DASAR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2015-10-25T17:01:41Z</dcterms:created>
  <dcterms:modified xsi:type="dcterms:W3CDTF">2022-10-02T02:51:35Z</dcterms:modified>
</cp:coreProperties>
</file>