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240" yWindow="105" windowWidth="20115" windowHeight="7500" tabRatio="719"/>
  </bookViews>
  <sheets>
    <sheet name="SUMIFS" sheetId="10" r:id="rId1"/>
    <sheet name="COUNTIFS" sheetId="11" r:id="rId2"/>
    <sheet name="LOOKUP" sheetId="12" r:id="rId3"/>
    <sheet name="FREEZE" sheetId="13" r:id="rId4"/>
  </sheets>
  <definedNames>
    <definedName name="kabupaten_kota">SUMIFS!$D$7:$D$16</definedName>
    <definedName name="nama_sales">SUMIFS!$C$7:$C$16</definedName>
    <definedName name="penjualan">SUMIFS!$E$7:$E$16</definedName>
  </definedNames>
  <calcPr calcId="152511"/>
</workbook>
</file>

<file path=xl/calcChain.xml><?xml version="1.0" encoding="utf-8"?>
<calcChain xmlns="http://schemas.openxmlformats.org/spreadsheetml/2006/main">
  <c r="K10" i="10" l="1"/>
  <c r="K11" i="10"/>
  <c r="K12" i="10"/>
  <c r="K13" i="10"/>
  <c r="K9" i="10"/>
  <c r="H15" i="10"/>
  <c r="H16" i="10"/>
  <c r="H17" i="10"/>
  <c r="H18" i="10"/>
  <c r="H14" i="10"/>
  <c r="H9" i="10"/>
  <c r="H10" i="10"/>
  <c r="H11" i="10"/>
  <c r="H8" i="10"/>
  <c r="R7" i="13" l="1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" i="13"/>
</calcChain>
</file>

<file path=xl/sharedStrings.xml><?xml version="1.0" encoding="utf-8"?>
<sst xmlns="http://schemas.openxmlformats.org/spreadsheetml/2006/main" count="305" uniqueCount="155">
  <si>
    <t>No.</t>
  </si>
  <si>
    <t>Jumlah</t>
  </si>
  <si>
    <t>P</t>
  </si>
  <si>
    <t>R</t>
  </si>
  <si>
    <t>T</t>
  </si>
  <si>
    <t>L</t>
  </si>
  <si>
    <t>Fatimah</t>
  </si>
  <si>
    <t>B</t>
  </si>
  <si>
    <t>Keterangan</t>
  </si>
  <si>
    <t>OMZET PENJUALAN</t>
  </si>
  <si>
    <t>Nama Sales</t>
  </si>
  <si>
    <t>Kabupaten/Kota</t>
  </si>
  <si>
    <t> Penjualan</t>
  </si>
  <si>
    <t>SUMIF</t>
  </si>
  <si>
    <t>SUMIFS</t>
  </si>
  <si>
    <t>Randi</t>
  </si>
  <si>
    <t>Bogor</t>
  </si>
  <si>
    <t>Penjualan</t>
  </si>
  <si>
    <t>Nama Sales:</t>
  </si>
  <si>
    <t>Ikmal</t>
  </si>
  <si>
    <t>Bandung</t>
  </si>
  <si>
    <t>Dewi</t>
  </si>
  <si>
    <t>Kab./Kota</t>
  </si>
  <si>
    <t>Jamal</t>
  </si>
  <si>
    <t>Garut</t>
  </si>
  <si>
    <t>Tasik</t>
  </si>
  <si>
    <t>Jakarta</t>
  </si>
  <si>
    <t>TOTAL</t>
  </si>
  <si>
    <t>SMK ISLAM TERPADU</t>
  </si>
  <si>
    <t>BIRRUL WALIDAIN</t>
  </si>
  <si>
    <t>Jln. Anak Sholih No. 17 kec. Bageur</t>
  </si>
  <si>
    <t>Siswa</t>
  </si>
  <si>
    <t>Transaksi</t>
  </si>
  <si>
    <t>Jml</t>
  </si>
  <si>
    <t>Ikrimah</t>
  </si>
  <si>
    <t>SPP</t>
  </si>
  <si>
    <t>Tunai</t>
  </si>
  <si>
    <t>Uang pangkal</t>
  </si>
  <si>
    <t>Transfer</t>
  </si>
  <si>
    <t>menghitung banyaknya siswa dengan 1 kriteria</t>
  </si>
  <si>
    <t>Ubaidah</t>
  </si>
  <si>
    <t>Perlengkapan</t>
  </si>
  <si>
    <t>menghitung banyaknya siswa dengan 1 kriteria lebih</t>
  </si>
  <si>
    <t>Ket</t>
  </si>
  <si>
    <t>Uang Pangkal</t>
  </si>
  <si>
    <t>Kode Kue</t>
  </si>
  <si>
    <t>Jenis Kue</t>
  </si>
  <si>
    <t>Harga Kue</t>
  </si>
  <si>
    <t>Jumlah Kue</t>
  </si>
  <si>
    <t>Total Harga</t>
  </si>
  <si>
    <t>Lemper</t>
  </si>
  <si>
    <t>Total Penjualan</t>
  </si>
  <si>
    <t>Tabel Bantu Vlookup</t>
  </si>
  <si>
    <t>Tabel Bantu Hlookup</t>
  </si>
  <si>
    <t>Bakpau</t>
  </si>
  <si>
    <t>KECIMPRING "UEEENAK"</t>
  </si>
  <si>
    <r>
      <t>=SUMIF(</t>
    </r>
    <r>
      <rPr>
        <b/>
        <sz val="14"/>
        <color rgb="FFFF0000"/>
        <rFont val="Anek Latin"/>
      </rPr>
      <t>range kriteria</t>
    </r>
    <r>
      <rPr>
        <b/>
        <sz val="14"/>
        <color theme="1"/>
        <rFont val="Anek Latin"/>
      </rPr>
      <t>;kriteria;</t>
    </r>
    <r>
      <rPr>
        <b/>
        <sz val="14"/>
        <color theme="9" tint="-0.249977111117893"/>
        <rFont val="Anek Latin"/>
      </rPr>
      <t>range penjumlahan</t>
    </r>
    <r>
      <rPr>
        <b/>
        <sz val="14"/>
        <color theme="1"/>
        <rFont val="Anek Latin"/>
      </rPr>
      <t>)</t>
    </r>
  </si>
  <si>
    <r>
      <t>=SUMIFS(</t>
    </r>
    <r>
      <rPr>
        <b/>
        <sz val="13.5"/>
        <color theme="9" tint="-0.249977111117893"/>
        <rFont val="Anek Latin"/>
      </rPr>
      <t>range penjumlahan</t>
    </r>
    <r>
      <rPr>
        <b/>
        <sz val="13.5"/>
        <color theme="1"/>
        <rFont val="Anek Latin"/>
      </rPr>
      <t>;</t>
    </r>
    <r>
      <rPr>
        <b/>
        <sz val="13.5"/>
        <color rgb="FF0070C0"/>
        <rFont val="Anek Latin"/>
      </rPr>
      <t>range kriteria_1</t>
    </r>
    <r>
      <rPr>
        <b/>
        <sz val="13.5"/>
        <color theme="1"/>
        <rFont val="Anek Latin"/>
      </rPr>
      <t xml:space="preserve">;kriteria_1; </t>
    </r>
    <r>
      <rPr>
        <b/>
        <sz val="13.5"/>
        <color rgb="FF006600"/>
        <rFont val="Anek Latin"/>
      </rPr>
      <t>range kriteria_2</t>
    </r>
    <r>
      <rPr>
        <b/>
        <sz val="13.5"/>
        <color theme="1"/>
        <rFont val="Anek Latin"/>
      </rPr>
      <t>;kriteria_2;.... dst)</t>
    </r>
  </si>
  <si>
    <t>=COUNTIF(range;kirteria)</t>
  </si>
  <si>
    <t>=COUNTIFS(Kriteria_range 1;kirteria 1; Kriteria_range 2;kirteria 2;... dst)</t>
  </si>
  <si>
    <t>REKAP PENJUALAN ANEKA KUE</t>
  </si>
  <si>
    <t>ENOK'S CAKE</t>
  </si>
  <si>
    <t>Risoles</t>
  </si>
  <si>
    <t>C</t>
  </si>
  <si>
    <t>Cucur</t>
  </si>
  <si>
    <t>M</t>
  </si>
  <si>
    <t>Martabak Mini</t>
  </si>
  <si>
    <t>Kolom 1</t>
  </si>
  <si>
    <t>Kolom 2</t>
  </si>
  <si>
    <t>Baris 1</t>
  </si>
  <si>
    <t>Baris 2</t>
  </si>
  <si>
    <t>Catatan:</t>
  </si>
  <si>
    <t xml:space="preserve">Vlookup </t>
  </si>
  <si>
    <t>Hlookup</t>
  </si>
  <si>
    <t>: Sel uji ada di sebelah kiri kolom bantu</t>
  </si>
  <si>
    <t>: Sel uji ada di atas kolom bantu</t>
  </si>
  <si>
    <t>NAMA PESERTA</t>
  </si>
  <si>
    <t>Ahmad Dahlan</t>
  </si>
  <si>
    <t>Ibrahim</t>
  </si>
  <si>
    <t>Hisyam</t>
  </si>
  <si>
    <t>Mas Mansyur</t>
  </si>
  <si>
    <t>Bagoes Hadikoesoemo</t>
  </si>
  <si>
    <t>Buya Sutan Mansur</t>
  </si>
  <si>
    <t>Yunus Anis</t>
  </si>
  <si>
    <t>Ahmad Badawi</t>
  </si>
  <si>
    <t>Faqih Usman</t>
  </si>
  <si>
    <t>AR. Fachrudin</t>
  </si>
  <si>
    <t>Ahmad Azhar Basyir</t>
  </si>
  <si>
    <t>Amien Rais</t>
  </si>
  <si>
    <t>Ahmad Syafi'i Ma'arif</t>
  </si>
  <si>
    <t>Din Syamsuddin</t>
  </si>
  <si>
    <t>Haedar Nashir</t>
  </si>
  <si>
    <t>Kersa Amelia Putri</t>
  </si>
  <si>
    <t>Wahidah</t>
  </si>
  <si>
    <t>Risa Anggraini</t>
  </si>
  <si>
    <t>Ayu Lestari</t>
  </si>
  <si>
    <t>Adilatus Salimah</t>
  </si>
  <si>
    <t>Mutiara Hikmah</t>
  </si>
  <si>
    <t>Anis Dwi Jayanti</t>
  </si>
  <si>
    <t>Shilvia Fitriani</t>
  </si>
  <si>
    <t>Eni Krisnawati</t>
  </si>
  <si>
    <t>Della Nur Fadlilah</t>
  </si>
  <si>
    <t>Sofia Turrifqi</t>
  </si>
  <si>
    <t>Novi Setya Rahayu</t>
  </si>
  <si>
    <t>AMINI</t>
  </si>
  <si>
    <t>AKBAR</t>
  </si>
  <si>
    <t>ABDURRAHMAN</t>
  </si>
  <si>
    <t>MEGAWATI</t>
  </si>
  <si>
    <t>BAMBANG</t>
  </si>
  <si>
    <t>BAHARUDIN</t>
  </si>
  <si>
    <t>MATORI</t>
  </si>
  <si>
    <t>MAHFUD</t>
  </si>
  <si>
    <t>YUSRIL</t>
  </si>
  <si>
    <t>SUROSO</t>
  </si>
  <si>
    <t>Agus Djamal</t>
  </si>
  <si>
    <t>Amir Santoso</t>
  </si>
  <si>
    <t>Ananto Wibowo</t>
  </si>
  <si>
    <t>Arief Nugroho</t>
  </si>
  <si>
    <t>Chaerita</t>
  </si>
  <si>
    <t>Edwin Hutagalung</t>
  </si>
  <si>
    <t>Elza Riana</t>
  </si>
  <si>
    <t>Hartanto</t>
  </si>
  <si>
    <t>Johan Jawara</t>
  </si>
  <si>
    <t>Joko Indaryono</t>
  </si>
  <si>
    <t>Kemal Alamsyah</t>
  </si>
  <si>
    <t>Novelina</t>
  </si>
  <si>
    <t>Rafael</t>
  </si>
  <si>
    <t>Ridwan Siagian</t>
  </si>
  <si>
    <t>Sri Nurul Islami</t>
  </si>
  <si>
    <t>Aditia</t>
  </si>
  <si>
    <t>Bohim</t>
  </si>
  <si>
    <t>Edoy</t>
  </si>
  <si>
    <t>Jufri</t>
  </si>
  <si>
    <t>Rahmat</t>
  </si>
  <si>
    <t>Toni</t>
  </si>
  <si>
    <t>Willy</t>
  </si>
  <si>
    <t>JKL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</si>
  <si>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</si>
  <si>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</si>
  <si>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</si>
  <si>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</si>
  <si>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</si>
  <si>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</si>
  <si>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</si>
  <si>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</si>
  <si>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</si>
  <si>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</si>
  <si>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</si>
  <si>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</si>
  <si>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TGL. MASUK</t>
  </si>
  <si>
    <t>NO.</t>
  </si>
  <si>
    <t>OMZET PER TAHUN</t>
  </si>
  <si>
    <t>DAFTAR OMZET</t>
  </si>
  <si>
    <t>CV SASUKA ENTE</t>
  </si>
  <si>
    <t>Kab.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</si>
</sst>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24">
    <font>
      <sz val="11"/>
      <color theme="1"/>
      <name val="Calibri"/>
      <family val="2"/>
      <charset val="1"/>
      <scheme val="minor"/>
    </font>
    <font>
      <sz val="10"/>
      <name val="Arial CE"/>
      <charset val="238"/>
    </font>
    <font>
      <sz val="10"/>
      <name val="Arial"/>
      <family val="2"/>
    </font>
    <font>
      <sz val="11"/>
      <color theme="1"/>
      <name val="Anek Latin"/>
    </font>
    <font>
      <b/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1"/>
      <name val="Anek Latin"/>
    </font>
    <font>
      <b/>
      <sz val="11"/>
      <color rgb="FF006600"/>
      <name val="Anek Latin"/>
    </font>
    <font>
      <b/>
      <sz val="22"/>
      <color theme="6" tint="-0.249977111117893"/>
      <name val="Anek Latin"/>
    </font>
    <font>
      <b/>
      <sz val="14"/>
      <color theme="1"/>
      <name val="Anek Latin"/>
    </font>
    <font>
      <b/>
      <sz val="13.5"/>
      <color theme="1"/>
      <name val="Anek Latin"/>
    </font>
    <font>
      <b/>
      <sz val="14"/>
      <color rgb="FFFF0000"/>
      <name val="Anek Latin"/>
    </font>
    <font>
      <b/>
      <sz val="13.5"/>
      <color rgb="FF0070C0"/>
      <name val="Anek Latin"/>
    </font>
    <font>
      <b/>
      <sz val="13.5"/>
      <color rgb="FF006600"/>
      <name val="Anek Latin"/>
    </font>
    <font>
      <b/>
      <sz val="14"/>
      <color theme="9" tint="-0.249977111117893"/>
      <name val="Anek Latin"/>
    </font>
    <font>
      <b/>
      <sz val="13.5"/>
      <color theme="9" tint="-0.249977111117893"/>
      <name val="Anek Latin"/>
    </font>
    <font>
      <sz val="10"/>
      <name val="Anek Latin"/>
    </font>
    <font>
      <b/>
      <sz val="16"/>
      <name val="Anek Latin"/>
    </font>
    <font>
      <b/>
      <sz val="16"/>
      <color rgb="FF0070C0"/>
      <name val="Anek Latin"/>
    </font>
    <font>
      <b/>
      <sz val="14"/>
      <color indexed="10"/>
      <name val="Anek Latin"/>
    </font>
    <font>
      <sz val="9"/>
      <color theme="1"/>
      <name val="Anek Latin"/>
    </font>
    <font>
      <b/>
      <sz val="16"/>
      <color theme="1"/>
      <name val="Anek Latin"/>
    </font>
    <font>
      <b/>
      <sz val="22"/>
      <color theme="1"/>
      <name val="Anek Latin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42" fontId="3" fillId="0" borderId="0" xfId="0" applyNumberFormat="1" applyFont="1"/>
    <xf numFmtId="0" fontId="3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NumberFormat="1" applyFont="1" applyFill="1" applyBorder="1"/>
    <xf numFmtId="42" fontId="3" fillId="6" borderId="1" xfId="0" applyNumberFormat="1" applyFont="1" applyFill="1" applyBorder="1"/>
    <xf numFmtId="0" fontId="7" fillId="5" borderId="1" xfId="0" applyNumberFormat="1" applyFont="1" applyFill="1" applyBorder="1" applyAlignment="1">
      <alignment horizontal="center"/>
    </xf>
    <xf numFmtId="42" fontId="7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/>
    <xf numFmtId="42" fontId="3" fillId="6" borderId="1" xfId="0" quotePrefix="1" applyNumberFormat="1" applyFont="1" applyFill="1" applyBorder="1"/>
    <xf numFmtId="0" fontId="3" fillId="6" borderId="1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/>
    <xf numFmtId="0" fontId="5" fillId="5" borderId="1" xfId="1" applyFont="1" applyFill="1" applyBorder="1"/>
    <xf numFmtId="42" fontId="5" fillId="5" borderId="1" xfId="1" applyNumberFormat="1" applyFont="1" applyFill="1" applyBorder="1"/>
    <xf numFmtId="0" fontId="5" fillId="5" borderId="1" xfId="2" applyFont="1" applyFill="1" applyBorder="1"/>
    <xf numFmtId="0" fontId="5" fillId="5" borderId="1" xfId="0" applyFont="1" applyFill="1" applyBorder="1"/>
    <xf numFmtId="0" fontId="5" fillId="5" borderId="1" xfId="0" quotePrefix="1" applyFont="1" applyFill="1" applyBorder="1" applyAlignment="1">
      <alignment horizontal="center"/>
    </xf>
    <xf numFmtId="0" fontId="10" fillId="0" borderId="0" xfId="0" quotePrefix="1" applyFont="1" applyAlignment="1">
      <alignment vertical="center"/>
    </xf>
    <xf numFmtId="0" fontId="3" fillId="0" borderId="0" xfId="0" applyFont="1" applyFill="1"/>
    <xf numFmtId="0" fontId="7" fillId="0" borderId="0" xfId="0" applyFont="1" applyFill="1"/>
    <xf numFmtId="0" fontId="6" fillId="4" borderId="1" xfId="3" applyFont="1" applyFill="1" applyBorder="1" applyAlignment="1">
      <alignment horizont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/>
    </xf>
    <xf numFmtId="164" fontId="3" fillId="6" borderId="1" xfId="0" applyNumberFormat="1" applyFont="1" applyFill="1" applyBorder="1"/>
    <xf numFmtId="164" fontId="7" fillId="6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44" fontId="21" fillId="0" borderId="0" xfId="0" applyNumberFormat="1" applyFont="1" applyFill="1"/>
    <xf numFmtId="0" fontId="21" fillId="0" borderId="0" xfId="0" applyFont="1" applyFill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3" fillId="6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</cellXfs>
  <cellStyles count="4">
    <cellStyle name="Normal" xfId="0" builtinId="0"/>
    <cellStyle name="Normal_laTIHAN eXCEL" xfId="3"/>
    <cellStyle name="normální_List1" xfId="2"/>
    <cellStyle name="normální_List2" xfId="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L10" sqref="L10"/>
    </sheetView>
  </sheetViews>
  <sheetFormatPr defaultRowHeight="14.25"/>
  <cols>
    <col min="1" max="1" width="9.140625" style="1"/>
    <col min="2" max="2" width="7.140625" style="1" customWidth="1"/>
    <col min="3" max="3" width="12.7109375" style="1" bestFit="1" customWidth="1"/>
    <col min="4" max="4" width="17.5703125" style="1" bestFit="1" customWidth="1"/>
    <col min="5" max="5" width="17.5703125" style="1" customWidth="1"/>
    <col min="6" max="6" width="9.140625" style="1"/>
    <col min="7" max="7" width="12.7109375" style="1" bestFit="1" customWidth="1"/>
    <col min="8" max="8" width="15.5703125" style="1" bestFit="1" customWidth="1"/>
    <col min="9" max="9" width="9.140625" style="1"/>
    <col min="10" max="10" width="13.140625" style="1" bestFit="1" customWidth="1"/>
    <col min="11" max="11" width="17" style="1" customWidth="1"/>
    <col min="12" max="16384" width="9.140625" style="1"/>
  </cols>
  <sheetData>
    <row r="1" spans="1:19">
      <c r="B1" s="2"/>
      <c r="C1" s="3"/>
      <c r="D1" s="3"/>
    </row>
    <row r="2" spans="1:19" ht="15">
      <c r="B2" s="46" t="s">
        <v>9</v>
      </c>
      <c r="C2" s="46"/>
      <c r="D2" s="46"/>
      <c r="E2" s="46"/>
      <c r="G2" s="45" t="s">
        <v>10</v>
      </c>
      <c r="H2" s="20"/>
      <c r="I2" s="50"/>
      <c r="J2" s="50"/>
      <c r="K2" s="50"/>
    </row>
    <row r="3" spans="1:19">
      <c r="B3" s="47" t="s">
        <v>55</v>
      </c>
      <c r="C3" s="47"/>
      <c r="D3" s="47"/>
      <c r="E3" s="47"/>
      <c r="G3" s="45" t="s">
        <v>154</v>
      </c>
      <c r="H3" s="20"/>
      <c r="I3" s="50"/>
      <c r="J3" s="50"/>
      <c r="K3" s="50"/>
    </row>
    <row r="4" spans="1:19">
      <c r="B4" s="47"/>
      <c r="C4" s="47"/>
      <c r="D4" s="47"/>
      <c r="E4" s="47"/>
    </row>
    <row r="5" spans="1:19">
      <c r="B5" s="2"/>
      <c r="C5" s="3"/>
      <c r="D5" s="3"/>
    </row>
    <row r="6" spans="1:19" ht="15">
      <c r="A6" s="4"/>
      <c r="B6" s="9" t="s">
        <v>0</v>
      </c>
      <c r="C6" s="10" t="s">
        <v>10</v>
      </c>
      <c r="D6" s="10" t="s">
        <v>11</v>
      </c>
      <c r="E6" s="9" t="s">
        <v>12</v>
      </c>
      <c r="F6" s="4"/>
      <c r="G6" s="5" t="s">
        <v>13</v>
      </c>
      <c r="I6" s="4"/>
      <c r="J6" s="6" t="s">
        <v>14</v>
      </c>
      <c r="K6" s="4"/>
      <c r="L6" s="4"/>
    </row>
    <row r="7" spans="1:19">
      <c r="B7" s="12">
        <v>1</v>
      </c>
      <c r="C7" s="13" t="s">
        <v>15</v>
      </c>
      <c r="D7" s="13" t="s">
        <v>16</v>
      </c>
      <c r="E7" s="14">
        <v>12000000</v>
      </c>
      <c r="G7" s="17" t="s">
        <v>10</v>
      </c>
      <c r="H7" s="17" t="s">
        <v>17</v>
      </c>
      <c r="J7" s="18" t="s">
        <v>18</v>
      </c>
      <c r="K7" s="19" t="s">
        <v>15</v>
      </c>
    </row>
    <row r="8" spans="1:19">
      <c r="B8" s="12">
        <v>2</v>
      </c>
      <c r="C8" s="13" t="s">
        <v>19</v>
      </c>
      <c r="D8" s="13" t="s">
        <v>20</v>
      </c>
      <c r="E8" s="14">
        <v>12500000</v>
      </c>
      <c r="G8" s="20" t="s">
        <v>21</v>
      </c>
      <c r="H8" s="21">
        <f>SUMIF(nama_sales,G8,penjualan)</f>
        <v>53300500</v>
      </c>
      <c r="J8" s="17" t="s">
        <v>22</v>
      </c>
      <c r="K8" s="17" t="s">
        <v>17</v>
      </c>
    </row>
    <row r="9" spans="1:19">
      <c r="B9" s="12">
        <v>3</v>
      </c>
      <c r="C9" s="13" t="s">
        <v>23</v>
      </c>
      <c r="D9" s="13" t="s">
        <v>20</v>
      </c>
      <c r="E9" s="14">
        <v>23000000</v>
      </c>
      <c r="G9" s="20" t="s">
        <v>19</v>
      </c>
      <c r="H9" s="21">
        <f>SUMIF(nama_sales,G9,penjualan)</f>
        <v>40000000</v>
      </c>
      <c r="J9" s="20" t="s">
        <v>16</v>
      </c>
      <c r="K9" s="21">
        <f>SUMIFS(penjualan,kabupaten_kota,J9,nama_sales,$K$7)</f>
        <v>12000000</v>
      </c>
    </row>
    <row r="10" spans="1:19">
      <c r="B10" s="12">
        <v>4</v>
      </c>
      <c r="C10" s="13" t="s">
        <v>19</v>
      </c>
      <c r="D10" s="13" t="s">
        <v>24</v>
      </c>
      <c r="E10" s="14">
        <v>14500000</v>
      </c>
      <c r="G10" s="20" t="s">
        <v>23</v>
      </c>
      <c r="H10" s="21">
        <f>SUMIF(nama_sales,G10,penjualan)</f>
        <v>56000000</v>
      </c>
      <c r="J10" s="20" t="s">
        <v>20</v>
      </c>
      <c r="K10" s="21">
        <f>SUMIFS(penjualan,kabupaten_kota,J10,nama_sales,$K$7)</f>
        <v>0</v>
      </c>
    </row>
    <row r="11" spans="1:19">
      <c r="B11" s="12">
        <v>5</v>
      </c>
      <c r="C11" s="13" t="s">
        <v>19</v>
      </c>
      <c r="D11" s="13" t="s">
        <v>25</v>
      </c>
      <c r="E11" s="14">
        <v>13000000</v>
      </c>
      <c r="G11" s="20" t="s">
        <v>15</v>
      </c>
      <c r="H11" s="21">
        <f>SUMIF(nama_sales,G11,penjualan)</f>
        <v>58750000</v>
      </c>
      <c r="J11" s="20" t="s">
        <v>24</v>
      </c>
      <c r="K11" s="21">
        <f>SUMIFS(penjualan,kabupaten_kota,J11,nama_sales,$K$7)</f>
        <v>0</v>
      </c>
    </row>
    <row r="12" spans="1:19">
      <c r="B12" s="12">
        <v>6</v>
      </c>
      <c r="C12" s="13" t="s">
        <v>15</v>
      </c>
      <c r="D12" s="13" t="s">
        <v>26</v>
      </c>
      <c r="E12" s="14">
        <v>46750000</v>
      </c>
      <c r="H12" s="7"/>
      <c r="J12" s="20" t="s">
        <v>25</v>
      </c>
      <c r="K12" s="21">
        <f>SUMIFS(penjualan,kabupaten_kota,J12,nama_sales,$K$7)</f>
        <v>0</v>
      </c>
    </row>
    <row r="13" spans="1:19">
      <c r="B13" s="12">
        <v>7</v>
      </c>
      <c r="C13" s="13" t="s">
        <v>23</v>
      </c>
      <c r="D13" s="13" t="s">
        <v>26</v>
      </c>
      <c r="E13" s="14">
        <v>33000000</v>
      </c>
      <c r="G13" s="17" t="s">
        <v>22</v>
      </c>
      <c r="H13" s="17" t="s">
        <v>17</v>
      </c>
      <c r="J13" s="20" t="s">
        <v>26</v>
      </c>
      <c r="K13" s="21">
        <f>SUMIFS(penjualan,kabupaten_kota,J13,nama_sales,$K$7)</f>
        <v>46750000</v>
      </c>
    </row>
    <row r="14" spans="1:19">
      <c r="B14" s="12">
        <v>8</v>
      </c>
      <c r="C14" s="13" t="s">
        <v>21</v>
      </c>
      <c r="D14" s="13" t="s">
        <v>20</v>
      </c>
      <c r="E14" s="14">
        <v>21550000</v>
      </c>
      <c r="G14" s="20" t="s">
        <v>16</v>
      </c>
      <c r="H14" s="14">
        <f>SUMIF(kabupaten_kota,G14,penjualan)</f>
        <v>43750500</v>
      </c>
    </row>
    <row r="15" spans="1:19" ht="15">
      <c r="B15" s="12">
        <v>9</v>
      </c>
      <c r="C15" s="13" t="s">
        <v>21</v>
      </c>
      <c r="D15" s="13" t="s">
        <v>16</v>
      </c>
      <c r="E15" s="14">
        <v>31750500</v>
      </c>
      <c r="G15" s="20" t="s">
        <v>20</v>
      </c>
      <c r="H15" s="14">
        <f>SUMIF(kabupaten_kota,G15,penjualan)</f>
        <v>57050000</v>
      </c>
      <c r="J15" s="48" t="s">
        <v>56</v>
      </c>
      <c r="K15" s="48"/>
      <c r="L15" s="48"/>
      <c r="M15" s="48"/>
      <c r="N15" s="48"/>
      <c r="O15" s="48"/>
      <c r="P15" s="5"/>
      <c r="Q15" s="5"/>
      <c r="R15" s="5"/>
      <c r="S15" s="5"/>
    </row>
    <row r="16" spans="1:19" ht="15">
      <c r="B16" s="12">
        <v>10</v>
      </c>
      <c r="C16" s="13" t="s">
        <v>23</v>
      </c>
      <c r="D16" s="13"/>
      <c r="E16" s="14"/>
      <c r="G16" s="20" t="s">
        <v>24</v>
      </c>
      <c r="H16" s="14">
        <f>SUMIF(kabupaten_kota,G16,penjualan)</f>
        <v>14500000</v>
      </c>
      <c r="J16" s="48"/>
      <c r="K16" s="48"/>
      <c r="L16" s="48"/>
      <c r="M16" s="48"/>
      <c r="N16" s="48"/>
      <c r="O16" s="48"/>
      <c r="P16" s="5"/>
      <c r="Q16" s="5"/>
      <c r="R16" s="5"/>
      <c r="S16" s="5"/>
    </row>
    <row r="17" spans="2:19" ht="16.5" customHeight="1">
      <c r="B17" s="12"/>
      <c r="C17" s="13"/>
      <c r="D17" s="13"/>
      <c r="E17" s="14"/>
      <c r="G17" s="20" t="s">
        <v>25</v>
      </c>
      <c r="H17" s="14">
        <f>SUMIF(kabupaten_kota,G17,penjualan)</f>
        <v>13000000</v>
      </c>
      <c r="J17" s="49" t="s">
        <v>57</v>
      </c>
      <c r="K17" s="49"/>
      <c r="L17" s="49"/>
      <c r="M17" s="49"/>
      <c r="N17" s="49"/>
      <c r="O17" s="49"/>
      <c r="P17" s="49"/>
      <c r="Q17" s="49"/>
      <c r="R17" s="49"/>
      <c r="S17" s="49"/>
    </row>
    <row r="18" spans="2:19" ht="16.5" customHeight="1">
      <c r="B18" s="2"/>
      <c r="C18" s="3"/>
      <c r="D18" s="15" t="s">
        <v>27</v>
      </c>
      <c r="E18" s="16"/>
      <c r="G18" s="20" t="s">
        <v>26</v>
      </c>
      <c r="H18" s="14">
        <f>SUMIF(kabupaten_kota,G18,penjualan)</f>
        <v>79750000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>
      <c r="B19" s="2"/>
      <c r="C19" s="3"/>
      <c r="D19" s="3"/>
    </row>
    <row r="20" spans="2:19">
      <c r="B20" s="2"/>
      <c r="C20" s="3"/>
      <c r="D20" s="3"/>
    </row>
    <row r="21" spans="2:19">
      <c r="B21" s="8"/>
      <c r="C21" s="3"/>
      <c r="D21" s="3"/>
    </row>
  </sheetData>
  <mergeCells count="5">
    <mergeCell ref="B2:E2"/>
    <mergeCell ref="B3:E4"/>
    <mergeCell ref="J15:O16"/>
    <mergeCell ref="J17:S18"/>
    <mergeCell ref="I2:K3"/>
  </mergeCells>
  <dataValidations xWindow="311" yWindow="242" count="2">
    <dataValidation type="list" allowBlank="1" showInputMessage="1" showErrorMessage="1" promptTitle="Petunjuk" prompt="Pilih Nama Sales" sqref="K7">
      <formula1>$G$8:$G$11</formula1>
    </dataValidation>
    <dataValidation type="list" allowBlank="1" showInputMessage="1" showErrorMessage="1" promptTitle="PETUNJUK" prompt="Silakan Pilih Nama Sales" sqref="H2">
      <formula1>$G$8:$G$11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workbookViewId="0">
      <selection activeCell="C25" sqref="C25"/>
    </sheetView>
  </sheetViews>
  <sheetFormatPr defaultRowHeight="14.25"/>
  <cols>
    <col min="1" max="1" width="9.140625" style="1"/>
    <col min="2" max="2" width="4.140625" style="1" bestFit="1" customWidth="1"/>
    <col min="3" max="3" width="10.85546875" style="1" customWidth="1"/>
    <col min="4" max="4" width="15.7109375" style="1" customWidth="1"/>
    <col min="5" max="5" width="15.5703125" style="1" bestFit="1" customWidth="1"/>
    <col min="6" max="6" width="11.7109375" style="1" bestFit="1" customWidth="1"/>
    <col min="7" max="7" width="13.28515625" style="1" hidden="1" customWidth="1"/>
    <col min="8" max="9" width="9.140625" style="1"/>
    <col min="10" max="10" width="14.7109375" style="1" customWidth="1"/>
    <col min="11" max="16384" width="9.140625" style="1"/>
  </cols>
  <sheetData>
    <row r="2" spans="2:19" ht="20.25">
      <c r="B2" s="51" t="s">
        <v>28</v>
      </c>
      <c r="C2" s="51"/>
      <c r="D2" s="51"/>
      <c r="E2" s="51"/>
      <c r="F2" s="51"/>
    </row>
    <row r="3" spans="2:19" ht="20.25">
      <c r="B3" s="53" t="s">
        <v>29</v>
      </c>
      <c r="C3" s="53"/>
      <c r="D3" s="53"/>
      <c r="E3" s="53"/>
      <c r="F3" s="53"/>
    </row>
    <row r="4" spans="2:19">
      <c r="B4" s="52" t="s">
        <v>30</v>
      </c>
      <c r="C4" s="52"/>
      <c r="D4" s="52"/>
      <c r="E4" s="52"/>
      <c r="F4" s="52"/>
    </row>
    <row r="6" spans="2:19" ht="16.5" customHeight="1">
      <c r="B6" s="9" t="s">
        <v>0</v>
      </c>
      <c r="C6" s="9" t="s">
        <v>31</v>
      </c>
      <c r="D6" s="9" t="s">
        <v>32</v>
      </c>
      <c r="E6" s="9" t="s">
        <v>1</v>
      </c>
      <c r="F6" s="9" t="s">
        <v>8</v>
      </c>
      <c r="G6" s="23" t="s">
        <v>6</v>
      </c>
      <c r="I6" s="9" t="s">
        <v>31</v>
      </c>
      <c r="J6" s="9" t="s">
        <v>33</v>
      </c>
      <c r="O6" s="31"/>
      <c r="P6" s="31"/>
      <c r="Q6" s="31"/>
      <c r="R6" s="31"/>
      <c r="S6" s="31"/>
    </row>
    <row r="7" spans="2:19" ht="16.5" customHeight="1">
      <c r="B7" s="20">
        <v>1</v>
      </c>
      <c r="C7" s="26" t="s">
        <v>34</v>
      </c>
      <c r="D7" s="20" t="s">
        <v>35</v>
      </c>
      <c r="E7" s="27">
        <v>500000</v>
      </c>
      <c r="F7" s="26" t="s">
        <v>36</v>
      </c>
      <c r="G7" s="1" t="s">
        <v>34</v>
      </c>
      <c r="I7" s="20" t="s">
        <v>6</v>
      </c>
      <c r="J7" s="11"/>
      <c r="N7" s="31"/>
      <c r="O7" s="31"/>
      <c r="P7" s="31"/>
      <c r="Q7" s="31"/>
      <c r="R7" s="31"/>
      <c r="S7" s="31"/>
    </row>
    <row r="8" spans="2:19">
      <c r="B8" s="20">
        <v>2</v>
      </c>
      <c r="C8" s="26" t="s">
        <v>6</v>
      </c>
      <c r="D8" s="20" t="s">
        <v>37</v>
      </c>
      <c r="E8" s="27">
        <v>20000000</v>
      </c>
      <c r="F8" s="26" t="s">
        <v>38</v>
      </c>
      <c r="G8" s="1" t="s">
        <v>40</v>
      </c>
      <c r="I8" s="24" t="s">
        <v>39</v>
      </c>
      <c r="J8" s="25"/>
    </row>
    <row r="9" spans="2:19" ht="16.5" customHeight="1">
      <c r="B9" s="20">
        <v>3</v>
      </c>
      <c r="C9" s="26" t="s">
        <v>6</v>
      </c>
      <c r="D9" s="20" t="s">
        <v>35</v>
      </c>
      <c r="E9" s="27">
        <v>500000</v>
      </c>
      <c r="F9" s="26" t="s">
        <v>38</v>
      </c>
    </row>
    <row r="10" spans="2:19" ht="16.5" customHeight="1">
      <c r="B10" s="20">
        <v>4</v>
      </c>
      <c r="C10" s="26" t="s">
        <v>40</v>
      </c>
      <c r="D10" s="26" t="s">
        <v>35</v>
      </c>
      <c r="E10" s="27">
        <v>500000</v>
      </c>
      <c r="F10" s="26" t="s">
        <v>36</v>
      </c>
      <c r="I10" s="9" t="s">
        <v>31</v>
      </c>
      <c r="J10" s="9" t="s">
        <v>32</v>
      </c>
      <c r="K10" s="9" t="s">
        <v>33</v>
      </c>
    </row>
    <row r="11" spans="2:19">
      <c r="B11" s="20">
        <v>5</v>
      </c>
      <c r="C11" s="26" t="s">
        <v>40</v>
      </c>
      <c r="D11" s="28" t="s">
        <v>41</v>
      </c>
      <c r="E11" s="27">
        <v>750000</v>
      </c>
      <c r="F11" s="26" t="s">
        <v>38</v>
      </c>
      <c r="I11" s="29" t="s">
        <v>6</v>
      </c>
      <c r="J11" s="20" t="s">
        <v>35</v>
      </c>
      <c r="K11" s="30"/>
    </row>
    <row r="12" spans="2:19">
      <c r="B12" s="20">
        <v>6</v>
      </c>
      <c r="C12" s="26" t="s">
        <v>6</v>
      </c>
      <c r="D12" s="20" t="s">
        <v>35</v>
      </c>
      <c r="E12" s="27">
        <v>500000</v>
      </c>
      <c r="F12" s="26" t="s">
        <v>36</v>
      </c>
      <c r="I12" s="24" t="s">
        <v>42</v>
      </c>
      <c r="J12" s="25"/>
      <c r="K12" s="25"/>
    </row>
    <row r="13" spans="2:19">
      <c r="B13" s="20">
        <v>7</v>
      </c>
      <c r="C13" s="26" t="s">
        <v>6</v>
      </c>
      <c r="D13" s="20" t="s">
        <v>41</v>
      </c>
      <c r="E13" s="27">
        <v>500000</v>
      </c>
      <c r="F13" s="26" t="s">
        <v>38</v>
      </c>
      <c r="G13" s="1" t="s">
        <v>35</v>
      </c>
    </row>
    <row r="14" spans="2:19">
      <c r="B14" s="20">
        <v>8</v>
      </c>
      <c r="C14" s="26" t="s">
        <v>34</v>
      </c>
      <c r="D14" s="20" t="s">
        <v>37</v>
      </c>
      <c r="E14" s="27">
        <v>15000000</v>
      </c>
      <c r="F14" s="26" t="s">
        <v>36</v>
      </c>
      <c r="G14" s="1" t="s">
        <v>44</v>
      </c>
      <c r="I14" s="9" t="s">
        <v>31</v>
      </c>
      <c r="J14" s="9" t="s">
        <v>32</v>
      </c>
      <c r="K14" s="9" t="s">
        <v>43</v>
      </c>
      <c r="L14" s="9" t="s">
        <v>33</v>
      </c>
    </row>
    <row r="15" spans="2:19">
      <c r="B15" s="20">
        <v>9</v>
      </c>
      <c r="C15" s="26" t="s">
        <v>6</v>
      </c>
      <c r="D15" s="20" t="s">
        <v>37</v>
      </c>
      <c r="E15" s="27">
        <v>10000000</v>
      </c>
      <c r="F15" s="26" t="s">
        <v>38</v>
      </c>
      <c r="G15" s="1" t="s">
        <v>41</v>
      </c>
      <c r="I15" s="20" t="s">
        <v>6</v>
      </c>
      <c r="J15" s="20" t="s">
        <v>44</v>
      </c>
      <c r="K15" s="20" t="s">
        <v>38</v>
      </c>
      <c r="L15" s="30"/>
    </row>
    <row r="16" spans="2:19">
      <c r="B16" s="20">
        <v>10</v>
      </c>
      <c r="C16" s="26" t="s">
        <v>34</v>
      </c>
      <c r="D16" s="20" t="s">
        <v>35</v>
      </c>
      <c r="E16" s="27">
        <v>500000</v>
      </c>
      <c r="F16" s="26" t="s">
        <v>38</v>
      </c>
      <c r="I16" s="24" t="s">
        <v>42</v>
      </c>
    </row>
    <row r="17" spans="3:20">
      <c r="G17" s="1" t="s">
        <v>36</v>
      </c>
    </row>
    <row r="18" spans="3:20" ht="16.5" customHeight="1">
      <c r="C18" s="48" t="s">
        <v>58</v>
      </c>
      <c r="D18" s="48"/>
      <c r="E18" s="48"/>
      <c r="F18" s="48"/>
      <c r="G18" s="1" t="s">
        <v>38</v>
      </c>
      <c r="J18" s="31"/>
      <c r="K18" s="48" t="s">
        <v>59</v>
      </c>
      <c r="L18" s="48"/>
      <c r="M18" s="48"/>
      <c r="N18" s="48"/>
      <c r="O18" s="48"/>
      <c r="P18" s="48"/>
      <c r="Q18" s="48"/>
      <c r="R18" s="48"/>
      <c r="S18" s="48"/>
      <c r="T18" s="48"/>
    </row>
    <row r="19" spans="3:20" ht="16.5" customHeight="1">
      <c r="C19" s="48"/>
      <c r="D19" s="48"/>
      <c r="E19" s="48"/>
      <c r="F19" s="48"/>
      <c r="I19" s="31"/>
      <c r="J19" s="31"/>
      <c r="K19" s="48"/>
      <c r="L19" s="48"/>
      <c r="M19" s="48"/>
      <c r="N19" s="48"/>
      <c r="O19" s="48"/>
      <c r="P19" s="48"/>
      <c r="Q19" s="48"/>
      <c r="R19" s="48"/>
      <c r="S19" s="48"/>
      <c r="T19" s="48"/>
    </row>
  </sheetData>
  <mergeCells count="5">
    <mergeCell ref="K18:T19"/>
    <mergeCell ref="C18:F19"/>
    <mergeCell ref="B2:F2"/>
    <mergeCell ref="B4:F4"/>
    <mergeCell ref="B3:F3"/>
  </mergeCells>
  <dataValidations xWindow="989" yWindow="331" count="5">
    <dataValidation type="list" allowBlank="1" showInputMessage="1" showErrorMessage="1" promptTitle="Petunjuk" prompt="Pilih Siswa" sqref="I15 I11 I7">
      <formula1>$G$6:$G$8</formula1>
    </dataValidation>
    <dataValidation allowBlank="1" showInputMessage="1" showErrorMessage="1" promptTitle="Petunjuk" prompt="Gunakan Countifs" sqref="L15 K11:K12"/>
    <dataValidation type="list" allowBlank="1" showInputMessage="1" showErrorMessage="1" promptTitle="Petunjuk" prompt="Pilih Transaksi" sqref="J15 J11:J12">
      <formula1>$G$13:$G$15</formula1>
    </dataValidation>
    <dataValidation type="list" allowBlank="1" showInputMessage="1" showErrorMessage="1" promptTitle="Petunjuk" prompt="Pilih Keterangan Bayar" sqref="K15">
      <formula1>$G$17:$G$18</formula1>
    </dataValidation>
    <dataValidation allowBlank="1" showInputMessage="1" showErrorMessage="1" promptTitle="Petunjuk" prompt="Gunakan Countif" sqref="J7:J8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workbookViewId="0">
      <selection activeCell="D6" sqref="D6"/>
    </sheetView>
  </sheetViews>
  <sheetFormatPr defaultRowHeight="14.25"/>
  <cols>
    <col min="1" max="1" width="5.5703125" style="32" customWidth="1"/>
    <col min="2" max="2" width="12.42578125" style="32" customWidth="1"/>
    <col min="3" max="5" width="13.42578125" style="32" customWidth="1"/>
    <col min="6" max="6" width="15.28515625" style="32" customWidth="1"/>
    <col min="7" max="7" width="5.5703125" style="32" customWidth="1"/>
    <col min="8" max="8" width="12" style="32" customWidth="1"/>
    <col min="9" max="9" width="14.85546875" style="32" customWidth="1"/>
    <col min="10" max="10" width="5.5703125" style="32" customWidth="1"/>
    <col min="11" max="16" width="11.7109375" style="32" customWidth="1"/>
    <col min="17" max="16384" width="9.140625" style="32"/>
  </cols>
  <sheetData>
    <row r="2" spans="2:17" ht="18">
      <c r="B2" s="54" t="s">
        <v>60</v>
      </c>
      <c r="C2" s="54"/>
      <c r="D2" s="54"/>
      <c r="E2" s="54"/>
      <c r="F2" s="54"/>
    </row>
    <row r="3" spans="2:17" ht="20.25">
      <c r="B3" s="55" t="s">
        <v>61</v>
      </c>
      <c r="C3" s="55"/>
      <c r="D3" s="55"/>
      <c r="E3" s="55"/>
      <c r="F3" s="55"/>
    </row>
    <row r="5" spans="2:17" ht="15">
      <c r="B5" s="34" t="s">
        <v>45</v>
      </c>
      <c r="C5" s="35" t="s">
        <v>46</v>
      </c>
      <c r="D5" s="35" t="s">
        <v>47</v>
      </c>
      <c r="E5" s="35" t="s">
        <v>48</v>
      </c>
      <c r="F5" s="35" t="s">
        <v>49</v>
      </c>
      <c r="H5" s="33" t="s">
        <v>52</v>
      </c>
      <c r="K5" s="33" t="s">
        <v>53</v>
      </c>
    </row>
    <row r="6" spans="2:17" ht="15">
      <c r="B6" s="11" t="s">
        <v>5</v>
      </c>
      <c r="C6" s="22"/>
      <c r="D6" s="38"/>
      <c r="E6" s="11">
        <v>10</v>
      </c>
      <c r="F6" s="38"/>
      <c r="H6" s="35" t="s">
        <v>45</v>
      </c>
      <c r="I6" s="35" t="s">
        <v>46</v>
      </c>
      <c r="K6" s="36" t="s">
        <v>45</v>
      </c>
      <c r="L6" s="37" t="s">
        <v>7</v>
      </c>
      <c r="M6" s="37" t="s">
        <v>5</v>
      </c>
      <c r="N6" s="37" t="s">
        <v>63</v>
      </c>
      <c r="O6" s="37" t="s">
        <v>3</v>
      </c>
      <c r="P6" s="37" t="s">
        <v>65</v>
      </c>
      <c r="Q6" s="41" t="s">
        <v>69</v>
      </c>
    </row>
    <row r="7" spans="2:17" ht="15">
      <c r="B7" s="11" t="s">
        <v>5</v>
      </c>
      <c r="C7" s="22"/>
      <c r="D7" s="38"/>
      <c r="E7" s="11">
        <v>12</v>
      </c>
      <c r="F7" s="38"/>
      <c r="H7" s="37" t="s">
        <v>7</v>
      </c>
      <c r="I7" s="20" t="s">
        <v>54</v>
      </c>
      <c r="K7" s="36" t="s">
        <v>47</v>
      </c>
      <c r="L7" s="40">
        <v>5000</v>
      </c>
      <c r="M7" s="40">
        <v>2500</v>
      </c>
      <c r="N7" s="40">
        <v>1500</v>
      </c>
      <c r="O7" s="40">
        <v>3000</v>
      </c>
      <c r="P7" s="40">
        <v>1500</v>
      </c>
      <c r="Q7" s="41" t="s">
        <v>70</v>
      </c>
    </row>
    <row r="8" spans="2:17" ht="15">
      <c r="B8" s="11" t="s">
        <v>7</v>
      </c>
      <c r="C8" s="22"/>
      <c r="D8" s="38"/>
      <c r="E8" s="11">
        <v>8</v>
      </c>
      <c r="F8" s="38"/>
      <c r="H8" s="37" t="s">
        <v>5</v>
      </c>
      <c r="I8" s="20" t="s">
        <v>50</v>
      </c>
    </row>
    <row r="9" spans="2:17" ht="15">
      <c r="B9" s="11" t="s">
        <v>4</v>
      </c>
      <c r="C9" s="22"/>
      <c r="D9" s="38"/>
      <c r="E9" s="11">
        <v>15</v>
      </c>
      <c r="F9" s="38"/>
      <c r="H9" s="37" t="s">
        <v>63</v>
      </c>
      <c r="I9" s="20" t="s">
        <v>64</v>
      </c>
    </row>
    <row r="10" spans="2:17" ht="15">
      <c r="B10" s="11" t="s">
        <v>3</v>
      </c>
      <c r="C10" s="22"/>
      <c r="D10" s="38"/>
      <c r="E10" s="11">
        <v>20</v>
      </c>
      <c r="F10" s="38"/>
      <c r="H10" s="37" t="s">
        <v>3</v>
      </c>
      <c r="I10" s="20" t="s">
        <v>62</v>
      </c>
    </row>
    <row r="11" spans="2:17" ht="15">
      <c r="B11" s="11" t="s">
        <v>2</v>
      </c>
      <c r="C11" s="22"/>
      <c r="D11" s="38"/>
      <c r="E11" s="11">
        <v>20</v>
      </c>
      <c r="F11" s="38"/>
      <c r="H11" s="37" t="s">
        <v>65</v>
      </c>
      <c r="I11" s="20" t="s">
        <v>66</v>
      </c>
    </row>
    <row r="12" spans="2:17">
      <c r="B12" s="11" t="s">
        <v>2</v>
      </c>
      <c r="C12" s="22"/>
      <c r="D12" s="38"/>
      <c r="E12" s="11">
        <v>15</v>
      </c>
      <c r="F12" s="38"/>
      <c r="H12" s="42" t="s">
        <v>67</v>
      </c>
      <c r="I12" s="42" t="s">
        <v>68</v>
      </c>
    </row>
    <row r="13" spans="2:17">
      <c r="B13" s="11" t="s">
        <v>3</v>
      </c>
      <c r="C13" s="22"/>
      <c r="D13" s="38"/>
      <c r="E13" s="11">
        <v>10</v>
      </c>
      <c r="F13" s="38"/>
    </row>
    <row r="14" spans="2:17">
      <c r="B14" s="11" t="s">
        <v>2</v>
      </c>
      <c r="C14" s="22"/>
      <c r="D14" s="38"/>
      <c r="E14" s="11">
        <v>25</v>
      </c>
      <c r="F14" s="38"/>
      <c r="H14" s="32" t="s">
        <v>71</v>
      </c>
    </row>
    <row r="15" spans="2:17">
      <c r="B15" s="11" t="s">
        <v>7</v>
      </c>
      <c r="C15" s="22"/>
      <c r="D15" s="38"/>
      <c r="E15" s="11">
        <v>5</v>
      </c>
      <c r="F15" s="38"/>
      <c r="H15" s="32" t="s">
        <v>72</v>
      </c>
      <c r="I15" s="32" t="s">
        <v>74</v>
      </c>
    </row>
    <row r="16" spans="2:17" ht="15">
      <c r="B16" s="56" t="s">
        <v>51</v>
      </c>
      <c r="C16" s="57"/>
      <c r="D16" s="57"/>
      <c r="E16" s="58"/>
      <c r="F16" s="39"/>
      <c r="H16" s="32" t="s">
        <v>73</v>
      </c>
      <c r="I16" s="32" t="s">
        <v>75</v>
      </c>
    </row>
  </sheetData>
  <mergeCells count="3">
    <mergeCell ref="B2:F2"/>
    <mergeCell ref="B3:F3"/>
    <mergeCell ref="B16:E16"/>
  </mergeCells>
  <dataValidations count="2">
    <dataValidation allowBlank="1" showInputMessage="1" showErrorMessage="1" prompt="Harga * Jumlah" sqref="F6:F15"/>
    <dataValidation allowBlank="1" showInputMessage="1" showErrorMessage="1" prompt="Gunakan Fungsi Lookup" sqref="C6:D15"/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workbookViewId="0">
      <selection activeCell="E6" sqref="E6"/>
    </sheetView>
  </sheetViews>
  <sheetFormatPr defaultRowHeight="14.25"/>
  <cols>
    <col min="1" max="1" width="9.140625" style="1"/>
    <col min="2" max="2" width="6.28515625" style="1" customWidth="1"/>
    <col min="3" max="3" width="26.42578125" style="1" customWidth="1"/>
    <col min="4" max="4" width="5.140625" style="2" customWidth="1"/>
    <col min="5" max="5" width="11.85546875" style="1" bestFit="1" customWidth="1"/>
    <col min="6" max="17" width="15.85546875" style="1" customWidth="1"/>
    <col min="18" max="18" width="19" style="1" customWidth="1"/>
    <col min="19" max="16384" width="9.140625" style="1"/>
  </cols>
  <sheetData>
    <row r="2" spans="2:18" ht="20.25">
      <c r="B2" s="59" t="s">
        <v>152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2:18" ht="27.75">
      <c r="B3" s="60" t="s">
        <v>153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5" spans="2:18" ht="23.25" customHeight="1">
      <c r="B5" s="9" t="s">
        <v>150</v>
      </c>
      <c r="C5" s="9" t="s">
        <v>76</v>
      </c>
      <c r="D5" s="9" t="s">
        <v>136</v>
      </c>
      <c r="E5" s="9" t="s">
        <v>149</v>
      </c>
      <c r="F5" s="9" t="s">
        <v>137</v>
      </c>
      <c r="G5" s="9" t="s">
        <v>138</v>
      </c>
      <c r="H5" s="9" t="s">
        <v>139</v>
      </c>
      <c r="I5" s="9" t="s">
        <v>140</v>
      </c>
      <c r="J5" s="9" t="s">
        <v>141</v>
      </c>
      <c r="K5" s="9" t="s">
        <v>142</v>
      </c>
      <c r="L5" s="9" t="s">
        <v>143</v>
      </c>
      <c r="M5" s="9" t="s">
        <v>144</v>
      </c>
      <c r="N5" s="9" t="s">
        <v>145</v>
      </c>
      <c r="O5" s="9" t="s">
        <v>146</v>
      </c>
      <c r="P5" s="9" t="s">
        <v>147</v>
      </c>
      <c r="Q5" s="9" t="s">
        <v>148</v>
      </c>
      <c r="R5" s="9" t="s">
        <v>151</v>
      </c>
    </row>
    <row r="6" spans="2:18">
      <c r="B6" s="11">
        <v>1</v>
      </c>
      <c r="C6" s="20" t="s">
        <v>77</v>
      </c>
      <c r="D6" s="11" t="s">
        <v>5</v>
      </c>
      <c r="E6" s="43">
        <v>42103</v>
      </c>
      <c r="F6" s="44">
        <v>51901556</v>
      </c>
      <c r="G6" s="44">
        <v>101198589</v>
      </c>
      <c r="H6" s="44">
        <v>98752662</v>
      </c>
      <c r="I6" s="44">
        <v>93202835</v>
      </c>
      <c r="J6" s="44">
        <v>78845521</v>
      </c>
      <c r="K6" s="44">
        <v>8702148</v>
      </c>
      <c r="L6" s="44">
        <v>75394089</v>
      </c>
      <c r="M6" s="44">
        <v>6269479</v>
      </c>
      <c r="N6" s="44">
        <v>31934486</v>
      </c>
      <c r="O6" s="44">
        <v>79168227</v>
      </c>
      <c r="P6" s="44">
        <v>55498772</v>
      </c>
      <c r="Q6" s="44">
        <v>22087720</v>
      </c>
      <c r="R6" s="44">
        <f>SUM(F6:Q6)</f>
        <v>702956084</v>
      </c>
    </row>
    <row r="7" spans="2:18">
      <c r="B7" s="11">
        <v>2</v>
      </c>
      <c r="C7" s="20" t="s">
        <v>78</v>
      </c>
      <c r="D7" s="11" t="s">
        <v>5</v>
      </c>
      <c r="E7" s="43">
        <v>41098</v>
      </c>
      <c r="F7" s="44">
        <v>135091786</v>
      </c>
      <c r="G7" s="44">
        <v>49326371</v>
      </c>
      <c r="H7" s="44">
        <v>45219807</v>
      </c>
      <c r="I7" s="44">
        <v>129854557</v>
      </c>
      <c r="J7" s="44">
        <v>33801697</v>
      </c>
      <c r="K7" s="44">
        <v>131907605</v>
      </c>
      <c r="L7" s="44">
        <v>121689324</v>
      </c>
      <c r="M7" s="44">
        <v>82625541</v>
      </c>
      <c r="N7" s="44">
        <v>47366906</v>
      </c>
      <c r="O7" s="44">
        <v>4767312</v>
      </c>
      <c r="P7" s="44">
        <v>102909636</v>
      </c>
      <c r="Q7" s="44">
        <v>15651843</v>
      </c>
      <c r="R7" s="44">
        <f t="shared" ref="R7:R64" si="0">SUM(F7:Q7)</f>
        <v>900212385</v>
      </c>
    </row>
    <row r="8" spans="2:18">
      <c r="B8" s="11">
        <v>3</v>
      </c>
      <c r="C8" s="20" t="s">
        <v>79</v>
      </c>
      <c r="D8" s="11" t="s">
        <v>5</v>
      </c>
      <c r="E8" s="43">
        <v>38618</v>
      </c>
      <c r="F8" s="44">
        <v>17464172</v>
      </c>
      <c r="G8" s="44">
        <v>75259338</v>
      </c>
      <c r="H8" s="44">
        <v>82149371</v>
      </c>
      <c r="I8" s="44">
        <v>136331217</v>
      </c>
      <c r="J8" s="44">
        <v>10062642</v>
      </c>
      <c r="K8" s="44">
        <v>54531783</v>
      </c>
      <c r="L8" s="44">
        <v>122449264</v>
      </c>
      <c r="M8" s="44">
        <v>38529131</v>
      </c>
      <c r="N8" s="44">
        <v>129942761</v>
      </c>
      <c r="O8" s="44">
        <v>145125542</v>
      </c>
      <c r="P8" s="44">
        <v>91066514</v>
      </c>
      <c r="Q8" s="44">
        <v>18146880</v>
      </c>
      <c r="R8" s="44">
        <f t="shared" si="0"/>
        <v>921058615</v>
      </c>
    </row>
    <row r="9" spans="2:18">
      <c r="B9" s="11">
        <v>4</v>
      </c>
      <c r="C9" s="20" t="s">
        <v>80</v>
      </c>
      <c r="D9" s="11" t="s">
        <v>5</v>
      </c>
      <c r="E9" s="43">
        <v>40623</v>
      </c>
      <c r="F9" s="44">
        <v>54120754</v>
      </c>
      <c r="G9" s="44">
        <v>17602253</v>
      </c>
      <c r="H9" s="44">
        <v>133975922</v>
      </c>
      <c r="I9" s="44">
        <v>12657792</v>
      </c>
      <c r="J9" s="44">
        <v>141477283</v>
      </c>
      <c r="K9" s="44">
        <v>46184521</v>
      </c>
      <c r="L9" s="44">
        <v>60565522</v>
      </c>
      <c r="M9" s="44">
        <v>23529474</v>
      </c>
      <c r="N9" s="44">
        <v>94496105</v>
      </c>
      <c r="O9" s="44">
        <v>64504114</v>
      </c>
      <c r="P9" s="44">
        <v>30972206</v>
      </c>
      <c r="Q9" s="44">
        <v>118266266</v>
      </c>
      <c r="R9" s="44">
        <f t="shared" si="0"/>
        <v>798352212</v>
      </c>
    </row>
    <row r="10" spans="2:18">
      <c r="B10" s="11">
        <v>5</v>
      </c>
      <c r="C10" s="20" t="s">
        <v>81</v>
      </c>
      <c r="D10" s="11" t="s">
        <v>5</v>
      </c>
      <c r="E10" s="43">
        <v>42674</v>
      </c>
      <c r="F10" s="44">
        <v>116004271</v>
      </c>
      <c r="G10" s="44">
        <v>60323390</v>
      </c>
      <c r="H10" s="44">
        <v>134767222</v>
      </c>
      <c r="I10" s="44">
        <v>64632979</v>
      </c>
      <c r="J10" s="44">
        <v>75988705</v>
      </c>
      <c r="K10" s="44">
        <v>21303590</v>
      </c>
      <c r="L10" s="44">
        <v>44276976</v>
      </c>
      <c r="M10" s="44">
        <v>49580903</v>
      </c>
      <c r="N10" s="44">
        <v>107688021</v>
      </c>
      <c r="O10" s="44">
        <v>37471242</v>
      </c>
      <c r="P10" s="44">
        <v>109399122</v>
      </c>
      <c r="Q10" s="44">
        <v>8013222</v>
      </c>
      <c r="R10" s="44">
        <f t="shared" si="0"/>
        <v>829449643</v>
      </c>
    </row>
    <row r="11" spans="2:18">
      <c r="B11" s="11">
        <v>6</v>
      </c>
      <c r="C11" s="20" t="s">
        <v>82</v>
      </c>
      <c r="D11" s="11" t="s">
        <v>5</v>
      </c>
      <c r="E11" s="43">
        <v>43334</v>
      </c>
      <c r="F11" s="44">
        <v>64547629</v>
      </c>
      <c r="G11" s="44">
        <v>86813871</v>
      </c>
      <c r="H11" s="44">
        <v>110902639</v>
      </c>
      <c r="I11" s="44">
        <v>56047354</v>
      </c>
      <c r="J11" s="44">
        <v>121342552</v>
      </c>
      <c r="K11" s="44">
        <v>146877550</v>
      </c>
      <c r="L11" s="44">
        <v>6664234</v>
      </c>
      <c r="M11" s="44">
        <v>5137386</v>
      </c>
      <c r="N11" s="44">
        <v>94112923</v>
      </c>
      <c r="O11" s="44">
        <v>10772156</v>
      </c>
      <c r="P11" s="44">
        <v>43170567</v>
      </c>
      <c r="Q11" s="44">
        <v>51774328</v>
      </c>
      <c r="R11" s="44">
        <f t="shared" si="0"/>
        <v>798163189</v>
      </c>
    </row>
    <row r="12" spans="2:18">
      <c r="B12" s="11">
        <v>7</v>
      </c>
      <c r="C12" s="20" t="s">
        <v>83</v>
      </c>
      <c r="D12" s="11" t="s">
        <v>5</v>
      </c>
      <c r="E12" s="43">
        <v>40313</v>
      </c>
      <c r="F12" s="44">
        <v>114440159</v>
      </c>
      <c r="G12" s="44">
        <v>83125736</v>
      </c>
      <c r="H12" s="44">
        <v>46407188</v>
      </c>
      <c r="I12" s="44">
        <v>117601527</v>
      </c>
      <c r="J12" s="44">
        <v>37720540</v>
      </c>
      <c r="K12" s="44">
        <v>104107897</v>
      </c>
      <c r="L12" s="44">
        <v>45748673</v>
      </c>
      <c r="M12" s="44">
        <v>139147279</v>
      </c>
      <c r="N12" s="44">
        <v>24606073</v>
      </c>
      <c r="O12" s="44">
        <v>62710367</v>
      </c>
      <c r="P12" s="44">
        <v>118821220</v>
      </c>
      <c r="Q12" s="44">
        <v>32592600</v>
      </c>
      <c r="R12" s="44">
        <f t="shared" si="0"/>
        <v>927029259</v>
      </c>
    </row>
    <row r="13" spans="2:18">
      <c r="B13" s="11">
        <v>8</v>
      </c>
      <c r="C13" s="20" t="s">
        <v>84</v>
      </c>
      <c r="D13" s="11" t="s">
        <v>5</v>
      </c>
      <c r="E13" s="43">
        <v>40034</v>
      </c>
      <c r="F13" s="44">
        <v>127450723</v>
      </c>
      <c r="G13" s="44">
        <v>14925088</v>
      </c>
      <c r="H13" s="44">
        <v>98672490</v>
      </c>
      <c r="I13" s="44">
        <v>11636905</v>
      </c>
      <c r="J13" s="44">
        <v>132362215</v>
      </c>
      <c r="K13" s="44">
        <v>106978958</v>
      </c>
      <c r="L13" s="44">
        <v>15730415</v>
      </c>
      <c r="M13" s="44">
        <v>68675156</v>
      </c>
      <c r="N13" s="44">
        <v>9674576</v>
      </c>
      <c r="O13" s="44">
        <v>147283990</v>
      </c>
      <c r="P13" s="44">
        <v>42016251</v>
      </c>
      <c r="Q13" s="44">
        <v>12737108</v>
      </c>
      <c r="R13" s="44">
        <f t="shared" si="0"/>
        <v>788143875</v>
      </c>
    </row>
    <row r="14" spans="2:18">
      <c r="B14" s="11">
        <v>9</v>
      </c>
      <c r="C14" s="20" t="s">
        <v>85</v>
      </c>
      <c r="D14" s="11" t="s">
        <v>5</v>
      </c>
      <c r="E14" s="43">
        <v>42830</v>
      </c>
      <c r="F14" s="44">
        <v>49103696</v>
      </c>
      <c r="G14" s="44">
        <v>86644656</v>
      </c>
      <c r="H14" s="44">
        <v>5673209</v>
      </c>
      <c r="I14" s="44">
        <v>39117018</v>
      </c>
      <c r="J14" s="44">
        <v>41619760</v>
      </c>
      <c r="K14" s="44">
        <v>78879373</v>
      </c>
      <c r="L14" s="44">
        <v>47855789</v>
      </c>
      <c r="M14" s="44">
        <v>24659092</v>
      </c>
      <c r="N14" s="44">
        <v>133354633</v>
      </c>
      <c r="O14" s="44">
        <v>54958931</v>
      </c>
      <c r="P14" s="44">
        <v>21826996</v>
      </c>
      <c r="Q14" s="44">
        <v>32685532</v>
      </c>
      <c r="R14" s="44">
        <f t="shared" si="0"/>
        <v>616378685</v>
      </c>
    </row>
    <row r="15" spans="2:18">
      <c r="B15" s="11">
        <v>10</v>
      </c>
      <c r="C15" s="20" t="s">
        <v>86</v>
      </c>
      <c r="D15" s="11" t="s">
        <v>5</v>
      </c>
      <c r="E15" s="43">
        <v>41243</v>
      </c>
      <c r="F15" s="44">
        <v>6406529</v>
      </c>
      <c r="G15" s="44">
        <v>35337152</v>
      </c>
      <c r="H15" s="44">
        <v>120663553</v>
      </c>
      <c r="I15" s="44">
        <v>42464686</v>
      </c>
      <c r="J15" s="44">
        <v>131960490</v>
      </c>
      <c r="K15" s="44">
        <v>18364472</v>
      </c>
      <c r="L15" s="44">
        <v>32982055</v>
      </c>
      <c r="M15" s="44">
        <v>110319212</v>
      </c>
      <c r="N15" s="44">
        <v>95262964</v>
      </c>
      <c r="O15" s="44">
        <v>49559262</v>
      </c>
      <c r="P15" s="44">
        <v>90921721</v>
      </c>
      <c r="Q15" s="44">
        <v>141055172</v>
      </c>
      <c r="R15" s="44">
        <f t="shared" si="0"/>
        <v>875297268</v>
      </c>
    </row>
    <row r="16" spans="2:18">
      <c r="B16" s="11">
        <v>11</v>
      </c>
      <c r="C16" s="20" t="s">
        <v>87</v>
      </c>
      <c r="D16" s="11" t="s">
        <v>5</v>
      </c>
      <c r="E16" s="43">
        <v>42217</v>
      </c>
      <c r="F16" s="44">
        <v>112179021</v>
      </c>
      <c r="G16" s="44">
        <v>119185286</v>
      </c>
      <c r="H16" s="44">
        <v>62270342</v>
      </c>
      <c r="I16" s="44">
        <v>73600720</v>
      </c>
      <c r="J16" s="44">
        <v>90591784</v>
      </c>
      <c r="K16" s="44">
        <v>75684689</v>
      </c>
      <c r="L16" s="44">
        <v>25492895</v>
      </c>
      <c r="M16" s="44">
        <v>94647421</v>
      </c>
      <c r="N16" s="44">
        <v>51800812</v>
      </c>
      <c r="O16" s="44">
        <v>65338913</v>
      </c>
      <c r="P16" s="44">
        <v>43795803</v>
      </c>
      <c r="Q16" s="44">
        <v>70947959</v>
      </c>
      <c r="R16" s="44">
        <f t="shared" si="0"/>
        <v>885535645</v>
      </c>
    </row>
    <row r="17" spans="2:18">
      <c r="B17" s="11">
        <v>12</v>
      </c>
      <c r="C17" s="20" t="s">
        <v>88</v>
      </c>
      <c r="D17" s="11" t="s">
        <v>5</v>
      </c>
      <c r="E17" s="43">
        <v>43004</v>
      </c>
      <c r="F17" s="44">
        <v>24834077</v>
      </c>
      <c r="G17" s="44">
        <v>16612335</v>
      </c>
      <c r="H17" s="44">
        <v>93409395</v>
      </c>
      <c r="I17" s="44">
        <v>107339454</v>
      </c>
      <c r="J17" s="44">
        <v>136437880</v>
      </c>
      <c r="K17" s="44">
        <v>29213910</v>
      </c>
      <c r="L17" s="44">
        <v>45640695</v>
      </c>
      <c r="M17" s="44">
        <v>41362871</v>
      </c>
      <c r="N17" s="44">
        <v>115644655</v>
      </c>
      <c r="O17" s="44">
        <v>134029002</v>
      </c>
      <c r="P17" s="44">
        <v>65481630</v>
      </c>
      <c r="Q17" s="44">
        <v>66641488</v>
      </c>
      <c r="R17" s="44">
        <f t="shared" si="0"/>
        <v>876647392</v>
      </c>
    </row>
    <row r="18" spans="2:18">
      <c r="B18" s="11">
        <v>13</v>
      </c>
      <c r="C18" s="20" t="s">
        <v>89</v>
      </c>
      <c r="D18" s="11" t="s">
        <v>5</v>
      </c>
      <c r="E18" s="43">
        <v>41619</v>
      </c>
      <c r="F18" s="44">
        <v>9043897</v>
      </c>
      <c r="G18" s="44">
        <v>101166752</v>
      </c>
      <c r="H18" s="44">
        <v>143813975</v>
      </c>
      <c r="I18" s="44">
        <v>68611888</v>
      </c>
      <c r="J18" s="44">
        <v>140333989</v>
      </c>
      <c r="K18" s="44">
        <v>95996616</v>
      </c>
      <c r="L18" s="44">
        <v>104702179</v>
      </c>
      <c r="M18" s="44">
        <v>133200391</v>
      </c>
      <c r="N18" s="44">
        <v>14724501</v>
      </c>
      <c r="O18" s="44">
        <v>116079552</v>
      </c>
      <c r="P18" s="44">
        <v>71433799</v>
      </c>
      <c r="Q18" s="44">
        <v>137928309</v>
      </c>
      <c r="R18" s="44">
        <f t="shared" si="0"/>
        <v>1137035848</v>
      </c>
    </row>
    <row r="19" spans="2:18">
      <c r="B19" s="11">
        <v>14</v>
      </c>
      <c r="C19" s="20" t="s">
        <v>90</v>
      </c>
      <c r="D19" s="11" t="s">
        <v>5</v>
      </c>
      <c r="E19" s="43">
        <v>40478</v>
      </c>
      <c r="F19" s="44">
        <v>135968852</v>
      </c>
      <c r="G19" s="44">
        <v>141446644</v>
      </c>
      <c r="H19" s="44">
        <v>67630213</v>
      </c>
      <c r="I19" s="44">
        <v>49870817</v>
      </c>
      <c r="J19" s="44">
        <v>114363770</v>
      </c>
      <c r="K19" s="44">
        <v>124422616</v>
      </c>
      <c r="L19" s="44">
        <v>87806446</v>
      </c>
      <c r="M19" s="44">
        <v>37945961</v>
      </c>
      <c r="N19" s="44">
        <v>73238911</v>
      </c>
      <c r="O19" s="44">
        <v>89831252</v>
      </c>
      <c r="P19" s="44">
        <v>122578133</v>
      </c>
      <c r="Q19" s="44">
        <v>111945266</v>
      </c>
      <c r="R19" s="44">
        <f t="shared" si="0"/>
        <v>1157048881</v>
      </c>
    </row>
    <row r="20" spans="2:18">
      <c r="B20" s="11">
        <v>15</v>
      </c>
      <c r="C20" s="20" t="s">
        <v>91</v>
      </c>
      <c r="D20" s="11" t="s">
        <v>5</v>
      </c>
      <c r="E20" s="43">
        <v>42748</v>
      </c>
      <c r="F20" s="44">
        <v>20175858</v>
      </c>
      <c r="G20" s="44">
        <v>108826233</v>
      </c>
      <c r="H20" s="44">
        <v>32703620</v>
      </c>
      <c r="I20" s="44">
        <v>137092327</v>
      </c>
      <c r="J20" s="44">
        <v>32881089</v>
      </c>
      <c r="K20" s="44">
        <v>16536683</v>
      </c>
      <c r="L20" s="44">
        <v>29986683</v>
      </c>
      <c r="M20" s="44">
        <v>86597828</v>
      </c>
      <c r="N20" s="44">
        <v>45734444</v>
      </c>
      <c r="O20" s="44">
        <v>128850070</v>
      </c>
      <c r="P20" s="44">
        <v>8566868</v>
      </c>
      <c r="Q20" s="44">
        <v>54509430</v>
      </c>
      <c r="R20" s="44">
        <f t="shared" si="0"/>
        <v>702461133</v>
      </c>
    </row>
    <row r="21" spans="2:18">
      <c r="B21" s="11">
        <v>16</v>
      </c>
      <c r="C21" s="20" t="s">
        <v>92</v>
      </c>
      <c r="D21" s="11" t="s">
        <v>2</v>
      </c>
      <c r="E21" s="43">
        <v>38948</v>
      </c>
      <c r="F21" s="44">
        <v>67570822</v>
      </c>
      <c r="G21" s="44">
        <v>42691884</v>
      </c>
      <c r="H21" s="44">
        <v>126218174</v>
      </c>
      <c r="I21" s="44">
        <v>109736447</v>
      </c>
      <c r="J21" s="44">
        <v>20761454</v>
      </c>
      <c r="K21" s="44">
        <v>30150630</v>
      </c>
      <c r="L21" s="44">
        <v>55800555</v>
      </c>
      <c r="M21" s="44">
        <v>68402055</v>
      </c>
      <c r="N21" s="44">
        <v>80601179</v>
      </c>
      <c r="O21" s="44">
        <v>138912311</v>
      </c>
      <c r="P21" s="44">
        <v>107233029</v>
      </c>
      <c r="Q21" s="44">
        <v>115786930</v>
      </c>
      <c r="R21" s="44">
        <f t="shared" si="0"/>
        <v>963865470</v>
      </c>
    </row>
    <row r="22" spans="2:18">
      <c r="B22" s="11">
        <v>17</v>
      </c>
      <c r="C22" s="20" t="s">
        <v>93</v>
      </c>
      <c r="D22" s="11" t="s">
        <v>2</v>
      </c>
      <c r="E22" s="43">
        <v>41865</v>
      </c>
      <c r="F22" s="44">
        <v>131709866</v>
      </c>
      <c r="G22" s="44">
        <v>32780026</v>
      </c>
      <c r="H22" s="44">
        <v>140042380</v>
      </c>
      <c r="I22" s="44">
        <v>64762012</v>
      </c>
      <c r="J22" s="44">
        <v>5385503</v>
      </c>
      <c r="K22" s="44">
        <v>98641137</v>
      </c>
      <c r="L22" s="44">
        <v>116157437</v>
      </c>
      <c r="M22" s="44">
        <v>126322638</v>
      </c>
      <c r="N22" s="44">
        <v>74046509</v>
      </c>
      <c r="O22" s="44">
        <v>119388275</v>
      </c>
      <c r="P22" s="44">
        <v>132421117</v>
      </c>
      <c r="Q22" s="44">
        <v>117832110</v>
      </c>
      <c r="R22" s="44">
        <f t="shared" si="0"/>
        <v>1159489010</v>
      </c>
    </row>
    <row r="23" spans="2:18">
      <c r="B23" s="11">
        <v>18</v>
      </c>
      <c r="C23" s="20" t="s">
        <v>94</v>
      </c>
      <c r="D23" s="11" t="s">
        <v>2</v>
      </c>
      <c r="E23" s="43">
        <v>38671</v>
      </c>
      <c r="F23" s="44">
        <v>5558732</v>
      </c>
      <c r="G23" s="44">
        <v>137098573</v>
      </c>
      <c r="H23" s="44">
        <v>10831817</v>
      </c>
      <c r="I23" s="44">
        <v>22941624</v>
      </c>
      <c r="J23" s="44">
        <v>124227345</v>
      </c>
      <c r="K23" s="44">
        <v>38365691</v>
      </c>
      <c r="L23" s="44">
        <v>124870708</v>
      </c>
      <c r="M23" s="44">
        <v>69166750</v>
      </c>
      <c r="N23" s="44">
        <v>47789550</v>
      </c>
      <c r="O23" s="44">
        <v>90079875</v>
      </c>
      <c r="P23" s="44">
        <v>86139642</v>
      </c>
      <c r="Q23" s="44">
        <v>144413879</v>
      </c>
      <c r="R23" s="44">
        <f t="shared" si="0"/>
        <v>901484186</v>
      </c>
    </row>
    <row r="24" spans="2:18">
      <c r="B24" s="11">
        <v>19</v>
      </c>
      <c r="C24" s="20" t="s">
        <v>95</v>
      </c>
      <c r="D24" s="11" t="s">
        <v>2</v>
      </c>
      <c r="E24" s="43">
        <v>42380</v>
      </c>
      <c r="F24" s="44">
        <v>9694858</v>
      </c>
      <c r="G24" s="44">
        <v>125331045</v>
      </c>
      <c r="H24" s="44">
        <v>16531384</v>
      </c>
      <c r="I24" s="44">
        <v>123638852</v>
      </c>
      <c r="J24" s="44">
        <v>102920259</v>
      </c>
      <c r="K24" s="44">
        <v>11315931</v>
      </c>
      <c r="L24" s="44">
        <v>100171828</v>
      </c>
      <c r="M24" s="44">
        <v>29600006</v>
      </c>
      <c r="N24" s="44">
        <v>13120024</v>
      </c>
      <c r="O24" s="44">
        <v>27209780</v>
      </c>
      <c r="P24" s="44">
        <v>57921522</v>
      </c>
      <c r="Q24" s="44">
        <v>127644862</v>
      </c>
      <c r="R24" s="44">
        <f t="shared" si="0"/>
        <v>745100351</v>
      </c>
    </row>
    <row r="25" spans="2:18">
      <c r="B25" s="11">
        <v>20</v>
      </c>
      <c r="C25" s="20" t="s">
        <v>96</v>
      </c>
      <c r="D25" s="11" t="s">
        <v>2</v>
      </c>
      <c r="E25" s="43">
        <v>39245</v>
      </c>
      <c r="F25" s="44">
        <v>56626620</v>
      </c>
      <c r="G25" s="44">
        <v>18735847</v>
      </c>
      <c r="H25" s="44">
        <v>67938391</v>
      </c>
      <c r="I25" s="44">
        <v>67938052</v>
      </c>
      <c r="J25" s="44">
        <v>75349333</v>
      </c>
      <c r="K25" s="44">
        <v>77468268</v>
      </c>
      <c r="L25" s="44">
        <v>67448977</v>
      </c>
      <c r="M25" s="44">
        <v>106624895</v>
      </c>
      <c r="N25" s="44">
        <v>66643614</v>
      </c>
      <c r="O25" s="44">
        <v>127487243</v>
      </c>
      <c r="P25" s="44">
        <v>35208352</v>
      </c>
      <c r="Q25" s="44">
        <v>117205016</v>
      </c>
      <c r="R25" s="44">
        <f t="shared" si="0"/>
        <v>884674608</v>
      </c>
    </row>
    <row r="26" spans="2:18">
      <c r="B26" s="11">
        <v>21</v>
      </c>
      <c r="C26" s="20" t="s">
        <v>97</v>
      </c>
      <c r="D26" s="11" t="s">
        <v>2</v>
      </c>
      <c r="E26" s="43">
        <v>42032</v>
      </c>
      <c r="F26" s="44">
        <v>126955971</v>
      </c>
      <c r="G26" s="44">
        <v>128091439</v>
      </c>
      <c r="H26" s="44">
        <v>121179951</v>
      </c>
      <c r="I26" s="44">
        <v>136735291</v>
      </c>
      <c r="J26" s="44">
        <v>24004507</v>
      </c>
      <c r="K26" s="44">
        <v>46478376</v>
      </c>
      <c r="L26" s="44">
        <v>66948504</v>
      </c>
      <c r="M26" s="44">
        <v>124937234</v>
      </c>
      <c r="N26" s="44">
        <v>39676507</v>
      </c>
      <c r="O26" s="44">
        <v>89795356</v>
      </c>
      <c r="P26" s="44">
        <v>117482491</v>
      </c>
      <c r="Q26" s="44">
        <v>71335711</v>
      </c>
      <c r="R26" s="44">
        <f t="shared" si="0"/>
        <v>1093621338</v>
      </c>
    </row>
    <row r="27" spans="2:18">
      <c r="B27" s="11">
        <v>22</v>
      </c>
      <c r="C27" s="20" t="s">
        <v>98</v>
      </c>
      <c r="D27" s="11" t="s">
        <v>2</v>
      </c>
      <c r="E27" s="43">
        <v>39388</v>
      </c>
      <c r="F27" s="44">
        <v>130572701</v>
      </c>
      <c r="G27" s="44">
        <v>125849393</v>
      </c>
      <c r="H27" s="44">
        <v>119101569</v>
      </c>
      <c r="I27" s="44">
        <v>128561177</v>
      </c>
      <c r="J27" s="44">
        <v>12010729</v>
      </c>
      <c r="K27" s="44">
        <v>79390651</v>
      </c>
      <c r="L27" s="44">
        <v>26720977</v>
      </c>
      <c r="M27" s="44">
        <v>143487880</v>
      </c>
      <c r="N27" s="44">
        <v>132529741</v>
      </c>
      <c r="O27" s="44">
        <v>117650062</v>
      </c>
      <c r="P27" s="44">
        <v>88996637</v>
      </c>
      <c r="Q27" s="44">
        <v>128805495</v>
      </c>
      <c r="R27" s="44">
        <f t="shared" si="0"/>
        <v>1233677012</v>
      </c>
    </row>
    <row r="28" spans="2:18">
      <c r="B28" s="11">
        <v>23</v>
      </c>
      <c r="C28" s="20" t="s">
        <v>99</v>
      </c>
      <c r="D28" s="11" t="s">
        <v>2</v>
      </c>
      <c r="E28" s="43">
        <v>40596</v>
      </c>
      <c r="F28" s="44">
        <v>133462942</v>
      </c>
      <c r="G28" s="44">
        <v>98389722</v>
      </c>
      <c r="H28" s="44">
        <v>63948029</v>
      </c>
      <c r="I28" s="44">
        <v>130800555</v>
      </c>
      <c r="J28" s="44">
        <v>129848662</v>
      </c>
      <c r="K28" s="44">
        <v>78002217</v>
      </c>
      <c r="L28" s="44">
        <v>73923210</v>
      </c>
      <c r="M28" s="44">
        <v>85989125</v>
      </c>
      <c r="N28" s="44">
        <v>106129401</v>
      </c>
      <c r="O28" s="44">
        <v>115492654</v>
      </c>
      <c r="P28" s="44">
        <v>62016802</v>
      </c>
      <c r="Q28" s="44">
        <v>106742757</v>
      </c>
      <c r="R28" s="44">
        <f t="shared" si="0"/>
        <v>1184746076</v>
      </c>
    </row>
    <row r="29" spans="2:18">
      <c r="B29" s="11">
        <v>24</v>
      </c>
      <c r="C29" s="20" t="s">
        <v>100</v>
      </c>
      <c r="D29" s="11" t="s">
        <v>2</v>
      </c>
      <c r="E29" s="43">
        <v>41349</v>
      </c>
      <c r="F29" s="44">
        <v>143709547</v>
      </c>
      <c r="G29" s="44">
        <v>9358402</v>
      </c>
      <c r="H29" s="44">
        <v>114380352</v>
      </c>
      <c r="I29" s="44">
        <v>82001343</v>
      </c>
      <c r="J29" s="44">
        <v>38601071</v>
      </c>
      <c r="K29" s="44">
        <v>51178252</v>
      </c>
      <c r="L29" s="44">
        <v>105099511</v>
      </c>
      <c r="M29" s="44">
        <v>27300904</v>
      </c>
      <c r="N29" s="44">
        <v>133595203</v>
      </c>
      <c r="O29" s="44">
        <v>47531096</v>
      </c>
      <c r="P29" s="44">
        <v>112584407</v>
      </c>
      <c r="Q29" s="44">
        <v>21017794</v>
      </c>
      <c r="R29" s="44">
        <f t="shared" si="0"/>
        <v>886357882</v>
      </c>
    </row>
    <row r="30" spans="2:18">
      <c r="B30" s="11">
        <v>25</v>
      </c>
      <c r="C30" s="20" t="s">
        <v>101</v>
      </c>
      <c r="D30" s="11" t="s">
        <v>2</v>
      </c>
      <c r="E30" s="43">
        <v>43195</v>
      </c>
      <c r="F30" s="44">
        <v>35690151</v>
      </c>
      <c r="G30" s="44">
        <v>114305964</v>
      </c>
      <c r="H30" s="44">
        <v>117891066</v>
      </c>
      <c r="I30" s="44">
        <v>101075288</v>
      </c>
      <c r="J30" s="44">
        <v>42569480</v>
      </c>
      <c r="K30" s="44">
        <v>127476061</v>
      </c>
      <c r="L30" s="44">
        <v>137111339</v>
      </c>
      <c r="M30" s="44">
        <v>100558578</v>
      </c>
      <c r="N30" s="44">
        <v>92849723</v>
      </c>
      <c r="O30" s="44">
        <v>9995932</v>
      </c>
      <c r="P30" s="44">
        <v>72424134</v>
      </c>
      <c r="Q30" s="44">
        <v>130637337</v>
      </c>
      <c r="R30" s="44">
        <f t="shared" si="0"/>
        <v>1082585053</v>
      </c>
    </row>
    <row r="31" spans="2:18">
      <c r="B31" s="11">
        <v>26</v>
      </c>
      <c r="C31" s="20" t="s">
        <v>102</v>
      </c>
      <c r="D31" s="11" t="s">
        <v>2</v>
      </c>
      <c r="E31" s="43">
        <v>40582</v>
      </c>
      <c r="F31" s="44">
        <v>68413558</v>
      </c>
      <c r="G31" s="44">
        <v>73318247</v>
      </c>
      <c r="H31" s="44">
        <v>132560303</v>
      </c>
      <c r="I31" s="44">
        <v>98641988</v>
      </c>
      <c r="J31" s="44">
        <v>54612688</v>
      </c>
      <c r="K31" s="44">
        <v>125573498</v>
      </c>
      <c r="L31" s="44">
        <v>60590149</v>
      </c>
      <c r="M31" s="44">
        <v>74487946</v>
      </c>
      <c r="N31" s="44">
        <v>30531557</v>
      </c>
      <c r="O31" s="44">
        <v>84613815</v>
      </c>
      <c r="P31" s="44">
        <v>85764570</v>
      </c>
      <c r="Q31" s="44">
        <v>82927691</v>
      </c>
      <c r="R31" s="44">
        <f t="shared" si="0"/>
        <v>972036010</v>
      </c>
    </row>
    <row r="32" spans="2:18">
      <c r="B32" s="11">
        <v>27</v>
      </c>
      <c r="C32" s="20" t="s">
        <v>103</v>
      </c>
      <c r="D32" s="11" t="s">
        <v>2</v>
      </c>
      <c r="E32" s="43">
        <v>43390</v>
      </c>
      <c r="F32" s="44">
        <v>118477373</v>
      </c>
      <c r="G32" s="44">
        <v>102853006</v>
      </c>
      <c r="H32" s="44">
        <v>142464524</v>
      </c>
      <c r="I32" s="44">
        <v>110938760</v>
      </c>
      <c r="J32" s="44">
        <v>72320827</v>
      </c>
      <c r="K32" s="44">
        <v>12561044</v>
      </c>
      <c r="L32" s="44">
        <v>36059062</v>
      </c>
      <c r="M32" s="44">
        <v>28050478</v>
      </c>
      <c r="N32" s="44">
        <v>24048320</v>
      </c>
      <c r="O32" s="44">
        <v>110547632</v>
      </c>
      <c r="P32" s="44">
        <v>27752207</v>
      </c>
      <c r="Q32" s="44">
        <v>113440254</v>
      </c>
      <c r="R32" s="44">
        <f t="shared" si="0"/>
        <v>899513487</v>
      </c>
    </row>
    <row r="33" spans="2:18">
      <c r="B33" s="11">
        <v>28</v>
      </c>
      <c r="C33" s="20" t="s">
        <v>104</v>
      </c>
      <c r="D33" s="11" t="s">
        <v>2</v>
      </c>
      <c r="E33" s="43">
        <v>39387</v>
      </c>
      <c r="F33" s="44">
        <v>91894590</v>
      </c>
      <c r="G33" s="44">
        <v>76403614</v>
      </c>
      <c r="H33" s="44">
        <v>52833441</v>
      </c>
      <c r="I33" s="44">
        <v>126422758</v>
      </c>
      <c r="J33" s="44">
        <v>116214828</v>
      </c>
      <c r="K33" s="44">
        <v>145187952</v>
      </c>
      <c r="L33" s="44">
        <v>145979944</v>
      </c>
      <c r="M33" s="44">
        <v>53579116</v>
      </c>
      <c r="N33" s="44">
        <v>91387084</v>
      </c>
      <c r="O33" s="44">
        <v>147566749</v>
      </c>
      <c r="P33" s="44">
        <v>129982652</v>
      </c>
      <c r="Q33" s="44">
        <v>79695172</v>
      </c>
      <c r="R33" s="44">
        <f t="shared" si="0"/>
        <v>1257147900</v>
      </c>
    </row>
    <row r="34" spans="2:18">
      <c r="B34" s="11">
        <v>29</v>
      </c>
      <c r="C34" s="20" t="s">
        <v>105</v>
      </c>
      <c r="D34" s="11" t="s">
        <v>5</v>
      </c>
      <c r="E34" s="43">
        <v>40753</v>
      </c>
      <c r="F34" s="44">
        <v>64323564</v>
      </c>
      <c r="G34" s="44">
        <v>121081180</v>
      </c>
      <c r="H34" s="44">
        <v>109850446</v>
      </c>
      <c r="I34" s="44">
        <v>123510303</v>
      </c>
      <c r="J34" s="44">
        <v>13323209</v>
      </c>
      <c r="K34" s="44">
        <v>96205081</v>
      </c>
      <c r="L34" s="44">
        <v>54937877</v>
      </c>
      <c r="M34" s="44">
        <v>67996182</v>
      </c>
      <c r="N34" s="44">
        <v>77615619</v>
      </c>
      <c r="O34" s="44">
        <v>129231270</v>
      </c>
      <c r="P34" s="44">
        <v>120162410</v>
      </c>
      <c r="Q34" s="44">
        <v>126399387</v>
      </c>
      <c r="R34" s="44">
        <f t="shared" si="0"/>
        <v>1104636528</v>
      </c>
    </row>
    <row r="35" spans="2:18">
      <c r="B35" s="11">
        <v>30</v>
      </c>
      <c r="C35" s="20" t="s">
        <v>106</v>
      </c>
      <c r="D35" s="11" t="s">
        <v>5</v>
      </c>
      <c r="E35" s="43">
        <v>41989</v>
      </c>
      <c r="F35" s="44">
        <v>139227906</v>
      </c>
      <c r="G35" s="44">
        <v>117353019</v>
      </c>
      <c r="H35" s="44">
        <v>33050259</v>
      </c>
      <c r="I35" s="44">
        <v>67365901</v>
      </c>
      <c r="J35" s="44">
        <v>41701493</v>
      </c>
      <c r="K35" s="44">
        <v>116607043</v>
      </c>
      <c r="L35" s="44">
        <v>41600159</v>
      </c>
      <c r="M35" s="44">
        <v>42761747</v>
      </c>
      <c r="N35" s="44">
        <v>123799653</v>
      </c>
      <c r="O35" s="44">
        <v>124049688</v>
      </c>
      <c r="P35" s="44">
        <v>54415749</v>
      </c>
      <c r="Q35" s="44">
        <v>11567765</v>
      </c>
      <c r="R35" s="44">
        <f t="shared" si="0"/>
        <v>913500382</v>
      </c>
    </row>
    <row r="36" spans="2:18">
      <c r="B36" s="11">
        <v>31</v>
      </c>
      <c r="C36" s="20" t="s">
        <v>107</v>
      </c>
      <c r="D36" s="11" t="s">
        <v>2</v>
      </c>
      <c r="E36" s="43">
        <v>41419</v>
      </c>
      <c r="F36" s="44">
        <v>13172071</v>
      </c>
      <c r="G36" s="44">
        <v>80220359</v>
      </c>
      <c r="H36" s="44">
        <v>40519274</v>
      </c>
      <c r="I36" s="44">
        <v>41362282</v>
      </c>
      <c r="J36" s="44">
        <v>144773419</v>
      </c>
      <c r="K36" s="44">
        <v>11344167</v>
      </c>
      <c r="L36" s="44">
        <v>128781637</v>
      </c>
      <c r="M36" s="44">
        <v>9361800</v>
      </c>
      <c r="N36" s="44">
        <v>72297034</v>
      </c>
      <c r="O36" s="44">
        <v>85730274</v>
      </c>
      <c r="P36" s="44">
        <v>62522730</v>
      </c>
      <c r="Q36" s="44">
        <v>25145796</v>
      </c>
      <c r="R36" s="44">
        <f t="shared" si="0"/>
        <v>715230843</v>
      </c>
    </row>
    <row r="37" spans="2:18">
      <c r="B37" s="11">
        <v>32</v>
      </c>
      <c r="C37" s="20" t="s">
        <v>108</v>
      </c>
      <c r="D37" s="11" t="s">
        <v>5</v>
      </c>
      <c r="E37" s="43">
        <v>40109</v>
      </c>
      <c r="F37" s="44">
        <v>21852146</v>
      </c>
      <c r="G37" s="44">
        <v>99405219</v>
      </c>
      <c r="H37" s="44">
        <v>23173841</v>
      </c>
      <c r="I37" s="44">
        <v>40946943</v>
      </c>
      <c r="J37" s="44">
        <v>117779943</v>
      </c>
      <c r="K37" s="44">
        <v>26499353</v>
      </c>
      <c r="L37" s="44">
        <v>22967553</v>
      </c>
      <c r="M37" s="44">
        <v>131168856</v>
      </c>
      <c r="N37" s="44">
        <v>83152758</v>
      </c>
      <c r="O37" s="44">
        <v>122463470</v>
      </c>
      <c r="P37" s="44">
        <v>93572819</v>
      </c>
      <c r="Q37" s="44">
        <v>51103209</v>
      </c>
      <c r="R37" s="44">
        <f t="shared" si="0"/>
        <v>834086110</v>
      </c>
    </row>
    <row r="38" spans="2:18">
      <c r="B38" s="11">
        <v>33</v>
      </c>
      <c r="C38" s="20" t="s">
        <v>109</v>
      </c>
      <c r="D38" s="11" t="s">
        <v>5</v>
      </c>
      <c r="E38" s="43">
        <v>39669</v>
      </c>
      <c r="F38" s="44">
        <v>80073001</v>
      </c>
      <c r="G38" s="44">
        <v>133141022</v>
      </c>
      <c r="H38" s="44">
        <v>6732427</v>
      </c>
      <c r="I38" s="44">
        <v>65984988</v>
      </c>
      <c r="J38" s="44">
        <v>126861356</v>
      </c>
      <c r="K38" s="44">
        <v>12252765</v>
      </c>
      <c r="L38" s="44">
        <v>81829639</v>
      </c>
      <c r="M38" s="44">
        <v>132118310</v>
      </c>
      <c r="N38" s="44">
        <v>42248324</v>
      </c>
      <c r="O38" s="44">
        <v>135214508</v>
      </c>
      <c r="P38" s="44">
        <v>139706925</v>
      </c>
      <c r="Q38" s="44">
        <v>79901360</v>
      </c>
      <c r="R38" s="44">
        <f t="shared" si="0"/>
        <v>1036064625</v>
      </c>
    </row>
    <row r="39" spans="2:18">
      <c r="B39" s="11">
        <v>34</v>
      </c>
      <c r="C39" s="20" t="s">
        <v>110</v>
      </c>
      <c r="D39" s="11" t="s">
        <v>5</v>
      </c>
      <c r="E39" s="43">
        <v>42146</v>
      </c>
      <c r="F39" s="44">
        <v>46224761</v>
      </c>
      <c r="G39" s="44">
        <v>79585875</v>
      </c>
      <c r="H39" s="44">
        <v>127689004</v>
      </c>
      <c r="I39" s="44">
        <v>95646520</v>
      </c>
      <c r="J39" s="44">
        <v>148306008</v>
      </c>
      <c r="K39" s="44">
        <v>45383215</v>
      </c>
      <c r="L39" s="44">
        <v>20816345</v>
      </c>
      <c r="M39" s="44">
        <v>47241348</v>
      </c>
      <c r="N39" s="44">
        <v>135599051</v>
      </c>
      <c r="O39" s="44">
        <v>115542280</v>
      </c>
      <c r="P39" s="44">
        <v>111308215</v>
      </c>
      <c r="Q39" s="44">
        <v>108413462</v>
      </c>
      <c r="R39" s="44">
        <f t="shared" si="0"/>
        <v>1081756084</v>
      </c>
    </row>
    <row r="40" spans="2:18">
      <c r="B40" s="11">
        <v>35</v>
      </c>
      <c r="C40" s="20" t="s">
        <v>111</v>
      </c>
      <c r="D40" s="11" t="s">
        <v>5</v>
      </c>
      <c r="E40" s="43">
        <v>41688</v>
      </c>
      <c r="F40" s="44">
        <v>86232753</v>
      </c>
      <c r="G40" s="44">
        <v>60236995</v>
      </c>
      <c r="H40" s="44">
        <v>5021554</v>
      </c>
      <c r="I40" s="44">
        <v>20445950</v>
      </c>
      <c r="J40" s="44">
        <v>59837437</v>
      </c>
      <c r="K40" s="44">
        <v>106477001</v>
      </c>
      <c r="L40" s="44">
        <v>99218763</v>
      </c>
      <c r="M40" s="44">
        <v>67452107</v>
      </c>
      <c r="N40" s="44">
        <v>34430641</v>
      </c>
      <c r="O40" s="44">
        <v>69721817</v>
      </c>
      <c r="P40" s="44">
        <v>9367895</v>
      </c>
      <c r="Q40" s="44">
        <v>32532336</v>
      </c>
      <c r="R40" s="44">
        <f t="shared" si="0"/>
        <v>650975249</v>
      </c>
    </row>
    <row r="41" spans="2:18">
      <c r="B41" s="11">
        <v>36</v>
      </c>
      <c r="C41" s="20" t="s">
        <v>112</v>
      </c>
      <c r="D41" s="11" t="s">
        <v>5</v>
      </c>
      <c r="E41" s="43">
        <v>40968</v>
      </c>
      <c r="F41" s="44">
        <v>56939421</v>
      </c>
      <c r="G41" s="44">
        <v>145211920</v>
      </c>
      <c r="H41" s="44">
        <v>149690270</v>
      </c>
      <c r="I41" s="44">
        <v>128886371</v>
      </c>
      <c r="J41" s="44">
        <v>130189612</v>
      </c>
      <c r="K41" s="44">
        <v>104387089</v>
      </c>
      <c r="L41" s="44">
        <v>9391320</v>
      </c>
      <c r="M41" s="44">
        <v>88407122</v>
      </c>
      <c r="N41" s="44">
        <v>26660771</v>
      </c>
      <c r="O41" s="44">
        <v>98480432</v>
      </c>
      <c r="P41" s="44">
        <v>82062010</v>
      </c>
      <c r="Q41" s="44">
        <v>66803650</v>
      </c>
      <c r="R41" s="44">
        <f t="shared" si="0"/>
        <v>1087109988</v>
      </c>
    </row>
    <row r="42" spans="2:18">
      <c r="B42" s="11">
        <v>37</v>
      </c>
      <c r="C42" s="20" t="s">
        <v>113</v>
      </c>
      <c r="D42" s="11" t="s">
        <v>5</v>
      </c>
      <c r="E42" s="43">
        <v>42891</v>
      </c>
      <c r="F42" s="44">
        <v>22661804</v>
      </c>
      <c r="G42" s="44">
        <v>84246521</v>
      </c>
      <c r="H42" s="44">
        <v>33328842</v>
      </c>
      <c r="I42" s="44">
        <v>87722965</v>
      </c>
      <c r="J42" s="44">
        <v>15395265</v>
      </c>
      <c r="K42" s="44">
        <v>37954340</v>
      </c>
      <c r="L42" s="44">
        <v>62574609</v>
      </c>
      <c r="M42" s="44">
        <v>120300409</v>
      </c>
      <c r="N42" s="44">
        <v>29146706</v>
      </c>
      <c r="O42" s="44">
        <v>116156476</v>
      </c>
      <c r="P42" s="44">
        <v>7780718</v>
      </c>
      <c r="Q42" s="44">
        <v>108558834</v>
      </c>
      <c r="R42" s="44">
        <f t="shared" si="0"/>
        <v>725827489</v>
      </c>
    </row>
    <row r="43" spans="2:18">
      <c r="B43" s="11">
        <v>38</v>
      </c>
      <c r="C43" s="20" t="s">
        <v>114</v>
      </c>
      <c r="D43" s="11" t="s">
        <v>5</v>
      </c>
      <c r="E43" s="43">
        <v>40419</v>
      </c>
      <c r="F43" s="44">
        <v>124540659</v>
      </c>
      <c r="G43" s="44">
        <v>126012484</v>
      </c>
      <c r="H43" s="44">
        <v>39055611</v>
      </c>
      <c r="I43" s="44">
        <v>18480818</v>
      </c>
      <c r="J43" s="44">
        <v>60080476</v>
      </c>
      <c r="K43" s="44">
        <v>121406413</v>
      </c>
      <c r="L43" s="44">
        <v>134607194</v>
      </c>
      <c r="M43" s="44">
        <v>115942464</v>
      </c>
      <c r="N43" s="44">
        <v>80606461</v>
      </c>
      <c r="O43" s="44">
        <v>110143135</v>
      </c>
      <c r="P43" s="44">
        <v>9619551</v>
      </c>
      <c r="Q43" s="44">
        <v>15253436</v>
      </c>
      <c r="R43" s="44">
        <f t="shared" si="0"/>
        <v>955748702</v>
      </c>
    </row>
    <row r="44" spans="2:18">
      <c r="B44" s="11">
        <v>39</v>
      </c>
      <c r="C44" s="20" t="s">
        <v>115</v>
      </c>
      <c r="D44" s="11" t="s">
        <v>5</v>
      </c>
      <c r="E44" s="43">
        <v>40686</v>
      </c>
      <c r="F44" s="44">
        <v>30273243</v>
      </c>
      <c r="G44" s="44">
        <v>74685712</v>
      </c>
      <c r="H44" s="44">
        <v>20339766</v>
      </c>
      <c r="I44" s="44">
        <v>85326450</v>
      </c>
      <c r="J44" s="44">
        <v>45554930</v>
      </c>
      <c r="K44" s="44">
        <v>108296397</v>
      </c>
      <c r="L44" s="44">
        <v>5217361</v>
      </c>
      <c r="M44" s="44">
        <v>142215398</v>
      </c>
      <c r="N44" s="44">
        <v>38984642</v>
      </c>
      <c r="O44" s="44">
        <v>146906760</v>
      </c>
      <c r="P44" s="44">
        <v>145147120</v>
      </c>
      <c r="Q44" s="44">
        <v>54456000</v>
      </c>
      <c r="R44" s="44">
        <f t="shared" si="0"/>
        <v>897403779</v>
      </c>
    </row>
    <row r="45" spans="2:18">
      <c r="B45" s="11">
        <v>40</v>
      </c>
      <c r="C45" s="20" t="s">
        <v>116</v>
      </c>
      <c r="D45" s="11" t="s">
        <v>5</v>
      </c>
      <c r="E45" s="43">
        <v>41930</v>
      </c>
      <c r="F45" s="44">
        <v>82909075</v>
      </c>
      <c r="G45" s="44">
        <v>107990625</v>
      </c>
      <c r="H45" s="44">
        <v>39368409</v>
      </c>
      <c r="I45" s="44">
        <v>146455468</v>
      </c>
      <c r="J45" s="44">
        <v>9860295</v>
      </c>
      <c r="K45" s="44">
        <v>67016356</v>
      </c>
      <c r="L45" s="44">
        <v>52588606</v>
      </c>
      <c r="M45" s="44">
        <v>143426996</v>
      </c>
      <c r="N45" s="44">
        <v>26141819</v>
      </c>
      <c r="O45" s="44">
        <v>99365834</v>
      </c>
      <c r="P45" s="44">
        <v>88661734</v>
      </c>
      <c r="Q45" s="44">
        <v>16450562</v>
      </c>
      <c r="R45" s="44">
        <f t="shared" si="0"/>
        <v>880235779</v>
      </c>
    </row>
    <row r="46" spans="2:18">
      <c r="B46" s="11">
        <v>41</v>
      </c>
      <c r="C46" s="20" t="s">
        <v>117</v>
      </c>
      <c r="D46" s="11" t="s">
        <v>5</v>
      </c>
      <c r="E46" s="43">
        <v>40210</v>
      </c>
      <c r="F46" s="44">
        <v>56283202</v>
      </c>
      <c r="G46" s="44">
        <v>39321887</v>
      </c>
      <c r="H46" s="44">
        <v>9436621</v>
      </c>
      <c r="I46" s="44">
        <v>62209772</v>
      </c>
      <c r="J46" s="44">
        <v>74644732</v>
      </c>
      <c r="K46" s="44">
        <v>93272151</v>
      </c>
      <c r="L46" s="44">
        <v>102195163</v>
      </c>
      <c r="M46" s="44">
        <v>134668393</v>
      </c>
      <c r="N46" s="44">
        <v>131156541</v>
      </c>
      <c r="O46" s="44">
        <v>71096257</v>
      </c>
      <c r="P46" s="44">
        <v>88859310</v>
      </c>
      <c r="Q46" s="44">
        <v>96989802</v>
      </c>
      <c r="R46" s="44">
        <f t="shared" si="0"/>
        <v>960133831</v>
      </c>
    </row>
    <row r="47" spans="2:18">
      <c r="B47" s="11">
        <v>42</v>
      </c>
      <c r="C47" s="20" t="s">
        <v>118</v>
      </c>
      <c r="D47" s="11" t="s">
        <v>2</v>
      </c>
      <c r="E47" s="43">
        <v>40603</v>
      </c>
      <c r="F47" s="44">
        <v>64908129</v>
      </c>
      <c r="G47" s="44">
        <v>61512236</v>
      </c>
      <c r="H47" s="44">
        <v>141730544</v>
      </c>
      <c r="I47" s="44">
        <v>32051274</v>
      </c>
      <c r="J47" s="44">
        <v>37325919</v>
      </c>
      <c r="K47" s="44">
        <v>46606410</v>
      </c>
      <c r="L47" s="44">
        <v>140033038</v>
      </c>
      <c r="M47" s="44">
        <v>49338400</v>
      </c>
      <c r="N47" s="44">
        <v>42360499</v>
      </c>
      <c r="O47" s="44">
        <v>44357810</v>
      </c>
      <c r="P47" s="44">
        <v>49457058</v>
      </c>
      <c r="Q47" s="44">
        <v>15056192</v>
      </c>
      <c r="R47" s="44">
        <f t="shared" si="0"/>
        <v>724737509</v>
      </c>
    </row>
    <row r="48" spans="2:18">
      <c r="B48" s="11">
        <v>43</v>
      </c>
      <c r="C48" s="20" t="s">
        <v>119</v>
      </c>
      <c r="D48" s="11" t="s">
        <v>5</v>
      </c>
      <c r="E48" s="43">
        <v>40970</v>
      </c>
      <c r="F48" s="44">
        <v>77873091</v>
      </c>
      <c r="G48" s="44">
        <v>100717920</v>
      </c>
      <c r="H48" s="44">
        <v>14027091</v>
      </c>
      <c r="I48" s="44">
        <v>119652064</v>
      </c>
      <c r="J48" s="44">
        <v>68276157</v>
      </c>
      <c r="K48" s="44">
        <v>144574427</v>
      </c>
      <c r="L48" s="44">
        <v>108166408</v>
      </c>
      <c r="M48" s="44">
        <v>136891408</v>
      </c>
      <c r="N48" s="44">
        <v>69694902</v>
      </c>
      <c r="O48" s="44">
        <v>135926304</v>
      </c>
      <c r="P48" s="44">
        <v>128654243</v>
      </c>
      <c r="Q48" s="44">
        <v>122627664</v>
      </c>
      <c r="R48" s="44">
        <f t="shared" si="0"/>
        <v>1227081679</v>
      </c>
    </row>
    <row r="49" spans="2:18">
      <c r="B49" s="11">
        <v>44</v>
      </c>
      <c r="C49" s="20" t="s">
        <v>120</v>
      </c>
      <c r="D49" s="11" t="s">
        <v>2</v>
      </c>
      <c r="E49" s="43">
        <v>40941</v>
      </c>
      <c r="F49" s="44">
        <v>148341594</v>
      </c>
      <c r="G49" s="44">
        <v>41081782</v>
      </c>
      <c r="H49" s="44">
        <v>113098086</v>
      </c>
      <c r="I49" s="44">
        <v>95752005</v>
      </c>
      <c r="J49" s="44">
        <v>65275901</v>
      </c>
      <c r="K49" s="44">
        <v>56882529</v>
      </c>
      <c r="L49" s="44">
        <v>131939312</v>
      </c>
      <c r="M49" s="44">
        <v>24265413</v>
      </c>
      <c r="N49" s="44">
        <v>82119484</v>
      </c>
      <c r="O49" s="44">
        <v>65666700</v>
      </c>
      <c r="P49" s="44">
        <v>57824307</v>
      </c>
      <c r="Q49" s="44">
        <v>102789382</v>
      </c>
      <c r="R49" s="44">
        <f t="shared" si="0"/>
        <v>985036495</v>
      </c>
    </row>
    <row r="50" spans="2:18">
      <c r="B50" s="11">
        <v>45</v>
      </c>
      <c r="C50" s="20" t="s">
        <v>121</v>
      </c>
      <c r="D50" s="11" t="s">
        <v>5</v>
      </c>
      <c r="E50" s="43">
        <v>38552</v>
      </c>
      <c r="F50" s="44">
        <v>133760360</v>
      </c>
      <c r="G50" s="44">
        <v>49623638</v>
      </c>
      <c r="H50" s="44">
        <v>38760884</v>
      </c>
      <c r="I50" s="44">
        <v>54767349</v>
      </c>
      <c r="J50" s="44">
        <v>99098122</v>
      </c>
      <c r="K50" s="44">
        <v>129430018</v>
      </c>
      <c r="L50" s="44">
        <v>25339423</v>
      </c>
      <c r="M50" s="44">
        <v>75584230</v>
      </c>
      <c r="N50" s="44">
        <v>128612070</v>
      </c>
      <c r="O50" s="44">
        <v>29154549</v>
      </c>
      <c r="P50" s="44">
        <v>56736456</v>
      </c>
      <c r="Q50" s="44">
        <v>5982343</v>
      </c>
      <c r="R50" s="44">
        <f t="shared" si="0"/>
        <v>826849442</v>
      </c>
    </row>
    <row r="51" spans="2:18">
      <c r="B51" s="11">
        <v>46</v>
      </c>
      <c r="C51" s="20" t="s">
        <v>122</v>
      </c>
      <c r="D51" s="11" t="s">
        <v>5</v>
      </c>
      <c r="E51" s="43">
        <v>41056</v>
      </c>
      <c r="F51" s="44">
        <v>36323133</v>
      </c>
      <c r="G51" s="44">
        <v>54131197</v>
      </c>
      <c r="H51" s="44">
        <v>130180816</v>
      </c>
      <c r="I51" s="44">
        <v>65026341</v>
      </c>
      <c r="J51" s="44">
        <v>46114678</v>
      </c>
      <c r="K51" s="44">
        <v>139394362</v>
      </c>
      <c r="L51" s="44">
        <v>62645535</v>
      </c>
      <c r="M51" s="44">
        <v>78408666</v>
      </c>
      <c r="N51" s="44">
        <v>79003375</v>
      </c>
      <c r="O51" s="44">
        <v>15541121</v>
      </c>
      <c r="P51" s="44">
        <v>141323462</v>
      </c>
      <c r="Q51" s="44">
        <v>112085943</v>
      </c>
      <c r="R51" s="44">
        <f t="shared" si="0"/>
        <v>960178629</v>
      </c>
    </row>
    <row r="52" spans="2:18">
      <c r="B52" s="11">
        <v>47</v>
      </c>
      <c r="C52" s="20" t="s">
        <v>123</v>
      </c>
      <c r="D52" s="11" t="s">
        <v>5</v>
      </c>
      <c r="E52" s="43">
        <v>40896</v>
      </c>
      <c r="F52" s="44">
        <v>107524761</v>
      </c>
      <c r="G52" s="44">
        <v>100939369</v>
      </c>
      <c r="H52" s="44">
        <v>114978431</v>
      </c>
      <c r="I52" s="44">
        <v>63174176</v>
      </c>
      <c r="J52" s="44">
        <v>134262636</v>
      </c>
      <c r="K52" s="44">
        <v>55259484</v>
      </c>
      <c r="L52" s="44">
        <v>15707771</v>
      </c>
      <c r="M52" s="44">
        <v>35737786</v>
      </c>
      <c r="N52" s="44">
        <v>131695085</v>
      </c>
      <c r="O52" s="44">
        <v>144794979</v>
      </c>
      <c r="P52" s="44">
        <v>53850498</v>
      </c>
      <c r="Q52" s="44">
        <v>8266983</v>
      </c>
      <c r="R52" s="44">
        <f t="shared" si="0"/>
        <v>966191959</v>
      </c>
    </row>
    <row r="53" spans="2:18">
      <c r="B53" s="11">
        <v>48</v>
      </c>
      <c r="C53" s="20" t="s">
        <v>124</v>
      </c>
      <c r="D53" s="11" t="s">
        <v>5</v>
      </c>
      <c r="E53" s="43">
        <v>41001</v>
      </c>
      <c r="F53" s="44">
        <v>10383379</v>
      </c>
      <c r="G53" s="44">
        <v>38014958</v>
      </c>
      <c r="H53" s="44">
        <v>21424411</v>
      </c>
      <c r="I53" s="44">
        <v>77168106</v>
      </c>
      <c r="J53" s="44">
        <v>16651267</v>
      </c>
      <c r="K53" s="44">
        <v>22256928</v>
      </c>
      <c r="L53" s="44">
        <v>87001525</v>
      </c>
      <c r="M53" s="44">
        <v>48360787</v>
      </c>
      <c r="N53" s="44">
        <v>127684769</v>
      </c>
      <c r="O53" s="44">
        <v>22482201</v>
      </c>
      <c r="P53" s="44">
        <v>12574182</v>
      </c>
      <c r="Q53" s="44">
        <v>13225881</v>
      </c>
      <c r="R53" s="44">
        <f t="shared" si="0"/>
        <v>497228394</v>
      </c>
    </row>
    <row r="54" spans="2:18">
      <c r="B54" s="11">
        <v>49</v>
      </c>
      <c r="C54" s="20" t="s">
        <v>125</v>
      </c>
      <c r="D54" s="11" t="s">
        <v>2</v>
      </c>
      <c r="E54" s="43">
        <v>42281</v>
      </c>
      <c r="F54" s="44">
        <v>6503517</v>
      </c>
      <c r="G54" s="44">
        <v>133260826</v>
      </c>
      <c r="H54" s="44">
        <v>84944503</v>
      </c>
      <c r="I54" s="44">
        <v>117578368</v>
      </c>
      <c r="J54" s="44">
        <v>33740899</v>
      </c>
      <c r="K54" s="44">
        <v>19503994</v>
      </c>
      <c r="L54" s="44">
        <v>92100599</v>
      </c>
      <c r="M54" s="44">
        <v>141050676</v>
      </c>
      <c r="N54" s="44">
        <v>64410926</v>
      </c>
      <c r="O54" s="44">
        <v>28028158</v>
      </c>
      <c r="P54" s="44">
        <v>126386477</v>
      </c>
      <c r="Q54" s="44">
        <v>78828116</v>
      </c>
      <c r="R54" s="44">
        <f t="shared" si="0"/>
        <v>926337059</v>
      </c>
    </row>
    <row r="55" spans="2:18">
      <c r="B55" s="11">
        <v>50</v>
      </c>
      <c r="C55" s="20" t="s">
        <v>126</v>
      </c>
      <c r="D55" s="11" t="s">
        <v>5</v>
      </c>
      <c r="E55" s="43">
        <v>40341</v>
      </c>
      <c r="F55" s="44">
        <v>23982389</v>
      </c>
      <c r="G55" s="44">
        <v>29488779</v>
      </c>
      <c r="H55" s="44">
        <v>45590813</v>
      </c>
      <c r="I55" s="44">
        <v>70064032</v>
      </c>
      <c r="J55" s="44">
        <v>6975360</v>
      </c>
      <c r="K55" s="44">
        <v>88760114</v>
      </c>
      <c r="L55" s="44">
        <v>8251762</v>
      </c>
      <c r="M55" s="44">
        <v>107360227</v>
      </c>
      <c r="N55" s="44">
        <v>33319675</v>
      </c>
      <c r="O55" s="44">
        <v>68028343</v>
      </c>
      <c r="P55" s="44">
        <v>63139852</v>
      </c>
      <c r="Q55" s="44">
        <v>141635902</v>
      </c>
      <c r="R55" s="44">
        <f t="shared" si="0"/>
        <v>686597248</v>
      </c>
    </row>
    <row r="56" spans="2:18">
      <c r="B56" s="11">
        <v>51</v>
      </c>
      <c r="C56" s="20" t="s">
        <v>127</v>
      </c>
      <c r="D56" s="11" t="s">
        <v>5</v>
      </c>
      <c r="E56" s="43">
        <v>38367</v>
      </c>
      <c r="F56" s="44">
        <v>17404660</v>
      </c>
      <c r="G56" s="44">
        <v>54040211</v>
      </c>
      <c r="H56" s="44">
        <v>79710063</v>
      </c>
      <c r="I56" s="44">
        <v>54379206</v>
      </c>
      <c r="J56" s="44">
        <v>20097508</v>
      </c>
      <c r="K56" s="44">
        <v>36148631</v>
      </c>
      <c r="L56" s="44">
        <v>46189741</v>
      </c>
      <c r="M56" s="44">
        <v>145480039</v>
      </c>
      <c r="N56" s="44">
        <v>105758284</v>
      </c>
      <c r="O56" s="44">
        <v>61573186</v>
      </c>
      <c r="P56" s="44">
        <v>54199293</v>
      </c>
      <c r="Q56" s="44">
        <v>109479927</v>
      </c>
      <c r="R56" s="44">
        <f t="shared" si="0"/>
        <v>784460749</v>
      </c>
    </row>
    <row r="57" spans="2:18">
      <c r="B57" s="11">
        <v>52</v>
      </c>
      <c r="C57" s="20" t="s">
        <v>128</v>
      </c>
      <c r="D57" s="11" t="s">
        <v>2</v>
      </c>
      <c r="E57" s="43">
        <v>40726</v>
      </c>
      <c r="F57" s="44">
        <v>108952675</v>
      </c>
      <c r="G57" s="44">
        <v>129720060</v>
      </c>
      <c r="H57" s="44">
        <v>35371794</v>
      </c>
      <c r="I57" s="44">
        <v>23417331</v>
      </c>
      <c r="J57" s="44">
        <v>7902866</v>
      </c>
      <c r="K57" s="44">
        <v>101309478</v>
      </c>
      <c r="L57" s="44">
        <v>8965594</v>
      </c>
      <c r="M57" s="44">
        <v>105450402</v>
      </c>
      <c r="N57" s="44">
        <v>17356406</v>
      </c>
      <c r="O57" s="44">
        <v>19298497</v>
      </c>
      <c r="P57" s="44">
        <v>48763350</v>
      </c>
      <c r="Q57" s="44">
        <v>41634083</v>
      </c>
      <c r="R57" s="44">
        <f t="shared" si="0"/>
        <v>648142536</v>
      </c>
    </row>
    <row r="58" spans="2:18">
      <c r="B58" s="11">
        <v>53</v>
      </c>
      <c r="C58" s="20" t="s">
        <v>129</v>
      </c>
      <c r="D58" s="11" t="s">
        <v>5</v>
      </c>
      <c r="E58" s="43">
        <v>38516</v>
      </c>
      <c r="F58" s="44">
        <v>90514429</v>
      </c>
      <c r="G58" s="44">
        <v>58138440</v>
      </c>
      <c r="H58" s="44">
        <v>99966716</v>
      </c>
      <c r="I58" s="44">
        <v>24383535</v>
      </c>
      <c r="J58" s="44">
        <v>122737421</v>
      </c>
      <c r="K58" s="44">
        <v>143429331</v>
      </c>
      <c r="L58" s="44">
        <v>83529582</v>
      </c>
      <c r="M58" s="44">
        <v>6314048</v>
      </c>
      <c r="N58" s="44">
        <v>139687068</v>
      </c>
      <c r="O58" s="44">
        <v>71853298</v>
      </c>
      <c r="P58" s="44">
        <v>134905211</v>
      </c>
      <c r="Q58" s="44">
        <v>39973868</v>
      </c>
      <c r="R58" s="44">
        <f t="shared" si="0"/>
        <v>1015432947</v>
      </c>
    </row>
    <row r="59" spans="2:18">
      <c r="B59" s="11">
        <v>54</v>
      </c>
      <c r="C59" s="20" t="s">
        <v>130</v>
      </c>
      <c r="D59" s="11" t="s">
        <v>5</v>
      </c>
      <c r="E59" s="43">
        <v>38605</v>
      </c>
      <c r="F59" s="44">
        <v>5657060</v>
      </c>
      <c r="G59" s="44">
        <v>126716605</v>
      </c>
      <c r="H59" s="44">
        <v>70692595</v>
      </c>
      <c r="I59" s="44">
        <v>137550997</v>
      </c>
      <c r="J59" s="44">
        <v>63890960</v>
      </c>
      <c r="K59" s="44">
        <v>141845010</v>
      </c>
      <c r="L59" s="44">
        <v>50365770</v>
      </c>
      <c r="M59" s="44">
        <v>24953719</v>
      </c>
      <c r="N59" s="44">
        <v>98285991</v>
      </c>
      <c r="O59" s="44">
        <v>24378164</v>
      </c>
      <c r="P59" s="44">
        <v>47620002</v>
      </c>
      <c r="Q59" s="44">
        <v>72696916</v>
      </c>
      <c r="R59" s="44">
        <f t="shared" si="0"/>
        <v>864653789</v>
      </c>
    </row>
    <row r="60" spans="2:18">
      <c r="B60" s="11">
        <v>55</v>
      </c>
      <c r="C60" s="20" t="s">
        <v>131</v>
      </c>
      <c r="D60" s="11" t="s">
        <v>5</v>
      </c>
      <c r="E60" s="43">
        <v>40994</v>
      </c>
      <c r="F60" s="44">
        <v>8277363</v>
      </c>
      <c r="G60" s="44">
        <v>69258226</v>
      </c>
      <c r="H60" s="44">
        <v>91493065</v>
      </c>
      <c r="I60" s="44">
        <v>8095127</v>
      </c>
      <c r="J60" s="44">
        <v>26518031</v>
      </c>
      <c r="K60" s="44">
        <v>95355482</v>
      </c>
      <c r="L60" s="44">
        <v>145752569</v>
      </c>
      <c r="M60" s="44">
        <v>53304742</v>
      </c>
      <c r="N60" s="44">
        <v>132389558</v>
      </c>
      <c r="O60" s="44">
        <v>65645013</v>
      </c>
      <c r="P60" s="44">
        <v>56736702</v>
      </c>
      <c r="Q60" s="44">
        <v>131668365</v>
      </c>
      <c r="R60" s="44">
        <f t="shared" si="0"/>
        <v>884494243</v>
      </c>
    </row>
    <row r="61" spans="2:18">
      <c r="B61" s="11">
        <v>56</v>
      </c>
      <c r="C61" s="20" t="s">
        <v>132</v>
      </c>
      <c r="D61" s="11" t="s">
        <v>5</v>
      </c>
      <c r="E61" s="43">
        <v>38880</v>
      </c>
      <c r="F61" s="44">
        <v>56439309</v>
      </c>
      <c r="G61" s="44">
        <v>76035979</v>
      </c>
      <c r="H61" s="44">
        <v>116110527</v>
      </c>
      <c r="I61" s="44">
        <v>46392200</v>
      </c>
      <c r="J61" s="44">
        <v>34907562</v>
      </c>
      <c r="K61" s="44">
        <v>47346543</v>
      </c>
      <c r="L61" s="44">
        <v>68757998</v>
      </c>
      <c r="M61" s="44">
        <v>57420282</v>
      </c>
      <c r="N61" s="44">
        <v>51066070</v>
      </c>
      <c r="O61" s="44">
        <v>61788981</v>
      </c>
      <c r="P61" s="44">
        <v>132121008</v>
      </c>
      <c r="Q61" s="44">
        <v>10284936</v>
      </c>
      <c r="R61" s="44">
        <f t="shared" si="0"/>
        <v>758671395</v>
      </c>
    </row>
    <row r="62" spans="2:18">
      <c r="B62" s="11">
        <v>57</v>
      </c>
      <c r="C62" s="20" t="s">
        <v>133</v>
      </c>
      <c r="D62" s="11" t="s">
        <v>5</v>
      </c>
      <c r="E62" s="43">
        <v>38918</v>
      </c>
      <c r="F62" s="44">
        <v>16659841</v>
      </c>
      <c r="G62" s="44">
        <v>73534379</v>
      </c>
      <c r="H62" s="44">
        <v>16264017</v>
      </c>
      <c r="I62" s="44">
        <v>38312439</v>
      </c>
      <c r="J62" s="44">
        <v>6314167</v>
      </c>
      <c r="K62" s="44">
        <v>145319972</v>
      </c>
      <c r="L62" s="44">
        <v>123122042</v>
      </c>
      <c r="M62" s="44">
        <v>93579573</v>
      </c>
      <c r="N62" s="44">
        <v>46011564</v>
      </c>
      <c r="O62" s="44">
        <v>64259490</v>
      </c>
      <c r="P62" s="44">
        <v>13004773</v>
      </c>
      <c r="Q62" s="44">
        <v>7913311</v>
      </c>
      <c r="R62" s="44">
        <f t="shared" si="0"/>
        <v>644295568</v>
      </c>
    </row>
    <row r="63" spans="2:18">
      <c r="B63" s="11">
        <v>58</v>
      </c>
      <c r="C63" s="20" t="s">
        <v>134</v>
      </c>
      <c r="D63" s="11" t="s">
        <v>5</v>
      </c>
      <c r="E63" s="43">
        <v>40066</v>
      </c>
      <c r="F63" s="44">
        <v>4706018</v>
      </c>
      <c r="G63" s="44">
        <v>126313969</v>
      </c>
      <c r="H63" s="44">
        <v>19305958</v>
      </c>
      <c r="I63" s="44">
        <v>124237806</v>
      </c>
      <c r="J63" s="44">
        <v>23933104</v>
      </c>
      <c r="K63" s="44">
        <v>98298384</v>
      </c>
      <c r="L63" s="44">
        <v>138719414</v>
      </c>
      <c r="M63" s="44">
        <v>146805055</v>
      </c>
      <c r="N63" s="44">
        <v>79371219</v>
      </c>
      <c r="O63" s="44">
        <v>21901422</v>
      </c>
      <c r="P63" s="44">
        <v>77994281</v>
      </c>
      <c r="Q63" s="44">
        <v>95745473</v>
      </c>
      <c r="R63" s="44">
        <f t="shared" si="0"/>
        <v>957332103</v>
      </c>
    </row>
    <row r="64" spans="2:18">
      <c r="B64" s="11">
        <v>59</v>
      </c>
      <c r="C64" s="20" t="s">
        <v>135</v>
      </c>
      <c r="D64" s="11" t="s">
        <v>5</v>
      </c>
      <c r="E64" s="43">
        <v>42826</v>
      </c>
      <c r="F64" s="44">
        <v>10793745</v>
      </c>
      <c r="G64" s="44">
        <v>97478072</v>
      </c>
      <c r="H64" s="44">
        <v>143830903</v>
      </c>
      <c r="I64" s="44">
        <v>103892174</v>
      </c>
      <c r="J64" s="44">
        <v>132568094</v>
      </c>
      <c r="K64" s="44">
        <v>34888165</v>
      </c>
      <c r="L64" s="44">
        <v>102097162</v>
      </c>
      <c r="M64" s="44">
        <v>109477574</v>
      </c>
      <c r="N64" s="44">
        <v>60111979</v>
      </c>
      <c r="O64" s="44">
        <v>6707527</v>
      </c>
      <c r="P64" s="44">
        <v>66762435</v>
      </c>
      <c r="Q64" s="44">
        <v>90925190</v>
      </c>
      <c r="R64" s="44">
        <f t="shared" si="0"/>
        <v>959533020</v>
      </c>
    </row>
  </sheetData>
  <mergeCells count="2">
    <mergeCell ref="B2:R2"/>
    <mergeCell ref="B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SUMIFS</vt:lpstr>
      <vt:lpstr>COUNTIFS</vt:lpstr>
      <vt:lpstr>LOOKUP</vt:lpstr>
      <vt:lpstr>FREEZE</vt:lpstr>
      <vt:lpstr>kabupaten_kota</vt:lpstr>
      <vt:lpstr>nama_sales</vt:lpstr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MTs IBNU TAIMIYAH</cp:lastModifiedBy>
  <dcterms:created xsi:type="dcterms:W3CDTF">2020-10-27T01:23:31Z</dcterms:created>
  <dcterms:modified xsi:type="dcterms:W3CDTF">2022-10-30T02:46:09Z</dcterms:modified>
</cp:coreProperties>
</file>