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15" windowWidth="18960" windowHeight="11340" activeTab="3"/>
  </bookViews>
  <sheets>
    <sheet name="Quotations" sheetId="1" r:id="rId1"/>
    <sheet name="Suppliers" sheetId="2" state="hidden" r:id="rId2"/>
    <sheet name="Balance" sheetId="4" state="hidden" r:id="rId3"/>
    <sheet name="Items" sheetId="6" r:id="rId4"/>
    <sheet name="Counted Supplier" sheetId="9" r:id="rId5"/>
  </sheets>
  <definedNames>
    <definedName name="_xlnm._FilterDatabase" localSheetId="3" hidden="1">Items!$I$1:$I$197</definedName>
    <definedName name="dollar" localSheetId="3">Items!#REF!</definedName>
    <definedName name="dollar">Suppliers!#REF!</definedName>
  </definedNames>
  <calcPr calcId="145621"/>
</workbook>
</file>

<file path=xl/calcChain.xml><?xml version="1.0" encoding="utf-8"?>
<calcChain xmlns="http://schemas.openxmlformats.org/spreadsheetml/2006/main">
  <c r="E259" i="6" l="1"/>
  <c r="H259" i="6"/>
  <c r="G258" i="6" l="1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20" i="6"/>
  <c r="G221" i="6"/>
  <c r="G222" i="6"/>
  <c r="G223" i="6"/>
  <c r="G224" i="6"/>
  <c r="G225" i="6"/>
  <c r="G226" i="6"/>
  <c r="G227" i="6"/>
  <c r="G228" i="6"/>
  <c r="G67" i="6" l="1"/>
  <c r="G66" i="6"/>
  <c r="G219" i="6" l="1"/>
  <c r="G218" i="6"/>
  <c r="G217" i="6"/>
  <c r="G216" i="6"/>
  <c r="H218" i="6"/>
  <c r="H217" i="6"/>
  <c r="H216" i="6"/>
  <c r="G215" i="6"/>
  <c r="H214" i="6"/>
  <c r="G214" i="6"/>
  <c r="G213" i="6"/>
  <c r="G212" i="6"/>
  <c r="G211" i="6"/>
  <c r="G210" i="6"/>
  <c r="E209" i="6"/>
  <c r="G209" i="6" s="1"/>
  <c r="G207" i="6" l="1"/>
  <c r="E208" i="6"/>
  <c r="G208" i="6" s="1"/>
  <c r="E207" i="6"/>
  <c r="G206" i="6" l="1"/>
  <c r="G205" i="6"/>
  <c r="G204" i="6"/>
  <c r="G203" i="6"/>
  <c r="G202" i="6"/>
  <c r="G201" i="6"/>
  <c r="G200" i="6" l="1"/>
  <c r="G199" i="6" l="1"/>
  <c r="G198" i="6"/>
  <c r="G97" i="6"/>
  <c r="G197" i="6" l="1"/>
  <c r="G190" i="6" l="1"/>
  <c r="G191" i="6"/>
  <c r="G192" i="6"/>
  <c r="G193" i="6"/>
  <c r="G194" i="6"/>
  <c r="G195" i="6"/>
  <c r="G196" i="6"/>
  <c r="G182" i="6" l="1"/>
  <c r="G183" i="6"/>
  <c r="G184" i="6"/>
  <c r="G185" i="6"/>
  <c r="G186" i="6"/>
  <c r="G187" i="6"/>
  <c r="G188" i="6"/>
  <c r="G189" i="6"/>
  <c r="G20" i="6" l="1"/>
  <c r="G180" i="6"/>
  <c r="G46" i="6"/>
  <c r="G30" i="6"/>
  <c r="G179" i="6"/>
  <c r="G19" i="6"/>
  <c r="G98" i="6"/>
  <c r="G111" i="6"/>
  <c r="G112" i="6"/>
  <c r="G129" i="6"/>
  <c r="G150" i="6"/>
  <c r="G151" i="6"/>
  <c r="G48" i="6"/>
  <c r="G147" i="6"/>
  <c r="G137" i="6"/>
  <c r="G138" i="6"/>
  <c r="G44" i="6"/>
  <c r="G29" i="6"/>
  <c r="G43" i="6"/>
  <c r="G76" i="6"/>
  <c r="G173" i="6"/>
  <c r="G172" i="6"/>
  <c r="G177" i="6"/>
  <c r="G136" i="6"/>
  <c r="G159" i="6"/>
  <c r="G16" i="6"/>
  <c r="G175" i="6"/>
  <c r="H172" i="6"/>
  <c r="H173" i="6"/>
  <c r="F187" i="2" l="1"/>
  <c r="F188" i="2"/>
  <c r="F138" i="2"/>
  <c r="E60" i="6" l="1"/>
  <c r="E59" i="6"/>
  <c r="E58" i="6"/>
  <c r="E57" i="6"/>
  <c r="E56" i="6"/>
  <c r="E55" i="6"/>
  <c r="E54" i="6"/>
  <c r="E53" i="6"/>
  <c r="G148" i="6"/>
  <c r="G146" i="6"/>
  <c r="G149" i="6"/>
  <c r="G4" i="6" l="1"/>
  <c r="C23" i="9"/>
  <c r="C22" i="9"/>
  <c r="C21" i="9"/>
  <c r="C20" i="9"/>
  <c r="C19" i="9"/>
  <c r="C18" i="9"/>
  <c r="C17" i="9"/>
  <c r="C16" i="9"/>
  <c r="E139" i="6" l="1"/>
  <c r="G139" i="6" s="1"/>
  <c r="G5" i="6"/>
  <c r="G157" i="6"/>
  <c r="G155" i="6"/>
  <c r="G153" i="6"/>
  <c r="E64" i="2"/>
  <c r="E61" i="2"/>
  <c r="E63" i="2"/>
  <c r="E62" i="2"/>
  <c r="E60" i="2"/>
  <c r="E59" i="2"/>
  <c r="E57" i="2"/>
  <c r="E58" i="2"/>
  <c r="G83" i="6"/>
  <c r="G18" i="6"/>
  <c r="G91" i="6"/>
  <c r="G90" i="6"/>
  <c r="G89" i="6"/>
  <c r="G84" i="6"/>
  <c r="G81" i="6"/>
  <c r="G80" i="6"/>
  <c r="G10" i="6"/>
  <c r="G73" i="6"/>
  <c r="G75" i="6"/>
  <c r="G6" i="6"/>
  <c r="G168" i="6"/>
  <c r="G7" i="6"/>
  <c r="G70" i="6"/>
  <c r="G72" i="6"/>
  <c r="G71" i="6"/>
  <c r="G31" i="6"/>
  <c r="G34" i="6"/>
  <c r="G33" i="6"/>
  <c r="G32" i="6"/>
  <c r="E107" i="6"/>
  <c r="G107" i="6" s="1"/>
  <c r="E106" i="6"/>
  <c r="G106" i="6" s="1"/>
  <c r="G50" i="6"/>
  <c r="G145" i="6"/>
  <c r="G163" i="6"/>
  <c r="G99" i="6"/>
  <c r="G59" i="6"/>
  <c r="G57" i="6"/>
  <c r="G60" i="6"/>
  <c r="G58" i="6"/>
  <c r="G53" i="6"/>
  <c r="G55" i="6"/>
  <c r="G56" i="6"/>
  <c r="G54" i="6"/>
  <c r="G131" i="6"/>
  <c r="G174" i="6"/>
  <c r="G119" i="6"/>
  <c r="G8" i="6"/>
  <c r="G169" i="6"/>
  <c r="G118" i="6"/>
  <c r="G161" i="6"/>
  <c r="G49" i="6"/>
  <c r="G141" i="6"/>
  <c r="G124" i="6"/>
  <c r="G160" i="6"/>
  <c r="G17" i="6"/>
  <c r="G113" i="6"/>
  <c r="G114" i="6"/>
  <c r="G87" i="6"/>
  <c r="G115" i="6"/>
  <c r="G181" i="6"/>
  <c r="G100" i="6"/>
  <c r="G51" i="6"/>
  <c r="G142" i="6"/>
  <c r="G14" i="6"/>
  <c r="G13" i="6"/>
  <c r="G165" i="6"/>
  <c r="G143" i="6"/>
  <c r="G45" i="6"/>
  <c r="G140" i="6"/>
  <c r="G15" i="6"/>
  <c r="G9" i="6"/>
  <c r="G47" i="6"/>
  <c r="G37" i="6"/>
  <c r="G42" i="6"/>
  <c r="G130" i="6"/>
  <c r="G22" i="6"/>
  <c r="G68" i="6"/>
  <c r="G103" i="6"/>
  <c r="G105" i="6"/>
  <c r="G104" i="6"/>
  <c r="G102" i="6"/>
  <c r="G52" i="6"/>
  <c r="G176" i="6"/>
  <c r="G109" i="6"/>
  <c r="G110" i="6"/>
  <c r="G108" i="6"/>
  <c r="G12" i="6"/>
  <c r="G21" i="6"/>
  <c r="G170" i="6"/>
  <c r="G79" i="6"/>
  <c r="G121" i="6"/>
  <c r="G117" i="6"/>
  <c r="G77" i="6"/>
  <c r="G133" i="6"/>
  <c r="G132" i="6"/>
  <c r="G134" i="6"/>
  <c r="G41" i="6"/>
  <c r="G40" i="6"/>
  <c r="G120" i="6"/>
  <c r="G26" i="6"/>
  <c r="G25" i="6"/>
  <c r="G23" i="6"/>
  <c r="G24" i="6"/>
  <c r="G27" i="6"/>
  <c r="G78" i="6"/>
  <c r="G28" i="6"/>
  <c r="G101" i="6"/>
  <c r="G11" i="6"/>
  <c r="G178" i="6"/>
  <c r="G38" i="6"/>
  <c r="G116" i="6"/>
  <c r="G3" i="6"/>
  <c r="G135" i="6"/>
  <c r="G144" i="6"/>
  <c r="G166" i="6"/>
  <c r="G123" i="6"/>
  <c r="G164" i="6"/>
  <c r="G74" i="6"/>
  <c r="G82" i="6"/>
  <c r="G69" i="6"/>
  <c r="G35" i="6"/>
  <c r="G36" i="6"/>
  <c r="G128" i="6"/>
  <c r="G127" i="6"/>
  <c r="G126" i="6"/>
  <c r="G125" i="6"/>
  <c r="G65" i="6"/>
  <c r="G64" i="6"/>
  <c r="G63" i="6"/>
  <c r="G62" i="6"/>
  <c r="G61" i="6"/>
  <c r="G92" i="6"/>
  <c r="G94" i="6"/>
  <c r="G96" i="6"/>
  <c r="G95" i="6"/>
  <c r="G93" i="6"/>
  <c r="G88" i="6"/>
  <c r="G86" i="6"/>
  <c r="G85" i="6"/>
  <c r="G122" i="6"/>
  <c r="G167" i="6"/>
  <c r="G162" i="6"/>
  <c r="G39" i="6"/>
  <c r="G152" i="6"/>
  <c r="G154" i="6"/>
  <c r="G158" i="6"/>
  <c r="G156" i="6"/>
  <c r="G171" i="6"/>
  <c r="E111" i="2" l="1"/>
  <c r="E110" i="2"/>
  <c r="F137" i="1" l="1"/>
  <c r="E137" i="1"/>
  <c r="G43" i="4" l="1"/>
  <c r="I43" i="4" s="1"/>
  <c r="G42" i="4"/>
  <c r="G41" i="4"/>
  <c r="I41" i="4" s="1"/>
  <c r="G40" i="4"/>
  <c r="I40" i="4" s="1"/>
  <c r="G39" i="4"/>
  <c r="I39" i="4" s="1"/>
  <c r="G38" i="4"/>
  <c r="I38" i="4" s="1"/>
  <c r="G37" i="4"/>
  <c r="G36" i="4"/>
  <c r="G35" i="4"/>
  <c r="I35" i="4" s="1"/>
  <c r="I36" i="4"/>
  <c r="I37" i="4"/>
  <c r="I42" i="4"/>
  <c r="G4" i="4" l="1"/>
  <c r="G5" i="4"/>
  <c r="G6" i="4"/>
  <c r="G7" i="4"/>
  <c r="G8" i="4"/>
  <c r="I8" i="4" s="1"/>
  <c r="G9" i="4"/>
  <c r="I9" i="4" s="1"/>
  <c r="G10" i="4"/>
  <c r="G11" i="4"/>
  <c r="I11" i="4" s="1"/>
  <c r="G12" i="4"/>
  <c r="G13" i="4"/>
  <c r="I13" i="4" s="1"/>
  <c r="G14" i="4"/>
  <c r="G15" i="4"/>
  <c r="G16" i="4"/>
  <c r="I16" i="4" s="1"/>
  <c r="G17" i="4"/>
  <c r="I17" i="4" s="1"/>
  <c r="G18" i="4"/>
  <c r="I18" i="4" s="1"/>
  <c r="G19" i="4"/>
  <c r="I19" i="4" s="1"/>
  <c r="G20" i="4"/>
  <c r="I20" i="4" s="1"/>
  <c r="G21" i="4"/>
  <c r="I21" i="4" s="1"/>
  <c r="G22" i="4"/>
  <c r="I22" i="4" s="1"/>
  <c r="G23" i="4"/>
  <c r="I23" i="4" s="1"/>
  <c r="G24" i="4"/>
  <c r="I24" i="4" s="1"/>
  <c r="G25" i="4"/>
  <c r="I25" i="4" s="1"/>
  <c r="G26" i="4"/>
  <c r="I26" i="4" s="1"/>
  <c r="G27" i="4"/>
  <c r="I27" i="4" s="1"/>
  <c r="G28" i="4"/>
  <c r="I28" i="4" s="1"/>
  <c r="G29" i="4"/>
  <c r="I29" i="4" s="1"/>
  <c r="G30" i="4"/>
  <c r="I30" i="4" s="1"/>
  <c r="G31" i="4"/>
  <c r="I31" i="4" s="1"/>
  <c r="G32" i="4"/>
  <c r="I32" i="4" s="1"/>
  <c r="G33" i="4"/>
  <c r="I33" i="4" s="1"/>
  <c r="G34" i="4"/>
  <c r="I34" i="4" s="1"/>
  <c r="G3" i="4"/>
  <c r="I3" i="4" s="1"/>
  <c r="I4" i="4"/>
  <c r="I5" i="4"/>
  <c r="I6" i="4"/>
  <c r="I7" i="4"/>
  <c r="I10" i="4"/>
  <c r="I12" i="4"/>
  <c r="I14" i="4"/>
  <c r="I15" i="4"/>
</calcChain>
</file>

<file path=xl/comments1.xml><?xml version="1.0" encoding="utf-8"?>
<comments xmlns="http://schemas.openxmlformats.org/spreadsheetml/2006/main">
  <authors>
    <author>Sony</author>
  </authors>
  <commentList>
    <comment ref="E36" authorId="0">
      <text>
        <r>
          <rPr>
            <b/>
            <sz val="8"/>
            <color rgb="FF000000"/>
            <rFont val="Tahoma"/>
            <family val="2"/>
          </rPr>
          <t>Sony:</t>
        </r>
        <r>
          <rPr>
            <sz val="8"/>
            <color rgb="FF000000"/>
            <rFont val="Tahoma"/>
            <family val="2"/>
          </rPr>
          <t xml:space="preserve">
4.25 L</t>
        </r>
      </text>
    </comment>
    <comment ref="E37" authorId="0">
      <text>
        <r>
          <rPr>
            <b/>
            <sz val="8"/>
            <color rgb="FF000000"/>
            <rFont val="Tahoma"/>
            <family val="2"/>
          </rPr>
          <t>Sony:</t>
        </r>
        <r>
          <rPr>
            <sz val="8"/>
            <color rgb="FF000000"/>
            <rFont val="Tahoma"/>
            <family val="2"/>
          </rPr>
          <t xml:space="preserve">
6.8 L</t>
        </r>
      </text>
    </comment>
    <comment ref="E40" authorId="0">
      <text>
        <r>
          <rPr>
            <b/>
            <sz val="8"/>
            <color rgb="FF000000"/>
            <rFont val="Tahoma"/>
            <family val="2"/>
          </rPr>
          <t>Sony:</t>
        </r>
        <r>
          <rPr>
            <sz val="8"/>
            <color rgb="FF000000"/>
            <rFont val="Tahoma"/>
            <family val="2"/>
          </rPr>
          <t xml:space="preserve">
number 20 handle 4</t>
        </r>
      </text>
    </comment>
    <comment ref="E81" authorId="0">
      <text>
        <r>
          <rPr>
            <b/>
            <sz val="8"/>
            <color rgb="FF000000"/>
            <rFont val="Tahoma"/>
            <family val="2"/>
          </rPr>
          <t>Sony:</t>
        </r>
        <r>
          <rPr>
            <sz val="8"/>
            <color rgb="FF000000"/>
            <rFont val="Tahoma"/>
            <family val="2"/>
          </rPr>
          <t xml:space="preserve">
300 pcs/box</t>
        </r>
      </text>
    </comment>
    <comment ref="E129" authorId="0">
      <text>
        <r>
          <rPr>
            <b/>
            <sz val="8"/>
            <color rgb="FF000000"/>
            <rFont val="Tahoma"/>
            <family val="2"/>
          </rPr>
          <t>Sony:</t>
        </r>
        <r>
          <rPr>
            <sz val="8"/>
            <color rgb="FF000000"/>
            <rFont val="Tahoma"/>
            <family val="2"/>
          </rPr>
          <t xml:space="preserve">
22G</t>
        </r>
      </text>
    </comment>
  </commentList>
</comments>
</file>

<file path=xl/sharedStrings.xml><?xml version="1.0" encoding="utf-8"?>
<sst xmlns="http://schemas.openxmlformats.org/spreadsheetml/2006/main" count="2255" uniqueCount="588">
  <si>
    <t>fayyoumed@gmail.com</t>
  </si>
  <si>
    <t xml:space="preserve"># </t>
  </si>
  <si>
    <t>Item</t>
  </si>
  <si>
    <t>Quantity</t>
  </si>
  <si>
    <t>Packaging</t>
  </si>
  <si>
    <t>Atallah Co</t>
  </si>
  <si>
    <t>Urine cups</t>
  </si>
  <si>
    <t>Box</t>
  </si>
  <si>
    <t>-</t>
  </si>
  <si>
    <t>Syringes+ needles 10ml</t>
  </si>
  <si>
    <t>Syringes+ needles 5 ml</t>
  </si>
  <si>
    <t>Syringes+ needles 3 ml</t>
  </si>
  <si>
    <t>Red rubber</t>
  </si>
  <si>
    <t>pcs</t>
  </si>
  <si>
    <t>Foley Catheter</t>
  </si>
  <si>
    <t>Tourniquet</t>
  </si>
  <si>
    <t>Surgical Kit (for student)</t>
  </si>
  <si>
    <t>kit</t>
  </si>
  <si>
    <t>Air purifier</t>
  </si>
  <si>
    <t>pc</t>
  </si>
  <si>
    <t>Filter for air purifier</t>
  </si>
  <si>
    <t>Pipelle</t>
  </si>
  <si>
    <t>Standard Wheelchair</t>
  </si>
  <si>
    <t>Aluminum Crutches-Underarm-Adult</t>
  </si>
  <si>
    <t>Aluminum Crutches-Underarm-Small</t>
  </si>
  <si>
    <t>Wood Crutches-Underarm-Adult</t>
  </si>
  <si>
    <t>Wood Crutches-Underarm-Small</t>
  </si>
  <si>
    <t>Aluminum Crutches-Elbow-Adult</t>
  </si>
  <si>
    <t>Aluminum Crutches-Elbow-Small</t>
  </si>
  <si>
    <t>Walker-Adult</t>
  </si>
  <si>
    <t>Walker-Junior</t>
  </si>
  <si>
    <t>Cane Base Quad</t>
  </si>
  <si>
    <t>Bandage Roll</t>
  </si>
  <si>
    <t>Large cervical pillow</t>
  </si>
  <si>
    <t>Small cervical pillow</t>
  </si>
  <si>
    <t>Casting Boot</t>
  </si>
  <si>
    <t>Cushion-Silicone</t>
  </si>
  <si>
    <t>Cushion-Air</t>
  </si>
  <si>
    <t>I.V Stand</t>
  </si>
  <si>
    <t>Digital Blood Pressure monitor-Wrist</t>
  </si>
  <si>
    <t>Digital Blood Pressure monitor-arm</t>
  </si>
  <si>
    <t>Mercury Blood pressure monitor</t>
  </si>
  <si>
    <t>Diabetic monitor</t>
  </si>
  <si>
    <t>Pulse oximeter</t>
  </si>
  <si>
    <t>Oxygen Cylinder- 1 Liter</t>
  </si>
  <si>
    <t>Arm Handle-Adult</t>
  </si>
  <si>
    <t>Arm Handle-junior</t>
  </si>
  <si>
    <t>Blades-Surgical</t>
  </si>
  <si>
    <t>Blade handle</t>
  </si>
  <si>
    <t>Scissor bandage</t>
  </si>
  <si>
    <t>Scissor forceps</t>
  </si>
  <si>
    <t>Scissor dressing</t>
  </si>
  <si>
    <t>Tweezers</t>
  </si>
  <si>
    <t>Obstetrical forceps</t>
  </si>
  <si>
    <t>Disposable Speculum-, large</t>
  </si>
  <si>
    <t>Disposable Speculum-medium</t>
  </si>
  <si>
    <t>Disposable Speculum-small</t>
  </si>
  <si>
    <t>Uterine Sound</t>
  </si>
  <si>
    <t>Nebulizer</t>
  </si>
  <si>
    <t>Nebulizer-Mask-large</t>
  </si>
  <si>
    <t>Nebulizer-Mask-small</t>
  </si>
  <si>
    <t>Nebulizer tube</t>
  </si>
  <si>
    <t>Elbow sleeve</t>
  </si>
  <si>
    <t>Wrist Splint</t>
  </si>
  <si>
    <t>Wrist support</t>
  </si>
  <si>
    <t>Knee support</t>
  </si>
  <si>
    <t>Knee wrap</t>
  </si>
  <si>
    <t>Calf sleeve</t>
  </si>
  <si>
    <t>Ankel walker</t>
  </si>
  <si>
    <t>Ankel sleeve</t>
  </si>
  <si>
    <t>Cervical collar rigid</t>
  </si>
  <si>
    <t>Cervical collar soft</t>
  </si>
  <si>
    <t>Eye patche-Adult</t>
  </si>
  <si>
    <t>Eye patche-Kid</t>
  </si>
  <si>
    <t>Band aid (All types/sizes)</t>
  </si>
  <si>
    <t>Cotton bag</t>
  </si>
  <si>
    <t>bag</t>
  </si>
  <si>
    <t>Tongue depressor</t>
  </si>
  <si>
    <t>Cervical traction tong</t>
  </si>
  <si>
    <t>Microscope Slides</t>
  </si>
  <si>
    <t>Cervical Brushes</t>
  </si>
  <si>
    <t>Cotton tips (Q tips)</t>
  </si>
  <si>
    <t>Swab Culture</t>
  </si>
  <si>
    <t>First aid kits</t>
  </si>
  <si>
    <t>Suture Vicryl</t>
  </si>
  <si>
    <t>Suture Chromic</t>
  </si>
  <si>
    <t>Suture Nylon</t>
  </si>
  <si>
    <t>Suture prolene</t>
  </si>
  <si>
    <t>Diapers- Adult</t>
  </si>
  <si>
    <t>Underpad</t>
  </si>
  <si>
    <t>Paper roll (Bed sheets)</t>
  </si>
  <si>
    <t>Roll</t>
  </si>
  <si>
    <t>Disposable Gloves-Vinyl-Large</t>
  </si>
  <si>
    <t>Disposable Gloves-Vinyl-Small</t>
  </si>
  <si>
    <t>Disposable Gloves-Vinyl- XLarge</t>
  </si>
  <si>
    <t>Disposable Gloves-Vinyl-Medium</t>
  </si>
  <si>
    <t>Disposable Gloves-Latex-Large</t>
  </si>
  <si>
    <t>Disposable Gloves-Latex-Small</t>
  </si>
  <si>
    <t>Disposable Gloves-Latex-Medium</t>
  </si>
  <si>
    <t>Disposable Gloves-Latex- XLarge</t>
  </si>
  <si>
    <t>Disposable Gloves-Nitrile-Large</t>
  </si>
  <si>
    <t>Disposable Gloves-Nitrile-Small</t>
  </si>
  <si>
    <t>Disposable Gloves-Nitrile- XLarge</t>
  </si>
  <si>
    <t>Disposable Gloves-Nitrile-Medium</t>
  </si>
  <si>
    <t>Gown-Large</t>
  </si>
  <si>
    <t>Gown-Medium</t>
  </si>
  <si>
    <t>Gown-Small</t>
  </si>
  <si>
    <t>Sthetoscope</t>
  </si>
  <si>
    <t>Digital Thermometer</t>
  </si>
  <si>
    <t>Mop Cap-Hair net</t>
  </si>
  <si>
    <t>Pessary ring-Silicone-Large</t>
  </si>
  <si>
    <t>Pessary ring-Silicone-Medium</t>
  </si>
  <si>
    <t>Pessary ring-Silicone-Small</t>
  </si>
  <si>
    <t>Pessary ring-Rubber-Large</t>
  </si>
  <si>
    <t>Pessary ring-Rubber-Medium</t>
  </si>
  <si>
    <t>Pessary ring-Rubber-Small</t>
  </si>
  <si>
    <t>Breast pump-manual</t>
  </si>
  <si>
    <t>Breast pump-electric</t>
  </si>
  <si>
    <t>Kangaroo bags</t>
  </si>
  <si>
    <t>Breast Pads</t>
  </si>
  <si>
    <t>Pregnancy support Belt</t>
  </si>
  <si>
    <t>Waist Belt</t>
  </si>
  <si>
    <t>Back support</t>
  </si>
  <si>
    <t>Ovulation test strip</t>
  </si>
  <si>
    <t>Pregnancy test strip</t>
  </si>
  <si>
    <t>Postpartum support</t>
  </si>
  <si>
    <t>Gauze swab-2x2-sterile</t>
  </si>
  <si>
    <t>Gauze swab-2x2-non sterile</t>
  </si>
  <si>
    <t>Gauze swab-4x4-sterile</t>
  </si>
  <si>
    <t>Gauze swab-4x4-non sterile</t>
  </si>
  <si>
    <t>Gauze swab-6x6-sterile</t>
  </si>
  <si>
    <t>Gauze swab-6x6-non sterile</t>
  </si>
  <si>
    <t>Gauze swab-10x10-sterile</t>
  </si>
  <si>
    <t>Gauze swab-10x10-non sterile</t>
  </si>
  <si>
    <t>Lubrificating gel</t>
  </si>
  <si>
    <t>Hypodermic needle 18G</t>
  </si>
  <si>
    <t>Hypodermic needle 19G</t>
  </si>
  <si>
    <t>Hypodermic needle 21G</t>
  </si>
  <si>
    <t>Hypodermic needle 23G</t>
  </si>
  <si>
    <t>Hypodermic needle 25G</t>
  </si>
  <si>
    <t>Fibre Glass Synthetic Tape- 1"</t>
  </si>
  <si>
    <t>Fibre Glass Synthetic Tape- 2"</t>
  </si>
  <si>
    <t>Fibre Glass Synthetic Tape- 3"</t>
  </si>
  <si>
    <t>Fibre Glass Synthetic Tape- 4"</t>
  </si>
  <si>
    <t>Casting Kit</t>
  </si>
  <si>
    <t>IUD- copper</t>
  </si>
  <si>
    <t>Unit 
Price</t>
  </si>
  <si>
    <t>Balance</t>
  </si>
  <si>
    <t>Total
Cost</t>
  </si>
  <si>
    <t>Urine cups 60 ml sterile</t>
  </si>
  <si>
    <t>Pc</t>
  </si>
  <si>
    <t>Syringes+ needles 5 ml 22G</t>
  </si>
  <si>
    <t>100/Box</t>
  </si>
  <si>
    <t>Syringes+ needles 5 ml 23G steril</t>
  </si>
  <si>
    <t>Syringes+ needles 20 ml 21G</t>
  </si>
  <si>
    <t>50/Box</t>
  </si>
  <si>
    <t>50/bag</t>
  </si>
  <si>
    <t>Underpad 60x40 cm</t>
  </si>
  <si>
    <t>Paper roll (Bed sheets) 100 M</t>
  </si>
  <si>
    <t>Gauze sponge  3x3 12 Ply</t>
  </si>
  <si>
    <t>Gauze sponge  2x2 12 Ply</t>
  </si>
  <si>
    <t>Gauze sponge  2x2 16 Ply</t>
  </si>
  <si>
    <t>200/Box</t>
  </si>
  <si>
    <t>Gauze swab-2x2-sterile 16 Ply</t>
  </si>
  <si>
    <t>10/Box</t>
  </si>
  <si>
    <t>Gauze swab-3x3-sterile 16 Ply</t>
  </si>
  <si>
    <t>Disposable needle 18G</t>
  </si>
  <si>
    <t>Disposable needle 19G</t>
  </si>
  <si>
    <t>Disposable needle 21G</t>
  </si>
  <si>
    <t>Disposable needle 23G</t>
  </si>
  <si>
    <t>Disposable needle 25G</t>
  </si>
  <si>
    <t>Poly Cast- 2"</t>
  </si>
  <si>
    <t>Poly Cast- 3"</t>
  </si>
  <si>
    <t>Poly Cast- 4"</t>
  </si>
  <si>
    <t>Poly Cast- 5"</t>
  </si>
  <si>
    <t>Cohesive elastic bandage 8cmx20m</t>
  </si>
  <si>
    <t>Cohesive elastic bandage 10cmx20m</t>
  </si>
  <si>
    <t>Dressing Roll 10cmx10m</t>
  </si>
  <si>
    <t>Gauze Roll 36" x 100YD-4Ply</t>
  </si>
  <si>
    <t>Face Mask 3 Ply TIE</t>
  </si>
  <si>
    <t>Transparent Dressing W. Pad 6*7 cm</t>
  </si>
  <si>
    <t>25/Box</t>
  </si>
  <si>
    <t>Plaster Bandage 5cmx2.7cm</t>
  </si>
  <si>
    <t>Undercast Padding 4"</t>
  </si>
  <si>
    <t>Sterilization Roll 25 x 200</t>
  </si>
  <si>
    <t>Our Price
$</t>
  </si>
  <si>
    <t>In</t>
  </si>
  <si>
    <t>Out</t>
  </si>
  <si>
    <t>Stock</t>
  </si>
  <si>
    <t>March</t>
  </si>
  <si>
    <t>Schiller ECG 90 mm x 90 mm/400SH</t>
  </si>
  <si>
    <t>Pkt</t>
  </si>
  <si>
    <t>Gauze swab-3x3-sterile 12 Ply</t>
  </si>
  <si>
    <t>Gauze swab-2x2-sterile 12 Ply</t>
  </si>
  <si>
    <t>Adhesive Paper Tape 1"</t>
  </si>
  <si>
    <t>12/Box</t>
  </si>
  <si>
    <t>Non Woven Dressing 5x 7 cm</t>
  </si>
  <si>
    <t>Surgical sterile Glove P 8.0</t>
  </si>
  <si>
    <t>Surgical sterile Glove P 7.5</t>
  </si>
  <si>
    <t>Pair</t>
  </si>
  <si>
    <t>Cotton Baby buds</t>
  </si>
  <si>
    <t>60/Box</t>
  </si>
  <si>
    <t>Cotton balls  bag</t>
  </si>
  <si>
    <t>April</t>
  </si>
  <si>
    <t>Wedge Pillow-Adult</t>
  </si>
  <si>
    <t>Health Line</t>
  </si>
  <si>
    <t>Disposable ECG electrode</t>
  </si>
  <si>
    <t>Bag</t>
  </si>
  <si>
    <t>OrthoPharma</t>
  </si>
  <si>
    <t>Health line</t>
  </si>
  <si>
    <t>Latex Gloves- large- Powdered</t>
  </si>
  <si>
    <t>80/Box</t>
  </si>
  <si>
    <t>Latex Gloves- Small- Powdered</t>
  </si>
  <si>
    <t>Latex Gloves- XSmall- Powdered</t>
  </si>
  <si>
    <t>Latex Gloves- Medium- Powdered</t>
  </si>
  <si>
    <t>Carrefour</t>
  </si>
  <si>
    <t>Code</t>
  </si>
  <si>
    <t>CAST 2002</t>
  </si>
  <si>
    <t>CAST 3002</t>
  </si>
  <si>
    <t>CAST 4002</t>
  </si>
  <si>
    <t>CAST 5002</t>
  </si>
  <si>
    <t>DISN21</t>
  </si>
  <si>
    <t>DISN23</t>
  </si>
  <si>
    <t>DISN25</t>
  </si>
  <si>
    <t>DISN19</t>
  </si>
  <si>
    <t>DISN18</t>
  </si>
  <si>
    <t>UNPA 60X40</t>
  </si>
  <si>
    <t>GASP 3012</t>
  </si>
  <si>
    <t>COEB 8</t>
  </si>
  <si>
    <t>FNW1010</t>
  </si>
  <si>
    <t>COEB10</t>
  </si>
  <si>
    <t>GARO 2002</t>
  </si>
  <si>
    <t>GASP 2012</t>
  </si>
  <si>
    <t>MASK 1004</t>
  </si>
  <si>
    <t>WOTO 1001</t>
  </si>
  <si>
    <t>STGA 10201</t>
  </si>
  <si>
    <t>STGA 10301</t>
  </si>
  <si>
    <t>DISY 4006</t>
  </si>
  <si>
    <t>Syringes+ needles 5 ml 23G sterile</t>
  </si>
  <si>
    <t>DISY 4003</t>
  </si>
  <si>
    <t>DISY 4002</t>
  </si>
  <si>
    <t>PF0607F-1</t>
  </si>
  <si>
    <t>Plaster of Paris Bandage 5cmx2.7cm</t>
  </si>
  <si>
    <t>PLAS 5 CM</t>
  </si>
  <si>
    <t>PADD 1003</t>
  </si>
  <si>
    <t>Cotton balls</t>
  </si>
  <si>
    <t>COBA 01</t>
  </si>
  <si>
    <t>DISY 40055</t>
  </si>
  <si>
    <t>SPCO ST 60</t>
  </si>
  <si>
    <t>PARO 100M</t>
  </si>
  <si>
    <t>STR25</t>
  </si>
  <si>
    <t>ECG 90X90</t>
  </si>
  <si>
    <t>GASP 2016</t>
  </si>
  <si>
    <t>STGA 3016</t>
  </si>
  <si>
    <t>STGA 3012</t>
  </si>
  <si>
    <t>STGA 2012</t>
  </si>
  <si>
    <t>NW0507</t>
  </si>
  <si>
    <t>SURG P 8.0</t>
  </si>
  <si>
    <t>SURG P 7.5</t>
  </si>
  <si>
    <t>CONU 04</t>
  </si>
  <si>
    <t>WPA</t>
  </si>
  <si>
    <t>DIECGEL</t>
  </si>
  <si>
    <t>LGPL80</t>
  </si>
  <si>
    <t>LGPS80</t>
  </si>
  <si>
    <t>LGPXS80</t>
  </si>
  <si>
    <t>LGPM80</t>
  </si>
  <si>
    <t>Distilled water</t>
  </si>
  <si>
    <t>AYMS</t>
  </si>
  <si>
    <t>Betadine Solution</t>
  </si>
  <si>
    <t>DW5</t>
  </si>
  <si>
    <t>Copper T</t>
  </si>
  <si>
    <t>IUD</t>
  </si>
  <si>
    <t>Cotton swab applicator with gel</t>
  </si>
  <si>
    <t>Dental Cotton Roll-Size 2</t>
  </si>
  <si>
    <t>50/band</t>
  </si>
  <si>
    <t>DCR2</t>
  </si>
  <si>
    <t>Teska</t>
  </si>
  <si>
    <t>SUTA1</t>
  </si>
  <si>
    <t>PA4</t>
  </si>
  <si>
    <t>BS5</t>
  </si>
  <si>
    <t>MAPGEL</t>
  </si>
  <si>
    <t>Pure Alcohol 95%</t>
  </si>
  <si>
    <t>Alcohol Pads</t>
  </si>
  <si>
    <t>5L/Gallon</t>
  </si>
  <si>
    <t>4L/Gallon</t>
  </si>
  <si>
    <t>34/Bag</t>
  </si>
  <si>
    <t>125/Bag</t>
  </si>
  <si>
    <t>Sterilization Roll 10cm</t>
  </si>
  <si>
    <t>1L</t>
  </si>
  <si>
    <t>500ml</t>
  </si>
  <si>
    <t>Sterilant for surgical instrument (steroxi)</t>
  </si>
  <si>
    <t>Antimicrobial Hand rub (Stericare)</t>
  </si>
  <si>
    <t>Wooden Spatula</t>
  </si>
  <si>
    <t>50/Bag</t>
  </si>
  <si>
    <t>Speculum otoscope 2.75 mm</t>
  </si>
  <si>
    <t>ALPAD</t>
  </si>
  <si>
    <t>CHPAD</t>
  </si>
  <si>
    <t>SPOT275</t>
  </si>
  <si>
    <t>Surface dIsinfectant spray</t>
  </si>
  <si>
    <t>SUDI</t>
  </si>
  <si>
    <t>STR10</t>
  </si>
  <si>
    <t>Antiseptic Pads Chlorhexidine2%</t>
  </si>
  <si>
    <t>AMH1</t>
  </si>
  <si>
    <t>AMH5</t>
  </si>
  <si>
    <t>STCOLD1</t>
  </si>
  <si>
    <t>DCL1</t>
  </si>
  <si>
    <t>Hydrogen Peroxide 10v</t>
  </si>
  <si>
    <t>HP10</t>
  </si>
  <si>
    <t>WS50</t>
  </si>
  <si>
    <t>NGM</t>
  </si>
  <si>
    <t>Ultrasound Gel</t>
  </si>
  <si>
    <t>USGEL</t>
  </si>
  <si>
    <t>Disinfecting cleaner(ultrasonic cleaner)</t>
  </si>
  <si>
    <t>Dental Bibs 33cm X 45cm</t>
  </si>
  <si>
    <t>750ml/Bottle</t>
  </si>
  <si>
    <t>DB125</t>
  </si>
  <si>
    <t>Nitrile Gloves-Medium</t>
  </si>
  <si>
    <t>Healthmart</t>
  </si>
  <si>
    <t>65-90$</t>
  </si>
  <si>
    <t>110-140$</t>
  </si>
  <si>
    <t>Cureline</t>
  </si>
  <si>
    <t>Oxygen Cylinder- 6 Liters</t>
  </si>
  <si>
    <t>WheelChair-46</t>
  </si>
  <si>
    <t>KY901-46</t>
  </si>
  <si>
    <t>KY913L</t>
  </si>
  <si>
    <t>Aluminum walker</t>
  </si>
  <si>
    <t>MONT-Y</t>
  </si>
  <si>
    <t>Infusion set 180 cm-Y site</t>
  </si>
  <si>
    <t>Bulb 1012</t>
  </si>
  <si>
    <t>OM73-0199</t>
  </si>
  <si>
    <t>Flex temp smart</t>
  </si>
  <si>
    <t>YE67OA</t>
  </si>
  <si>
    <t>COPA03</t>
  </si>
  <si>
    <t>Cotton pads disk-lux</t>
  </si>
  <si>
    <t>100/bag</t>
  </si>
  <si>
    <t>COPA02</t>
  </si>
  <si>
    <t>70/bag</t>
  </si>
  <si>
    <t>Safe non woven shoe cover-Blue</t>
  </si>
  <si>
    <t>SHCO 4000</t>
  </si>
  <si>
    <t>10 pcs</t>
  </si>
  <si>
    <t>Safe nebulizer Oxygen Mask adult</t>
  </si>
  <si>
    <t>First Aid Kit</t>
  </si>
  <si>
    <t>NEAD</t>
  </si>
  <si>
    <t>NEPE</t>
  </si>
  <si>
    <t>FIKIT</t>
  </si>
  <si>
    <t>set</t>
  </si>
  <si>
    <t>Non woven face mask 3 ply earloop</t>
  </si>
  <si>
    <t>Mask 1003</t>
  </si>
  <si>
    <t>50/pkt</t>
  </si>
  <si>
    <t>Mask 1001</t>
  </si>
  <si>
    <t>Paper Mask 1 ply, 7cmx20cm</t>
  </si>
  <si>
    <t>100/pkt</t>
  </si>
  <si>
    <t>For head thermometer</t>
  </si>
  <si>
    <t>Urinal Male</t>
  </si>
  <si>
    <t>Bedpan</t>
  </si>
  <si>
    <t>THDI 1005</t>
  </si>
  <si>
    <t>URMA 1001</t>
  </si>
  <si>
    <t>BEPA 1001</t>
  </si>
  <si>
    <t>AN134</t>
  </si>
  <si>
    <t>WB501</t>
  </si>
  <si>
    <t>Ankle support</t>
  </si>
  <si>
    <t>Maternity Back support</t>
  </si>
  <si>
    <t>Maternity Belt breathable</t>
  </si>
  <si>
    <t>Maternity Belt</t>
  </si>
  <si>
    <t>Safe nebulizer Oxygen Mask pedia</t>
  </si>
  <si>
    <t>Bulb irrigation syringe 60 cc</t>
  </si>
  <si>
    <t>Nebulizer PM</t>
  </si>
  <si>
    <t>Nebulizer GM</t>
  </si>
  <si>
    <t>Band aid</t>
  </si>
  <si>
    <t>100/pc</t>
  </si>
  <si>
    <t>ThermoGel</t>
  </si>
  <si>
    <t>Poire vaginal</t>
  </si>
  <si>
    <t>Sphygmomanometer</t>
  </si>
  <si>
    <t>Blood pressure monitor Yuwell-Arm</t>
  </si>
  <si>
    <t>Blood pressure monitor OMRON M2-Arm</t>
  </si>
  <si>
    <t>Blood pressure monitor Idass-Arm</t>
  </si>
  <si>
    <t>Blood pressure monitor Sejoy-Arm</t>
  </si>
  <si>
    <t>Oximeter</t>
  </si>
  <si>
    <t>Digital thermometer-Americo</t>
  </si>
  <si>
    <t>Thermometer pacifier</t>
  </si>
  <si>
    <t>Ortho Gum brush</t>
  </si>
  <si>
    <t>Urinal female</t>
  </si>
  <si>
    <t>Air Cushion</t>
  </si>
  <si>
    <t>Orthopedic pillow</t>
  </si>
  <si>
    <t>Water mattress</t>
  </si>
  <si>
    <t>Ring Pillow</t>
  </si>
  <si>
    <t>Hot water bottle</t>
  </si>
  <si>
    <t>Stethoscope</t>
  </si>
  <si>
    <t>Digital thermometer-flexible</t>
  </si>
  <si>
    <t>Spacer aerosol</t>
  </si>
  <si>
    <t>Mask for Spacer-Adult</t>
  </si>
  <si>
    <t>Mask for Spacer-Child</t>
  </si>
  <si>
    <t>Cohesive Bandage 10 cm x 4.5 m</t>
  </si>
  <si>
    <t>Cohesive Bandage 2.5 cm x 5 m</t>
  </si>
  <si>
    <t>Cohesive Bandage 5 cm x 4.5 m</t>
  </si>
  <si>
    <t>Cohesive Bandage 7.5 cm x 4.5 m</t>
  </si>
  <si>
    <t>Elastic Bandage 5 cm</t>
  </si>
  <si>
    <t>Elastic Bandage 7.5 cm</t>
  </si>
  <si>
    <t>Elastic Bandage 15 cm</t>
  </si>
  <si>
    <t>Adult diapers x-large</t>
  </si>
  <si>
    <t>10/bag</t>
  </si>
  <si>
    <t>Underpad 60x90 cm</t>
  </si>
  <si>
    <t>Adult Diapers Pull up-90 x 120cm</t>
  </si>
  <si>
    <t>Face Mask 3 Ply earloop</t>
  </si>
  <si>
    <t>Gauze Roll 2"</t>
  </si>
  <si>
    <t>Gauze Roll 3"</t>
  </si>
  <si>
    <t>Gauze Roll 6"</t>
  </si>
  <si>
    <t>Gauze sponge 2" x 2" 16 ply</t>
  </si>
  <si>
    <t>Gauze sponge 3" x 3" 16 ply</t>
  </si>
  <si>
    <t>Gauze sponge 4" x 4" 16 ply</t>
  </si>
  <si>
    <t>Blood pressure monitor Sejoy-Wrist</t>
  </si>
  <si>
    <t>TABA</t>
  </si>
  <si>
    <t>FH</t>
  </si>
  <si>
    <t>MM GROUP</t>
  </si>
  <si>
    <t>Supplier</t>
  </si>
  <si>
    <t>Gauze sponge 2" x 2" 12 ply</t>
  </si>
  <si>
    <t>Gauze sponge  3" x 3" 12 Ply</t>
  </si>
  <si>
    <t>Cotton pads disk-lux-100</t>
  </si>
  <si>
    <t>Cotton pads disk-lux-70</t>
  </si>
  <si>
    <t>Adhesive Paper Tape 1/2"</t>
  </si>
  <si>
    <t>Gauze sponge 2" x 2" 12 Ply</t>
  </si>
  <si>
    <t>Gauze sponge 3" x 3" 12 Ply</t>
  </si>
  <si>
    <t>Sterilization Roll 10cm x 200</t>
  </si>
  <si>
    <t>30/Bag</t>
  </si>
  <si>
    <t>Unit  Price
$</t>
  </si>
  <si>
    <t>Gauze swab-2" x 2"-sterile 12 Ply</t>
  </si>
  <si>
    <t>Gauze swab-2" x 2"-sterile 16 Ply</t>
  </si>
  <si>
    <t>Gauze swab-3" x 3"-sterile 12 Ply</t>
  </si>
  <si>
    <t>Gauze swab-3" x 3"-sterile 16 Ply</t>
  </si>
  <si>
    <t>50 Pairs/Box</t>
  </si>
  <si>
    <t>Surgical Blade 10</t>
  </si>
  <si>
    <t>SUBL 10</t>
  </si>
  <si>
    <t>Sitz Bath</t>
  </si>
  <si>
    <t>SIBA 1001</t>
  </si>
  <si>
    <t>Nyl3-oc1</t>
  </si>
  <si>
    <t>Suture Nylon 3/O</t>
  </si>
  <si>
    <t>Nebulizer Oxygen Mask adult</t>
  </si>
  <si>
    <t>Nebulizer Oxygen Mask pedia</t>
  </si>
  <si>
    <t>Shoe cover-Blue</t>
  </si>
  <si>
    <t>Needles Monojecto Long</t>
  </si>
  <si>
    <t>Needles Monojecto Short</t>
  </si>
  <si>
    <t>Homeastatic Sponge</t>
  </si>
  <si>
    <t>Dental Cotton Roll-Size 2-Bag</t>
  </si>
  <si>
    <t>20/Bag</t>
  </si>
  <si>
    <t>Protective Glasses</t>
  </si>
  <si>
    <t>Dental Bibs Roll</t>
  </si>
  <si>
    <t>Wipes for instrument</t>
  </si>
  <si>
    <t>Bibs Holder</t>
  </si>
  <si>
    <t>Gauze sponge 2" x 2" 16 Ply</t>
  </si>
  <si>
    <t>Bed Cover-Blue</t>
  </si>
  <si>
    <t>Wipes-Big</t>
  </si>
  <si>
    <t>Posture Brace-Medium</t>
  </si>
  <si>
    <t xml:space="preserve">Dental Bibs Roll </t>
  </si>
  <si>
    <t>Clips for Bibs</t>
  </si>
  <si>
    <t>Bed Cover Water resistant</t>
  </si>
  <si>
    <t>Haemostatic Sponge</t>
  </si>
  <si>
    <t>Haemostatic Sponge-pc</t>
  </si>
  <si>
    <t>Monoject needles-Long</t>
  </si>
  <si>
    <t>Monoject needles-Short</t>
  </si>
  <si>
    <t>Suture Nylon 3/O-pc</t>
  </si>
  <si>
    <t>Anklet  medium</t>
  </si>
  <si>
    <t>Sleeve Cover</t>
  </si>
  <si>
    <t>100/Bag</t>
  </si>
  <si>
    <t>Crutch underarm-Aluminum medium</t>
  </si>
  <si>
    <t>Cane tripod</t>
  </si>
  <si>
    <t>Crutch elbow-Aluminum medium</t>
  </si>
  <si>
    <t>12/box</t>
  </si>
  <si>
    <t>Vinyl Gloves-Medium-Powder free</t>
  </si>
  <si>
    <t>Vinyl Gloves-Large-Powder free</t>
  </si>
  <si>
    <t>Najade</t>
  </si>
  <si>
    <t>Nashawi</t>
  </si>
  <si>
    <t>MM Group</t>
  </si>
  <si>
    <t>Haidar</t>
  </si>
  <si>
    <t>Seat wedge cushion</t>
  </si>
  <si>
    <t xml:space="preserve">Tempo Gel </t>
  </si>
  <si>
    <t>Back cushion</t>
  </si>
  <si>
    <t>Wedge pillow Child</t>
  </si>
  <si>
    <t>Wedge pillow-Infant-strain</t>
  </si>
  <si>
    <t>SAF Doctors</t>
  </si>
  <si>
    <t>Face Visor kit-Disposable Glasses</t>
  </si>
  <si>
    <t>Oximeter-Yuwell</t>
  </si>
  <si>
    <t>Adult Diapers Pull up-Xlarge</t>
  </si>
  <si>
    <t>Adult Diapers Pull up-Large</t>
  </si>
  <si>
    <t>Adult Diapers Pull up-Medium</t>
  </si>
  <si>
    <t>Disposable sopaed sponge</t>
  </si>
  <si>
    <t>Gauze swab-4x4-sterile 12 Ply</t>
  </si>
  <si>
    <t>box</t>
  </si>
  <si>
    <t>Tractor for neck</t>
  </si>
  <si>
    <t>Bekdach</t>
  </si>
  <si>
    <t>Cane stick</t>
  </si>
  <si>
    <t>Alternating air matress</t>
  </si>
  <si>
    <t>Therapeutic air matress</t>
  </si>
  <si>
    <t>Cervical pillow</t>
  </si>
  <si>
    <t>Shoulder support small</t>
  </si>
  <si>
    <t>shoulder support medium</t>
  </si>
  <si>
    <t>shoulder support large</t>
  </si>
  <si>
    <t>Walker with seat</t>
  </si>
  <si>
    <t>Transparent Dressing W. Pad 10*12 cm</t>
  </si>
  <si>
    <t>Transparent Dressing W. Pad 10*25 cm</t>
  </si>
  <si>
    <t>Transparent Dressing W. Pad 10*20 cm</t>
  </si>
  <si>
    <t>Tourniquet-metal</t>
  </si>
  <si>
    <t>Tourniquet-plastic</t>
  </si>
  <si>
    <t>SAF</t>
  </si>
  <si>
    <t>Najadi</t>
  </si>
  <si>
    <t>Bakhos</t>
  </si>
  <si>
    <t>Cotton tubular stockinette 10 cm x 20m</t>
  </si>
  <si>
    <t>Cotton tubular stockinette 5 cm x 20m</t>
  </si>
  <si>
    <t>Gauze swab-4" x 4"-sterile 16 Ply</t>
  </si>
  <si>
    <t>100/box</t>
  </si>
  <si>
    <t>External male catheter M-30mm</t>
  </si>
  <si>
    <t>Sterile urine bag 2 l T valve</t>
  </si>
  <si>
    <t>Alcohol 95- 1 L</t>
  </si>
  <si>
    <t>bottle</t>
  </si>
  <si>
    <t>Suction tube</t>
  </si>
  <si>
    <t>Nasal canula adult</t>
  </si>
  <si>
    <t>nasal canula pedia</t>
  </si>
  <si>
    <t>Ear thermometer</t>
  </si>
  <si>
    <t>WheelChair economic-46</t>
  </si>
  <si>
    <t>Septimyl</t>
  </si>
  <si>
    <t>Casino-antiseptic spray</t>
  </si>
  <si>
    <t>Alcohol-casino</t>
  </si>
  <si>
    <t>250 ml</t>
  </si>
  <si>
    <t>Spinneys</t>
  </si>
  <si>
    <t>Cane stick foldable</t>
  </si>
  <si>
    <t>Tractor for neck-C</t>
  </si>
  <si>
    <t>Tractor for neck-B</t>
  </si>
  <si>
    <t>Beckdach</t>
  </si>
  <si>
    <t>Tractor for neck-A</t>
  </si>
  <si>
    <t>Back traction Belt-medium</t>
  </si>
  <si>
    <t>Exercise cycle with counter</t>
  </si>
  <si>
    <t>Vaginal speculum-M</t>
  </si>
  <si>
    <t>Vaginal speculum-L</t>
  </si>
  <si>
    <t>Vaginal speculum-S</t>
  </si>
  <si>
    <t>Super dotted sensation</t>
  </si>
  <si>
    <t>12/Pkt</t>
  </si>
  <si>
    <t>Adult Diapers Pull up-All sizes</t>
  </si>
  <si>
    <t>Adult diapers-All sizes</t>
  </si>
  <si>
    <t>DISN26</t>
  </si>
  <si>
    <t>DISN30</t>
  </si>
  <si>
    <t>Disposable needle 26G</t>
  </si>
  <si>
    <t>Disposable needle 30G</t>
  </si>
  <si>
    <t>Nasal Speculum 01</t>
  </si>
  <si>
    <t>Nasal Speculum 02</t>
  </si>
  <si>
    <t>LEAGROUP</t>
  </si>
  <si>
    <t>Tracheostomy sponge</t>
  </si>
  <si>
    <t>Raw
Price</t>
  </si>
  <si>
    <t>Stethoscope littmann</t>
  </si>
  <si>
    <t>coloplast alterna bag 60 ml</t>
  </si>
  <si>
    <t>Examination Roll</t>
  </si>
  <si>
    <t>Cervical pillow small</t>
  </si>
  <si>
    <t>Cervical pillow Large</t>
  </si>
  <si>
    <t>Orthopoint</t>
  </si>
  <si>
    <t>Surface desinfectant-Surfacto</t>
  </si>
  <si>
    <t>coccy seat cushion</t>
  </si>
  <si>
    <t>Ring seat cushion</t>
  </si>
  <si>
    <t>Foot step</t>
  </si>
  <si>
    <t>Umbilical Hernia XL</t>
  </si>
  <si>
    <t>Umbilical Hernia L</t>
  </si>
  <si>
    <t>Umbilical Hernia M</t>
  </si>
  <si>
    <t>Antiembolism below knee Small</t>
  </si>
  <si>
    <t>Antiembolism below knee Medium</t>
  </si>
  <si>
    <t>Antiembolism below knee Large</t>
  </si>
  <si>
    <t>Antiembolism below knee Xlarge</t>
  </si>
  <si>
    <t>Antiembolism below knee Xsmall</t>
  </si>
  <si>
    <t>Antiembolism above knee Small</t>
  </si>
  <si>
    <t>Antiembolism above knee Medium</t>
  </si>
  <si>
    <t>Antiembolism above knee Large</t>
  </si>
  <si>
    <t>Antiembolism above knee Xlarge</t>
  </si>
  <si>
    <t>Antiembolism above knee Xsmall</t>
  </si>
  <si>
    <t>Toe separator</t>
  </si>
  <si>
    <t>Stress ball soft</t>
  </si>
  <si>
    <t>stress ball hard</t>
  </si>
  <si>
    <t>stress ball medium</t>
  </si>
  <si>
    <t>Foley catheter 2 way-12 FR</t>
  </si>
  <si>
    <t>Foley catheter full silicone 2 way-14 FR</t>
  </si>
  <si>
    <t>Cohesive Bandage 8cmx20m</t>
  </si>
  <si>
    <t>Cohesive Bandage 10cmx20m</t>
  </si>
  <si>
    <t>Otoscope Led lamp</t>
  </si>
  <si>
    <t>Suspensory athletic Large</t>
  </si>
  <si>
    <t>suspensory athletic XLarge</t>
  </si>
  <si>
    <t>Needles Pic-4mm</t>
  </si>
  <si>
    <t>Band aid-Strips</t>
  </si>
  <si>
    <t>Calfon piercing</t>
  </si>
  <si>
    <t>Performa strips</t>
  </si>
  <si>
    <t>Pill Planner-AMPM</t>
  </si>
  <si>
    <t>pair</t>
  </si>
  <si>
    <t>50/box</t>
  </si>
  <si>
    <t>Bekdashi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</si>
</sst>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rgb="FF000000"/>
      <name val="Calibri"/>
      <charset val="1"/>
    </font>
    <font>
      <u/>
      <sz val="11"/>
      <color rgb="FF0000FF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33">
    <xf numFmtId="0" fontId="0" fillId="0" borderId="0" xfId="0"/>
    <xf numFmtId="0" fontId="0" fillId="0" borderId="0" xfId="0" applyNumberFormat="1" applyFont="1" applyBorder="1" applyAlignment="1"/>
    <xf numFmtId="0" fontId="0" fillId="0" borderId="0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/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44" fontId="0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/>
    <xf numFmtId="0" fontId="0" fillId="0" borderId="2" xfId="0" applyNumberFormat="1" applyFont="1" applyFill="1" applyBorder="1" applyAlignment="1">
      <alignment horizontal="center" vertical="center"/>
    </xf>
    <xf numFmtId="44" fontId="0" fillId="4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2" fillId="0" borderId="3" xfId="0" applyNumberFormat="1" applyFont="1" applyFill="1" applyBorder="1" applyAlignment="1">
      <alignment horizontal="center" vertical="center"/>
    </xf>
    <xf numFmtId="0" fontId="0" fillId="0" borderId="3" xfId="0" applyBorder="1"/>
    <xf numFmtId="0" fontId="2" fillId="0" borderId="3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44" fontId="0" fillId="0" borderId="3" xfId="1" applyFont="1" applyBorder="1" applyAlignment="1"/>
    <xf numFmtId="44" fontId="0" fillId="0" borderId="3" xfId="1" applyFont="1" applyBorder="1"/>
    <xf numFmtId="44" fontId="0" fillId="0" borderId="8" xfId="1" applyFont="1" applyBorder="1"/>
    <xf numFmtId="44" fontId="0" fillId="0" borderId="3" xfId="0" applyNumberFormat="1" applyFont="1" applyFill="1" applyBorder="1" applyAlignment="1">
      <alignment horizontal="center" vertical="center"/>
    </xf>
    <xf numFmtId="44" fontId="0" fillId="0" borderId="3" xfId="0" applyNumberFormat="1" applyFont="1" applyBorder="1" applyAlignment="1"/>
    <xf numFmtId="44" fontId="0" fillId="0" borderId="3" xfId="0" applyNumberFormat="1" applyFont="1" applyFill="1" applyBorder="1" applyAlignment="1"/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44" fontId="0" fillId="0" borderId="3" xfId="1" applyFont="1" applyFill="1" applyBorder="1"/>
    <xf numFmtId="0" fontId="5" fillId="0" borderId="1" xfId="0" applyNumberFormat="1" applyFon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/>
    </xf>
    <xf numFmtId="0" fontId="0" fillId="0" borderId="12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44" fontId="0" fillId="0" borderId="0" xfId="0" applyNumberFormat="1"/>
    <xf numFmtId="44" fontId="0" fillId="0" borderId="3" xfId="1" applyFont="1" applyFill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2" fillId="0" borderId="13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44" fontId="0" fillId="0" borderId="0" xfId="0" applyNumberFormat="1" applyFont="1" applyBorder="1" applyAlignment="1">
      <alignment horizontal="center" vertical="center"/>
    </xf>
    <xf numFmtId="44" fontId="0" fillId="0" borderId="4" xfId="0" applyNumberFormat="1" applyFont="1" applyBorder="1" applyAlignment="1">
      <alignment horizontal="center" vertical="center"/>
    </xf>
    <xf numFmtId="44" fontId="0" fillId="3" borderId="4" xfId="0" applyNumberFormat="1" applyFont="1" applyFill="1" applyBorder="1" applyAlignment="1">
      <alignment horizontal="center" vertical="center"/>
    </xf>
    <xf numFmtId="44" fontId="0" fillId="4" borderId="4" xfId="0" applyNumberFormat="1" applyFont="1" applyFill="1" applyBorder="1" applyAlignment="1">
      <alignment horizontal="center" vertical="center"/>
    </xf>
    <xf numFmtId="44" fontId="0" fillId="2" borderId="4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4" fontId="0" fillId="0" borderId="8" xfId="1" applyFont="1" applyFill="1" applyBorder="1"/>
    <xf numFmtId="44" fontId="0" fillId="0" borderId="3" xfId="0" applyNumberFormat="1" applyBorder="1"/>
    <xf numFmtId="44" fontId="0" fillId="0" borderId="3" xfId="0" applyNumberFormat="1" applyFill="1" applyBorder="1"/>
    <xf numFmtId="44" fontId="0" fillId="0" borderId="3" xfId="0" applyNumberFormat="1" applyFill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3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2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44" fontId="0" fillId="0" borderId="1" xfId="1" applyFont="1" applyBorder="1"/>
    <xf numFmtId="44" fontId="0" fillId="0" borderId="3" xfId="0" applyNumberFormat="1" applyFont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8" xfId="1" applyFont="1" applyFill="1" applyBorder="1" applyAlignment="1">
      <alignment horizontal="center" vertical="center"/>
    </xf>
    <xf numFmtId="44" fontId="0" fillId="0" borderId="1" xfId="1" applyFont="1" applyFill="1" applyBorder="1"/>
    <xf numFmtId="44" fontId="0" fillId="0" borderId="4" xfId="1" applyFont="1" applyBorder="1"/>
    <xf numFmtId="44" fontId="0" fillId="0" borderId="4" xfId="0" applyNumberFormat="1" applyFill="1" applyBorder="1" applyAlignment="1">
      <alignment horizontal="center"/>
    </xf>
    <xf numFmtId="44" fontId="0" fillId="0" borderId="4" xfId="0" applyNumberFormat="1" applyFill="1" applyBorder="1" applyAlignment="1">
      <alignment horizontal="center" vertical="center"/>
    </xf>
    <xf numFmtId="44" fontId="0" fillId="0" borderId="4" xfId="0" applyNumberFormat="1" applyBorder="1"/>
    <xf numFmtId="44" fontId="0" fillId="0" borderId="4" xfId="1" applyFont="1" applyFill="1" applyBorder="1"/>
    <xf numFmtId="44" fontId="0" fillId="0" borderId="4" xfId="1" applyFont="1" applyBorder="1" applyAlignment="1">
      <alignment horizontal="center" vertical="center"/>
    </xf>
    <xf numFmtId="44" fontId="0" fillId="0" borderId="4" xfId="0" applyNumberFormat="1" applyFill="1" applyBorder="1"/>
    <xf numFmtId="44" fontId="0" fillId="0" borderId="0" xfId="1" applyFont="1" applyBorder="1" applyAlignment="1">
      <alignment horizontal="center" vertical="center"/>
    </xf>
    <xf numFmtId="44" fontId="0" fillId="0" borderId="0" xfId="1" applyFont="1" applyBorder="1"/>
    <xf numFmtId="44" fontId="0" fillId="0" borderId="0" xfId="1" applyFont="1" applyFill="1" applyBorder="1"/>
    <xf numFmtId="44" fontId="0" fillId="0" borderId="1" xfId="1" applyFont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4" fontId="0" fillId="0" borderId="14" xfId="1" applyFont="1" applyBorder="1" applyAlignment="1">
      <alignment horizontal="center" vertical="center"/>
    </xf>
    <xf numFmtId="44" fontId="0" fillId="0" borderId="3" xfId="1" applyFont="1" applyFill="1" applyBorder="1" applyAlignment="1"/>
    <xf numFmtId="0" fontId="0" fillId="0" borderId="3" xfId="0" applyNumberForma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44" fontId="0" fillId="0" borderId="0" xfId="0" applyNumberFormat="1" applyBorder="1"/>
    <xf numFmtId="0" fontId="0" fillId="0" borderId="0" xfId="0" applyBorder="1"/>
    <xf numFmtId="0" fontId="0" fillId="0" borderId="8" xfId="0" applyBorder="1"/>
    <xf numFmtId="0" fontId="0" fillId="0" borderId="1" xfId="0" applyNumberForma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44" fontId="0" fillId="0" borderId="7" xfId="1" applyFont="1" applyFill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2" fillId="0" borderId="0" xfId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44" fontId="0" fillId="0" borderId="2" xfId="0" applyNumberFormat="1" applyFont="1" applyFill="1" applyBorder="1" applyAlignment="1">
      <alignment horizontal="center" vertical="center"/>
    </xf>
    <xf numFmtId="44" fontId="0" fillId="0" borderId="7" xfId="0" applyNumberFormat="1" applyFont="1" applyBorder="1" applyAlignment="1"/>
    <xf numFmtId="0" fontId="0" fillId="0" borderId="7" xfId="0" applyNumberFormat="1" applyFont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44" fontId="0" fillId="0" borderId="2" xfId="1" applyFont="1" applyBorder="1"/>
    <xf numFmtId="44" fontId="0" fillId="0" borderId="14" xfId="1" applyFont="1" applyBorder="1"/>
    <xf numFmtId="0" fontId="5" fillId="0" borderId="8" xfId="0" applyNumberFormat="1" applyFont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5" fillId="0" borderId="0" xfId="0" applyNumberFormat="1" applyFont="1" applyBorder="1" applyAlignment="1">
      <alignment horizontal="center" vertical="center"/>
    </xf>
    <xf numFmtId="44" fontId="0" fillId="0" borderId="8" xfId="0" applyNumberFormat="1" applyFont="1" applyBorder="1" applyAlignment="1">
      <alignment horizontal="center" vertical="center"/>
    </xf>
    <xf numFmtId="0" fontId="0" fillId="0" borderId="15" xfId="0" applyNumberFormat="1" applyFill="1" applyBorder="1" applyAlignment="1">
      <alignment horizontal="center" vertical="center"/>
    </xf>
    <xf numFmtId="44" fontId="0" fillId="0" borderId="9" xfId="1" applyFont="1" applyFill="1" applyBorder="1"/>
    <xf numFmtId="0" fontId="0" fillId="0" borderId="3" xfId="0" applyFont="1" applyBorder="1" applyAlignment="1">
      <alignment horizontal="center" vertical="center"/>
    </xf>
    <xf numFmtId="44" fontId="0" fillId="0" borderId="8" xfId="1" applyFont="1" applyFill="1" applyBorder="1" applyAlignment="1">
      <alignment horizontal="center"/>
    </xf>
    <xf numFmtId="44" fontId="0" fillId="0" borderId="3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9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yyoumed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U138"/>
  <sheetViews>
    <sheetView topLeftCell="A86" workbookViewId="0">
      <selection activeCell="B98" sqref="B98"/>
    </sheetView>
  </sheetViews>
  <sheetFormatPr defaultRowHeight="15" x14ac:dyDescent="0.25"/>
  <cols>
    <col min="1" max="1" width="9.140625" style="1" customWidth="1"/>
    <col min="2" max="2" width="34.85546875" style="1" customWidth="1"/>
    <col min="3" max="3" width="9.140625" style="2" customWidth="1"/>
    <col min="4" max="4" width="11.85546875" style="2" customWidth="1"/>
    <col min="5" max="5" width="10.5703125" style="2" bestFit="1" customWidth="1"/>
    <col min="6" max="6" width="13.140625" style="2" customWidth="1"/>
    <col min="7" max="7" width="11" style="2" bestFit="1" customWidth="1"/>
    <col min="8" max="8" width="10.28515625" style="2" customWidth="1"/>
    <col min="9" max="9" width="8.7109375" style="1" customWidth="1"/>
    <col min="10" max="10" width="34.28515625" style="1" bestFit="1" customWidth="1"/>
    <col min="11" max="255" width="14.42578125" style="1" customWidth="1"/>
  </cols>
  <sheetData>
    <row r="1" spans="1:255" x14ac:dyDescent="0.25">
      <c r="A1" s="4"/>
      <c r="B1" s="5" t="s">
        <v>0</v>
      </c>
      <c r="C1" s="4"/>
      <c r="D1" s="4"/>
      <c r="E1" s="4"/>
      <c r="F1" s="4"/>
    </row>
    <row r="2" spans="1:255" x14ac:dyDescent="0.25">
      <c r="A2" s="6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7" t="s">
        <v>209</v>
      </c>
      <c r="G2" s="46" t="s">
        <v>317</v>
      </c>
      <c r="H2" s="46" t="s">
        <v>320</v>
      </c>
    </row>
    <row r="3" spans="1:255" x14ac:dyDescent="0.25">
      <c r="A3" s="4">
        <v>1</v>
      </c>
      <c r="B3" s="3" t="s">
        <v>6</v>
      </c>
      <c r="C3" s="4">
        <v>1</v>
      </c>
      <c r="D3" s="4" t="s">
        <v>7</v>
      </c>
      <c r="E3" s="8" t="s">
        <v>8</v>
      </c>
      <c r="F3" s="50">
        <v>0</v>
      </c>
      <c r="G3" s="44" t="s">
        <v>8</v>
      </c>
      <c r="H3" s="44" t="s">
        <v>8</v>
      </c>
      <c r="IT3"/>
      <c r="IU3"/>
    </row>
    <row r="4" spans="1:255" x14ac:dyDescent="0.25">
      <c r="A4" s="4">
        <v>2</v>
      </c>
      <c r="B4" s="3" t="s">
        <v>9</v>
      </c>
      <c r="C4" s="4">
        <v>4</v>
      </c>
      <c r="D4" s="4" t="s">
        <v>7</v>
      </c>
      <c r="E4" s="8">
        <v>9</v>
      </c>
      <c r="F4" s="51">
        <v>7</v>
      </c>
      <c r="G4" s="44">
        <v>8.5</v>
      </c>
      <c r="H4" s="44">
        <v>8.75</v>
      </c>
      <c r="IT4"/>
      <c r="IU4"/>
    </row>
    <row r="5" spans="1:255" x14ac:dyDescent="0.25">
      <c r="A5" s="4">
        <v>3</v>
      </c>
      <c r="B5" s="3" t="s">
        <v>10</v>
      </c>
      <c r="C5" s="4">
        <v>4</v>
      </c>
      <c r="D5" s="4" t="s">
        <v>7</v>
      </c>
      <c r="E5" s="8">
        <v>6.2</v>
      </c>
      <c r="F5" s="51">
        <v>6</v>
      </c>
      <c r="G5" s="44">
        <v>4.75</v>
      </c>
      <c r="H5" s="44">
        <v>4.75</v>
      </c>
      <c r="IT5"/>
      <c r="IU5"/>
    </row>
    <row r="6" spans="1:255" x14ac:dyDescent="0.25">
      <c r="A6" s="4">
        <v>4</v>
      </c>
      <c r="B6" s="3" t="s">
        <v>11</v>
      </c>
      <c r="C6" s="4">
        <v>4</v>
      </c>
      <c r="D6" s="4" t="s">
        <v>7</v>
      </c>
      <c r="E6" s="8">
        <v>5.2</v>
      </c>
      <c r="F6" s="51">
        <v>5</v>
      </c>
      <c r="G6" s="44">
        <v>4.75</v>
      </c>
      <c r="H6" s="44">
        <v>4.75</v>
      </c>
      <c r="IT6"/>
      <c r="IU6"/>
    </row>
    <row r="7" spans="1:255" x14ac:dyDescent="0.25">
      <c r="A7" s="4">
        <v>5</v>
      </c>
      <c r="B7" s="3" t="s">
        <v>12</v>
      </c>
      <c r="C7" s="4">
        <v>4</v>
      </c>
      <c r="D7" s="4" t="s">
        <v>13</v>
      </c>
      <c r="E7" s="8" t="s">
        <v>8</v>
      </c>
      <c r="F7" s="50">
        <v>0</v>
      </c>
      <c r="G7" s="44" t="s">
        <v>8</v>
      </c>
      <c r="H7" s="44" t="s">
        <v>8</v>
      </c>
      <c r="IT7"/>
      <c r="IU7"/>
    </row>
    <row r="8" spans="1:255" x14ac:dyDescent="0.25">
      <c r="A8" s="4">
        <v>6</v>
      </c>
      <c r="B8" s="3" t="s">
        <v>14</v>
      </c>
      <c r="C8" s="4">
        <v>4</v>
      </c>
      <c r="D8" s="4" t="s">
        <v>13</v>
      </c>
      <c r="E8" s="14">
        <v>1.5</v>
      </c>
      <c r="F8" s="50">
        <v>0</v>
      </c>
      <c r="G8" s="44" t="s">
        <v>8</v>
      </c>
      <c r="H8" s="43">
        <v>0.7</v>
      </c>
      <c r="IT8"/>
      <c r="IU8"/>
    </row>
    <row r="9" spans="1:255" x14ac:dyDescent="0.25">
      <c r="A9" s="4">
        <v>7</v>
      </c>
      <c r="B9" s="3" t="s">
        <v>15</v>
      </c>
      <c r="C9" s="4">
        <v>2</v>
      </c>
      <c r="D9" s="4" t="s">
        <v>13</v>
      </c>
      <c r="E9" s="8">
        <v>8</v>
      </c>
      <c r="F9" s="50">
        <v>5</v>
      </c>
      <c r="G9" s="44" t="s">
        <v>8</v>
      </c>
      <c r="H9" s="44" t="s">
        <v>8</v>
      </c>
      <c r="IT9"/>
      <c r="IU9"/>
    </row>
    <row r="10" spans="1:255" x14ac:dyDescent="0.25">
      <c r="A10" s="4">
        <v>8</v>
      </c>
      <c r="B10" s="3" t="s">
        <v>16</v>
      </c>
      <c r="C10" s="4">
        <v>2</v>
      </c>
      <c r="D10" s="4" t="s">
        <v>17</v>
      </c>
      <c r="E10" s="8">
        <v>65</v>
      </c>
      <c r="F10" s="52">
        <v>15</v>
      </c>
      <c r="G10" s="44" t="s">
        <v>8</v>
      </c>
      <c r="H10" s="44" t="s">
        <v>8</v>
      </c>
      <c r="IT10"/>
      <c r="IU10"/>
    </row>
    <row r="11" spans="1:255" x14ac:dyDescent="0.25">
      <c r="A11" s="4">
        <v>9</v>
      </c>
      <c r="B11" s="3" t="s">
        <v>18</v>
      </c>
      <c r="C11" s="4">
        <v>1</v>
      </c>
      <c r="D11" s="4" t="s">
        <v>19</v>
      </c>
      <c r="E11" s="8" t="s">
        <v>8</v>
      </c>
      <c r="F11" s="50">
        <v>100</v>
      </c>
      <c r="G11" s="44" t="s">
        <v>8</v>
      </c>
      <c r="H11" s="44" t="s">
        <v>8</v>
      </c>
      <c r="IT11"/>
      <c r="IU11"/>
    </row>
    <row r="12" spans="1:255" x14ac:dyDescent="0.25">
      <c r="A12" s="4">
        <v>10</v>
      </c>
      <c r="B12" s="3" t="s">
        <v>20</v>
      </c>
      <c r="C12" s="4">
        <v>2</v>
      </c>
      <c r="D12" s="4" t="s">
        <v>13</v>
      </c>
      <c r="E12" s="8" t="s">
        <v>8</v>
      </c>
      <c r="F12" s="50">
        <v>20</v>
      </c>
      <c r="G12" s="44" t="s">
        <v>8</v>
      </c>
      <c r="H12" s="44" t="s">
        <v>8</v>
      </c>
      <c r="IT12"/>
      <c r="IU12"/>
    </row>
    <row r="13" spans="1:255" x14ac:dyDescent="0.25">
      <c r="A13" s="4">
        <v>11</v>
      </c>
      <c r="B13" s="3" t="s">
        <v>21</v>
      </c>
      <c r="C13" s="4">
        <v>4</v>
      </c>
      <c r="D13" s="4" t="s">
        <v>13</v>
      </c>
      <c r="E13" s="8" t="s">
        <v>8</v>
      </c>
      <c r="F13" s="50">
        <v>0</v>
      </c>
      <c r="G13" s="44" t="s">
        <v>8</v>
      </c>
      <c r="H13" s="44" t="s">
        <v>8</v>
      </c>
      <c r="IT13"/>
      <c r="IU13"/>
    </row>
    <row r="14" spans="1:255" x14ac:dyDescent="0.25">
      <c r="A14" s="4">
        <v>12</v>
      </c>
      <c r="B14" s="3" t="s">
        <v>22</v>
      </c>
      <c r="C14" s="4">
        <v>2</v>
      </c>
      <c r="D14" s="4" t="s">
        <v>13</v>
      </c>
      <c r="E14" s="8">
        <v>180</v>
      </c>
      <c r="F14" s="52">
        <v>150</v>
      </c>
      <c r="G14" s="44" t="s">
        <v>8</v>
      </c>
      <c r="H14" s="44" t="s">
        <v>8</v>
      </c>
      <c r="IT14"/>
      <c r="IU14"/>
    </row>
    <row r="15" spans="1:255" x14ac:dyDescent="0.25">
      <c r="A15" s="4">
        <v>13</v>
      </c>
      <c r="B15" s="3" t="s">
        <v>23</v>
      </c>
      <c r="C15" s="4">
        <v>2</v>
      </c>
      <c r="D15" s="4" t="s">
        <v>13</v>
      </c>
      <c r="E15" s="14">
        <v>20</v>
      </c>
      <c r="F15" s="50">
        <v>40</v>
      </c>
      <c r="G15" s="44" t="s">
        <v>8</v>
      </c>
      <c r="H15" s="44" t="s">
        <v>8</v>
      </c>
      <c r="IT15"/>
      <c r="IU15"/>
    </row>
    <row r="16" spans="1:255" x14ac:dyDescent="0.25">
      <c r="A16" s="4">
        <v>14</v>
      </c>
      <c r="B16" s="3" t="s">
        <v>24</v>
      </c>
      <c r="C16" s="4">
        <v>2</v>
      </c>
      <c r="D16" s="4" t="s">
        <v>13</v>
      </c>
      <c r="E16" s="14">
        <v>20</v>
      </c>
      <c r="F16" s="50">
        <v>40</v>
      </c>
      <c r="G16" s="44" t="s">
        <v>8</v>
      </c>
      <c r="H16" s="44" t="s">
        <v>8</v>
      </c>
      <c r="IT16"/>
      <c r="IU16"/>
    </row>
    <row r="17" spans="1:255" x14ac:dyDescent="0.25">
      <c r="A17" s="4">
        <v>15</v>
      </c>
      <c r="B17" s="3" t="s">
        <v>25</v>
      </c>
      <c r="C17" s="4">
        <v>2</v>
      </c>
      <c r="D17" s="4" t="s">
        <v>13</v>
      </c>
      <c r="E17" s="8" t="s">
        <v>8</v>
      </c>
      <c r="F17" s="50">
        <v>50</v>
      </c>
      <c r="G17" s="44" t="s">
        <v>8</v>
      </c>
      <c r="H17" s="44" t="s">
        <v>8</v>
      </c>
      <c r="IT17"/>
      <c r="IU17"/>
    </row>
    <row r="18" spans="1:255" x14ac:dyDescent="0.25">
      <c r="A18" s="4">
        <v>16</v>
      </c>
      <c r="B18" s="3" t="s">
        <v>26</v>
      </c>
      <c r="C18" s="4">
        <v>2</v>
      </c>
      <c r="D18" s="4" t="s">
        <v>13</v>
      </c>
      <c r="E18" s="8" t="s">
        <v>8</v>
      </c>
      <c r="F18" s="50">
        <v>50</v>
      </c>
      <c r="G18" s="44" t="s">
        <v>8</v>
      </c>
      <c r="H18" s="44" t="s">
        <v>8</v>
      </c>
      <c r="IT18"/>
      <c r="IU18"/>
    </row>
    <row r="19" spans="1:255" x14ac:dyDescent="0.25">
      <c r="A19" s="4">
        <v>17</v>
      </c>
      <c r="B19" s="3" t="s">
        <v>27</v>
      </c>
      <c r="C19" s="4">
        <v>2</v>
      </c>
      <c r="D19" s="4" t="s">
        <v>13</v>
      </c>
      <c r="E19" s="8">
        <v>20</v>
      </c>
      <c r="F19" s="52">
        <v>20</v>
      </c>
      <c r="G19" s="44" t="s">
        <v>8</v>
      </c>
      <c r="H19" s="44" t="s">
        <v>8</v>
      </c>
      <c r="IT19"/>
      <c r="IU19"/>
    </row>
    <row r="20" spans="1:255" x14ac:dyDescent="0.25">
      <c r="A20" s="4">
        <v>18</v>
      </c>
      <c r="B20" s="3" t="s">
        <v>28</v>
      </c>
      <c r="C20" s="4">
        <v>2</v>
      </c>
      <c r="D20" s="4" t="s">
        <v>13</v>
      </c>
      <c r="E20" s="8">
        <v>20</v>
      </c>
      <c r="F20" s="52">
        <v>20</v>
      </c>
      <c r="G20" s="44" t="s">
        <v>8</v>
      </c>
      <c r="H20" s="44" t="s">
        <v>8</v>
      </c>
      <c r="IT20"/>
      <c r="IU20"/>
    </row>
    <row r="21" spans="1:255" x14ac:dyDescent="0.25">
      <c r="A21" s="4">
        <v>19</v>
      </c>
      <c r="B21" s="3" t="s">
        <v>29</v>
      </c>
      <c r="C21" s="4">
        <v>1</v>
      </c>
      <c r="D21" s="4" t="s">
        <v>19</v>
      </c>
      <c r="E21" s="8">
        <v>60</v>
      </c>
      <c r="F21" s="52">
        <v>35</v>
      </c>
      <c r="G21" s="44">
        <v>50</v>
      </c>
      <c r="H21" s="44" t="s">
        <v>8</v>
      </c>
      <c r="IT21"/>
      <c r="IU21"/>
    </row>
    <row r="22" spans="1:255" ht="15.75" customHeight="1" x14ac:dyDescent="0.25">
      <c r="A22" s="4">
        <v>20</v>
      </c>
      <c r="B22" s="3" t="s">
        <v>30</v>
      </c>
      <c r="C22" s="4">
        <v>1</v>
      </c>
      <c r="D22" s="4" t="s">
        <v>19</v>
      </c>
      <c r="E22" s="8" t="s">
        <v>8</v>
      </c>
      <c r="F22" s="52">
        <v>35</v>
      </c>
      <c r="G22" s="44" t="s">
        <v>8</v>
      </c>
      <c r="H22" s="44" t="s">
        <v>8</v>
      </c>
      <c r="IT22"/>
      <c r="IU22"/>
    </row>
    <row r="23" spans="1:255" ht="15.75" customHeight="1" x14ac:dyDescent="0.25">
      <c r="A23" s="4">
        <v>21</v>
      </c>
      <c r="B23" s="3" t="s">
        <v>31</v>
      </c>
      <c r="C23" s="4">
        <v>2</v>
      </c>
      <c r="D23" s="4" t="s">
        <v>19</v>
      </c>
      <c r="E23" s="8">
        <v>30</v>
      </c>
      <c r="F23" s="52">
        <v>25</v>
      </c>
      <c r="G23" s="44" t="s">
        <v>8</v>
      </c>
      <c r="H23" s="44" t="s">
        <v>8</v>
      </c>
      <c r="IT23"/>
      <c r="IU23"/>
    </row>
    <row r="24" spans="1:255" ht="15.75" customHeight="1" x14ac:dyDescent="0.25">
      <c r="A24" s="4">
        <v>22</v>
      </c>
      <c r="B24" s="3" t="s">
        <v>32</v>
      </c>
      <c r="C24" s="4">
        <v>6</v>
      </c>
      <c r="D24" s="4" t="s">
        <v>19</v>
      </c>
      <c r="E24" s="8" t="s">
        <v>8</v>
      </c>
      <c r="F24" s="52">
        <v>3</v>
      </c>
      <c r="G24" s="44" t="s">
        <v>8</v>
      </c>
      <c r="H24" s="44" t="s">
        <v>8</v>
      </c>
      <c r="IT24"/>
      <c r="IU24"/>
    </row>
    <row r="25" spans="1:255" ht="15.75" customHeight="1" x14ac:dyDescent="0.25">
      <c r="A25" s="4">
        <v>23</v>
      </c>
      <c r="B25" s="3" t="s">
        <v>33</v>
      </c>
      <c r="C25" s="4">
        <v>2</v>
      </c>
      <c r="D25" s="4" t="s">
        <v>19</v>
      </c>
      <c r="E25" s="8">
        <v>50</v>
      </c>
      <c r="F25" s="52">
        <v>40</v>
      </c>
      <c r="G25" s="44" t="s">
        <v>8</v>
      </c>
      <c r="H25" s="44" t="s">
        <v>8</v>
      </c>
    </row>
    <row r="26" spans="1:255" ht="15.75" customHeight="1" x14ac:dyDescent="0.25">
      <c r="A26" s="4">
        <v>24</v>
      </c>
      <c r="B26" s="3" t="s">
        <v>34</v>
      </c>
      <c r="C26" s="4">
        <v>2</v>
      </c>
      <c r="D26" s="4" t="s">
        <v>19</v>
      </c>
      <c r="E26" s="8">
        <v>40</v>
      </c>
      <c r="F26" s="52">
        <v>40</v>
      </c>
      <c r="G26" s="44" t="s">
        <v>8</v>
      </c>
      <c r="H26" s="44" t="s">
        <v>8</v>
      </c>
    </row>
    <row r="27" spans="1:255" ht="15.75" customHeight="1" x14ac:dyDescent="0.25">
      <c r="A27" s="4">
        <v>25</v>
      </c>
      <c r="B27" s="3" t="s">
        <v>35</v>
      </c>
      <c r="C27" s="4">
        <v>2</v>
      </c>
      <c r="D27" s="4" t="s">
        <v>19</v>
      </c>
      <c r="E27" s="8">
        <v>130</v>
      </c>
      <c r="F27" s="52">
        <v>90</v>
      </c>
      <c r="G27" s="44" t="s">
        <v>8</v>
      </c>
      <c r="H27" s="44" t="s">
        <v>8</v>
      </c>
    </row>
    <row r="28" spans="1:255" ht="15.75" customHeight="1" x14ac:dyDescent="0.25">
      <c r="A28" s="4">
        <v>26</v>
      </c>
      <c r="B28" s="3" t="s">
        <v>36</v>
      </c>
      <c r="C28" s="4">
        <v>3</v>
      </c>
      <c r="D28" s="4" t="s">
        <v>19</v>
      </c>
      <c r="E28" s="8">
        <v>50</v>
      </c>
      <c r="F28" s="50">
        <v>0</v>
      </c>
      <c r="G28" s="44" t="s">
        <v>8</v>
      </c>
      <c r="H28" s="44" t="s">
        <v>8</v>
      </c>
    </row>
    <row r="29" spans="1:255" ht="15.75" customHeight="1" x14ac:dyDescent="0.25">
      <c r="A29" s="4">
        <v>27</v>
      </c>
      <c r="B29" s="3" t="s">
        <v>37</v>
      </c>
      <c r="C29" s="4">
        <v>2</v>
      </c>
      <c r="D29" s="4" t="s">
        <v>19</v>
      </c>
      <c r="E29" s="14">
        <v>13</v>
      </c>
      <c r="F29" s="50">
        <v>25</v>
      </c>
      <c r="G29" s="44" t="s">
        <v>8</v>
      </c>
      <c r="H29" s="44" t="s">
        <v>8</v>
      </c>
    </row>
    <row r="30" spans="1:255" ht="15.75" customHeight="1" x14ac:dyDescent="0.25">
      <c r="A30" s="4">
        <v>28</v>
      </c>
      <c r="B30" s="3" t="s">
        <v>38</v>
      </c>
      <c r="C30" s="4">
        <v>1</v>
      </c>
      <c r="D30" s="4" t="s">
        <v>19</v>
      </c>
      <c r="E30" s="8">
        <v>75</v>
      </c>
      <c r="F30" s="52">
        <v>40</v>
      </c>
      <c r="G30" s="44" t="s">
        <v>8</v>
      </c>
      <c r="H30" s="44" t="s">
        <v>8</v>
      </c>
    </row>
    <row r="31" spans="1:255" ht="15.75" customHeight="1" x14ac:dyDescent="0.25">
      <c r="A31" s="4">
        <v>29</v>
      </c>
      <c r="B31" s="3" t="s">
        <v>39</v>
      </c>
      <c r="C31" s="4">
        <v>1</v>
      </c>
      <c r="D31" s="4" t="s">
        <v>19</v>
      </c>
      <c r="E31" s="8" t="s">
        <v>8</v>
      </c>
      <c r="F31" s="50">
        <v>30</v>
      </c>
      <c r="G31" s="44" t="s">
        <v>318</v>
      </c>
      <c r="H31" s="44" t="s">
        <v>8</v>
      </c>
    </row>
    <row r="32" spans="1:255" ht="15.75" customHeight="1" x14ac:dyDescent="0.25">
      <c r="A32" s="4">
        <v>30</v>
      </c>
      <c r="B32" s="3" t="s">
        <v>40</v>
      </c>
      <c r="C32" s="4">
        <v>2</v>
      </c>
      <c r="D32" s="4" t="s">
        <v>19</v>
      </c>
      <c r="E32" s="8">
        <v>50</v>
      </c>
      <c r="F32" s="52">
        <v>40</v>
      </c>
      <c r="G32" s="44" t="s">
        <v>319</v>
      </c>
      <c r="H32" s="44" t="s">
        <v>8</v>
      </c>
    </row>
    <row r="33" spans="1:8" ht="15.75" customHeight="1" x14ac:dyDescent="0.25">
      <c r="A33" s="4">
        <v>31</v>
      </c>
      <c r="B33" s="3" t="s">
        <v>41</v>
      </c>
      <c r="C33" s="4">
        <v>2</v>
      </c>
      <c r="D33" s="4" t="s">
        <v>19</v>
      </c>
      <c r="E33" s="14">
        <v>25</v>
      </c>
      <c r="F33" s="50">
        <v>90</v>
      </c>
      <c r="G33" s="44">
        <v>15</v>
      </c>
      <c r="H33" s="44" t="s">
        <v>8</v>
      </c>
    </row>
    <row r="34" spans="1:8" ht="15.75" customHeight="1" x14ac:dyDescent="0.25">
      <c r="A34" s="4">
        <v>32</v>
      </c>
      <c r="B34" s="3" t="s">
        <v>42</v>
      </c>
      <c r="C34" s="4">
        <v>2</v>
      </c>
      <c r="D34" s="4" t="s">
        <v>19</v>
      </c>
      <c r="E34" s="8">
        <v>40</v>
      </c>
      <c r="F34" s="52">
        <v>25</v>
      </c>
      <c r="G34" s="44" t="s">
        <v>8</v>
      </c>
      <c r="H34" s="44" t="s">
        <v>8</v>
      </c>
    </row>
    <row r="35" spans="1:8" ht="15.75" customHeight="1" x14ac:dyDescent="0.25">
      <c r="A35" s="4">
        <v>33</v>
      </c>
      <c r="B35" s="3" t="s">
        <v>43</v>
      </c>
      <c r="C35" s="4">
        <v>2</v>
      </c>
      <c r="D35" s="4" t="s">
        <v>19</v>
      </c>
      <c r="E35" s="8">
        <v>50</v>
      </c>
      <c r="F35" s="52">
        <v>45</v>
      </c>
      <c r="G35" s="44">
        <v>50</v>
      </c>
      <c r="H35" s="44" t="s">
        <v>8</v>
      </c>
    </row>
    <row r="36" spans="1:8" ht="15.75" customHeight="1" x14ac:dyDescent="0.25">
      <c r="A36" s="4">
        <v>34</v>
      </c>
      <c r="B36" s="3" t="s">
        <v>44</v>
      </c>
      <c r="C36" s="4">
        <v>2</v>
      </c>
      <c r="D36" s="4" t="s">
        <v>19</v>
      </c>
      <c r="E36" s="8">
        <v>220</v>
      </c>
      <c r="F36" s="52">
        <v>70</v>
      </c>
      <c r="G36" s="44" t="s">
        <v>8</v>
      </c>
      <c r="H36" s="44" t="s">
        <v>8</v>
      </c>
    </row>
    <row r="37" spans="1:8" ht="15.75" customHeight="1" x14ac:dyDescent="0.25">
      <c r="A37" s="4">
        <v>35</v>
      </c>
      <c r="B37" s="3" t="s">
        <v>321</v>
      </c>
      <c r="C37" s="4">
        <v>2</v>
      </c>
      <c r="D37" s="4" t="s">
        <v>19</v>
      </c>
      <c r="E37" s="8">
        <v>260</v>
      </c>
      <c r="F37" s="52">
        <v>180</v>
      </c>
      <c r="G37" s="44" t="s">
        <v>8</v>
      </c>
      <c r="H37" s="44" t="s">
        <v>8</v>
      </c>
    </row>
    <row r="38" spans="1:8" ht="15.75" customHeight="1" x14ac:dyDescent="0.25">
      <c r="A38" s="4">
        <v>36</v>
      </c>
      <c r="B38" s="3" t="s">
        <v>45</v>
      </c>
      <c r="C38" s="4">
        <v>2</v>
      </c>
      <c r="D38" s="4" t="s">
        <v>19</v>
      </c>
      <c r="E38" s="8" t="s">
        <v>8</v>
      </c>
      <c r="F38" s="50">
        <v>0</v>
      </c>
      <c r="G38" s="44">
        <v>25</v>
      </c>
      <c r="H38" s="44" t="s">
        <v>8</v>
      </c>
    </row>
    <row r="39" spans="1:8" ht="15.75" customHeight="1" x14ac:dyDescent="0.25">
      <c r="A39" s="4">
        <v>37</v>
      </c>
      <c r="B39" s="3" t="s">
        <v>46</v>
      </c>
      <c r="C39" s="4">
        <v>4</v>
      </c>
      <c r="D39" s="4" t="s">
        <v>19</v>
      </c>
      <c r="E39" s="8" t="s">
        <v>8</v>
      </c>
      <c r="F39" s="50">
        <v>0</v>
      </c>
      <c r="G39" s="44" t="s">
        <v>8</v>
      </c>
      <c r="H39" s="44" t="s">
        <v>8</v>
      </c>
    </row>
    <row r="40" spans="1:8" ht="15.75" customHeight="1" x14ac:dyDescent="0.25">
      <c r="A40" s="4">
        <v>38</v>
      </c>
      <c r="B40" s="3" t="s">
        <v>47</v>
      </c>
      <c r="C40" s="4">
        <v>4</v>
      </c>
      <c r="D40" s="4" t="s">
        <v>7</v>
      </c>
      <c r="E40" s="8">
        <v>9</v>
      </c>
      <c r="F40" s="52">
        <v>6</v>
      </c>
      <c r="G40" s="44" t="s">
        <v>8</v>
      </c>
      <c r="H40" s="44">
        <v>7.5</v>
      </c>
    </row>
    <row r="41" spans="1:8" ht="15.75" customHeight="1" x14ac:dyDescent="0.25">
      <c r="A41" s="4">
        <v>39</v>
      </c>
      <c r="B41" s="3" t="s">
        <v>48</v>
      </c>
      <c r="C41" s="4">
        <v>3</v>
      </c>
      <c r="D41" s="4" t="s">
        <v>19</v>
      </c>
      <c r="E41" s="8" t="s">
        <v>8</v>
      </c>
      <c r="F41" s="52">
        <v>4</v>
      </c>
      <c r="G41" s="44" t="s">
        <v>8</v>
      </c>
      <c r="H41" s="44" t="s">
        <v>8</v>
      </c>
    </row>
    <row r="42" spans="1:8" ht="15.75" customHeight="1" x14ac:dyDescent="0.25">
      <c r="A42" s="4">
        <v>40</v>
      </c>
      <c r="B42" s="3" t="s">
        <v>49</v>
      </c>
      <c r="C42" s="4">
        <v>2</v>
      </c>
      <c r="D42" s="4" t="s">
        <v>19</v>
      </c>
      <c r="E42" s="8" t="s">
        <v>8</v>
      </c>
      <c r="F42" s="50">
        <v>5</v>
      </c>
      <c r="G42" s="44" t="s">
        <v>8</v>
      </c>
      <c r="H42" s="44" t="s">
        <v>8</v>
      </c>
    </row>
    <row r="43" spans="1:8" ht="15.75" customHeight="1" x14ac:dyDescent="0.25">
      <c r="A43" s="4">
        <v>41</v>
      </c>
      <c r="B43" s="3" t="s">
        <v>50</v>
      </c>
      <c r="C43" s="4">
        <v>2</v>
      </c>
      <c r="D43" s="4" t="s">
        <v>19</v>
      </c>
      <c r="E43" s="8" t="s">
        <v>8</v>
      </c>
      <c r="F43" s="50">
        <v>6</v>
      </c>
      <c r="G43" s="44" t="s">
        <v>8</v>
      </c>
      <c r="H43" s="44" t="s">
        <v>8</v>
      </c>
    </row>
    <row r="44" spans="1:8" ht="15.75" customHeight="1" x14ac:dyDescent="0.25">
      <c r="A44" s="4">
        <v>42</v>
      </c>
      <c r="B44" s="3" t="s">
        <v>51</v>
      </c>
      <c r="C44" s="4">
        <v>2</v>
      </c>
      <c r="D44" s="4" t="s">
        <v>19</v>
      </c>
      <c r="E44" s="8" t="s">
        <v>8</v>
      </c>
      <c r="F44" s="50">
        <v>6</v>
      </c>
      <c r="G44" s="44" t="s">
        <v>8</v>
      </c>
      <c r="H44" s="44" t="s">
        <v>8</v>
      </c>
    </row>
    <row r="45" spans="1:8" ht="15.75" customHeight="1" x14ac:dyDescent="0.25">
      <c r="A45" s="4">
        <v>43</v>
      </c>
      <c r="B45" s="3" t="s">
        <v>52</v>
      </c>
      <c r="C45" s="4">
        <v>6</v>
      </c>
      <c r="D45" s="4" t="s">
        <v>19</v>
      </c>
      <c r="E45" s="8" t="s">
        <v>8</v>
      </c>
      <c r="F45" s="50">
        <v>6</v>
      </c>
      <c r="G45" s="44" t="s">
        <v>8</v>
      </c>
      <c r="H45" s="44" t="s">
        <v>8</v>
      </c>
    </row>
    <row r="46" spans="1:8" ht="15.75" customHeight="1" x14ac:dyDescent="0.25">
      <c r="A46" s="4">
        <v>44</v>
      </c>
      <c r="B46" s="3" t="s">
        <v>53</v>
      </c>
      <c r="C46" s="4">
        <v>6</v>
      </c>
      <c r="D46" s="4" t="s">
        <v>19</v>
      </c>
      <c r="E46" s="8" t="s">
        <v>8</v>
      </c>
      <c r="F46" s="50">
        <v>7</v>
      </c>
      <c r="G46" s="44" t="s">
        <v>8</v>
      </c>
      <c r="H46" s="44" t="s">
        <v>8</v>
      </c>
    </row>
    <row r="47" spans="1:8" ht="15.75" customHeight="1" x14ac:dyDescent="0.25">
      <c r="A47" s="4">
        <v>45</v>
      </c>
      <c r="B47" s="3" t="s">
        <v>54</v>
      </c>
      <c r="C47" s="4">
        <v>6</v>
      </c>
      <c r="D47" s="4" t="s">
        <v>19</v>
      </c>
      <c r="E47" s="14">
        <v>1</v>
      </c>
      <c r="F47" s="50">
        <v>5</v>
      </c>
      <c r="G47" s="44" t="s">
        <v>8</v>
      </c>
      <c r="H47" s="44" t="s">
        <v>8</v>
      </c>
    </row>
    <row r="48" spans="1:8" ht="15.75" customHeight="1" x14ac:dyDescent="0.25">
      <c r="A48" s="4">
        <v>46</v>
      </c>
      <c r="B48" s="3" t="s">
        <v>55</v>
      </c>
      <c r="C48" s="4">
        <v>6</v>
      </c>
      <c r="D48" s="4" t="s">
        <v>19</v>
      </c>
      <c r="E48" s="14">
        <v>1</v>
      </c>
      <c r="F48" s="50">
        <v>5</v>
      </c>
      <c r="G48" s="44" t="s">
        <v>8</v>
      </c>
      <c r="H48" s="44" t="s">
        <v>8</v>
      </c>
    </row>
    <row r="49" spans="1:8" ht="15.75" customHeight="1" x14ac:dyDescent="0.25">
      <c r="A49" s="4">
        <v>47</v>
      </c>
      <c r="B49" s="3" t="s">
        <v>56</v>
      </c>
      <c r="C49" s="4">
        <v>6</v>
      </c>
      <c r="D49" s="4" t="s">
        <v>19</v>
      </c>
      <c r="E49" s="14">
        <v>1</v>
      </c>
      <c r="F49" s="50">
        <v>5</v>
      </c>
      <c r="G49" s="44" t="s">
        <v>8</v>
      </c>
      <c r="H49" s="44" t="s">
        <v>8</v>
      </c>
    </row>
    <row r="50" spans="1:8" ht="15.75" customHeight="1" x14ac:dyDescent="0.25">
      <c r="A50" s="4">
        <v>48</v>
      </c>
      <c r="B50" s="3" t="s">
        <v>57</v>
      </c>
      <c r="C50" s="4">
        <v>6</v>
      </c>
      <c r="D50" s="4" t="s">
        <v>19</v>
      </c>
      <c r="E50" s="8" t="s">
        <v>8</v>
      </c>
      <c r="F50" s="50">
        <v>0</v>
      </c>
      <c r="G50" s="44" t="s">
        <v>8</v>
      </c>
      <c r="H50" s="44" t="s">
        <v>8</v>
      </c>
    </row>
    <row r="51" spans="1:8" ht="15.75" customHeight="1" x14ac:dyDescent="0.25">
      <c r="A51" s="4">
        <v>49</v>
      </c>
      <c r="B51" s="3" t="s">
        <v>58</v>
      </c>
      <c r="C51" s="4">
        <v>2</v>
      </c>
      <c r="D51" s="4" t="s">
        <v>19</v>
      </c>
      <c r="E51" s="8">
        <v>65</v>
      </c>
      <c r="F51" s="50">
        <v>65</v>
      </c>
      <c r="G51" s="44" t="s">
        <v>8</v>
      </c>
      <c r="H51" s="44" t="s">
        <v>8</v>
      </c>
    </row>
    <row r="52" spans="1:8" ht="15.75" customHeight="1" x14ac:dyDescent="0.25">
      <c r="A52" s="4">
        <v>50</v>
      </c>
      <c r="B52" s="3" t="s">
        <v>59</v>
      </c>
      <c r="C52" s="4">
        <v>4</v>
      </c>
      <c r="D52" s="4" t="s">
        <v>19</v>
      </c>
      <c r="E52" s="14">
        <v>1.41</v>
      </c>
      <c r="F52" s="50">
        <v>8</v>
      </c>
      <c r="G52" s="44" t="s">
        <v>8</v>
      </c>
      <c r="H52" s="44">
        <v>1.25</v>
      </c>
    </row>
    <row r="53" spans="1:8" ht="15.75" customHeight="1" x14ac:dyDescent="0.25">
      <c r="A53" s="4">
        <v>51</v>
      </c>
      <c r="B53" s="3" t="s">
        <v>60</v>
      </c>
      <c r="C53" s="4">
        <v>4</v>
      </c>
      <c r="D53" s="4" t="s">
        <v>19</v>
      </c>
      <c r="E53" s="14">
        <v>1.41</v>
      </c>
      <c r="F53" s="50">
        <v>8</v>
      </c>
      <c r="G53" s="44" t="s">
        <v>8</v>
      </c>
      <c r="H53" s="44" t="s">
        <v>8</v>
      </c>
    </row>
    <row r="54" spans="1:8" ht="15.75" customHeight="1" x14ac:dyDescent="0.25">
      <c r="A54" s="4">
        <v>52</v>
      </c>
      <c r="B54" s="3" t="s">
        <v>61</v>
      </c>
      <c r="C54" s="4">
        <v>6</v>
      </c>
      <c r="D54" s="4" t="s">
        <v>19</v>
      </c>
      <c r="E54" s="8" t="s">
        <v>8</v>
      </c>
      <c r="F54" s="50">
        <v>6</v>
      </c>
      <c r="G54" s="44" t="s">
        <v>8</v>
      </c>
      <c r="H54" s="44" t="s">
        <v>8</v>
      </c>
    </row>
    <row r="55" spans="1:8" ht="15.75" customHeight="1" x14ac:dyDescent="0.25">
      <c r="A55" s="4">
        <v>53</v>
      </c>
      <c r="B55" s="3" t="s">
        <v>62</v>
      </c>
      <c r="C55" s="4">
        <v>3</v>
      </c>
      <c r="D55" s="4" t="s">
        <v>19</v>
      </c>
      <c r="E55" s="8" t="s">
        <v>8</v>
      </c>
      <c r="F55" s="50">
        <v>6</v>
      </c>
      <c r="G55" s="44" t="s">
        <v>8</v>
      </c>
      <c r="H55" s="44" t="s">
        <v>8</v>
      </c>
    </row>
    <row r="56" spans="1:8" ht="15.75" customHeight="1" x14ac:dyDescent="0.25">
      <c r="A56" s="4">
        <v>54</v>
      </c>
      <c r="B56" s="3" t="s">
        <v>63</v>
      </c>
      <c r="C56" s="4">
        <v>3</v>
      </c>
      <c r="D56" s="4" t="s">
        <v>19</v>
      </c>
      <c r="E56" s="8" t="s">
        <v>8</v>
      </c>
      <c r="F56" s="50">
        <v>20</v>
      </c>
      <c r="G56" s="44">
        <v>20</v>
      </c>
      <c r="H56" s="44" t="s">
        <v>8</v>
      </c>
    </row>
    <row r="57" spans="1:8" ht="15.75" customHeight="1" x14ac:dyDescent="0.25">
      <c r="A57" s="4">
        <v>55</v>
      </c>
      <c r="B57" s="3" t="s">
        <v>64</v>
      </c>
      <c r="C57" s="4">
        <v>3</v>
      </c>
      <c r="D57" s="4" t="s">
        <v>19</v>
      </c>
      <c r="E57" s="8" t="s">
        <v>8</v>
      </c>
      <c r="F57" s="50">
        <v>8</v>
      </c>
      <c r="G57" s="44" t="s">
        <v>8</v>
      </c>
      <c r="H57" s="44" t="s">
        <v>8</v>
      </c>
    </row>
    <row r="58" spans="1:8" ht="15.75" customHeight="1" x14ac:dyDescent="0.25">
      <c r="A58" s="4">
        <v>56</v>
      </c>
      <c r="B58" s="3" t="s">
        <v>65</v>
      </c>
      <c r="C58" s="4">
        <v>2</v>
      </c>
      <c r="D58" s="4" t="s">
        <v>19</v>
      </c>
      <c r="E58" s="8" t="s">
        <v>8</v>
      </c>
      <c r="F58" s="50">
        <v>8</v>
      </c>
      <c r="G58" s="44" t="s">
        <v>8</v>
      </c>
      <c r="H58" s="44" t="s">
        <v>8</v>
      </c>
    </row>
    <row r="59" spans="1:8" ht="15.75" customHeight="1" x14ac:dyDescent="0.25">
      <c r="A59" s="4">
        <v>57</v>
      </c>
      <c r="B59" s="3" t="s">
        <v>66</v>
      </c>
      <c r="C59" s="4">
        <v>2</v>
      </c>
      <c r="D59" s="4" t="s">
        <v>19</v>
      </c>
      <c r="E59" s="8" t="s">
        <v>8</v>
      </c>
      <c r="F59" s="50">
        <v>15</v>
      </c>
      <c r="G59" s="44">
        <v>28</v>
      </c>
      <c r="H59" s="44" t="s">
        <v>8</v>
      </c>
    </row>
    <row r="60" spans="1:8" ht="15.75" customHeight="1" x14ac:dyDescent="0.25">
      <c r="A60" s="4">
        <v>58</v>
      </c>
      <c r="B60" s="3" t="s">
        <v>67</v>
      </c>
      <c r="C60" s="4">
        <v>3</v>
      </c>
      <c r="D60" s="4" t="s">
        <v>19</v>
      </c>
      <c r="E60" s="8" t="s">
        <v>8</v>
      </c>
      <c r="F60" s="50">
        <v>8</v>
      </c>
      <c r="G60" s="44" t="s">
        <v>8</v>
      </c>
      <c r="H60" s="44" t="s">
        <v>8</v>
      </c>
    </row>
    <row r="61" spans="1:8" ht="15.75" customHeight="1" x14ac:dyDescent="0.25">
      <c r="A61" s="4">
        <v>59</v>
      </c>
      <c r="B61" s="3" t="s">
        <v>68</v>
      </c>
      <c r="C61" s="4">
        <v>1</v>
      </c>
      <c r="D61" s="4" t="s">
        <v>19</v>
      </c>
      <c r="E61" s="8" t="s">
        <v>8</v>
      </c>
      <c r="F61" s="50">
        <v>0</v>
      </c>
      <c r="G61" s="44" t="s">
        <v>8</v>
      </c>
      <c r="H61" s="44" t="s">
        <v>8</v>
      </c>
    </row>
    <row r="62" spans="1:8" ht="15.75" customHeight="1" x14ac:dyDescent="0.25">
      <c r="A62" s="4">
        <v>60</v>
      </c>
      <c r="B62" s="3" t="s">
        <v>69</v>
      </c>
      <c r="C62" s="4">
        <v>3</v>
      </c>
      <c r="D62" s="4" t="s">
        <v>19</v>
      </c>
      <c r="E62" s="8" t="s">
        <v>8</v>
      </c>
      <c r="F62" s="50">
        <v>6</v>
      </c>
      <c r="G62" s="44" t="s">
        <v>8</v>
      </c>
      <c r="H62" s="44" t="s">
        <v>8</v>
      </c>
    </row>
    <row r="63" spans="1:8" ht="15.75" customHeight="1" x14ac:dyDescent="0.25">
      <c r="A63" s="4">
        <v>61</v>
      </c>
      <c r="B63" s="3" t="s">
        <v>70</v>
      </c>
      <c r="C63" s="4">
        <v>2</v>
      </c>
      <c r="D63" s="4" t="s">
        <v>19</v>
      </c>
      <c r="E63" s="8">
        <v>50</v>
      </c>
      <c r="F63" s="52">
        <v>15</v>
      </c>
      <c r="G63" s="44">
        <v>35</v>
      </c>
      <c r="H63" s="44" t="s">
        <v>8</v>
      </c>
    </row>
    <row r="64" spans="1:8" ht="15.75" customHeight="1" x14ac:dyDescent="0.25">
      <c r="A64" s="4">
        <v>62</v>
      </c>
      <c r="B64" s="3" t="s">
        <v>71</v>
      </c>
      <c r="C64" s="4">
        <v>2</v>
      </c>
      <c r="D64" s="4" t="s">
        <v>19</v>
      </c>
      <c r="E64" s="8" t="s">
        <v>8</v>
      </c>
      <c r="F64" s="50">
        <v>10</v>
      </c>
      <c r="G64" s="44">
        <v>15</v>
      </c>
      <c r="H64" s="44" t="s">
        <v>8</v>
      </c>
    </row>
    <row r="65" spans="1:8" ht="15.75" customHeight="1" x14ac:dyDescent="0.25">
      <c r="A65" s="4">
        <v>63</v>
      </c>
      <c r="B65" s="3" t="s">
        <v>72</v>
      </c>
      <c r="C65" s="4">
        <v>2</v>
      </c>
      <c r="D65" s="4" t="s">
        <v>7</v>
      </c>
      <c r="E65" s="8" t="s">
        <v>8</v>
      </c>
      <c r="F65" s="50">
        <v>4</v>
      </c>
      <c r="G65" s="44" t="s">
        <v>8</v>
      </c>
      <c r="H65" s="44">
        <v>2.75</v>
      </c>
    </row>
    <row r="66" spans="1:8" ht="15.75" customHeight="1" x14ac:dyDescent="0.25">
      <c r="A66" s="4">
        <v>64</v>
      </c>
      <c r="B66" s="3" t="s">
        <v>73</v>
      </c>
      <c r="C66" s="4">
        <v>2</v>
      </c>
      <c r="D66" s="4" t="s">
        <v>7</v>
      </c>
      <c r="E66" s="8" t="s">
        <v>8</v>
      </c>
      <c r="F66" s="50">
        <v>4</v>
      </c>
      <c r="G66" s="44" t="s">
        <v>8</v>
      </c>
      <c r="H66" s="44" t="s">
        <v>8</v>
      </c>
    </row>
    <row r="67" spans="1:8" ht="15.75" customHeight="1" x14ac:dyDescent="0.25">
      <c r="A67" s="4">
        <v>65</v>
      </c>
      <c r="B67" s="3" t="s">
        <v>74</v>
      </c>
      <c r="C67" s="4">
        <v>2</v>
      </c>
      <c r="D67" s="4" t="s">
        <v>7</v>
      </c>
      <c r="E67" s="8" t="s">
        <v>8</v>
      </c>
      <c r="F67" s="50">
        <v>5</v>
      </c>
      <c r="G67" s="44" t="s">
        <v>8</v>
      </c>
      <c r="H67" s="44" t="s">
        <v>8</v>
      </c>
    </row>
    <row r="68" spans="1:8" ht="15.75" customHeight="1" x14ac:dyDescent="0.25">
      <c r="A68" s="4">
        <v>66</v>
      </c>
      <c r="B68" s="3" t="s">
        <v>75</v>
      </c>
      <c r="C68" s="4">
        <v>6</v>
      </c>
      <c r="D68" s="4" t="s">
        <v>76</v>
      </c>
      <c r="E68" s="8" t="s">
        <v>8</v>
      </c>
      <c r="F68" s="50">
        <v>6</v>
      </c>
      <c r="G68" s="44" t="s">
        <v>8</v>
      </c>
      <c r="H68" s="44" t="s">
        <v>8</v>
      </c>
    </row>
    <row r="69" spans="1:8" ht="15.75" customHeight="1" x14ac:dyDescent="0.25">
      <c r="A69" s="4">
        <v>67</v>
      </c>
      <c r="B69" s="3" t="s">
        <v>77</v>
      </c>
      <c r="C69" s="4">
        <v>2</v>
      </c>
      <c r="D69" s="4" t="s">
        <v>7</v>
      </c>
      <c r="E69" s="8">
        <v>3</v>
      </c>
      <c r="F69" s="52">
        <v>2</v>
      </c>
      <c r="G69" s="44" t="s">
        <v>8</v>
      </c>
      <c r="H69" s="44" t="s">
        <v>8</v>
      </c>
    </row>
    <row r="70" spans="1:8" ht="15.75" customHeight="1" x14ac:dyDescent="0.25">
      <c r="A70" s="4">
        <v>68</v>
      </c>
      <c r="B70" s="3" t="s">
        <v>78</v>
      </c>
      <c r="C70" s="4">
        <v>2</v>
      </c>
      <c r="D70" s="4" t="s">
        <v>19</v>
      </c>
      <c r="E70" s="8">
        <v>175</v>
      </c>
      <c r="F70" s="50">
        <v>0</v>
      </c>
      <c r="G70" s="44" t="s">
        <v>8</v>
      </c>
      <c r="H70" s="44" t="s">
        <v>8</v>
      </c>
    </row>
    <row r="71" spans="1:8" ht="15.75" customHeight="1" x14ac:dyDescent="0.25">
      <c r="A71" s="4">
        <v>69</v>
      </c>
      <c r="B71" s="3" t="s">
        <v>79</v>
      </c>
      <c r="C71" s="4">
        <v>4</v>
      </c>
      <c r="D71" s="4" t="s">
        <v>7</v>
      </c>
      <c r="E71" s="8">
        <v>175</v>
      </c>
      <c r="F71" s="50">
        <v>0</v>
      </c>
      <c r="G71" s="44" t="s">
        <v>8</v>
      </c>
      <c r="H71" s="44" t="s">
        <v>8</v>
      </c>
    </row>
    <row r="72" spans="1:8" ht="15.75" customHeight="1" x14ac:dyDescent="0.25">
      <c r="A72" s="4">
        <v>70</v>
      </c>
      <c r="B72" s="3" t="s">
        <v>80</v>
      </c>
      <c r="C72" s="4">
        <v>2</v>
      </c>
      <c r="D72" s="4" t="s">
        <v>7</v>
      </c>
      <c r="E72" s="8" t="s">
        <v>8</v>
      </c>
      <c r="F72" s="50">
        <v>0</v>
      </c>
      <c r="G72" s="44" t="s">
        <v>8</v>
      </c>
      <c r="H72" s="44" t="s">
        <v>8</v>
      </c>
    </row>
    <row r="73" spans="1:8" ht="15.75" customHeight="1" x14ac:dyDescent="0.25">
      <c r="A73" s="4">
        <v>71</v>
      </c>
      <c r="B73" s="3" t="s">
        <v>81</v>
      </c>
      <c r="C73" s="4">
        <v>3</v>
      </c>
      <c r="D73" s="4" t="s">
        <v>7</v>
      </c>
      <c r="E73" s="8" t="s">
        <v>8</v>
      </c>
      <c r="F73" s="50">
        <v>2</v>
      </c>
      <c r="G73" s="44" t="s">
        <v>8</v>
      </c>
      <c r="H73" s="44" t="s">
        <v>8</v>
      </c>
    </row>
    <row r="74" spans="1:8" ht="15.75" customHeight="1" x14ac:dyDescent="0.25">
      <c r="A74" s="4">
        <v>72</v>
      </c>
      <c r="B74" s="3" t="s">
        <v>82</v>
      </c>
      <c r="C74" s="4">
        <v>4</v>
      </c>
      <c r="D74" s="4" t="s">
        <v>7</v>
      </c>
      <c r="E74" s="8" t="s">
        <v>8</v>
      </c>
      <c r="F74" s="50">
        <v>0</v>
      </c>
      <c r="G74" s="44" t="s">
        <v>8</v>
      </c>
      <c r="H74" s="44" t="s">
        <v>8</v>
      </c>
    </row>
    <row r="75" spans="1:8" ht="15.75" customHeight="1" x14ac:dyDescent="0.25">
      <c r="A75" s="4">
        <v>73</v>
      </c>
      <c r="B75" s="3" t="s">
        <v>83</v>
      </c>
      <c r="C75" s="4">
        <v>3</v>
      </c>
      <c r="D75" s="4" t="s">
        <v>17</v>
      </c>
      <c r="E75" s="14">
        <v>25</v>
      </c>
      <c r="F75" s="50">
        <v>40</v>
      </c>
      <c r="G75" s="44" t="s">
        <v>8</v>
      </c>
      <c r="H75" s="44" t="s">
        <v>8</v>
      </c>
    </row>
    <row r="76" spans="1:8" ht="15.75" customHeight="1" x14ac:dyDescent="0.25">
      <c r="A76" s="4">
        <v>74</v>
      </c>
      <c r="B76" s="3" t="s">
        <v>84</v>
      </c>
      <c r="C76" s="4">
        <v>2</v>
      </c>
      <c r="D76" s="4" t="s">
        <v>7</v>
      </c>
      <c r="E76" s="8" t="s">
        <v>8</v>
      </c>
      <c r="F76" s="53">
        <v>0</v>
      </c>
      <c r="G76" s="44" t="s">
        <v>8</v>
      </c>
      <c r="H76" s="44">
        <v>24.5</v>
      </c>
    </row>
    <row r="77" spans="1:8" ht="15.75" customHeight="1" x14ac:dyDescent="0.25">
      <c r="A77" s="4">
        <v>75</v>
      </c>
      <c r="B77" s="3" t="s">
        <v>85</v>
      </c>
      <c r="C77" s="4">
        <v>2</v>
      </c>
      <c r="D77" s="4" t="s">
        <v>7</v>
      </c>
      <c r="E77" s="8" t="s">
        <v>8</v>
      </c>
      <c r="F77" s="53">
        <v>0</v>
      </c>
      <c r="G77" s="44" t="s">
        <v>8</v>
      </c>
      <c r="H77" s="44">
        <v>15</v>
      </c>
    </row>
    <row r="78" spans="1:8" ht="15.75" customHeight="1" x14ac:dyDescent="0.25">
      <c r="A78" s="4">
        <v>76</v>
      </c>
      <c r="B78" s="3" t="s">
        <v>86</v>
      </c>
      <c r="C78" s="4">
        <v>2</v>
      </c>
      <c r="D78" s="4" t="s">
        <v>7</v>
      </c>
      <c r="E78" s="8" t="s">
        <v>8</v>
      </c>
      <c r="F78" s="53">
        <v>0</v>
      </c>
      <c r="G78" s="44" t="s">
        <v>8</v>
      </c>
      <c r="H78" s="44">
        <v>10</v>
      </c>
    </row>
    <row r="79" spans="1:8" ht="15.75" customHeight="1" x14ac:dyDescent="0.25">
      <c r="A79" s="4">
        <v>77</v>
      </c>
      <c r="B79" s="3" t="s">
        <v>87</v>
      </c>
      <c r="C79" s="4">
        <v>2</v>
      </c>
      <c r="D79" s="4" t="s">
        <v>7</v>
      </c>
      <c r="E79" s="8" t="s">
        <v>8</v>
      </c>
      <c r="F79" s="53">
        <v>0</v>
      </c>
      <c r="G79" s="44" t="s">
        <v>8</v>
      </c>
      <c r="H79" s="44" t="s">
        <v>8</v>
      </c>
    </row>
    <row r="80" spans="1:8" ht="15.75" customHeight="1" x14ac:dyDescent="0.25">
      <c r="A80" s="4">
        <v>78</v>
      </c>
      <c r="B80" s="3" t="s">
        <v>88</v>
      </c>
      <c r="C80" s="4">
        <v>6</v>
      </c>
      <c r="D80" s="4" t="s">
        <v>76</v>
      </c>
      <c r="E80" s="8" t="s">
        <v>8</v>
      </c>
      <c r="F80" s="50">
        <v>12</v>
      </c>
      <c r="G80" s="44" t="s">
        <v>8</v>
      </c>
      <c r="H80" s="43">
        <v>5</v>
      </c>
    </row>
    <row r="81" spans="1:8" ht="15.75" customHeight="1" x14ac:dyDescent="0.25">
      <c r="A81" s="4">
        <v>79</v>
      </c>
      <c r="B81" s="3" t="s">
        <v>89</v>
      </c>
      <c r="C81" s="4">
        <v>10</v>
      </c>
      <c r="D81" s="4" t="s">
        <v>19</v>
      </c>
      <c r="E81" s="8">
        <v>12</v>
      </c>
      <c r="F81" s="50">
        <v>1.2</v>
      </c>
      <c r="G81" s="44" t="s">
        <v>8</v>
      </c>
      <c r="H81" s="44" t="s">
        <v>8</v>
      </c>
    </row>
    <row r="82" spans="1:8" ht="15.75" customHeight="1" x14ac:dyDescent="0.25">
      <c r="A82" s="4">
        <v>80</v>
      </c>
      <c r="B82" s="3" t="s">
        <v>90</v>
      </c>
      <c r="C82" s="4">
        <v>12</v>
      </c>
      <c r="D82" s="4" t="s">
        <v>91</v>
      </c>
      <c r="E82" s="8">
        <v>12</v>
      </c>
      <c r="F82" s="52">
        <v>8</v>
      </c>
      <c r="G82" s="44" t="s">
        <v>8</v>
      </c>
      <c r="H82" s="44" t="s">
        <v>8</v>
      </c>
    </row>
    <row r="83" spans="1:8" ht="15.75" customHeight="1" x14ac:dyDescent="0.25">
      <c r="A83" s="4">
        <v>81</v>
      </c>
      <c r="B83" s="3" t="s">
        <v>92</v>
      </c>
      <c r="C83" s="4">
        <v>6</v>
      </c>
      <c r="D83" s="4" t="s">
        <v>7</v>
      </c>
      <c r="E83" s="8" t="s">
        <v>8</v>
      </c>
      <c r="F83" s="50">
        <v>6</v>
      </c>
      <c r="G83" s="44" t="s">
        <v>8</v>
      </c>
      <c r="H83" s="44">
        <v>3.1</v>
      </c>
    </row>
    <row r="84" spans="1:8" ht="15.75" customHeight="1" x14ac:dyDescent="0.25">
      <c r="A84" s="4">
        <v>82</v>
      </c>
      <c r="B84" s="3" t="s">
        <v>93</v>
      </c>
      <c r="C84" s="4">
        <v>2</v>
      </c>
      <c r="D84" s="4" t="s">
        <v>7</v>
      </c>
      <c r="E84" s="8" t="s">
        <v>8</v>
      </c>
      <c r="F84" s="50">
        <v>6</v>
      </c>
      <c r="G84" s="44" t="s">
        <v>8</v>
      </c>
      <c r="H84" s="44">
        <v>3.1</v>
      </c>
    </row>
    <row r="85" spans="1:8" ht="15.75" customHeight="1" x14ac:dyDescent="0.25">
      <c r="A85" s="4">
        <v>83</v>
      </c>
      <c r="B85" s="3" t="s">
        <v>94</v>
      </c>
      <c r="C85" s="4">
        <v>4</v>
      </c>
      <c r="D85" s="4" t="s">
        <v>7</v>
      </c>
      <c r="E85" s="8" t="s">
        <v>8</v>
      </c>
      <c r="F85" s="50">
        <v>6</v>
      </c>
      <c r="G85" s="44" t="s">
        <v>8</v>
      </c>
      <c r="H85" s="44">
        <v>3.1</v>
      </c>
    </row>
    <row r="86" spans="1:8" ht="15.75" customHeight="1" x14ac:dyDescent="0.25">
      <c r="A86" s="4">
        <v>84</v>
      </c>
      <c r="B86" s="3" t="s">
        <v>95</v>
      </c>
      <c r="C86" s="4">
        <v>4</v>
      </c>
      <c r="D86" s="4" t="s">
        <v>7</v>
      </c>
      <c r="E86" s="8" t="s">
        <v>8</v>
      </c>
      <c r="F86" s="50">
        <v>6</v>
      </c>
      <c r="G86" s="44" t="s">
        <v>8</v>
      </c>
      <c r="H86" s="44">
        <v>3.1</v>
      </c>
    </row>
    <row r="87" spans="1:8" ht="15.75" customHeight="1" x14ac:dyDescent="0.25">
      <c r="A87" s="4">
        <v>85</v>
      </c>
      <c r="B87" s="3" t="s">
        <v>96</v>
      </c>
      <c r="C87" s="4">
        <v>6</v>
      </c>
      <c r="D87" s="4" t="s">
        <v>7</v>
      </c>
      <c r="E87" s="8">
        <v>16</v>
      </c>
      <c r="F87" s="52">
        <v>5</v>
      </c>
      <c r="G87" s="44" t="s">
        <v>8</v>
      </c>
      <c r="H87" s="44">
        <v>3.25</v>
      </c>
    </row>
    <row r="88" spans="1:8" ht="15.75" customHeight="1" x14ac:dyDescent="0.25">
      <c r="A88" s="4">
        <v>86</v>
      </c>
      <c r="B88" s="3" t="s">
        <v>97</v>
      </c>
      <c r="C88" s="4">
        <v>2</v>
      </c>
      <c r="D88" s="4" t="s">
        <v>7</v>
      </c>
      <c r="E88" s="8">
        <v>16</v>
      </c>
      <c r="F88" s="52">
        <v>5</v>
      </c>
      <c r="G88" s="44" t="s">
        <v>8</v>
      </c>
      <c r="H88" s="44">
        <v>3.25</v>
      </c>
    </row>
    <row r="89" spans="1:8" ht="15.75" customHeight="1" x14ac:dyDescent="0.25">
      <c r="A89" s="4">
        <v>87</v>
      </c>
      <c r="B89" s="3" t="s">
        <v>98</v>
      </c>
      <c r="C89" s="4">
        <v>4</v>
      </c>
      <c r="D89" s="4" t="s">
        <v>7</v>
      </c>
      <c r="E89" s="8">
        <v>16</v>
      </c>
      <c r="F89" s="52">
        <v>5</v>
      </c>
      <c r="G89" s="44" t="s">
        <v>8</v>
      </c>
      <c r="H89" s="44">
        <v>3.25</v>
      </c>
    </row>
    <row r="90" spans="1:8" ht="15.75" customHeight="1" x14ac:dyDescent="0.25">
      <c r="A90" s="4">
        <v>88</v>
      </c>
      <c r="B90" s="3" t="s">
        <v>99</v>
      </c>
      <c r="C90" s="4">
        <v>4</v>
      </c>
      <c r="D90" s="4" t="s">
        <v>7</v>
      </c>
      <c r="E90" s="8">
        <v>16</v>
      </c>
      <c r="F90" s="52">
        <v>5</v>
      </c>
      <c r="G90" s="44" t="s">
        <v>8</v>
      </c>
      <c r="H90" s="44">
        <v>3.25</v>
      </c>
    </row>
    <row r="91" spans="1:8" ht="15.75" customHeight="1" x14ac:dyDescent="0.25">
      <c r="A91" s="4">
        <v>89</v>
      </c>
      <c r="B91" s="3" t="s">
        <v>100</v>
      </c>
      <c r="C91" s="4">
        <v>6</v>
      </c>
      <c r="D91" s="4" t="s">
        <v>7</v>
      </c>
      <c r="E91" s="8">
        <v>23</v>
      </c>
      <c r="F91" s="52">
        <v>7</v>
      </c>
      <c r="G91" s="44" t="s">
        <v>8</v>
      </c>
      <c r="H91" s="44">
        <v>4</v>
      </c>
    </row>
    <row r="92" spans="1:8" ht="15.75" customHeight="1" x14ac:dyDescent="0.25">
      <c r="A92" s="4">
        <v>90</v>
      </c>
      <c r="B92" s="3" t="s">
        <v>101</v>
      </c>
      <c r="C92" s="4">
        <v>2</v>
      </c>
      <c r="D92" s="4" t="s">
        <v>7</v>
      </c>
      <c r="E92" s="8">
        <v>23</v>
      </c>
      <c r="F92" s="52">
        <v>7</v>
      </c>
      <c r="G92" s="44" t="s">
        <v>8</v>
      </c>
      <c r="H92" s="44">
        <v>4</v>
      </c>
    </row>
    <row r="93" spans="1:8" ht="15.75" customHeight="1" x14ac:dyDescent="0.25">
      <c r="A93" s="4">
        <v>91</v>
      </c>
      <c r="B93" s="3" t="s">
        <v>102</v>
      </c>
      <c r="C93" s="4">
        <v>4</v>
      </c>
      <c r="D93" s="4" t="s">
        <v>7</v>
      </c>
      <c r="E93" s="8">
        <v>23</v>
      </c>
      <c r="F93" s="52">
        <v>7</v>
      </c>
      <c r="G93" s="44" t="s">
        <v>8</v>
      </c>
      <c r="H93" s="44">
        <v>4</v>
      </c>
    </row>
    <row r="94" spans="1:8" ht="15.75" customHeight="1" x14ac:dyDescent="0.25">
      <c r="A94" s="4">
        <v>92</v>
      </c>
      <c r="B94" s="3" t="s">
        <v>103</v>
      </c>
      <c r="C94" s="4">
        <v>4</v>
      </c>
      <c r="D94" s="4" t="s">
        <v>7</v>
      </c>
      <c r="E94" s="8">
        <v>23</v>
      </c>
      <c r="F94" s="52">
        <v>7</v>
      </c>
      <c r="G94" s="44" t="s">
        <v>8</v>
      </c>
      <c r="H94" s="44">
        <v>4</v>
      </c>
    </row>
    <row r="95" spans="1:8" ht="15.75" customHeight="1" x14ac:dyDescent="0.25">
      <c r="A95" s="4">
        <v>93</v>
      </c>
      <c r="B95" s="3" t="s">
        <v>104</v>
      </c>
      <c r="C95" s="4">
        <v>2</v>
      </c>
      <c r="D95" s="4" t="s">
        <v>19</v>
      </c>
      <c r="E95" s="14">
        <v>3.5</v>
      </c>
      <c r="F95" s="50">
        <v>16</v>
      </c>
      <c r="G95" s="44" t="s">
        <v>8</v>
      </c>
      <c r="H95" s="44" t="s">
        <v>8</v>
      </c>
    </row>
    <row r="96" spans="1:8" ht="15.75" customHeight="1" x14ac:dyDescent="0.25">
      <c r="A96" s="4">
        <v>94</v>
      </c>
      <c r="B96" s="3" t="s">
        <v>105</v>
      </c>
      <c r="C96" s="4">
        <v>2</v>
      </c>
      <c r="D96" s="4" t="s">
        <v>19</v>
      </c>
      <c r="E96" s="14">
        <v>3.5</v>
      </c>
      <c r="F96" s="50">
        <v>16</v>
      </c>
      <c r="G96" s="44" t="s">
        <v>8</v>
      </c>
      <c r="H96" s="44" t="s">
        <v>8</v>
      </c>
    </row>
    <row r="97" spans="1:8" ht="15.75" customHeight="1" x14ac:dyDescent="0.25">
      <c r="A97" s="4">
        <v>95</v>
      </c>
      <c r="B97" s="3" t="s">
        <v>106</v>
      </c>
      <c r="C97" s="4">
        <v>2</v>
      </c>
      <c r="D97" s="4" t="s">
        <v>19</v>
      </c>
      <c r="E97" s="14">
        <v>3.5</v>
      </c>
      <c r="F97" s="50">
        <v>16</v>
      </c>
      <c r="G97" s="44" t="s">
        <v>8</v>
      </c>
      <c r="H97" s="44" t="s">
        <v>8</v>
      </c>
    </row>
    <row r="98" spans="1:8" ht="15.75" customHeight="1" x14ac:dyDescent="0.25">
      <c r="A98" s="4">
        <v>96</v>
      </c>
      <c r="B98" s="3" t="s">
        <v>107</v>
      </c>
      <c r="C98" s="4">
        <v>2</v>
      </c>
      <c r="D98" s="4" t="s">
        <v>19</v>
      </c>
      <c r="E98" s="8">
        <v>90</v>
      </c>
      <c r="F98" s="52">
        <v>25</v>
      </c>
      <c r="G98" s="44" t="s">
        <v>8</v>
      </c>
      <c r="H98" s="44" t="s">
        <v>8</v>
      </c>
    </row>
    <row r="99" spans="1:8" ht="15.75" customHeight="1" x14ac:dyDescent="0.25">
      <c r="A99" s="4">
        <v>97</v>
      </c>
      <c r="B99" s="3" t="s">
        <v>108</v>
      </c>
      <c r="C99" s="4">
        <v>4</v>
      </c>
      <c r="D99" s="4" t="s">
        <v>19</v>
      </c>
      <c r="E99" s="14">
        <v>12</v>
      </c>
      <c r="F99" s="50">
        <v>25</v>
      </c>
      <c r="G99" s="44" t="s">
        <v>8</v>
      </c>
      <c r="H99" s="44" t="s">
        <v>8</v>
      </c>
    </row>
    <row r="100" spans="1:8" ht="15.75" customHeight="1" x14ac:dyDescent="0.25">
      <c r="A100" s="4">
        <v>98</v>
      </c>
      <c r="B100" s="3" t="s">
        <v>109</v>
      </c>
      <c r="C100" s="4">
        <v>1</v>
      </c>
      <c r="D100" s="4" t="s">
        <v>7</v>
      </c>
      <c r="E100" s="8">
        <v>3.8</v>
      </c>
      <c r="F100" s="52">
        <v>0.05</v>
      </c>
      <c r="G100" s="44" t="s">
        <v>8</v>
      </c>
      <c r="H100" s="44">
        <v>2.75</v>
      </c>
    </row>
    <row r="101" spans="1:8" ht="15.75" customHeight="1" x14ac:dyDescent="0.25">
      <c r="A101" s="4">
        <v>99</v>
      </c>
      <c r="B101" s="3" t="s">
        <v>110</v>
      </c>
      <c r="C101" s="4">
        <v>2</v>
      </c>
      <c r="D101" s="4" t="s">
        <v>19</v>
      </c>
      <c r="E101" s="8" t="s">
        <v>8</v>
      </c>
      <c r="F101" s="50">
        <v>15</v>
      </c>
      <c r="G101" s="44" t="s">
        <v>8</v>
      </c>
      <c r="H101" s="44" t="s">
        <v>8</v>
      </c>
    </row>
    <row r="102" spans="1:8" ht="15.75" customHeight="1" x14ac:dyDescent="0.25">
      <c r="A102" s="4">
        <v>100</v>
      </c>
      <c r="B102" s="3" t="s">
        <v>111</v>
      </c>
      <c r="C102" s="4">
        <v>2</v>
      </c>
      <c r="D102" s="4" t="s">
        <v>19</v>
      </c>
      <c r="E102" s="8" t="s">
        <v>8</v>
      </c>
      <c r="F102" s="50">
        <v>15</v>
      </c>
      <c r="G102" s="44" t="s">
        <v>8</v>
      </c>
      <c r="H102" s="44" t="s">
        <v>8</v>
      </c>
    </row>
    <row r="103" spans="1:8" ht="15.75" customHeight="1" x14ac:dyDescent="0.25">
      <c r="A103" s="4">
        <v>101</v>
      </c>
      <c r="B103" s="3" t="s">
        <v>112</v>
      </c>
      <c r="C103" s="4">
        <v>2</v>
      </c>
      <c r="D103" s="4" t="s">
        <v>19</v>
      </c>
      <c r="E103" s="8" t="s">
        <v>8</v>
      </c>
      <c r="F103" s="50">
        <v>15</v>
      </c>
      <c r="G103" s="44" t="s">
        <v>8</v>
      </c>
      <c r="H103" s="44" t="s">
        <v>8</v>
      </c>
    </row>
    <row r="104" spans="1:8" ht="15.75" customHeight="1" x14ac:dyDescent="0.25">
      <c r="A104" s="4">
        <v>102</v>
      </c>
      <c r="B104" s="3" t="s">
        <v>113</v>
      </c>
      <c r="C104" s="4">
        <v>2</v>
      </c>
      <c r="D104" s="4" t="s">
        <v>19</v>
      </c>
      <c r="E104" s="8" t="s">
        <v>8</v>
      </c>
      <c r="F104" s="50">
        <v>15</v>
      </c>
      <c r="G104" s="44" t="s">
        <v>8</v>
      </c>
      <c r="H104" s="44" t="s">
        <v>8</v>
      </c>
    </row>
    <row r="105" spans="1:8" ht="15.75" customHeight="1" x14ac:dyDescent="0.25">
      <c r="A105" s="4">
        <v>103</v>
      </c>
      <c r="B105" s="3" t="s">
        <v>114</v>
      </c>
      <c r="C105" s="4">
        <v>2</v>
      </c>
      <c r="D105" s="4" t="s">
        <v>19</v>
      </c>
      <c r="E105" s="8" t="s">
        <v>8</v>
      </c>
      <c r="F105" s="50">
        <v>15</v>
      </c>
      <c r="G105" s="44" t="s">
        <v>8</v>
      </c>
      <c r="H105" s="44" t="s">
        <v>8</v>
      </c>
    </row>
    <row r="106" spans="1:8" ht="15.75" customHeight="1" x14ac:dyDescent="0.25">
      <c r="A106" s="4">
        <v>104</v>
      </c>
      <c r="B106" s="3" t="s">
        <v>115</v>
      </c>
      <c r="C106" s="4">
        <v>2</v>
      </c>
      <c r="D106" s="4" t="s">
        <v>19</v>
      </c>
      <c r="E106" s="8" t="s">
        <v>8</v>
      </c>
      <c r="F106" s="50">
        <v>15</v>
      </c>
      <c r="G106" s="44" t="s">
        <v>8</v>
      </c>
      <c r="H106" s="44" t="s">
        <v>8</v>
      </c>
    </row>
    <row r="107" spans="1:8" ht="15.75" customHeight="1" x14ac:dyDescent="0.25">
      <c r="A107" s="4">
        <v>105</v>
      </c>
      <c r="B107" s="3" t="s">
        <v>116</v>
      </c>
      <c r="C107" s="4">
        <v>2</v>
      </c>
      <c r="D107" s="4" t="s">
        <v>19</v>
      </c>
      <c r="E107" s="8" t="s">
        <v>8</v>
      </c>
      <c r="F107" s="50">
        <v>65</v>
      </c>
      <c r="G107" s="44" t="s">
        <v>8</v>
      </c>
      <c r="H107" s="44" t="s">
        <v>8</v>
      </c>
    </row>
    <row r="108" spans="1:8" ht="15.75" customHeight="1" x14ac:dyDescent="0.25">
      <c r="A108" s="4">
        <v>106</v>
      </c>
      <c r="B108" s="3" t="s">
        <v>117</v>
      </c>
      <c r="C108" s="4">
        <v>2</v>
      </c>
      <c r="D108" s="4" t="s">
        <v>19</v>
      </c>
      <c r="E108" s="8" t="s">
        <v>8</v>
      </c>
      <c r="F108" s="50">
        <v>95</v>
      </c>
      <c r="G108" s="44" t="s">
        <v>8</v>
      </c>
      <c r="H108" s="44" t="s">
        <v>8</v>
      </c>
    </row>
    <row r="109" spans="1:8" ht="15.75" customHeight="1" x14ac:dyDescent="0.25">
      <c r="A109" s="4">
        <v>107</v>
      </c>
      <c r="B109" s="3" t="s">
        <v>118</v>
      </c>
      <c r="C109" s="4">
        <v>2</v>
      </c>
      <c r="D109" s="4" t="s">
        <v>19</v>
      </c>
      <c r="E109" s="8" t="s">
        <v>8</v>
      </c>
      <c r="F109" s="50">
        <v>0</v>
      </c>
      <c r="G109" s="44" t="s">
        <v>8</v>
      </c>
      <c r="H109" s="44" t="s">
        <v>8</v>
      </c>
    </row>
    <row r="110" spans="1:8" ht="15.75" customHeight="1" x14ac:dyDescent="0.25">
      <c r="A110" s="4">
        <v>108</v>
      </c>
      <c r="B110" s="3" t="s">
        <v>119</v>
      </c>
      <c r="C110" s="4">
        <v>6</v>
      </c>
      <c r="D110" s="4" t="s">
        <v>7</v>
      </c>
      <c r="E110" s="8" t="s">
        <v>8</v>
      </c>
      <c r="F110" s="50">
        <v>0</v>
      </c>
      <c r="G110" s="44" t="s">
        <v>8</v>
      </c>
      <c r="H110" s="44" t="s">
        <v>8</v>
      </c>
    </row>
    <row r="111" spans="1:8" ht="15.75" customHeight="1" x14ac:dyDescent="0.25">
      <c r="A111" s="4">
        <v>109</v>
      </c>
      <c r="B111" s="3" t="s">
        <v>120</v>
      </c>
      <c r="C111" s="4">
        <v>2</v>
      </c>
      <c r="D111" s="4" t="s">
        <v>19</v>
      </c>
      <c r="E111" s="8" t="s">
        <v>8</v>
      </c>
      <c r="F111" s="50">
        <v>20</v>
      </c>
      <c r="G111" s="44" t="s">
        <v>8</v>
      </c>
      <c r="H111" s="44" t="s">
        <v>8</v>
      </c>
    </row>
    <row r="112" spans="1:8" ht="15.75" customHeight="1" x14ac:dyDescent="0.25">
      <c r="A112" s="4">
        <v>110</v>
      </c>
      <c r="B112" s="3" t="s">
        <v>121</v>
      </c>
      <c r="C112" s="4">
        <v>2</v>
      </c>
      <c r="D112" s="4" t="s">
        <v>19</v>
      </c>
      <c r="E112" s="8" t="s">
        <v>8</v>
      </c>
      <c r="F112" s="50">
        <v>20</v>
      </c>
      <c r="G112" s="44">
        <v>20</v>
      </c>
      <c r="H112" s="44" t="s">
        <v>8</v>
      </c>
    </row>
    <row r="113" spans="1:8" ht="15.75" customHeight="1" x14ac:dyDescent="0.25">
      <c r="A113" s="4">
        <v>111</v>
      </c>
      <c r="B113" s="3" t="s">
        <v>122</v>
      </c>
      <c r="C113" s="4">
        <v>2</v>
      </c>
      <c r="D113" s="4" t="s">
        <v>19</v>
      </c>
      <c r="E113" s="8" t="s">
        <v>8</v>
      </c>
      <c r="F113" s="50">
        <v>25</v>
      </c>
      <c r="G113" s="44" t="s">
        <v>8</v>
      </c>
      <c r="H113" s="44" t="s">
        <v>8</v>
      </c>
    </row>
    <row r="114" spans="1:8" ht="15.75" customHeight="1" x14ac:dyDescent="0.25">
      <c r="A114" s="4">
        <v>112</v>
      </c>
      <c r="B114" s="3" t="s">
        <v>123</v>
      </c>
      <c r="C114" s="4">
        <v>2</v>
      </c>
      <c r="D114" s="4" t="s">
        <v>7</v>
      </c>
      <c r="E114" s="8" t="s">
        <v>8</v>
      </c>
      <c r="F114" s="50">
        <v>0</v>
      </c>
      <c r="G114" s="44" t="s">
        <v>8</v>
      </c>
      <c r="H114" s="44" t="s">
        <v>8</v>
      </c>
    </row>
    <row r="115" spans="1:8" ht="15.75" customHeight="1" x14ac:dyDescent="0.25">
      <c r="A115" s="4">
        <v>113</v>
      </c>
      <c r="B115" s="3" t="s">
        <v>124</v>
      </c>
      <c r="C115" s="4">
        <v>2</v>
      </c>
      <c r="D115" s="4" t="s">
        <v>7</v>
      </c>
      <c r="E115" s="8" t="s">
        <v>8</v>
      </c>
      <c r="F115" s="50">
        <v>0</v>
      </c>
      <c r="G115" s="44" t="s">
        <v>8</v>
      </c>
      <c r="H115" s="44" t="s">
        <v>8</v>
      </c>
    </row>
    <row r="116" spans="1:8" ht="15.75" customHeight="1" x14ac:dyDescent="0.25">
      <c r="A116" s="4">
        <v>114</v>
      </c>
      <c r="B116" s="3" t="s">
        <v>125</v>
      </c>
      <c r="C116" s="4">
        <v>2</v>
      </c>
      <c r="D116" s="4" t="s">
        <v>19</v>
      </c>
      <c r="E116" s="8" t="s">
        <v>8</v>
      </c>
      <c r="F116" s="50">
        <v>0</v>
      </c>
      <c r="G116" s="44" t="s">
        <v>8</v>
      </c>
      <c r="H116" s="44" t="s">
        <v>8</v>
      </c>
    </row>
    <row r="117" spans="1:8" ht="15.75" customHeight="1" x14ac:dyDescent="0.25">
      <c r="A117" s="4">
        <v>115</v>
      </c>
      <c r="B117" s="3" t="s">
        <v>126</v>
      </c>
      <c r="C117" s="4">
        <v>4</v>
      </c>
      <c r="D117" s="4" t="s">
        <v>7</v>
      </c>
      <c r="E117" s="8">
        <v>5.75</v>
      </c>
      <c r="F117" s="50">
        <v>4</v>
      </c>
      <c r="G117" s="44" t="s">
        <v>8</v>
      </c>
      <c r="H117" s="44" t="s">
        <v>8</v>
      </c>
    </row>
    <row r="118" spans="1:8" ht="15.75" customHeight="1" x14ac:dyDescent="0.25">
      <c r="A118" s="4">
        <v>116</v>
      </c>
      <c r="B118" s="3" t="s">
        <v>127</v>
      </c>
      <c r="C118" s="4">
        <v>4</v>
      </c>
      <c r="D118" s="4" t="s">
        <v>7</v>
      </c>
      <c r="E118" s="8">
        <v>2.5</v>
      </c>
      <c r="F118" s="50">
        <v>2</v>
      </c>
      <c r="G118" s="44" t="s">
        <v>8</v>
      </c>
      <c r="H118" s="44" t="s">
        <v>8</v>
      </c>
    </row>
    <row r="119" spans="1:8" ht="15.75" customHeight="1" x14ac:dyDescent="0.25">
      <c r="A119" s="4">
        <v>117</v>
      </c>
      <c r="B119" s="3" t="s">
        <v>128</v>
      </c>
      <c r="C119" s="4">
        <v>4</v>
      </c>
      <c r="D119" s="4" t="s">
        <v>7</v>
      </c>
      <c r="E119" s="8">
        <v>4</v>
      </c>
      <c r="F119" s="50">
        <v>4</v>
      </c>
      <c r="G119" s="44" t="s">
        <v>8</v>
      </c>
      <c r="H119" s="44" t="s">
        <v>8</v>
      </c>
    </row>
    <row r="120" spans="1:8" ht="15.75" customHeight="1" x14ac:dyDescent="0.25">
      <c r="A120" s="4">
        <v>118</v>
      </c>
      <c r="B120" s="3" t="s">
        <v>129</v>
      </c>
      <c r="C120" s="4">
        <v>4</v>
      </c>
      <c r="D120" s="4" t="s">
        <v>7</v>
      </c>
      <c r="E120" s="8">
        <v>4</v>
      </c>
      <c r="F120" s="50">
        <v>2</v>
      </c>
      <c r="G120" s="44" t="s">
        <v>8</v>
      </c>
      <c r="H120" s="44" t="s">
        <v>8</v>
      </c>
    </row>
    <row r="121" spans="1:8" ht="15.75" customHeight="1" x14ac:dyDescent="0.25">
      <c r="A121" s="4">
        <v>119</v>
      </c>
      <c r="B121" s="3" t="s">
        <v>130</v>
      </c>
      <c r="C121" s="4">
        <v>4</v>
      </c>
      <c r="D121" s="4" t="s">
        <v>7</v>
      </c>
      <c r="E121" s="8" t="s">
        <v>8</v>
      </c>
      <c r="F121" s="50">
        <v>6</v>
      </c>
      <c r="G121" s="44" t="s">
        <v>8</v>
      </c>
      <c r="H121" s="44" t="s">
        <v>8</v>
      </c>
    </row>
    <row r="122" spans="1:8" ht="15.75" customHeight="1" x14ac:dyDescent="0.25">
      <c r="A122" s="4">
        <v>120</v>
      </c>
      <c r="B122" s="3" t="s">
        <v>131</v>
      </c>
      <c r="C122" s="4">
        <v>4</v>
      </c>
      <c r="D122" s="4" t="s">
        <v>7</v>
      </c>
      <c r="E122" s="8" t="s">
        <v>8</v>
      </c>
      <c r="F122" s="50">
        <v>3</v>
      </c>
      <c r="G122" s="44" t="s">
        <v>8</v>
      </c>
      <c r="H122" s="44" t="s">
        <v>8</v>
      </c>
    </row>
    <row r="123" spans="1:8" ht="15.75" customHeight="1" x14ac:dyDescent="0.25">
      <c r="A123" s="4">
        <v>121</v>
      </c>
      <c r="B123" s="3" t="s">
        <v>132</v>
      </c>
      <c r="C123" s="4">
        <v>4</v>
      </c>
      <c r="D123" s="4" t="s">
        <v>7</v>
      </c>
      <c r="E123" s="8" t="s">
        <v>8</v>
      </c>
      <c r="F123" s="50">
        <v>8</v>
      </c>
      <c r="G123" s="44" t="s">
        <v>8</v>
      </c>
      <c r="H123" s="44" t="s">
        <v>8</v>
      </c>
    </row>
    <row r="124" spans="1:8" ht="15.75" customHeight="1" x14ac:dyDescent="0.25">
      <c r="A124" s="4">
        <v>122</v>
      </c>
      <c r="B124" s="3" t="s">
        <v>133</v>
      </c>
      <c r="C124" s="4">
        <v>4</v>
      </c>
      <c r="D124" s="4" t="s">
        <v>7</v>
      </c>
      <c r="E124" s="8" t="s">
        <v>8</v>
      </c>
      <c r="F124" s="50">
        <v>4</v>
      </c>
      <c r="G124" s="44" t="s">
        <v>8</v>
      </c>
      <c r="H124" s="44" t="s">
        <v>8</v>
      </c>
    </row>
    <row r="125" spans="1:8" ht="15.75" customHeight="1" x14ac:dyDescent="0.25">
      <c r="A125" s="4">
        <v>123</v>
      </c>
      <c r="B125" s="3" t="s">
        <v>134</v>
      </c>
      <c r="C125" s="4">
        <v>4</v>
      </c>
      <c r="D125" s="4" t="s">
        <v>19</v>
      </c>
      <c r="E125" s="8" t="s">
        <v>8</v>
      </c>
      <c r="F125" s="50">
        <v>0</v>
      </c>
      <c r="G125" s="44" t="s">
        <v>8</v>
      </c>
      <c r="H125" s="44" t="s">
        <v>8</v>
      </c>
    </row>
    <row r="126" spans="1:8" ht="15.75" customHeight="1" x14ac:dyDescent="0.25">
      <c r="A126" s="4">
        <v>124</v>
      </c>
      <c r="B126" s="3" t="s">
        <v>135</v>
      </c>
      <c r="C126" s="4">
        <v>4</v>
      </c>
      <c r="D126" s="4" t="s">
        <v>7</v>
      </c>
      <c r="E126" s="8">
        <v>4</v>
      </c>
      <c r="F126" s="53">
        <v>35</v>
      </c>
      <c r="G126" s="44" t="s">
        <v>8</v>
      </c>
      <c r="H126" s="44" t="s">
        <v>8</v>
      </c>
    </row>
    <row r="127" spans="1:8" ht="15.75" customHeight="1" x14ac:dyDescent="0.25">
      <c r="A127" s="4">
        <v>125</v>
      </c>
      <c r="B127" s="3" t="s">
        <v>136</v>
      </c>
      <c r="C127" s="4">
        <v>4</v>
      </c>
      <c r="D127" s="4" t="s">
        <v>7</v>
      </c>
      <c r="E127" s="8" t="s">
        <v>8</v>
      </c>
      <c r="F127" s="53">
        <v>35</v>
      </c>
      <c r="G127" s="44" t="s">
        <v>8</v>
      </c>
      <c r="H127" s="44" t="s">
        <v>8</v>
      </c>
    </row>
    <row r="128" spans="1:8" ht="15.75" customHeight="1" x14ac:dyDescent="0.25">
      <c r="A128" s="4">
        <v>126</v>
      </c>
      <c r="B128" s="3" t="s">
        <v>137</v>
      </c>
      <c r="C128" s="4">
        <v>4</v>
      </c>
      <c r="D128" s="4" t="s">
        <v>7</v>
      </c>
      <c r="E128" s="8">
        <v>4</v>
      </c>
      <c r="F128" s="53">
        <v>35</v>
      </c>
      <c r="G128" s="44" t="s">
        <v>8</v>
      </c>
      <c r="H128" s="44" t="s">
        <v>8</v>
      </c>
    </row>
    <row r="129" spans="1:8" ht="15.75" customHeight="1" x14ac:dyDescent="0.25">
      <c r="A129" s="4">
        <v>127</v>
      </c>
      <c r="B129" s="3" t="s">
        <v>138</v>
      </c>
      <c r="C129" s="4">
        <v>4</v>
      </c>
      <c r="D129" s="4" t="s">
        <v>7</v>
      </c>
      <c r="E129" s="8">
        <v>4</v>
      </c>
      <c r="F129" s="53">
        <v>35</v>
      </c>
      <c r="G129" s="44" t="s">
        <v>8</v>
      </c>
      <c r="H129" s="44" t="s">
        <v>8</v>
      </c>
    </row>
    <row r="130" spans="1:8" ht="15.75" customHeight="1" x14ac:dyDescent="0.25">
      <c r="A130" s="4">
        <v>128</v>
      </c>
      <c r="B130" s="3" t="s">
        <v>139</v>
      </c>
      <c r="C130" s="4">
        <v>4</v>
      </c>
      <c r="D130" s="4" t="s">
        <v>7</v>
      </c>
      <c r="E130" s="8">
        <v>4</v>
      </c>
      <c r="F130" s="53">
        <v>35</v>
      </c>
      <c r="G130" s="44" t="s">
        <v>8</v>
      </c>
      <c r="H130" s="44" t="s">
        <v>8</v>
      </c>
    </row>
    <row r="131" spans="1:8" ht="15.75" customHeight="1" x14ac:dyDescent="0.25">
      <c r="A131" s="4">
        <v>129</v>
      </c>
      <c r="B131" s="3" t="s">
        <v>140</v>
      </c>
      <c r="C131" s="4">
        <v>4</v>
      </c>
      <c r="D131" s="4" t="s">
        <v>7</v>
      </c>
      <c r="E131" s="8" t="s">
        <v>8</v>
      </c>
      <c r="F131" s="50">
        <v>0</v>
      </c>
      <c r="G131" s="44" t="s">
        <v>8</v>
      </c>
      <c r="H131" s="44" t="s">
        <v>8</v>
      </c>
    </row>
    <row r="132" spans="1:8" ht="15.75" customHeight="1" x14ac:dyDescent="0.25">
      <c r="A132" s="4">
        <v>130</v>
      </c>
      <c r="B132" s="3" t="s">
        <v>141</v>
      </c>
      <c r="C132" s="4">
        <v>4</v>
      </c>
      <c r="D132" s="4" t="s">
        <v>7</v>
      </c>
      <c r="E132" s="8" t="s">
        <v>8</v>
      </c>
      <c r="F132" s="50">
        <v>0</v>
      </c>
      <c r="G132" s="44" t="s">
        <v>8</v>
      </c>
      <c r="H132" s="44" t="s">
        <v>8</v>
      </c>
    </row>
    <row r="133" spans="1:8" ht="15.75" customHeight="1" x14ac:dyDescent="0.25">
      <c r="A133" s="4">
        <v>131</v>
      </c>
      <c r="B133" s="3" t="s">
        <v>142</v>
      </c>
      <c r="C133" s="4">
        <v>4</v>
      </c>
      <c r="D133" s="4" t="s">
        <v>7</v>
      </c>
      <c r="E133" s="8" t="s">
        <v>8</v>
      </c>
      <c r="F133" s="50">
        <v>0</v>
      </c>
      <c r="G133" s="44" t="s">
        <v>8</v>
      </c>
      <c r="H133" s="44" t="s">
        <v>8</v>
      </c>
    </row>
    <row r="134" spans="1:8" ht="15.75" customHeight="1" x14ac:dyDescent="0.25">
      <c r="A134" s="4">
        <v>132</v>
      </c>
      <c r="B134" s="3" t="s">
        <v>143</v>
      </c>
      <c r="C134" s="4">
        <v>4</v>
      </c>
      <c r="D134" s="4" t="s">
        <v>7</v>
      </c>
      <c r="E134" s="8" t="s">
        <v>8</v>
      </c>
      <c r="F134" s="50">
        <v>0</v>
      </c>
      <c r="G134" s="44" t="s">
        <v>8</v>
      </c>
      <c r="H134" s="44" t="s">
        <v>8</v>
      </c>
    </row>
    <row r="135" spans="1:8" ht="15.75" customHeight="1" x14ac:dyDescent="0.25">
      <c r="A135" s="4">
        <v>133</v>
      </c>
      <c r="B135" s="3" t="s">
        <v>144</v>
      </c>
      <c r="C135" s="4">
        <v>6</v>
      </c>
      <c r="D135" s="4" t="s">
        <v>7</v>
      </c>
      <c r="E135" s="8" t="s">
        <v>8</v>
      </c>
      <c r="F135" s="50">
        <v>0</v>
      </c>
      <c r="G135" s="44" t="s">
        <v>8</v>
      </c>
      <c r="H135" s="44" t="s">
        <v>8</v>
      </c>
    </row>
    <row r="136" spans="1:8" ht="15.75" customHeight="1" x14ac:dyDescent="0.25">
      <c r="A136" s="4">
        <v>134</v>
      </c>
      <c r="B136" s="3" t="s">
        <v>145</v>
      </c>
      <c r="C136" s="4">
        <v>4</v>
      </c>
      <c r="D136" s="4" t="s">
        <v>19</v>
      </c>
      <c r="E136" s="8" t="s">
        <v>8</v>
      </c>
      <c r="F136" s="53">
        <v>0</v>
      </c>
      <c r="G136" s="44" t="s">
        <v>8</v>
      </c>
      <c r="H136" s="44" t="s">
        <v>8</v>
      </c>
    </row>
    <row r="137" spans="1:8" ht="15.75" customHeight="1" x14ac:dyDescent="0.25">
      <c r="A137" s="2"/>
      <c r="E137" s="49">
        <f>SUM(E3:E136)</f>
        <v>2284.2700000000004</v>
      </c>
      <c r="F137" s="49">
        <f>SUM(F3:F136)</f>
        <v>2356.25</v>
      </c>
    </row>
    <row r="138" spans="1:8" ht="15.75" customHeight="1" x14ac:dyDescent="0.25">
      <c r="A138" s="2"/>
    </row>
  </sheetData>
  <hyperlinks>
    <hyperlink ref="B1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workbookViewId="0">
      <selection activeCell="C198" sqref="C198"/>
    </sheetView>
  </sheetViews>
  <sheetFormatPr defaultRowHeight="15" x14ac:dyDescent="0.25"/>
  <cols>
    <col min="2" max="2" width="11.7109375" bestFit="1" customWidth="1"/>
    <col min="3" max="3" width="37.42578125" bestFit="1" customWidth="1"/>
    <col min="4" max="4" width="14.28515625" bestFit="1" customWidth="1"/>
    <col min="7" max="7" width="12.85546875" bestFit="1" customWidth="1"/>
    <col min="8" max="8" width="13.28515625" customWidth="1"/>
  </cols>
  <sheetData>
    <row r="1" spans="1:11" ht="30" x14ac:dyDescent="0.25">
      <c r="A1" s="93" t="s">
        <v>1</v>
      </c>
      <c r="B1" s="18" t="s">
        <v>216</v>
      </c>
      <c r="C1" s="18" t="s">
        <v>2</v>
      </c>
      <c r="D1" s="18" t="s">
        <v>4</v>
      </c>
      <c r="E1" s="86" t="s">
        <v>146</v>
      </c>
      <c r="F1" s="22" t="s">
        <v>185</v>
      </c>
      <c r="H1" s="104" t="s">
        <v>317</v>
      </c>
      <c r="I1" s="105" t="s">
        <v>320</v>
      </c>
    </row>
    <row r="2" spans="1:11" x14ac:dyDescent="0.25">
      <c r="A2" s="11">
        <v>1</v>
      </c>
      <c r="B2" s="17"/>
      <c r="C2" s="20" t="s">
        <v>194</v>
      </c>
      <c r="D2" s="20" t="s">
        <v>195</v>
      </c>
      <c r="E2" s="44">
        <v>0.4</v>
      </c>
      <c r="F2" s="44">
        <v>0.75</v>
      </c>
      <c r="H2" s="96"/>
      <c r="I2" s="96"/>
    </row>
    <row r="3" spans="1:11" x14ac:dyDescent="0.25">
      <c r="A3" s="11">
        <v>2</v>
      </c>
      <c r="B3" s="17"/>
      <c r="C3" s="20" t="s">
        <v>419</v>
      </c>
      <c r="D3" s="29" t="s">
        <v>195</v>
      </c>
      <c r="E3" s="44">
        <v>0.2</v>
      </c>
      <c r="F3" s="44">
        <v>0.5</v>
      </c>
      <c r="H3" s="17"/>
      <c r="I3" s="17"/>
    </row>
    <row r="4" spans="1:11" x14ac:dyDescent="0.25">
      <c r="A4" s="11">
        <v>3</v>
      </c>
      <c r="B4" s="17"/>
      <c r="C4" s="30" t="s">
        <v>482</v>
      </c>
      <c r="D4" s="41" t="s">
        <v>400</v>
      </c>
      <c r="E4" s="43">
        <v>5.7</v>
      </c>
      <c r="F4" s="59">
        <v>10</v>
      </c>
      <c r="H4" s="17"/>
      <c r="I4" s="17"/>
    </row>
    <row r="5" spans="1:11" x14ac:dyDescent="0.25">
      <c r="A5" s="11">
        <v>4</v>
      </c>
      <c r="B5" s="62"/>
      <c r="C5" s="89" t="s">
        <v>483</v>
      </c>
      <c r="D5" s="101" t="s">
        <v>400</v>
      </c>
      <c r="E5" s="102">
        <v>5.7</v>
      </c>
      <c r="F5" s="59">
        <v>10</v>
      </c>
      <c r="H5" s="17"/>
      <c r="I5" s="17"/>
    </row>
    <row r="6" spans="1:11" x14ac:dyDescent="0.25">
      <c r="A6" s="11">
        <v>5</v>
      </c>
      <c r="B6" s="62"/>
      <c r="C6" s="89" t="s">
        <v>481</v>
      </c>
      <c r="D6" s="101" t="s">
        <v>400</v>
      </c>
      <c r="E6" s="102">
        <v>5.7</v>
      </c>
      <c r="F6" s="59">
        <v>10</v>
      </c>
      <c r="H6" s="17"/>
      <c r="I6" s="17"/>
    </row>
    <row r="7" spans="1:11" x14ac:dyDescent="0.25">
      <c r="A7" s="11">
        <v>6</v>
      </c>
      <c r="B7" s="62"/>
      <c r="C7" s="89" t="s">
        <v>399</v>
      </c>
      <c r="D7" s="101" t="s">
        <v>400</v>
      </c>
      <c r="E7" s="102">
        <v>6</v>
      </c>
      <c r="F7" s="59">
        <v>10</v>
      </c>
      <c r="H7" s="17"/>
      <c r="I7" s="17"/>
    </row>
    <row r="8" spans="1:11" x14ac:dyDescent="0.25">
      <c r="A8" s="11">
        <v>7</v>
      </c>
      <c r="B8" s="61"/>
      <c r="C8" s="68" t="s">
        <v>382</v>
      </c>
      <c r="D8" s="63" t="s">
        <v>19</v>
      </c>
      <c r="E8" s="72">
        <v>7.77</v>
      </c>
      <c r="F8" s="113">
        <v>10</v>
      </c>
      <c r="H8" s="17"/>
      <c r="I8" s="17"/>
    </row>
    <row r="9" spans="1:11" x14ac:dyDescent="0.25">
      <c r="A9" s="11">
        <v>8</v>
      </c>
      <c r="B9" s="63" t="s">
        <v>295</v>
      </c>
      <c r="C9" s="68" t="s">
        <v>282</v>
      </c>
      <c r="D9" s="10" t="s">
        <v>152</v>
      </c>
      <c r="E9" s="74">
        <v>1</v>
      </c>
      <c r="F9" s="33">
        <v>2</v>
      </c>
      <c r="G9" t="s">
        <v>267</v>
      </c>
      <c r="H9" s="44" t="s">
        <v>8</v>
      </c>
      <c r="I9" s="24">
        <v>1.45</v>
      </c>
      <c r="J9" s="47"/>
      <c r="K9" s="48"/>
    </row>
    <row r="10" spans="1:11" x14ac:dyDescent="0.25">
      <c r="A10" s="11">
        <v>9</v>
      </c>
      <c r="B10" s="61"/>
      <c r="C10" s="63" t="s">
        <v>282</v>
      </c>
      <c r="D10" s="63" t="s">
        <v>152</v>
      </c>
      <c r="E10" s="85">
        <v>1</v>
      </c>
      <c r="F10" s="44">
        <v>2</v>
      </c>
      <c r="G10" t="s">
        <v>411</v>
      </c>
      <c r="H10" s="17"/>
      <c r="I10" s="17"/>
      <c r="J10" s="47"/>
      <c r="K10" s="48"/>
    </row>
    <row r="11" spans="1:11" x14ac:dyDescent="0.25">
      <c r="A11" s="11">
        <v>10</v>
      </c>
      <c r="B11" s="61"/>
      <c r="C11" s="98" t="s">
        <v>490</v>
      </c>
      <c r="D11" s="98" t="s">
        <v>19</v>
      </c>
      <c r="E11" s="72">
        <v>36.630000000000003</v>
      </c>
      <c r="F11" s="24">
        <v>50</v>
      </c>
      <c r="H11" s="17"/>
      <c r="I11" s="17"/>
      <c r="J11" s="47"/>
      <c r="K11" s="48"/>
    </row>
    <row r="12" spans="1:11" x14ac:dyDescent="0.25">
      <c r="A12" s="11">
        <v>11</v>
      </c>
      <c r="B12" s="34" t="s">
        <v>324</v>
      </c>
      <c r="C12" s="10" t="s">
        <v>325</v>
      </c>
      <c r="D12" s="10" t="s">
        <v>19</v>
      </c>
      <c r="E12" s="70">
        <v>22</v>
      </c>
      <c r="F12" s="33">
        <v>30</v>
      </c>
      <c r="H12" s="44"/>
      <c r="I12" s="44"/>
      <c r="J12" s="47"/>
      <c r="K12" s="48"/>
    </row>
    <row r="13" spans="1:11" x14ac:dyDescent="0.25">
      <c r="A13" s="11">
        <v>12</v>
      </c>
      <c r="B13" s="34" t="s">
        <v>358</v>
      </c>
      <c r="C13" s="10" t="s">
        <v>360</v>
      </c>
      <c r="D13" s="10" t="s">
        <v>19</v>
      </c>
      <c r="E13" s="70">
        <v>6</v>
      </c>
      <c r="F13" s="33">
        <v>8</v>
      </c>
      <c r="H13" s="44"/>
      <c r="I13" s="44">
        <v>0</v>
      </c>
      <c r="J13" s="47"/>
      <c r="K13" s="48"/>
    </row>
    <row r="14" spans="1:11" x14ac:dyDescent="0.25">
      <c r="A14" s="11">
        <v>13</v>
      </c>
      <c r="B14" s="61"/>
      <c r="C14" s="98" t="s">
        <v>460</v>
      </c>
      <c r="D14" s="98" t="s">
        <v>19</v>
      </c>
      <c r="E14" s="72">
        <v>13.33</v>
      </c>
      <c r="F14" s="33">
        <v>27</v>
      </c>
      <c r="G14" t="s">
        <v>472</v>
      </c>
      <c r="H14" s="17"/>
      <c r="I14" s="17"/>
      <c r="J14" s="47"/>
      <c r="K14" s="48"/>
    </row>
    <row r="15" spans="1:11" x14ac:dyDescent="0.25">
      <c r="A15" s="11">
        <v>14</v>
      </c>
      <c r="B15" s="63" t="s">
        <v>302</v>
      </c>
      <c r="C15" s="68" t="s">
        <v>291</v>
      </c>
      <c r="D15" s="10" t="s">
        <v>288</v>
      </c>
      <c r="E15" s="74">
        <v>8</v>
      </c>
      <c r="F15" s="24">
        <v>10</v>
      </c>
      <c r="G15" t="s">
        <v>267</v>
      </c>
      <c r="H15" s="44" t="s">
        <v>8</v>
      </c>
      <c r="I15" s="44">
        <v>0</v>
      </c>
      <c r="J15" s="47"/>
      <c r="K15" s="48"/>
    </row>
    <row r="16" spans="1:11" x14ac:dyDescent="0.25">
      <c r="A16" s="11">
        <v>15</v>
      </c>
      <c r="B16" s="63" t="s">
        <v>303</v>
      </c>
      <c r="C16" s="68" t="s">
        <v>291</v>
      </c>
      <c r="D16" s="10" t="s">
        <v>283</v>
      </c>
      <c r="E16" s="74">
        <v>27</v>
      </c>
      <c r="F16" s="24">
        <v>29.5</v>
      </c>
      <c r="G16" t="s">
        <v>267</v>
      </c>
      <c r="H16" s="44" t="s">
        <v>8</v>
      </c>
      <c r="I16" s="44">
        <v>0</v>
      </c>
      <c r="J16" s="47"/>
      <c r="K16" s="48"/>
    </row>
    <row r="17" spans="1:11" x14ac:dyDescent="0.25">
      <c r="A17" s="11">
        <v>16</v>
      </c>
      <c r="B17" s="63" t="s">
        <v>296</v>
      </c>
      <c r="C17" s="68" t="s">
        <v>301</v>
      </c>
      <c r="D17" s="10" t="s">
        <v>152</v>
      </c>
      <c r="E17" s="74">
        <v>2.5</v>
      </c>
      <c r="F17" s="24">
        <v>3.5</v>
      </c>
      <c r="G17" t="s">
        <v>267</v>
      </c>
      <c r="H17" s="44" t="s">
        <v>8</v>
      </c>
      <c r="I17" s="24">
        <v>2.2999999999999998</v>
      </c>
      <c r="J17" s="47"/>
      <c r="K17" s="48"/>
    </row>
    <row r="18" spans="1:11" x14ac:dyDescent="0.25">
      <c r="A18" s="11">
        <v>17</v>
      </c>
      <c r="B18" s="61"/>
      <c r="C18" s="98" t="s">
        <v>475</v>
      </c>
      <c r="D18" s="98" t="s">
        <v>19</v>
      </c>
      <c r="E18" s="72">
        <v>10</v>
      </c>
      <c r="F18" s="33">
        <v>20</v>
      </c>
      <c r="G18" t="s">
        <v>478</v>
      </c>
      <c r="H18" s="17"/>
      <c r="I18" s="17"/>
      <c r="J18" s="47"/>
      <c r="K18" s="48"/>
    </row>
    <row r="19" spans="1:11" x14ac:dyDescent="0.25">
      <c r="A19" s="11">
        <v>18</v>
      </c>
      <c r="B19" s="61"/>
      <c r="C19" s="68" t="s">
        <v>368</v>
      </c>
      <c r="D19" s="66" t="s">
        <v>369</v>
      </c>
      <c r="E19" s="72">
        <v>0.8</v>
      </c>
      <c r="F19" s="24">
        <v>2</v>
      </c>
      <c r="H19" s="17"/>
      <c r="I19" s="17"/>
      <c r="J19" s="47"/>
      <c r="K19" s="48"/>
    </row>
    <row r="20" spans="1:11" x14ac:dyDescent="0.25">
      <c r="A20" s="11">
        <v>19</v>
      </c>
      <c r="B20" s="61"/>
      <c r="C20" s="66" t="s">
        <v>368</v>
      </c>
      <c r="D20" s="66" t="s">
        <v>369</v>
      </c>
      <c r="E20" s="85">
        <v>0.69</v>
      </c>
      <c r="F20" s="44">
        <v>2</v>
      </c>
      <c r="H20" s="17"/>
      <c r="I20" s="17"/>
      <c r="J20" s="47"/>
      <c r="K20" s="48"/>
    </row>
    <row r="21" spans="1:11" x14ac:dyDescent="0.25">
      <c r="A21" s="11">
        <v>20</v>
      </c>
      <c r="B21" s="61"/>
      <c r="C21" s="98" t="s">
        <v>454</v>
      </c>
      <c r="D21" s="98" t="s">
        <v>19</v>
      </c>
      <c r="E21" s="72">
        <v>4</v>
      </c>
      <c r="F21" s="33">
        <v>4.7</v>
      </c>
      <c r="H21" s="17"/>
      <c r="I21" s="17"/>
      <c r="J21" s="47"/>
      <c r="K21" s="48"/>
    </row>
    <row r="22" spans="1:11" x14ac:dyDescent="0.25">
      <c r="A22" s="11">
        <v>21</v>
      </c>
      <c r="B22" s="61"/>
      <c r="C22" s="10" t="s">
        <v>449</v>
      </c>
      <c r="D22" s="10" t="s">
        <v>76</v>
      </c>
      <c r="E22" s="70">
        <v>0.75</v>
      </c>
      <c r="F22" s="33">
        <v>1.35</v>
      </c>
      <c r="H22" s="17"/>
      <c r="I22" s="17"/>
      <c r="J22" s="47"/>
      <c r="K22" s="48"/>
    </row>
    <row r="23" spans="1:11" x14ac:dyDescent="0.25">
      <c r="A23" s="11">
        <v>22</v>
      </c>
      <c r="B23" s="34" t="s">
        <v>357</v>
      </c>
      <c r="C23" s="10" t="s">
        <v>354</v>
      </c>
      <c r="D23" s="10" t="s">
        <v>19</v>
      </c>
      <c r="E23" s="70">
        <v>2.78</v>
      </c>
      <c r="F23" s="33">
        <v>4</v>
      </c>
      <c r="H23" s="44"/>
      <c r="I23" s="44">
        <v>3.75</v>
      </c>
      <c r="J23" s="47"/>
      <c r="K23" s="48"/>
    </row>
    <row r="24" spans="1:11" x14ac:dyDescent="0.25">
      <c r="A24" s="11">
        <v>23</v>
      </c>
      <c r="B24" s="37" t="s">
        <v>279</v>
      </c>
      <c r="C24" s="68" t="s">
        <v>268</v>
      </c>
      <c r="D24" s="10" t="s">
        <v>283</v>
      </c>
      <c r="E24" s="74">
        <v>20</v>
      </c>
      <c r="F24" s="24">
        <v>21</v>
      </c>
      <c r="G24" t="s">
        <v>267</v>
      </c>
      <c r="H24" s="44" t="s">
        <v>8</v>
      </c>
      <c r="I24" s="44">
        <v>0</v>
      </c>
      <c r="J24" s="47"/>
      <c r="K24" s="48"/>
    </row>
    <row r="25" spans="1:11" x14ac:dyDescent="0.25">
      <c r="A25" s="11">
        <v>24</v>
      </c>
      <c r="B25" s="61"/>
      <c r="C25" s="66" t="s">
        <v>447</v>
      </c>
      <c r="D25" s="66" t="s">
        <v>19</v>
      </c>
      <c r="E25" s="72">
        <v>2</v>
      </c>
      <c r="F25" s="43">
        <v>4</v>
      </c>
      <c r="H25" s="17"/>
      <c r="I25" s="17"/>
      <c r="J25" s="47"/>
      <c r="K25" s="48"/>
    </row>
    <row r="26" spans="1:11" x14ac:dyDescent="0.25">
      <c r="A26" s="11">
        <v>25</v>
      </c>
      <c r="B26" s="34"/>
      <c r="C26" s="10" t="s">
        <v>375</v>
      </c>
      <c r="D26" s="10" t="s">
        <v>19</v>
      </c>
      <c r="E26" s="70">
        <v>35</v>
      </c>
      <c r="F26" s="33">
        <v>45</v>
      </c>
      <c r="H26" s="44"/>
      <c r="I26" s="44"/>
      <c r="J26" s="47"/>
      <c r="K26" s="48"/>
    </row>
    <row r="27" spans="1:11" x14ac:dyDescent="0.25">
      <c r="A27" s="11">
        <v>26</v>
      </c>
      <c r="B27" s="34"/>
      <c r="C27" s="10" t="s">
        <v>374</v>
      </c>
      <c r="D27" s="10" t="s">
        <v>19</v>
      </c>
      <c r="E27" s="70">
        <v>32</v>
      </c>
      <c r="F27" s="33">
        <v>45</v>
      </c>
      <c r="H27" s="44"/>
      <c r="I27" s="44"/>
      <c r="J27" s="47"/>
      <c r="K27" s="48"/>
    </row>
    <row r="28" spans="1:11" x14ac:dyDescent="0.25">
      <c r="A28" s="11">
        <v>27</v>
      </c>
      <c r="B28" s="34"/>
      <c r="C28" s="10" t="s">
        <v>376</v>
      </c>
      <c r="D28" s="10" t="s">
        <v>19</v>
      </c>
      <c r="E28" s="70">
        <v>24</v>
      </c>
      <c r="F28" s="33">
        <v>45</v>
      </c>
      <c r="H28" s="44"/>
      <c r="I28" s="44"/>
      <c r="J28" s="47"/>
      <c r="K28" s="48"/>
    </row>
    <row r="29" spans="1:11" x14ac:dyDescent="0.25">
      <c r="A29" s="11">
        <v>28</v>
      </c>
      <c r="B29" s="34"/>
      <c r="C29" s="10" t="s">
        <v>410</v>
      </c>
      <c r="D29" s="10" t="s">
        <v>19</v>
      </c>
      <c r="E29" s="70">
        <v>13</v>
      </c>
      <c r="F29" s="33">
        <v>20</v>
      </c>
      <c r="H29" s="44"/>
      <c r="I29" s="44"/>
      <c r="J29" s="47"/>
      <c r="K29" s="48"/>
    </row>
    <row r="30" spans="1:11" x14ac:dyDescent="0.25">
      <c r="A30" s="11">
        <v>29</v>
      </c>
      <c r="B30" s="34" t="s">
        <v>331</v>
      </c>
      <c r="C30" s="10" t="s">
        <v>373</v>
      </c>
      <c r="D30" s="10" t="s">
        <v>19</v>
      </c>
      <c r="E30" s="70">
        <v>25</v>
      </c>
      <c r="F30" s="33">
        <v>30</v>
      </c>
      <c r="H30" s="44"/>
      <c r="I30" s="44"/>
      <c r="J30" s="47"/>
      <c r="K30" s="48"/>
    </row>
    <row r="31" spans="1:11" x14ac:dyDescent="0.25">
      <c r="A31" s="11">
        <v>30</v>
      </c>
      <c r="B31" s="34" t="s">
        <v>328</v>
      </c>
      <c r="C31" s="10" t="s">
        <v>365</v>
      </c>
      <c r="D31" s="10" t="s">
        <v>19</v>
      </c>
      <c r="E31" s="70">
        <v>0.5</v>
      </c>
      <c r="F31" s="33">
        <v>1.33</v>
      </c>
      <c r="H31" s="44"/>
      <c r="I31" s="44">
        <v>0.75</v>
      </c>
      <c r="J31" s="47"/>
      <c r="K31" s="48"/>
    </row>
    <row r="32" spans="1:11" x14ac:dyDescent="0.25">
      <c r="A32" s="11">
        <v>31</v>
      </c>
      <c r="B32" s="61"/>
      <c r="C32" s="98" t="s">
        <v>489</v>
      </c>
      <c r="D32" s="98" t="s">
        <v>19</v>
      </c>
      <c r="E32" s="72">
        <v>6.5</v>
      </c>
      <c r="F32" s="24">
        <v>10</v>
      </c>
      <c r="H32" s="17"/>
      <c r="I32" s="17"/>
      <c r="J32" s="47"/>
      <c r="K32" s="48"/>
    </row>
    <row r="33" spans="1:11" x14ac:dyDescent="0.25">
      <c r="A33" s="11">
        <v>32</v>
      </c>
      <c r="B33" s="61"/>
      <c r="C33" s="98" t="s">
        <v>464</v>
      </c>
      <c r="D33" s="98" t="s">
        <v>19</v>
      </c>
      <c r="E33" s="72">
        <v>9</v>
      </c>
      <c r="F33" s="33">
        <v>20</v>
      </c>
      <c r="G33" t="s">
        <v>471</v>
      </c>
      <c r="H33" s="17"/>
      <c r="I33" s="17"/>
      <c r="J33" s="47"/>
      <c r="K33" s="48"/>
    </row>
    <row r="34" spans="1:11" x14ac:dyDescent="0.25">
      <c r="A34" s="11">
        <v>33</v>
      </c>
      <c r="B34" s="61"/>
      <c r="C34" s="98" t="s">
        <v>492</v>
      </c>
      <c r="D34" s="98" t="s">
        <v>19</v>
      </c>
      <c r="E34" s="72">
        <v>22</v>
      </c>
      <c r="F34" s="24">
        <v>30</v>
      </c>
      <c r="H34" s="17"/>
      <c r="I34" s="17"/>
      <c r="J34" s="47"/>
      <c r="K34" s="48"/>
    </row>
    <row r="35" spans="1:11" x14ac:dyDescent="0.25">
      <c r="A35" s="11">
        <v>34</v>
      </c>
      <c r="B35" s="61"/>
      <c r="C35" s="66" t="s">
        <v>392</v>
      </c>
      <c r="D35" s="67" t="s">
        <v>19</v>
      </c>
      <c r="E35" s="72">
        <v>0.68</v>
      </c>
      <c r="F35" s="59">
        <v>1.75</v>
      </c>
      <c r="H35" s="17"/>
      <c r="I35" s="17"/>
      <c r="J35" s="47"/>
      <c r="K35" s="48"/>
    </row>
    <row r="36" spans="1:11" x14ac:dyDescent="0.25">
      <c r="A36" s="11">
        <v>35</v>
      </c>
      <c r="B36" s="61"/>
      <c r="C36" s="66" t="s">
        <v>393</v>
      </c>
      <c r="D36" s="67" t="s">
        <v>19</v>
      </c>
      <c r="E36" s="72">
        <v>0.17</v>
      </c>
      <c r="F36" s="59">
        <v>0.5</v>
      </c>
      <c r="H36" s="17"/>
      <c r="I36" s="17"/>
      <c r="J36" s="47"/>
      <c r="K36" s="48"/>
    </row>
    <row r="37" spans="1:11" x14ac:dyDescent="0.25">
      <c r="A37" s="11">
        <v>36</v>
      </c>
      <c r="B37" s="61"/>
      <c r="C37" s="66" t="s">
        <v>394</v>
      </c>
      <c r="D37" s="67" t="s">
        <v>19</v>
      </c>
      <c r="E37" s="72">
        <v>0.34</v>
      </c>
      <c r="F37" s="59">
        <v>1</v>
      </c>
      <c r="H37" s="17"/>
      <c r="I37" s="17"/>
      <c r="J37" s="47"/>
      <c r="K37" s="48"/>
    </row>
    <row r="38" spans="1:11" x14ac:dyDescent="0.25">
      <c r="A38" s="11">
        <v>37</v>
      </c>
      <c r="B38" s="61"/>
      <c r="C38" s="66" t="s">
        <v>395</v>
      </c>
      <c r="D38" s="67" t="s">
        <v>19</v>
      </c>
      <c r="E38" s="72">
        <v>0.51</v>
      </c>
      <c r="F38" s="59">
        <v>1.5</v>
      </c>
      <c r="H38" s="17"/>
      <c r="I38" s="17"/>
      <c r="J38" s="47"/>
      <c r="K38" s="48"/>
    </row>
    <row r="39" spans="1:11" x14ac:dyDescent="0.25">
      <c r="A39" s="11">
        <v>38</v>
      </c>
      <c r="B39" s="34" t="s">
        <v>230</v>
      </c>
      <c r="C39" s="10" t="s">
        <v>176</v>
      </c>
      <c r="D39" s="10" t="s">
        <v>91</v>
      </c>
      <c r="E39" s="72">
        <v>2.5</v>
      </c>
      <c r="F39" s="24">
        <v>4</v>
      </c>
      <c r="H39" s="24">
        <v>4</v>
      </c>
      <c r="I39" s="24">
        <v>1.75</v>
      </c>
      <c r="J39" s="47"/>
      <c r="K39" s="48"/>
    </row>
    <row r="40" spans="1:11" x14ac:dyDescent="0.25">
      <c r="A40" s="11">
        <v>39</v>
      </c>
      <c r="B40" s="38" t="s">
        <v>228</v>
      </c>
      <c r="C40" s="10" t="s">
        <v>175</v>
      </c>
      <c r="D40" s="10" t="s">
        <v>91</v>
      </c>
      <c r="E40" s="72">
        <v>2.25</v>
      </c>
      <c r="F40" s="24">
        <v>3.5</v>
      </c>
      <c r="H40" s="24">
        <v>3.5</v>
      </c>
      <c r="I40" s="24">
        <v>1.35</v>
      </c>
      <c r="J40" s="47"/>
      <c r="K40" s="48"/>
    </row>
    <row r="41" spans="1:11" x14ac:dyDescent="0.25">
      <c r="A41" s="11">
        <v>40</v>
      </c>
      <c r="B41" s="29" t="s">
        <v>271</v>
      </c>
      <c r="C41" s="116" t="s">
        <v>270</v>
      </c>
      <c r="D41" s="101" t="s">
        <v>19</v>
      </c>
      <c r="E41" s="112">
        <v>3</v>
      </c>
      <c r="F41" s="25">
        <v>4</v>
      </c>
      <c r="G41" t="s">
        <v>267</v>
      </c>
      <c r="H41" s="44" t="s">
        <v>8</v>
      </c>
      <c r="I41" s="44">
        <v>0</v>
      </c>
      <c r="J41" s="47"/>
      <c r="K41" s="48"/>
    </row>
    <row r="42" spans="1:11" x14ac:dyDescent="0.25">
      <c r="A42" s="11">
        <v>41</v>
      </c>
      <c r="B42" s="39" t="s">
        <v>259</v>
      </c>
      <c r="C42" s="36" t="s">
        <v>200</v>
      </c>
      <c r="D42" s="20" t="s">
        <v>201</v>
      </c>
      <c r="E42" s="24">
        <v>0.5</v>
      </c>
      <c r="F42" s="33">
        <v>1</v>
      </c>
      <c r="H42" s="44" t="s">
        <v>8</v>
      </c>
      <c r="I42" s="44" t="s">
        <v>8</v>
      </c>
      <c r="J42" s="47"/>
      <c r="K42" s="48"/>
    </row>
    <row r="43" spans="1:11" x14ac:dyDescent="0.25">
      <c r="A43" s="11">
        <v>42</v>
      </c>
      <c r="B43" s="39" t="s">
        <v>246</v>
      </c>
      <c r="C43" s="106" t="s">
        <v>245</v>
      </c>
      <c r="D43" s="19" t="s">
        <v>156</v>
      </c>
      <c r="E43" s="44">
        <v>0.35</v>
      </c>
      <c r="F43" s="24">
        <v>1</v>
      </c>
      <c r="H43" s="24">
        <v>1.4</v>
      </c>
      <c r="I43" s="24">
        <v>0.7</v>
      </c>
      <c r="J43" s="47"/>
      <c r="K43" s="48"/>
    </row>
    <row r="44" spans="1:11" x14ac:dyDescent="0.25">
      <c r="A44" s="11">
        <v>43</v>
      </c>
      <c r="B44" s="39" t="s">
        <v>332</v>
      </c>
      <c r="C44" s="36" t="s">
        <v>333</v>
      </c>
      <c r="D44" s="20" t="s">
        <v>334</v>
      </c>
      <c r="E44" s="24">
        <v>0.5</v>
      </c>
      <c r="F44" s="33">
        <v>1.33</v>
      </c>
      <c r="H44" s="44"/>
      <c r="I44" s="44"/>
      <c r="J44" s="47"/>
      <c r="K44" s="48"/>
    </row>
    <row r="45" spans="1:11" x14ac:dyDescent="0.25">
      <c r="A45" s="11">
        <v>44</v>
      </c>
      <c r="B45" s="39" t="s">
        <v>335</v>
      </c>
      <c r="C45" s="36" t="s">
        <v>333</v>
      </c>
      <c r="D45" s="20" t="s">
        <v>336</v>
      </c>
      <c r="E45" s="24">
        <v>0.35</v>
      </c>
      <c r="F45" s="33">
        <v>1</v>
      </c>
      <c r="H45" s="44"/>
      <c r="I45" s="44"/>
      <c r="J45" s="47"/>
      <c r="K45" s="48"/>
    </row>
    <row r="46" spans="1:11" x14ac:dyDescent="0.25">
      <c r="A46" s="11">
        <v>45</v>
      </c>
      <c r="B46" s="29" t="s">
        <v>280</v>
      </c>
      <c r="C46" s="87" t="s">
        <v>272</v>
      </c>
      <c r="D46" s="41" t="s">
        <v>19</v>
      </c>
      <c r="E46" s="24">
        <v>0.5</v>
      </c>
      <c r="F46" s="24">
        <v>0.75</v>
      </c>
      <c r="G46" t="s">
        <v>267</v>
      </c>
      <c r="H46" s="44" t="s">
        <v>8</v>
      </c>
      <c r="I46" s="44">
        <v>0</v>
      </c>
      <c r="J46" s="47"/>
      <c r="K46" s="48"/>
    </row>
    <row r="47" spans="1:11" x14ac:dyDescent="0.25">
      <c r="A47" s="11">
        <v>46</v>
      </c>
      <c r="B47" s="17"/>
      <c r="C47" s="100" t="s">
        <v>465</v>
      </c>
      <c r="D47" s="92" t="s">
        <v>19</v>
      </c>
      <c r="E47" s="43">
        <v>7</v>
      </c>
      <c r="F47" s="33">
        <v>10</v>
      </c>
      <c r="G47" t="s">
        <v>471</v>
      </c>
      <c r="H47" s="17"/>
      <c r="I47" s="17"/>
      <c r="J47" s="47"/>
      <c r="K47" s="48"/>
    </row>
    <row r="48" spans="1:11" x14ac:dyDescent="0.25">
      <c r="A48" s="11">
        <v>47</v>
      </c>
      <c r="B48" s="17"/>
      <c r="C48" s="100" t="s">
        <v>463</v>
      </c>
      <c r="D48" s="92" t="s">
        <v>19</v>
      </c>
      <c r="E48" s="43">
        <v>6.5</v>
      </c>
      <c r="F48" s="33">
        <v>10</v>
      </c>
      <c r="G48" t="s">
        <v>471</v>
      </c>
      <c r="H48" s="17"/>
      <c r="I48" s="17"/>
      <c r="J48" s="47"/>
      <c r="K48" s="48"/>
    </row>
    <row r="49" spans="1:11" x14ac:dyDescent="0.25">
      <c r="A49" s="11">
        <v>48</v>
      </c>
      <c r="B49" s="29" t="s">
        <v>315</v>
      </c>
      <c r="C49" s="45" t="s">
        <v>313</v>
      </c>
      <c r="D49" s="20" t="s">
        <v>286</v>
      </c>
      <c r="E49" s="33">
        <v>4</v>
      </c>
      <c r="F49" s="24">
        <v>6</v>
      </c>
      <c r="G49" t="s">
        <v>267</v>
      </c>
      <c r="H49" s="44" t="s">
        <v>8</v>
      </c>
      <c r="I49" s="44">
        <v>0</v>
      </c>
      <c r="J49" s="47"/>
      <c r="K49" s="48"/>
    </row>
    <row r="50" spans="1:11" x14ac:dyDescent="0.25">
      <c r="A50" s="11">
        <v>49</v>
      </c>
      <c r="B50" s="17"/>
      <c r="C50" s="45" t="s">
        <v>445</v>
      </c>
      <c r="D50" s="30" t="s">
        <v>91</v>
      </c>
      <c r="E50" s="43">
        <v>7</v>
      </c>
      <c r="F50" s="43">
        <v>10</v>
      </c>
      <c r="H50" s="17"/>
      <c r="I50" s="17"/>
      <c r="J50" s="47"/>
      <c r="K50" s="48"/>
    </row>
    <row r="51" spans="1:11" x14ac:dyDescent="0.25">
      <c r="A51" s="11">
        <v>50</v>
      </c>
      <c r="B51" s="40" t="s">
        <v>275</v>
      </c>
      <c r="C51" s="45" t="s">
        <v>273</v>
      </c>
      <c r="D51" s="20" t="s">
        <v>274</v>
      </c>
      <c r="E51" s="33">
        <v>0.36</v>
      </c>
      <c r="F51" s="33">
        <v>0.5</v>
      </c>
      <c r="G51" t="s">
        <v>276</v>
      </c>
      <c r="H51" s="44" t="s">
        <v>8</v>
      </c>
      <c r="I51" s="44">
        <v>0</v>
      </c>
      <c r="J51" s="47"/>
      <c r="K51" s="48"/>
    </row>
    <row r="52" spans="1:11" x14ac:dyDescent="0.25">
      <c r="A52" s="11">
        <v>51</v>
      </c>
      <c r="B52" s="17"/>
      <c r="C52" s="29" t="s">
        <v>442</v>
      </c>
      <c r="D52" s="29" t="s">
        <v>443</v>
      </c>
      <c r="E52" s="44">
        <v>4.5</v>
      </c>
      <c r="F52" s="44">
        <v>8</v>
      </c>
      <c r="H52" s="17"/>
      <c r="I52" s="17"/>
      <c r="J52" s="47"/>
      <c r="K52" s="48"/>
    </row>
    <row r="53" spans="1:11" x14ac:dyDescent="0.25">
      <c r="A53" s="11">
        <v>52</v>
      </c>
      <c r="B53" s="17"/>
      <c r="C53" s="45" t="s">
        <v>378</v>
      </c>
      <c r="D53" s="29" t="s">
        <v>19</v>
      </c>
      <c r="E53" s="43">
        <v>1.4</v>
      </c>
      <c r="F53" s="24">
        <v>3.36</v>
      </c>
      <c r="H53" s="17"/>
      <c r="I53" s="17"/>
      <c r="J53" s="47"/>
      <c r="K53" s="48"/>
    </row>
    <row r="54" spans="1:11" x14ac:dyDescent="0.25">
      <c r="A54" s="11">
        <v>53</v>
      </c>
      <c r="B54" s="17"/>
      <c r="C54" s="29" t="s">
        <v>388</v>
      </c>
      <c r="D54" s="41" t="s">
        <v>19</v>
      </c>
      <c r="E54" s="43">
        <v>2.2200000000000002</v>
      </c>
      <c r="F54" s="59">
        <v>3.36</v>
      </c>
      <c r="G54" s="42"/>
      <c r="H54" s="17"/>
      <c r="I54" s="17"/>
      <c r="J54" s="47"/>
      <c r="K54" s="48"/>
    </row>
    <row r="55" spans="1:11" x14ac:dyDescent="0.25">
      <c r="A55" s="11">
        <v>54</v>
      </c>
      <c r="B55" s="29" t="s">
        <v>305</v>
      </c>
      <c r="C55" s="45" t="s">
        <v>312</v>
      </c>
      <c r="D55" s="20" t="s">
        <v>288</v>
      </c>
      <c r="E55" s="33">
        <v>11</v>
      </c>
      <c r="F55" s="24">
        <v>15</v>
      </c>
      <c r="G55" t="s">
        <v>267</v>
      </c>
      <c r="H55" s="44" t="s">
        <v>8</v>
      </c>
      <c r="I55" s="44">
        <v>0</v>
      </c>
      <c r="J55" s="47"/>
      <c r="K55" s="48"/>
    </row>
    <row r="56" spans="1:11" x14ac:dyDescent="0.25">
      <c r="A56" s="11">
        <v>55</v>
      </c>
      <c r="B56" s="39" t="s">
        <v>261</v>
      </c>
      <c r="C56" s="20" t="s">
        <v>206</v>
      </c>
      <c r="D56" s="20" t="s">
        <v>207</v>
      </c>
      <c r="E56" s="33">
        <v>8</v>
      </c>
      <c r="F56" s="33">
        <v>10</v>
      </c>
      <c r="G56" t="s">
        <v>208</v>
      </c>
      <c r="H56" s="24">
        <v>8</v>
      </c>
      <c r="I56" s="44">
        <v>0</v>
      </c>
      <c r="J56" s="47"/>
      <c r="K56" s="48"/>
    </row>
    <row r="57" spans="1:11" x14ac:dyDescent="0.25">
      <c r="A57" s="11">
        <v>56</v>
      </c>
      <c r="B57" s="17"/>
      <c r="C57" s="19" t="s">
        <v>99</v>
      </c>
      <c r="D57" s="19" t="s">
        <v>7</v>
      </c>
      <c r="E57" s="43">
        <f>1.11*2.1</f>
        <v>2.3310000000000004</v>
      </c>
      <c r="F57" s="24">
        <v>4.33</v>
      </c>
      <c r="H57" s="17"/>
      <c r="I57" s="17"/>
      <c r="J57" s="47"/>
      <c r="K57" s="48"/>
    </row>
    <row r="58" spans="1:11" x14ac:dyDescent="0.25">
      <c r="A58" s="11">
        <v>57</v>
      </c>
      <c r="B58" s="17"/>
      <c r="C58" s="19" t="s">
        <v>96</v>
      </c>
      <c r="D58" s="19" t="s">
        <v>7</v>
      </c>
      <c r="E58" s="43">
        <f>1.11*2.1</f>
        <v>2.3310000000000004</v>
      </c>
      <c r="F58" s="24">
        <v>4.33</v>
      </c>
      <c r="H58" s="17"/>
      <c r="I58" s="17"/>
      <c r="J58" s="47"/>
      <c r="K58" s="48"/>
    </row>
    <row r="59" spans="1:11" x14ac:dyDescent="0.25">
      <c r="A59" s="11">
        <v>58</v>
      </c>
      <c r="B59" s="17"/>
      <c r="C59" s="19" t="s">
        <v>98</v>
      </c>
      <c r="D59" s="19" t="s">
        <v>7</v>
      </c>
      <c r="E59" s="43">
        <f>1.11*2.1</f>
        <v>2.3310000000000004</v>
      </c>
      <c r="F59" s="24">
        <v>4.33</v>
      </c>
      <c r="H59" s="17"/>
      <c r="I59" s="17"/>
      <c r="J59" s="47"/>
      <c r="K59" s="48"/>
    </row>
    <row r="60" spans="1:11" x14ac:dyDescent="0.25">
      <c r="A60" s="11">
        <v>59</v>
      </c>
      <c r="B60" s="17"/>
      <c r="C60" s="19" t="s">
        <v>97</v>
      </c>
      <c r="D60" s="19" t="s">
        <v>7</v>
      </c>
      <c r="E60" s="43">
        <f>1.11*2.1</f>
        <v>2.3310000000000004</v>
      </c>
      <c r="F60" s="24">
        <v>4.33</v>
      </c>
      <c r="H60" s="17"/>
      <c r="I60" s="17"/>
      <c r="J60" s="47"/>
      <c r="K60" s="48"/>
    </row>
    <row r="61" spans="1:11" x14ac:dyDescent="0.25">
      <c r="A61" s="11">
        <v>60</v>
      </c>
      <c r="B61" s="17"/>
      <c r="C61" s="19" t="s">
        <v>102</v>
      </c>
      <c r="D61" s="19" t="s">
        <v>7</v>
      </c>
      <c r="E61" s="43">
        <f>1.11*3.1</f>
        <v>3.4410000000000003</v>
      </c>
      <c r="F61" s="24">
        <v>5</v>
      </c>
      <c r="H61" s="17"/>
      <c r="I61" s="17"/>
      <c r="J61" s="47"/>
      <c r="K61" s="48"/>
    </row>
    <row r="62" spans="1:11" x14ac:dyDescent="0.25">
      <c r="A62" s="11">
        <v>61</v>
      </c>
      <c r="B62" s="17"/>
      <c r="C62" s="19" t="s">
        <v>100</v>
      </c>
      <c r="D62" s="19" t="s">
        <v>7</v>
      </c>
      <c r="E62" s="43">
        <f>1.11*3.1</f>
        <v>3.4410000000000003</v>
      </c>
      <c r="F62" s="24">
        <v>5</v>
      </c>
      <c r="H62" s="17"/>
      <c r="I62" s="17"/>
      <c r="J62" s="47"/>
      <c r="K62" s="48"/>
    </row>
    <row r="63" spans="1:11" x14ac:dyDescent="0.25">
      <c r="A63" s="11">
        <v>62</v>
      </c>
      <c r="B63" s="17"/>
      <c r="C63" s="19" t="s">
        <v>103</v>
      </c>
      <c r="D63" s="19" t="s">
        <v>7</v>
      </c>
      <c r="E63" s="43">
        <f>1.11*3.1</f>
        <v>3.4410000000000003</v>
      </c>
      <c r="F63" s="24">
        <v>5</v>
      </c>
      <c r="H63" s="17"/>
      <c r="I63" s="17"/>
      <c r="J63" s="47"/>
      <c r="K63" s="48"/>
    </row>
    <row r="64" spans="1:11" x14ac:dyDescent="0.25">
      <c r="A64" s="11">
        <v>63</v>
      </c>
      <c r="B64" s="17"/>
      <c r="C64" s="19" t="s">
        <v>101</v>
      </c>
      <c r="D64" s="19" t="s">
        <v>7</v>
      </c>
      <c r="E64" s="43">
        <f>1.11*3.1</f>
        <v>3.4410000000000003</v>
      </c>
      <c r="F64" s="24">
        <v>5</v>
      </c>
      <c r="G64" s="42"/>
      <c r="H64" s="17"/>
      <c r="I64" s="17"/>
      <c r="J64" s="47"/>
      <c r="K64" s="48"/>
    </row>
    <row r="65" spans="1:11" x14ac:dyDescent="0.25">
      <c r="A65" s="11">
        <v>64</v>
      </c>
      <c r="B65" s="39" t="s">
        <v>225</v>
      </c>
      <c r="C65" s="19" t="s">
        <v>166</v>
      </c>
      <c r="D65" s="19" t="s">
        <v>152</v>
      </c>
      <c r="E65" s="44">
        <v>1.65</v>
      </c>
      <c r="F65" s="24">
        <v>3</v>
      </c>
      <c r="H65" s="44" t="s">
        <v>8</v>
      </c>
      <c r="I65" s="24">
        <v>3</v>
      </c>
      <c r="J65" s="47"/>
      <c r="K65" s="48"/>
    </row>
    <row r="66" spans="1:11" x14ac:dyDescent="0.25">
      <c r="A66" s="11">
        <v>65</v>
      </c>
      <c r="B66" s="39" t="s">
        <v>224</v>
      </c>
      <c r="C66" s="19" t="s">
        <v>167</v>
      </c>
      <c r="D66" s="19" t="s">
        <v>152</v>
      </c>
      <c r="E66" s="44">
        <v>1.65</v>
      </c>
      <c r="F66" s="24">
        <v>3</v>
      </c>
      <c r="H66" s="44" t="s">
        <v>8</v>
      </c>
      <c r="I66" s="24">
        <v>3</v>
      </c>
      <c r="J66" s="47"/>
      <c r="K66" s="48"/>
    </row>
    <row r="67" spans="1:11" x14ac:dyDescent="0.25">
      <c r="A67" s="11">
        <v>66</v>
      </c>
      <c r="B67" s="39" t="s">
        <v>221</v>
      </c>
      <c r="C67" s="19" t="s">
        <v>168</v>
      </c>
      <c r="D67" s="19" t="s">
        <v>152</v>
      </c>
      <c r="E67" s="44">
        <v>1.65</v>
      </c>
      <c r="F67" s="24">
        <v>3</v>
      </c>
      <c r="H67" s="44" t="s">
        <v>8</v>
      </c>
      <c r="I67" s="24">
        <v>3</v>
      </c>
      <c r="J67" s="47"/>
      <c r="K67" s="48"/>
    </row>
    <row r="68" spans="1:11" x14ac:dyDescent="0.25">
      <c r="A68" s="11">
        <v>67</v>
      </c>
      <c r="B68" s="39" t="s">
        <v>222</v>
      </c>
      <c r="C68" s="19" t="s">
        <v>169</v>
      </c>
      <c r="D68" s="19" t="s">
        <v>152</v>
      </c>
      <c r="E68" s="44">
        <v>1.65</v>
      </c>
      <c r="F68" s="24">
        <v>3</v>
      </c>
      <c r="H68" s="44" t="s">
        <v>8</v>
      </c>
      <c r="I68" s="24">
        <v>3</v>
      </c>
      <c r="J68" s="47"/>
      <c r="K68" s="48"/>
    </row>
    <row r="69" spans="1:11" x14ac:dyDescent="0.25">
      <c r="A69" s="11">
        <v>68</v>
      </c>
      <c r="B69" s="39" t="s">
        <v>223</v>
      </c>
      <c r="C69" s="19" t="s">
        <v>170</v>
      </c>
      <c r="D69" s="19" t="s">
        <v>152</v>
      </c>
      <c r="E69" s="44">
        <v>1.65</v>
      </c>
      <c r="F69" s="24">
        <v>3</v>
      </c>
      <c r="H69" s="44" t="s">
        <v>8</v>
      </c>
      <c r="I69" s="24">
        <v>3</v>
      </c>
      <c r="J69" s="47"/>
      <c r="K69" s="48"/>
    </row>
    <row r="70" spans="1:11" x14ac:dyDescent="0.25">
      <c r="A70" s="11">
        <v>69</v>
      </c>
      <c r="B70" s="17"/>
      <c r="C70" s="20" t="s">
        <v>484</v>
      </c>
      <c r="D70" s="20" t="s">
        <v>19</v>
      </c>
      <c r="E70" s="43">
        <v>0.15</v>
      </c>
      <c r="F70" s="33">
        <v>0.7</v>
      </c>
      <c r="G70" t="s">
        <v>478</v>
      </c>
      <c r="H70" s="17"/>
      <c r="I70" s="17"/>
      <c r="J70" s="47"/>
      <c r="K70" s="48"/>
    </row>
    <row r="71" spans="1:11" x14ac:dyDescent="0.25">
      <c r="A71" s="11">
        <v>70</v>
      </c>
      <c r="B71" s="40" t="s">
        <v>269</v>
      </c>
      <c r="C71" s="45" t="s">
        <v>266</v>
      </c>
      <c r="D71" s="20" t="s">
        <v>283</v>
      </c>
      <c r="E71" s="33">
        <v>4</v>
      </c>
      <c r="F71" s="24">
        <v>5</v>
      </c>
      <c r="G71" t="s">
        <v>267</v>
      </c>
      <c r="H71" s="44" t="s">
        <v>8</v>
      </c>
      <c r="I71" s="24">
        <v>5</v>
      </c>
      <c r="J71" s="47"/>
      <c r="K71" s="48"/>
    </row>
    <row r="72" spans="1:11" x14ac:dyDescent="0.25">
      <c r="A72" s="11">
        <v>71</v>
      </c>
      <c r="B72" s="39" t="s">
        <v>229</v>
      </c>
      <c r="C72" s="20" t="s">
        <v>177</v>
      </c>
      <c r="D72" s="19" t="s">
        <v>91</v>
      </c>
      <c r="E72" s="43">
        <v>2.2999999999999998</v>
      </c>
      <c r="F72" s="24">
        <v>4</v>
      </c>
      <c r="H72" s="24">
        <v>5</v>
      </c>
      <c r="I72" s="24">
        <v>2.35</v>
      </c>
    </row>
    <row r="73" spans="1:11" x14ac:dyDescent="0.25">
      <c r="A73" s="11">
        <v>72</v>
      </c>
      <c r="B73" s="17"/>
      <c r="C73" s="30" t="s">
        <v>398</v>
      </c>
      <c r="D73" s="41" t="s">
        <v>19</v>
      </c>
      <c r="E73" s="43">
        <v>0.55000000000000004</v>
      </c>
      <c r="F73" s="59">
        <v>5.3</v>
      </c>
      <c r="H73" s="17"/>
      <c r="I73" s="17"/>
    </row>
    <row r="74" spans="1:11" x14ac:dyDescent="0.25">
      <c r="A74" s="11">
        <v>73</v>
      </c>
      <c r="B74" s="17"/>
      <c r="C74" s="30" t="s">
        <v>396</v>
      </c>
      <c r="D74" s="41" t="s">
        <v>19</v>
      </c>
      <c r="E74" s="43">
        <v>0.21</v>
      </c>
      <c r="F74" s="59">
        <v>1.7</v>
      </c>
      <c r="H74" s="17"/>
      <c r="I74" s="17"/>
    </row>
    <row r="75" spans="1:11" x14ac:dyDescent="0.25">
      <c r="A75" s="11">
        <v>74</v>
      </c>
      <c r="B75" s="17"/>
      <c r="C75" s="30" t="s">
        <v>397</v>
      </c>
      <c r="D75" s="41" t="s">
        <v>19</v>
      </c>
      <c r="E75" s="43">
        <v>0.3</v>
      </c>
      <c r="F75" s="59">
        <v>2.7</v>
      </c>
      <c r="H75" s="17"/>
      <c r="I75" s="17"/>
    </row>
    <row r="76" spans="1:11" x14ac:dyDescent="0.25">
      <c r="A76" s="11">
        <v>75</v>
      </c>
      <c r="B76" s="17"/>
      <c r="C76" s="20" t="s">
        <v>403</v>
      </c>
      <c r="D76" s="20" t="s">
        <v>155</v>
      </c>
      <c r="E76" s="24">
        <v>1.67</v>
      </c>
      <c r="F76" s="24">
        <v>2</v>
      </c>
      <c r="H76" s="17"/>
      <c r="I76" s="17"/>
    </row>
    <row r="77" spans="1:11" x14ac:dyDescent="0.25">
      <c r="A77" s="11">
        <v>76</v>
      </c>
      <c r="B77" s="39" t="s">
        <v>233</v>
      </c>
      <c r="C77" s="20" t="s">
        <v>179</v>
      </c>
      <c r="D77" s="20" t="s">
        <v>155</v>
      </c>
      <c r="E77" s="43">
        <v>1.665</v>
      </c>
      <c r="F77" s="23">
        <v>2</v>
      </c>
      <c r="H77" s="44" t="s">
        <v>8</v>
      </c>
      <c r="I77" s="24">
        <v>2</v>
      </c>
    </row>
    <row r="78" spans="1:11" x14ac:dyDescent="0.25">
      <c r="A78" s="11">
        <v>77</v>
      </c>
      <c r="B78" s="64"/>
      <c r="C78" s="32" t="s">
        <v>179</v>
      </c>
      <c r="D78" s="20" t="s">
        <v>155</v>
      </c>
      <c r="E78" s="59">
        <v>1.67</v>
      </c>
      <c r="F78" s="59">
        <v>2</v>
      </c>
      <c r="H78" s="17"/>
      <c r="I78" s="17"/>
    </row>
    <row r="79" spans="1:11" x14ac:dyDescent="0.25">
      <c r="A79" s="11">
        <v>78</v>
      </c>
      <c r="B79" s="17"/>
      <c r="C79" s="92" t="s">
        <v>479</v>
      </c>
      <c r="D79" s="92" t="s">
        <v>466</v>
      </c>
      <c r="E79" s="43">
        <v>20</v>
      </c>
      <c r="F79" s="33">
        <v>25</v>
      </c>
      <c r="G79" t="s">
        <v>470</v>
      </c>
      <c r="H79" s="17"/>
      <c r="I79" s="17"/>
    </row>
    <row r="80" spans="1:11" x14ac:dyDescent="0.25">
      <c r="A80" s="11">
        <v>79</v>
      </c>
      <c r="B80" s="39" t="s">
        <v>344</v>
      </c>
      <c r="C80" s="20" t="s">
        <v>341</v>
      </c>
      <c r="D80" s="20" t="s">
        <v>345</v>
      </c>
      <c r="E80" s="24">
        <v>6</v>
      </c>
      <c r="F80" s="33">
        <v>8</v>
      </c>
      <c r="H80" s="44"/>
      <c r="I80" s="44"/>
    </row>
    <row r="81" spans="1:9" x14ac:dyDescent="0.25">
      <c r="A81" s="11">
        <v>80</v>
      </c>
      <c r="B81" s="39" t="s">
        <v>329</v>
      </c>
      <c r="C81" s="20" t="s">
        <v>330</v>
      </c>
      <c r="D81" s="20" t="s">
        <v>19</v>
      </c>
      <c r="E81" s="24">
        <v>13.32</v>
      </c>
      <c r="F81" s="33">
        <v>15</v>
      </c>
      <c r="H81" s="44"/>
      <c r="I81" s="44"/>
    </row>
    <row r="82" spans="1:9" x14ac:dyDescent="0.25">
      <c r="A82" s="11">
        <v>81</v>
      </c>
      <c r="B82" s="39" t="s">
        <v>355</v>
      </c>
      <c r="C82" s="20" t="s">
        <v>352</v>
      </c>
      <c r="D82" s="20" t="s">
        <v>19</v>
      </c>
      <c r="E82" s="24">
        <v>10</v>
      </c>
      <c r="F82" s="33">
        <v>12</v>
      </c>
      <c r="H82" s="44"/>
      <c r="I82" s="44">
        <v>0</v>
      </c>
    </row>
    <row r="83" spans="1:9" x14ac:dyDescent="0.25">
      <c r="A83" s="11">
        <v>82</v>
      </c>
      <c r="B83" s="17"/>
      <c r="C83" s="29" t="s">
        <v>404</v>
      </c>
      <c r="D83" s="29" t="s">
        <v>19</v>
      </c>
      <c r="E83" s="44">
        <v>0.92</v>
      </c>
      <c r="F83" s="44">
        <v>2</v>
      </c>
      <c r="H83" s="17"/>
      <c r="I83" s="17"/>
    </row>
    <row r="84" spans="1:9" x14ac:dyDescent="0.25">
      <c r="A84" s="11">
        <v>83</v>
      </c>
      <c r="B84" s="17"/>
      <c r="C84" s="29" t="s">
        <v>405</v>
      </c>
      <c r="D84" s="29" t="s">
        <v>19</v>
      </c>
      <c r="E84" s="44">
        <v>1.3</v>
      </c>
      <c r="F84" s="44">
        <v>3.33</v>
      </c>
      <c r="H84" s="17"/>
      <c r="I84" s="17"/>
    </row>
    <row r="85" spans="1:9" x14ac:dyDescent="0.25">
      <c r="A85" s="11">
        <v>84</v>
      </c>
      <c r="B85" s="39" t="s">
        <v>231</v>
      </c>
      <c r="C85" s="20" t="s">
        <v>178</v>
      </c>
      <c r="D85" s="20" t="s">
        <v>91</v>
      </c>
      <c r="E85" s="43">
        <v>13.5</v>
      </c>
      <c r="F85" s="24">
        <v>18</v>
      </c>
      <c r="H85" s="44" t="s">
        <v>8</v>
      </c>
      <c r="I85" s="24">
        <v>18</v>
      </c>
    </row>
    <row r="86" spans="1:9" x14ac:dyDescent="0.25">
      <c r="A86" s="11">
        <v>85</v>
      </c>
      <c r="B86" s="17"/>
      <c r="C86" s="20" t="s">
        <v>178</v>
      </c>
      <c r="D86" s="20" t="s">
        <v>91</v>
      </c>
      <c r="E86" s="44">
        <v>16</v>
      </c>
      <c r="F86" s="44">
        <v>18</v>
      </c>
      <c r="H86" s="17"/>
      <c r="I86" s="17"/>
    </row>
    <row r="87" spans="1:9" x14ac:dyDescent="0.25">
      <c r="A87" s="11">
        <v>86</v>
      </c>
      <c r="B87" s="17"/>
      <c r="C87" s="29" t="s">
        <v>406</v>
      </c>
      <c r="D87" s="29" t="s">
        <v>19</v>
      </c>
      <c r="E87" s="44">
        <v>2.5499999999999998</v>
      </c>
      <c r="F87" s="44">
        <v>5.33</v>
      </c>
      <c r="H87" s="17"/>
      <c r="I87" s="17"/>
    </row>
    <row r="88" spans="1:9" x14ac:dyDescent="0.25">
      <c r="A88" s="11">
        <v>87</v>
      </c>
      <c r="B88" s="39" t="s">
        <v>232</v>
      </c>
      <c r="C88" s="19" t="s">
        <v>420</v>
      </c>
      <c r="D88" s="19" t="s">
        <v>152</v>
      </c>
      <c r="E88" s="44">
        <v>1</v>
      </c>
      <c r="F88" s="24">
        <v>2</v>
      </c>
      <c r="H88" s="24">
        <v>3</v>
      </c>
      <c r="I88" s="24">
        <v>2.15</v>
      </c>
    </row>
    <row r="89" spans="1:9" x14ac:dyDescent="0.25">
      <c r="A89" s="11">
        <v>88</v>
      </c>
      <c r="B89" s="39" t="s">
        <v>232</v>
      </c>
      <c r="C89" s="19" t="s">
        <v>420</v>
      </c>
      <c r="D89" s="29" t="s">
        <v>152</v>
      </c>
      <c r="E89" s="44">
        <v>1.5</v>
      </c>
      <c r="F89" s="24">
        <v>2</v>
      </c>
      <c r="G89" t="s">
        <v>267</v>
      </c>
      <c r="H89" s="44" t="s">
        <v>8</v>
      </c>
      <c r="I89" s="44">
        <v>0</v>
      </c>
    </row>
    <row r="90" spans="1:9" x14ac:dyDescent="0.25">
      <c r="A90" s="11">
        <v>89</v>
      </c>
      <c r="B90" s="39" t="s">
        <v>252</v>
      </c>
      <c r="C90" s="94" t="s">
        <v>448</v>
      </c>
      <c r="D90" s="19" t="s">
        <v>162</v>
      </c>
      <c r="E90" s="44">
        <v>2</v>
      </c>
      <c r="F90" s="24">
        <v>3</v>
      </c>
      <c r="H90" s="44" t="s">
        <v>8</v>
      </c>
      <c r="I90" s="44" t="s">
        <v>8</v>
      </c>
    </row>
    <row r="91" spans="1:9" x14ac:dyDescent="0.25">
      <c r="A91" s="11">
        <v>90</v>
      </c>
      <c r="B91" s="17"/>
      <c r="C91" s="29" t="s">
        <v>407</v>
      </c>
      <c r="D91" s="19" t="s">
        <v>152</v>
      </c>
      <c r="E91" s="44">
        <v>1.05</v>
      </c>
      <c r="F91" s="44">
        <v>2</v>
      </c>
      <c r="H91" s="96"/>
      <c r="I91" s="96"/>
    </row>
    <row r="92" spans="1:9" x14ac:dyDescent="0.25">
      <c r="A92" s="11">
        <v>91</v>
      </c>
      <c r="B92" s="39" t="s">
        <v>227</v>
      </c>
      <c r="C92" s="19" t="s">
        <v>421</v>
      </c>
      <c r="D92" s="19" t="s">
        <v>152</v>
      </c>
      <c r="E92" s="44">
        <v>1.65</v>
      </c>
      <c r="F92" s="24">
        <v>3</v>
      </c>
      <c r="H92" s="24">
        <v>4.25</v>
      </c>
      <c r="I92" s="24">
        <v>3.25</v>
      </c>
    </row>
    <row r="93" spans="1:9" x14ac:dyDescent="0.25">
      <c r="A93" s="11">
        <v>92</v>
      </c>
      <c r="B93" s="17"/>
      <c r="C93" s="29" t="s">
        <v>408</v>
      </c>
      <c r="D93" s="19" t="s">
        <v>152</v>
      </c>
      <c r="E93" s="44">
        <v>1.98</v>
      </c>
      <c r="F93" s="44">
        <v>3</v>
      </c>
      <c r="H93" s="17"/>
      <c r="I93" s="17"/>
    </row>
    <row r="94" spans="1:9" x14ac:dyDescent="0.25">
      <c r="A94" s="11">
        <v>93</v>
      </c>
      <c r="B94" s="17"/>
      <c r="C94" s="29" t="s">
        <v>409</v>
      </c>
      <c r="D94" s="19" t="s">
        <v>152</v>
      </c>
      <c r="E94" s="44">
        <v>3.4</v>
      </c>
      <c r="F94" s="44">
        <v>5</v>
      </c>
      <c r="H94" s="17"/>
      <c r="I94" s="17"/>
    </row>
    <row r="95" spans="1:9" x14ac:dyDescent="0.25">
      <c r="A95" s="11">
        <v>94</v>
      </c>
      <c r="B95" s="39" t="s">
        <v>255</v>
      </c>
      <c r="C95" s="19" t="s">
        <v>193</v>
      </c>
      <c r="D95" s="19" t="s">
        <v>152</v>
      </c>
      <c r="E95" s="44">
        <v>3</v>
      </c>
      <c r="F95" s="33">
        <v>4.3</v>
      </c>
      <c r="H95" s="44" t="s">
        <v>8</v>
      </c>
      <c r="I95" s="44" t="s">
        <v>8</v>
      </c>
    </row>
    <row r="96" spans="1:9" x14ac:dyDescent="0.25">
      <c r="A96" s="11">
        <v>95</v>
      </c>
      <c r="B96" s="39" t="s">
        <v>235</v>
      </c>
      <c r="C96" s="19" t="s">
        <v>163</v>
      </c>
      <c r="D96" s="19" t="s">
        <v>164</v>
      </c>
      <c r="E96" s="44">
        <v>0.45</v>
      </c>
      <c r="F96" s="24">
        <v>1</v>
      </c>
      <c r="H96" s="44" t="s">
        <v>8</v>
      </c>
      <c r="I96" s="24">
        <v>0.6</v>
      </c>
    </row>
    <row r="97" spans="1:9" x14ac:dyDescent="0.25">
      <c r="A97" s="11">
        <v>96</v>
      </c>
      <c r="B97" s="39" t="s">
        <v>254</v>
      </c>
      <c r="C97" s="19" t="s">
        <v>192</v>
      </c>
      <c r="D97" s="19" t="s">
        <v>152</v>
      </c>
      <c r="E97" s="44">
        <v>4</v>
      </c>
      <c r="F97" s="33">
        <v>4.5</v>
      </c>
      <c r="H97" s="82" t="s">
        <v>8</v>
      </c>
      <c r="I97" s="82" t="s">
        <v>8</v>
      </c>
    </row>
    <row r="98" spans="1:9" x14ac:dyDescent="0.25">
      <c r="A98" s="11">
        <v>97</v>
      </c>
      <c r="B98" s="39" t="s">
        <v>236</v>
      </c>
      <c r="C98" s="19" t="s">
        <v>165</v>
      </c>
      <c r="D98" s="19" t="s">
        <v>164</v>
      </c>
      <c r="E98" s="44">
        <v>0.55000000000000004</v>
      </c>
      <c r="F98" s="24">
        <v>1</v>
      </c>
      <c r="H98" s="82" t="s">
        <v>8</v>
      </c>
      <c r="I98" s="83">
        <v>0.95</v>
      </c>
    </row>
    <row r="99" spans="1:9" x14ac:dyDescent="0.25">
      <c r="A99" s="11">
        <v>98</v>
      </c>
      <c r="B99" s="39" t="s">
        <v>253</v>
      </c>
      <c r="C99" s="19" t="s">
        <v>165</v>
      </c>
      <c r="D99" s="19" t="s">
        <v>152</v>
      </c>
      <c r="E99" s="44">
        <v>4.5</v>
      </c>
      <c r="F99" s="33">
        <v>5</v>
      </c>
      <c r="H99" s="82" t="s">
        <v>8</v>
      </c>
      <c r="I99" s="82" t="s">
        <v>8</v>
      </c>
    </row>
    <row r="100" spans="1:9" x14ac:dyDescent="0.25">
      <c r="A100" s="11">
        <v>99</v>
      </c>
      <c r="B100" s="17"/>
      <c r="C100" s="19" t="s">
        <v>485</v>
      </c>
      <c r="D100" s="19" t="s">
        <v>152</v>
      </c>
      <c r="E100" s="44">
        <v>5</v>
      </c>
      <c r="F100" s="33">
        <v>6.7</v>
      </c>
      <c r="G100" t="s">
        <v>471</v>
      </c>
    </row>
    <row r="101" spans="1:9" x14ac:dyDescent="0.25">
      <c r="A101" s="11">
        <v>100</v>
      </c>
      <c r="B101" s="17"/>
      <c r="C101" s="92" t="s">
        <v>456</v>
      </c>
      <c r="D101" s="92" t="s">
        <v>19</v>
      </c>
      <c r="E101" s="43">
        <v>0.68</v>
      </c>
      <c r="F101" s="33">
        <v>1</v>
      </c>
    </row>
    <row r="102" spans="1:9" x14ac:dyDescent="0.25">
      <c r="A102" s="11">
        <v>101</v>
      </c>
      <c r="B102" s="17"/>
      <c r="C102" s="29" t="s">
        <v>441</v>
      </c>
      <c r="D102" s="29" t="s">
        <v>155</v>
      </c>
      <c r="E102" s="44">
        <v>34</v>
      </c>
      <c r="F102" s="44">
        <v>37</v>
      </c>
      <c r="H102" s="96"/>
      <c r="I102" s="96"/>
    </row>
    <row r="103" spans="1:9" x14ac:dyDescent="0.25">
      <c r="A103" s="11">
        <v>102</v>
      </c>
      <c r="B103" s="17"/>
      <c r="C103" s="29" t="s">
        <v>386</v>
      </c>
      <c r="D103" s="29" t="s">
        <v>19</v>
      </c>
      <c r="E103" s="43">
        <v>3.91</v>
      </c>
      <c r="F103" s="24">
        <v>6.67</v>
      </c>
      <c r="H103" s="96"/>
      <c r="I103" s="96"/>
    </row>
    <row r="104" spans="1:9" x14ac:dyDescent="0.25">
      <c r="A104" s="11">
        <v>103</v>
      </c>
      <c r="B104" s="29" t="s">
        <v>307</v>
      </c>
      <c r="C104" s="45" t="s">
        <v>306</v>
      </c>
      <c r="D104" s="20" t="s">
        <v>288</v>
      </c>
      <c r="E104" s="43">
        <v>1</v>
      </c>
      <c r="F104" s="24">
        <v>2</v>
      </c>
      <c r="G104" t="s">
        <v>267</v>
      </c>
      <c r="H104" s="82" t="s">
        <v>8</v>
      </c>
      <c r="I104" s="82">
        <v>0</v>
      </c>
    </row>
    <row r="105" spans="1:9" x14ac:dyDescent="0.25">
      <c r="A105" s="11">
        <v>104</v>
      </c>
      <c r="B105" s="39" t="s">
        <v>326</v>
      </c>
      <c r="C105" s="20" t="s">
        <v>327</v>
      </c>
      <c r="D105" s="20" t="s">
        <v>19</v>
      </c>
      <c r="E105" s="24">
        <v>0.22</v>
      </c>
      <c r="F105" s="33">
        <v>1.33</v>
      </c>
      <c r="H105" s="82"/>
      <c r="I105" s="82">
        <v>0.4</v>
      </c>
    </row>
    <row r="106" spans="1:9" x14ac:dyDescent="0.25">
      <c r="A106" s="11">
        <v>105</v>
      </c>
      <c r="B106" s="40" t="s">
        <v>262</v>
      </c>
      <c r="C106" s="41" t="s">
        <v>210</v>
      </c>
      <c r="D106" s="20" t="s">
        <v>211</v>
      </c>
      <c r="E106" s="24">
        <v>2.82</v>
      </c>
      <c r="F106" s="24">
        <v>3.7</v>
      </c>
      <c r="G106" t="s">
        <v>215</v>
      </c>
      <c r="H106" s="82" t="s">
        <v>8</v>
      </c>
      <c r="I106" s="82">
        <v>0</v>
      </c>
    </row>
    <row r="107" spans="1:9" x14ac:dyDescent="0.25">
      <c r="A107" s="11">
        <v>106</v>
      </c>
      <c r="B107" s="40" t="s">
        <v>265</v>
      </c>
      <c r="C107" s="41" t="s">
        <v>214</v>
      </c>
      <c r="D107" s="20" t="s">
        <v>211</v>
      </c>
      <c r="E107" s="24">
        <v>2.82</v>
      </c>
      <c r="F107" s="24">
        <v>3.7</v>
      </c>
      <c r="G107" t="s">
        <v>215</v>
      </c>
      <c r="H107" s="82" t="s">
        <v>8</v>
      </c>
      <c r="I107" s="82">
        <v>0</v>
      </c>
    </row>
    <row r="108" spans="1:9" x14ac:dyDescent="0.25">
      <c r="A108" s="11">
        <v>107</v>
      </c>
      <c r="B108" s="40" t="s">
        <v>263</v>
      </c>
      <c r="C108" s="41" t="s">
        <v>212</v>
      </c>
      <c r="D108" s="20" t="s">
        <v>211</v>
      </c>
      <c r="E108" s="24">
        <v>2.82</v>
      </c>
      <c r="F108" s="24">
        <v>3.7</v>
      </c>
      <c r="G108" t="s">
        <v>215</v>
      </c>
      <c r="H108" s="82" t="s">
        <v>8</v>
      </c>
      <c r="I108" s="82">
        <v>0</v>
      </c>
    </row>
    <row r="109" spans="1:9" x14ac:dyDescent="0.25">
      <c r="A109" s="11">
        <v>108</v>
      </c>
      <c r="B109" s="40" t="s">
        <v>264</v>
      </c>
      <c r="C109" s="41" t="s">
        <v>213</v>
      </c>
      <c r="D109" s="20" t="s">
        <v>211</v>
      </c>
      <c r="E109" s="24">
        <v>2.82</v>
      </c>
      <c r="F109" s="24">
        <v>3.7</v>
      </c>
      <c r="G109" t="s">
        <v>215</v>
      </c>
      <c r="H109" s="82" t="s">
        <v>8</v>
      </c>
      <c r="I109" s="82">
        <v>0</v>
      </c>
    </row>
    <row r="110" spans="1:9" x14ac:dyDescent="0.25">
      <c r="A110" s="11">
        <v>109</v>
      </c>
      <c r="B110" s="17"/>
      <c r="C110" s="30" t="s">
        <v>390</v>
      </c>
      <c r="D110" s="41" t="s">
        <v>19</v>
      </c>
      <c r="E110" s="43">
        <f>2.7*1.11</f>
        <v>2.9970000000000003</v>
      </c>
      <c r="F110" s="59">
        <v>4</v>
      </c>
      <c r="H110" s="96"/>
      <c r="I110" s="96"/>
    </row>
    <row r="111" spans="1:9" x14ac:dyDescent="0.25">
      <c r="A111" s="11">
        <v>110</v>
      </c>
      <c r="B111" s="17"/>
      <c r="C111" s="30" t="s">
        <v>391</v>
      </c>
      <c r="D111" s="41" t="s">
        <v>19</v>
      </c>
      <c r="E111" s="43">
        <f>2.7*1.11</f>
        <v>2.9970000000000003</v>
      </c>
      <c r="F111" s="59">
        <v>4</v>
      </c>
      <c r="H111" s="96"/>
      <c r="I111" s="96"/>
    </row>
    <row r="112" spans="1:9" x14ac:dyDescent="0.25">
      <c r="A112" s="11">
        <v>111</v>
      </c>
      <c r="B112" s="39">
        <v>81602</v>
      </c>
      <c r="C112" s="20" t="s">
        <v>361</v>
      </c>
      <c r="D112" s="20" t="s">
        <v>19</v>
      </c>
      <c r="E112" s="24">
        <v>4</v>
      </c>
      <c r="F112" s="33">
        <v>8</v>
      </c>
      <c r="H112" s="82"/>
      <c r="I112" s="82">
        <v>0</v>
      </c>
    </row>
    <row r="113" spans="1:9" x14ac:dyDescent="0.25">
      <c r="A113" s="11">
        <v>112</v>
      </c>
      <c r="B113" s="40" t="s">
        <v>359</v>
      </c>
      <c r="C113" s="29" t="s">
        <v>363</v>
      </c>
      <c r="D113" s="41" t="s">
        <v>19</v>
      </c>
      <c r="E113" s="24">
        <v>19</v>
      </c>
      <c r="F113" s="24">
        <v>20</v>
      </c>
      <c r="H113" s="82" t="s">
        <v>8</v>
      </c>
      <c r="I113" s="82">
        <v>0</v>
      </c>
    </row>
    <row r="114" spans="1:9" x14ac:dyDescent="0.25">
      <c r="A114" s="11">
        <v>113</v>
      </c>
      <c r="B114" s="39">
        <v>81530</v>
      </c>
      <c r="C114" s="20" t="s">
        <v>362</v>
      </c>
      <c r="D114" s="20" t="s">
        <v>19</v>
      </c>
      <c r="E114" s="24">
        <v>7.5</v>
      </c>
      <c r="F114" s="33">
        <v>10</v>
      </c>
      <c r="H114" s="82"/>
      <c r="I114" s="82">
        <v>0</v>
      </c>
    </row>
    <row r="115" spans="1:9" x14ac:dyDescent="0.25">
      <c r="A115" s="11">
        <v>114</v>
      </c>
      <c r="B115" s="17"/>
      <c r="C115" s="92" t="s">
        <v>457</v>
      </c>
      <c r="D115" s="92" t="s">
        <v>152</v>
      </c>
      <c r="E115" s="43">
        <v>4.5</v>
      </c>
      <c r="F115" s="33">
        <v>6</v>
      </c>
    </row>
    <row r="116" spans="1:9" x14ac:dyDescent="0.25">
      <c r="A116" s="11">
        <v>115</v>
      </c>
      <c r="B116" s="17"/>
      <c r="C116" s="92" t="s">
        <v>458</v>
      </c>
      <c r="D116" s="92" t="s">
        <v>152</v>
      </c>
      <c r="E116" s="43">
        <v>4.5</v>
      </c>
      <c r="F116" s="33">
        <v>6</v>
      </c>
    </row>
    <row r="117" spans="1:9" x14ac:dyDescent="0.25">
      <c r="A117" s="11">
        <v>116</v>
      </c>
      <c r="B117" s="17"/>
      <c r="C117" s="45" t="s">
        <v>367</v>
      </c>
      <c r="D117" s="30" t="s">
        <v>19</v>
      </c>
      <c r="E117" s="43">
        <v>52</v>
      </c>
      <c r="F117" s="33">
        <v>65</v>
      </c>
      <c r="H117" s="96"/>
      <c r="I117" s="96"/>
    </row>
    <row r="118" spans="1:9" x14ac:dyDescent="0.25">
      <c r="A118" s="11">
        <v>117</v>
      </c>
      <c r="B118" s="39" t="s">
        <v>342</v>
      </c>
      <c r="C118" s="39" t="s">
        <v>436</v>
      </c>
      <c r="D118" s="20" t="s">
        <v>19</v>
      </c>
      <c r="E118" s="24">
        <v>0.85</v>
      </c>
      <c r="F118" s="33">
        <v>1.5</v>
      </c>
      <c r="H118" s="82"/>
      <c r="I118" s="82"/>
    </row>
    <row r="119" spans="1:9" x14ac:dyDescent="0.25">
      <c r="A119" s="11">
        <v>118</v>
      </c>
      <c r="B119" s="39" t="s">
        <v>343</v>
      </c>
      <c r="C119" s="34" t="s">
        <v>437</v>
      </c>
      <c r="D119" s="10" t="s">
        <v>19</v>
      </c>
      <c r="E119" s="24">
        <v>0.85</v>
      </c>
      <c r="F119" s="33">
        <v>1.5</v>
      </c>
      <c r="H119" s="82"/>
      <c r="I119" s="82"/>
    </row>
    <row r="120" spans="1:9" x14ac:dyDescent="0.25">
      <c r="A120" s="11">
        <v>119</v>
      </c>
      <c r="B120" s="17"/>
      <c r="C120" s="45" t="s">
        <v>366</v>
      </c>
      <c r="D120" s="30" t="s">
        <v>19</v>
      </c>
      <c r="E120" s="43">
        <v>40</v>
      </c>
      <c r="F120" s="33">
        <v>55</v>
      </c>
      <c r="H120" s="96"/>
      <c r="I120" s="96"/>
    </row>
    <row r="121" spans="1:9" x14ac:dyDescent="0.25">
      <c r="A121" s="11">
        <v>120</v>
      </c>
      <c r="B121" s="19"/>
      <c r="C121" s="45" t="s">
        <v>439</v>
      </c>
      <c r="D121" s="94" t="s">
        <v>152</v>
      </c>
      <c r="E121" s="44">
        <v>4.5</v>
      </c>
      <c r="F121" s="44">
        <v>6</v>
      </c>
      <c r="H121" s="96"/>
      <c r="I121" s="96"/>
    </row>
    <row r="122" spans="1:9" x14ac:dyDescent="0.25">
      <c r="A122" s="11">
        <v>121</v>
      </c>
      <c r="B122" s="17"/>
      <c r="C122" s="29" t="s">
        <v>440</v>
      </c>
      <c r="D122" s="29" t="s">
        <v>152</v>
      </c>
      <c r="E122" s="44">
        <v>4.5</v>
      </c>
      <c r="F122" s="44">
        <v>6</v>
      </c>
      <c r="H122" s="96"/>
      <c r="I122" s="96"/>
    </row>
    <row r="123" spans="1:9" x14ac:dyDescent="0.25">
      <c r="A123" s="11">
        <v>122</v>
      </c>
      <c r="B123" s="29" t="s">
        <v>309</v>
      </c>
      <c r="C123" s="45" t="s">
        <v>316</v>
      </c>
      <c r="D123" s="20" t="s">
        <v>152</v>
      </c>
      <c r="E123" s="43">
        <v>4</v>
      </c>
      <c r="F123" s="24">
        <v>5</v>
      </c>
      <c r="G123" t="s">
        <v>267</v>
      </c>
      <c r="H123" s="82" t="s">
        <v>8</v>
      </c>
      <c r="I123" s="82">
        <v>0</v>
      </c>
    </row>
    <row r="124" spans="1:9" x14ac:dyDescent="0.25">
      <c r="A124" s="11">
        <v>123</v>
      </c>
      <c r="B124" s="39" t="s">
        <v>256</v>
      </c>
      <c r="C124" s="20" t="s">
        <v>196</v>
      </c>
      <c r="D124" s="20" t="s">
        <v>181</v>
      </c>
      <c r="E124" s="24">
        <v>1</v>
      </c>
      <c r="F124" s="33">
        <v>3</v>
      </c>
      <c r="H124" s="82" t="s">
        <v>8</v>
      </c>
      <c r="I124" s="83">
        <v>3</v>
      </c>
    </row>
    <row r="125" spans="1:9" x14ac:dyDescent="0.25">
      <c r="A125" s="11">
        <v>124</v>
      </c>
      <c r="B125" s="39" t="s">
        <v>347</v>
      </c>
      <c r="C125" s="20" t="s">
        <v>346</v>
      </c>
      <c r="D125" s="20" t="s">
        <v>348</v>
      </c>
      <c r="E125" s="24">
        <v>1.39</v>
      </c>
      <c r="F125" s="33">
        <v>2</v>
      </c>
      <c r="H125" s="82"/>
      <c r="I125" s="82">
        <v>2</v>
      </c>
    </row>
    <row r="126" spans="1:9" x14ac:dyDescent="0.25">
      <c r="A126" s="11">
        <v>125</v>
      </c>
      <c r="B126" s="17"/>
      <c r="C126" s="45" t="s">
        <v>380</v>
      </c>
      <c r="D126" s="29" t="s">
        <v>19</v>
      </c>
      <c r="E126" s="43">
        <v>3.28</v>
      </c>
      <c r="F126" s="24">
        <v>5.33</v>
      </c>
      <c r="G126" s="42"/>
      <c r="H126" s="95"/>
      <c r="I126" s="96"/>
    </row>
    <row r="127" spans="1:9" x14ac:dyDescent="0.25">
      <c r="A127" s="11">
        <v>126</v>
      </c>
      <c r="B127" s="17"/>
      <c r="C127" s="45" t="s">
        <v>383</v>
      </c>
      <c r="D127" s="29" t="s">
        <v>19</v>
      </c>
      <c r="E127" s="43">
        <v>15</v>
      </c>
      <c r="F127" s="24">
        <v>25</v>
      </c>
      <c r="H127" s="96"/>
      <c r="I127" s="96"/>
    </row>
    <row r="128" spans="1:9" x14ac:dyDescent="0.25">
      <c r="A128" s="11">
        <v>127</v>
      </c>
      <c r="B128" s="39"/>
      <c r="C128" s="20" t="s">
        <v>377</v>
      </c>
      <c r="D128" s="20" t="s">
        <v>19</v>
      </c>
      <c r="E128" s="24">
        <v>35</v>
      </c>
      <c r="F128" s="33">
        <v>45</v>
      </c>
      <c r="H128" s="82"/>
      <c r="I128" s="82"/>
    </row>
    <row r="129" spans="1:9" x14ac:dyDescent="0.25">
      <c r="A129" s="11">
        <v>128</v>
      </c>
      <c r="B129" s="39"/>
      <c r="C129" s="20" t="s">
        <v>480</v>
      </c>
      <c r="D129" s="20" t="s">
        <v>19</v>
      </c>
      <c r="E129" s="24">
        <v>22</v>
      </c>
      <c r="F129" s="33">
        <v>30</v>
      </c>
      <c r="H129" s="82"/>
      <c r="I129" s="82"/>
    </row>
    <row r="130" spans="1:9" x14ac:dyDescent="0.25">
      <c r="A130" s="11">
        <v>129</v>
      </c>
      <c r="B130" s="39" t="s">
        <v>349</v>
      </c>
      <c r="C130" s="20" t="s">
        <v>350</v>
      </c>
      <c r="D130" s="20" t="s">
        <v>351</v>
      </c>
      <c r="E130" s="24">
        <v>1.22</v>
      </c>
      <c r="F130" s="33">
        <v>2</v>
      </c>
      <c r="H130" s="82"/>
      <c r="I130" s="82">
        <v>0</v>
      </c>
    </row>
    <row r="131" spans="1:9" x14ac:dyDescent="0.25">
      <c r="A131" s="11">
        <v>130</v>
      </c>
      <c r="B131" s="39" t="s">
        <v>249</v>
      </c>
      <c r="C131" s="19" t="s">
        <v>158</v>
      </c>
      <c r="D131" s="19" t="s">
        <v>91</v>
      </c>
      <c r="E131" s="44">
        <v>6</v>
      </c>
      <c r="F131" s="24">
        <v>7.7</v>
      </c>
      <c r="H131" s="82" t="s">
        <v>8</v>
      </c>
      <c r="I131" s="83">
        <v>7.5</v>
      </c>
    </row>
    <row r="132" spans="1:9" x14ac:dyDescent="0.25">
      <c r="A132" s="11">
        <v>131</v>
      </c>
      <c r="B132" s="39" t="s">
        <v>243</v>
      </c>
      <c r="C132" s="40" t="s">
        <v>242</v>
      </c>
      <c r="D132" s="20" t="s">
        <v>19</v>
      </c>
      <c r="E132" s="43">
        <v>0.2</v>
      </c>
      <c r="F132" s="24">
        <v>1</v>
      </c>
      <c r="H132" s="83">
        <v>1</v>
      </c>
      <c r="I132" s="82" t="s">
        <v>8</v>
      </c>
    </row>
    <row r="133" spans="1:9" x14ac:dyDescent="0.25">
      <c r="A133" s="11">
        <v>132</v>
      </c>
      <c r="B133" s="17"/>
      <c r="C133" s="45" t="s">
        <v>371</v>
      </c>
      <c r="D133" s="29" t="s">
        <v>19</v>
      </c>
      <c r="E133" s="43">
        <v>4.4400000000000004</v>
      </c>
      <c r="F133" s="33">
        <v>8</v>
      </c>
      <c r="H133" s="96"/>
      <c r="I133" s="96"/>
    </row>
    <row r="134" spans="1:9" x14ac:dyDescent="0.25">
      <c r="A134" s="11">
        <v>133</v>
      </c>
      <c r="B134" s="39" t="s">
        <v>217</v>
      </c>
      <c r="C134" s="19" t="s">
        <v>171</v>
      </c>
      <c r="D134" s="19" t="s">
        <v>19</v>
      </c>
      <c r="E134" s="44">
        <v>2</v>
      </c>
      <c r="F134" s="24">
        <v>2.75</v>
      </c>
      <c r="G134" s="15" t="s">
        <v>19</v>
      </c>
      <c r="H134" s="83">
        <v>3.5</v>
      </c>
      <c r="I134" s="83">
        <v>2.75</v>
      </c>
    </row>
    <row r="135" spans="1:9" x14ac:dyDescent="0.25">
      <c r="A135" s="11">
        <v>134</v>
      </c>
      <c r="B135" s="39" t="s">
        <v>218</v>
      </c>
      <c r="C135" s="19" t="s">
        <v>172</v>
      </c>
      <c r="D135" s="19" t="s">
        <v>19</v>
      </c>
      <c r="E135" s="44">
        <v>2.5</v>
      </c>
      <c r="F135" s="24">
        <v>3.35</v>
      </c>
      <c r="G135" s="15" t="s">
        <v>19</v>
      </c>
      <c r="H135" s="83">
        <v>4</v>
      </c>
      <c r="I135" s="83">
        <v>3.35</v>
      </c>
    </row>
    <row r="136" spans="1:9" x14ac:dyDescent="0.25">
      <c r="A136" s="11">
        <v>135</v>
      </c>
      <c r="B136" s="39" t="s">
        <v>219</v>
      </c>
      <c r="C136" s="19" t="s">
        <v>173</v>
      </c>
      <c r="D136" s="19" t="s">
        <v>19</v>
      </c>
      <c r="E136" s="44">
        <v>3</v>
      </c>
      <c r="F136" s="24">
        <v>4</v>
      </c>
      <c r="G136" s="15" t="s">
        <v>19</v>
      </c>
      <c r="H136" s="83">
        <v>4.5</v>
      </c>
      <c r="I136" s="83">
        <v>4</v>
      </c>
    </row>
    <row r="137" spans="1:9" x14ac:dyDescent="0.25">
      <c r="A137" s="11">
        <v>136</v>
      </c>
      <c r="B137" s="39" t="s">
        <v>220</v>
      </c>
      <c r="C137" s="19" t="s">
        <v>174</v>
      </c>
      <c r="D137" s="19" t="s">
        <v>19</v>
      </c>
      <c r="E137" s="44">
        <v>3.5</v>
      </c>
      <c r="F137" s="24">
        <v>4.7</v>
      </c>
      <c r="G137" s="15" t="s">
        <v>19</v>
      </c>
      <c r="H137" s="83">
        <v>4.5</v>
      </c>
      <c r="I137" s="83">
        <v>4.7</v>
      </c>
    </row>
    <row r="138" spans="1:9" x14ac:dyDescent="0.25">
      <c r="A138" s="11">
        <v>137</v>
      </c>
      <c r="B138" s="17"/>
      <c r="C138" s="20" t="s">
        <v>451</v>
      </c>
      <c r="D138" s="20" t="s">
        <v>19</v>
      </c>
      <c r="E138" s="43">
        <v>13.33</v>
      </c>
      <c r="F138" s="33">
        <f>35000/1500</f>
        <v>23.333333333333332</v>
      </c>
    </row>
    <row r="139" spans="1:9" x14ac:dyDescent="0.25">
      <c r="A139" s="11">
        <v>138</v>
      </c>
      <c r="B139" s="17"/>
      <c r="C139" s="30" t="s">
        <v>444</v>
      </c>
      <c r="D139" s="30" t="s">
        <v>19</v>
      </c>
      <c r="E139" s="43">
        <v>5</v>
      </c>
      <c r="F139" s="43">
        <v>7</v>
      </c>
      <c r="H139" s="96"/>
      <c r="I139" s="96"/>
    </row>
    <row r="140" spans="1:9" x14ac:dyDescent="0.25">
      <c r="A140" s="11">
        <v>139</v>
      </c>
      <c r="B140" s="40" t="s">
        <v>278</v>
      </c>
      <c r="C140" s="41" t="s">
        <v>281</v>
      </c>
      <c r="D140" s="20" t="s">
        <v>284</v>
      </c>
      <c r="E140" s="33">
        <v>10</v>
      </c>
      <c r="F140" s="24">
        <v>12</v>
      </c>
      <c r="G140" t="s">
        <v>267</v>
      </c>
      <c r="H140" s="82" t="s">
        <v>8</v>
      </c>
      <c r="I140" s="82">
        <v>0</v>
      </c>
    </row>
    <row r="141" spans="1:9" x14ac:dyDescent="0.25">
      <c r="A141" s="11">
        <v>140</v>
      </c>
      <c r="B141" s="17"/>
      <c r="C141" s="45" t="s">
        <v>385</v>
      </c>
      <c r="D141" s="29" t="s">
        <v>19</v>
      </c>
      <c r="E141" s="43">
        <v>22.2</v>
      </c>
      <c r="F141" s="24">
        <v>30</v>
      </c>
      <c r="H141" s="96"/>
      <c r="I141" s="96"/>
    </row>
    <row r="142" spans="1:9" x14ac:dyDescent="0.25">
      <c r="A142" s="11">
        <v>141</v>
      </c>
      <c r="B142" s="39" t="s">
        <v>251</v>
      </c>
      <c r="C142" s="20" t="s">
        <v>190</v>
      </c>
      <c r="D142" s="20" t="s">
        <v>191</v>
      </c>
      <c r="E142" s="24">
        <v>3.61</v>
      </c>
      <c r="F142" s="91">
        <v>4</v>
      </c>
      <c r="H142" s="82" t="s">
        <v>8</v>
      </c>
      <c r="I142" s="82" t="s">
        <v>8</v>
      </c>
    </row>
    <row r="143" spans="1:9" x14ac:dyDescent="0.25">
      <c r="A143" s="11">
        <v>142</v>
      </c>
      <c r="B143" s="17"/>
      <c r="C143" s="92" t="s">
        <v>473</v>
      </c>
      <c r="D143" s="92" t="s">
        <v>19</v>
      </c>
      <c r="E143" s="43">
        <v>7</v>
      </c>
      <c r="F143" s="33">
        <v>20</v>
      </c>
      <c r="G143" t="s">
        <v>478</v>
      </c>
    </row>
    <row r="144" spans="1:9" x14ac:dyDescent="0.25">
      <c r="A144" s="11">
        <v>143</v>
      </c>
      <c r="B144" s="39" t="s">
        <v>338</v>
      </c>
      <c r="C144" s="92" t="s">
        <v>438</v>
      </c>
      <c r="D144" s="20" t="s">
        <v>334</v>
      </c>
      <c r="E144" s="24">
        <v>3.05</v>
      </c>
      <c r="F144" s="33">
        <v>1</v>
      </c>
      <c r="H144" s="82"/>
      <c r="I144" s="82">
        <v>5</v>
      </c>
    </row>
    <row r="145" spans="1:9" x14ac:dyDescent="0.25">
      <c r="A145" s="11">
        <v>144</v>
      </c>
      <c r="B145" s="17"/>
      <c r="C145" s="92" t="s">
        <v>495</v>
      </c>
      <c r="D145" s="92" t="s">
        <v>19</v>
      </c>
      <c r="E145" s="43">
        <v>15</v>
      </c>
      <c r="F145" s="24">
        <v>26.7</v>
      </c>
    </row>
    <row r="146" spans="1:9" x14ac:dyDescent="0.25">
      <c r="A146" s="11">
        <v>145</v>
      </c>
      <c r="B146" s="17"/>
      <c r="C146" s="98" t="s">
        <v>494</v>
      </c>
      <c r="D146" s="98" t="s">
        <v>19</v>
      </c>
      <c r="E146" s="43">
        <v>12</v>
      </c>
      <c r="F146" s="24">
        <v>26.7</v>
      </c>
    </row>
    <row r="147" spans="1:9" x14ac:dyDescent="0.25">
      <c r="A147" s="11">
        <v>146</v>
      </c>
      <c r="B147" s="17"/>
      <c r="C147" s="92" t="s">
        <v>493</v>
      </c>
      <c r="D147" s="92" t="s">
        <v>19</v>
      </c>
      <c r="E147" s="43">
        <v>11</v>
      </c>
      <c r="F147" s="24">
        <v>26.7</v>
      </c>
    </row>
    <row r="148" spans="1:9" x14ac:dyDescent="0.25">
      <c r="A148" s="11">
        <v>147</v>
      </c>
      <c r="B148" s="39" t="s">
        <v>433</v>
      </c>
      <c r="C148" s="92" t="s">
        <v>432</v>
      </c>
      <c r="D148" s="92" t="s">
        <v>19</v>
      </c>
      <c r="E148" s="24">
        <v>4</v>
      </c>
      <c r="F148" s="91">
        <v>7</v>
      </c>
      <c r="H148" s="82"/>
      <c r="I148" s="82"/>
    </row>
    <row r="149" spans="1:9" x14ac:dyDescent="0.25">
      <c r="A149" s="11">
        <v>148</v>
      </c>
      <c r="B149" s="17"/>
      <c r="C149" s="92" t="s">
        <v>461</v>
      </c>
      <c r="D149" s="92" t="s">
        <v>462</v>
      </c>
      <c r="E149" s="43">
        <v>4.72</v>
      </c>
      <c r="F149" s="33">
        <v>6</v>
      </c>
      <c r="G149" t="s">
        <v>471</v>
      </c>
    </row>
    <row r="150" spans="1:9" x14ac:dyDescent="0.25">
      <c r="A150" s="11">
        <v>149</v>
      </c>
      <c r="B150" s="17"/>
      <c r="C150" s="63" t="s">
        <v>389</v>
      </c>
      <c r="D150" s="67" t="s">
        <v>19</v>
      </c>
      <c r="E150" s="72">
        <v>6.33</v>
      </c>
      <c r="F150" s="59">
        <v>10</v>
      </c>
      <c r="H150" s="96"/>
      <c r="I150" s="96"/>
    </row>
    <row r="151" spans="1:9" x14ac:dyDescent="0.25">
      <c r="A151" s="11">
        <v>150</v>
      </c>
      <c r="B151" s="29" t="s">
        <v>297</v>
      </c>
      <c r="C151" s="45" t="s">
        <v>294</v>
      </c>
      <c r="D151" s="20" t="s">
        <v>285</v>
      </c>
      <c r="E151" s="33">
        <v>5.5</v>
      </c>
      <c r="F151" s="24">
        <v>6.5</v>
      </c>
      <c r="G151" t="s">
        <v>267</v>
      </c>
      <c r="H151" s="82" t="s">
        <v>8</v>
      </c>
      <c r="I151" s="82">
        <v>0</v>
      </c>
    </row>
    <row r="152" spans="1:9" x14ac:dyDescent="0.25">
      <c r="A152" s="11">
        <v>151</v>
      </c>
      <c r="B152" s="17"/>
      <c r="C152" s="45" t="s">
        <v>372</v>
      </c>
      <c r="D152" s="29" t="s">
        <v>19</v>
      </c>
      <c r="E152" s="43">
        <v>10</v>
      </c>
      <c r="F152" s="33">
        <v>15</v>
      </c>
      <c r="H152" s="96"/>
      <c r="I152" s="96"/>
    </row>
    <row r="153" spans="1:9" x14ac:dyDescent="0.25">
      <c r="A153" s="11">
        <v>152</v>
      </c>
      <c r="B153" s="29" t="s">
        <v>304</v>
      </c>
      <c r="C153" s="45" t="s">
        <v>290</v>
      </c>
      <c r="D153" s="20" t="s">
        <v>288</v>
      </c>
      <c r="E153" s="33">
        <v>11</v>
      </c>
      <c r="F153" s="24">
        <v>15</v>
      </c>
      <c r="G153" t="s">
        <v>267</v>
      </c>
      <c r="H153" s="82" t="s">
        <v>8</v>
      </c>
      <c r="I153" s="82">
        <v>0</v>
      </c>
    </row>
    <row r="154" spans="1:9" x14ac:dyDescent="0.25">
      <c r="A154" s="11">
        <v>153</v>
      </c>
      <c r="B154" s="39" t="s">
        <v>300</v>
      </c>
      <c r="C154" s="45" t="s">
        <v>422</v>
      </c>
      <c r="D154" s="29" t="s">
        <v>91</v>
      </c>
      <c r="E154" s="33">
        <v>23</v>
      </c>
      <c r="F154" s="24">
        <v>26</v>
      </c>
      <c r="G154" t="s">
        <v>267</v>
      </c>
      <c r="H154" s="82" t="s">
        <v>8</v>
      </c>
      <c r="I154" s="82" t="s">
        <v>8</v>
      </c>
    </row>
    <row r="155" spans="1:9" x14ac:dyDescent="0.25">
      <c r="A155" s="11">
        <v>154</v>
      </c>
      <c r="B155" s="39" t="s">
        <v>250</v>
      </c>
      <c r="C155" s="19" t="s">
        <v>184</v>
      </c>
      <c r="D155" s="20" t="s">
        <v>91</v>
      </c>
      <c r="E155" s="43">
        <v>38.85</v>
      </c>
      <c r="F155" s="23">
        <v>40</v>
      </c>
      <c r="H155" s="82" t="s">
        <v>8</v>
      </c>
      <c r="I155" s="82" t="s">
        <v>8</v>
      </c>
    </row>
    <row r="156" spans="1:9" x14ac:dyDescent="0.25">
      <c r="A156" s="11">
        <v>155</v>
      </c>
      <c r="B156" s="17"/>
      <c r="C156" s="29" t="s">
        <v>387</v>
      </c>
      <c r="D156" s="41" t="s">
        <v>19</v>
      </c>
      <c r="E156" s="43">
        <v>2.5</v>
      </c>
      <c r="F156" s="59">
        <v>5</v>
      </c>
    </row>
    <row r="157" spans="1:9" x14ac:dyDescent="0.25">
      <c r="A157" s="11">
        <v>156</v>
      </c>
      <c r="B157" s="29" t="s">
        <v>299</v>
      </c>
      <c r="C157" s="115" t="s">
        <v>298</v>
      </c>
      <c r="D157" s="111" t="s">
        <v>314</v>
      </c>
      <c r="E157" s="55">
        <v>13</v>
      </c>
      <c r="F157" s="25">
        <v>15</v>
      </c>
      <c r="G157" t="s">
        <v>267</v>
      </c>
      <c r="H157" s="82" t="s">
        <v>8</v>
      </c>
      <c r="I157" s="82">
        <v>0</v>
      </c>
    </row>
    <row r="158" spans="1:9" x14ac:dyDescent="0.25">
      <c r="A158" s="11">
        <v>157</v>
      </c>
      <c r="B158" s="29" t="s">
        <v>431</v>
      </c>
      <c r="C158" s="45" t="s">
        <v>430</v>
      </c>
      <c r="D158" s="92" t="s">
        <v>19</v>
      </c>
      <c r="E158" s="33">
        <v>4</v>
      </c>
      <c r="F158" s="24">
        <v>6</v>
      </c>
      <c r="H158" s="82"/>
      <c r="I158" s="82"/>
    </row>
    <row r="159" spans="1:9" x14ac:dyDescent="0.25">
      <c r="A159" s="11">
        <v>158</v>
      </c>
      <c r="B159" s="39" t="s">
        <v>258</v>
      </c>
      <c r="C159" s="20" t="s">
        <v>198</v>
      </c>
      <c r="D159" s="20" t="s">
        <v>199</v>
      </c>
      <c r="E159" s="24">
        <v>0.26</v>
      </c>
      <c r="F159" s="33">
        <v>1</v>
      </c>
      <c r="G159" s="42"/>
      <c r="H159" s="82" t="s">
        <v>8</v>
      </c>
      <c r="I159" s="83">
        <v>0.45</v>
      </c>
    </row>
    <row r="160" spans="1:9" x14ac:dyDescent="0.25">
      <c r="A160" s="11">
        <v>159</v>
      </c>
      <c r="B160" s="39" t="s">
        <v>257</v>
      </c>
      <c r="C160" s="20" t="s">
        <v>197</v>
      </c>
      <c r="D160" s="20" t="s">
        <v>199</v>
      </c>
      <c r="E160" s="24">
        <v>0.26</v>
      </c>
      <c r="F160" s="33">
        <v>1</v>
      </c>
      <c r="H160" s="82" t="s">
        <v>8</v>
      </c>
      <c r="I160" s="83">
        <v>0.45</v>
      </c>
    </row>
    <row r="161" spans="1:9" x14ac:dyDescent="0.25">
      <c r="A161" s="11">
        <v>160</v>
      </c>
      <c r="B161" s="39" t="s">
        <v>434</v>
      </c>
      <c r="C161" s="92" t="s">
        <v>435</v>
      </c>
      <c r="D161" s="92" t="s">
        <v>195</v>
      </c>
      <c r="E161" s="24">
        <v>7.5</v>
      </c>
      <c r="F161" s="33">
        <v>10</v>
      </c>
      <c r="H161" s="82"/>
      <c r="I161" s="83"/>
    </row>
    <row r="162" spans="1:9" x14ac:dyDescent="0.25">
      <c r="A162" s="11">
        <v>161</v>
      </c>
      <c r="B162" s="17"/>
      <c r="C162" s="92" t="s">
        <v>459</v>
      </c>
      <c r="D162" s="92" t="s">
        <v>19</v>
      </c>
      <c r="E162" s="43">
        <v>0.63</v>
      </c>
      <c r="F162" s="33">
        <v>1</v>
      </c>
      <c r="G162" t="s">
        <v>471</v>
      </c>
    </row>
    <row r="163" spans="1:9" x14ac:dyDescent="0.25">
      <c r="A163" s="11">
        <v>162</v>
      </c>
      <c r="B163" s="39" t="s">
        <v>247</v>
      </c>
      <c r="C163" s="19" t="s">
        <v>154</v>
      </c>
      <c r="D163" s="19" t="s">
        <v>155</v>
      </c>
      <c r="E163" s="44">
        <v>4</v>
      </c>
      <c r="F163" s="24">
        <v>0.33</v>
      </c>
      <c r="H163" s="83">
        <v>10</v>
      </c>
      <c r="I163" s="83">
        <v>9.75</v>
      </c>
    </row>
    <row r="164" spans="1:9" x14ac:dyDescent="0.25">
      <c r="A164" s="11">
        <v>163</v>
      </c>
      <c r="B164" s="17"/>
      <c r="C164" s="19" t="s">
        <v>154</v>
      </c>
      <c r="D164" s="19" t="s">
        <v>152</v>
      </c>
      <c r="E164" s="44">
        <v>11</v>
      </c>
      <c r="F164" s="44">
        <v>0.33</v>
      </c>
      <c r="G164" s="42"/>
    </row>
    <row r="165" spans="1:9" x14ac:dyDescent="0.25">
      <c r="A165" s="11">
        <v>164</v>
      </c>
      <c r="B165" s="39" t="s">
        <v>240</v>
      </c>
      <c r="C165" s="19" t="s">
        <v>11</v>
      </c>
      <c r="D165" s="19" t="s">
        <v>152</v>
      </c>
      <c r="E165" s="44">
        <v>4.5</v>
      </c>
      <c r="F165" s="24">
        <v>4.75</v>
      </c>
      <c r="H165" s="83">
        <v>4.75</v>
      </c>
      <c r="I165" s="83">
        <v>4.75</v>
      </c>
    </row>
    <row r="166" spans="1:9" x14ac:dyDescent="0.25">
      <c r="A166" s="11">
        <v>165</v>
      </c>
      <c r="B166" s="17"/>
      <c r="C166" s="19" t="s">
        <v>11</v>
      </c>
      <c r="D166" s="19" t="s">
        <v>152</v>
      </c>
      <c r="E166" s="44">
        <v>3.6</v>
      </c>
      <c r="F166" s="44">
        <v>4.75</v>
      </c>
    </row>
    <row r="167" spans="1:9" x14ac:dyDescent="0.25">
      <c r="A167" s="11">
        <v>166</v>
      </c>
      <c r="B167" s="39" t="s">
        <v>237</v>
      </c>
      <c r="C167" s="19" t="s">
        <v>151</v>
      </c>
      <c r="D167" s="19" t="s">
        <v>152</v>
      </c>
      <c r="E167" s="44">
        <v>4.25</v>
      </c>
      <c r="F167" s="24">
        <v>4.5</v>
      </c>
      <c r="H167" s="83">
        <v>4.75</v>
      </c>
      <c r="I167" s="83">
        <v>4.75</v>
      </c>
    </row>
    <row r="168" spans="1:9" x14ac:dyDescent="0.25">
      <c r="A168" s="11">
        <v>167</v>
      </c>
      <c r="B168" s="17"/>
      <c r="C168" s="19" t="s">
        <v>151</v>
      </c>
      <c r="D168" s="19" t="s">
        <v>152</v>
      </c>
      <c r="E168" s="44">
        <v>3.69</v>
      </c>
      <c r="F168" s="44">
        <v>4.5</v>
      </c>
      <c r="H168" s="96"/>
      <c r="I168" s="96"/>
    </row>
    <row r="169" spans="1:9" x14ac:dyDescent="0.25">
      <c r="A169" s="11">
        <v>168</v>
      </c>
      <c r="B169" s="39" t="s">
        <v>239</v>
      </c>
      <c r="C169" s="39" t="s">
        <v>238</v>
      </c>
      <c r="D169" s="19" t="s">
        <v>152</v>
      </c>
      <c r="E169" s="44">
        <v>4.25</v>
      </c>
      <c r="F169" s="24">
        <v>4.5</v>
      </c>
      <c r="H169" s="83">
        <v>4.75</v>
      </c>
      <c r="I169" s="83">
        <v>4.75</v>
      </c>
    </row>
    <row r="170" spans="1:9" x14ac:dyDescent="0.25">
      <c r="A170" s="11">
        <v>169</v>
      </c>
      <c r="B170" s="17"/>
      <c r="C170" s="92" t="s">
        <v>474</v>
      </c>
      <c r="D170" s="92" t="s">
        <v>19</v>
      </c>
      <c r="E170" s="43">
        <v>3</v>
      </c>
      <c r="F170" s="33">
        <v>10</v>
      </c>
      <c r="G170" t="s">
        <v>478</v>
      </c>
    </row>
    <row r="171" spans="1:9" x14ac:dyDescent="0.25">
      <c r="A171" s="11">
        <v>170</v>
      </c>
      <c r="B171" s="17"/>
      <c r="C171" s="92" t="s">
        <v>491</v>
      </c>
      <c r="D171" s="92" t="s">
        <v>19</v>
      </c>
      <c r="E171" s="43">
        <v>138.75</v>
      </c>
      <c r="F171" s="24">
        <v>166.7</v>
      </c>
    </row>
    <row r="172" spans="1:9" x14ac:dyDescent="0.25">
      <c r="A172" s="11">
        <v>171</v>
      </c>
      <c r="B172" s="17"/>
      <c r="C172" s="45" t="s">
        <v>370</v>
      </c>
      <c r="D172" s="30" t="s">
        <v>19</v>
      </c>
      <c r="E172" s="43">
        <v>3</v>
      </c>
      <c r="F172" s="33">
        <v>5</v>
      </c>
      <c r="H172" s="96"/>
      <c r="I172" s="96"/>
    </row>
    <row r="173" spans="1:9" x14ac:dyDescent="0.25">
      <c r="A173" s="11">
        <v>172</v>
      </c>
      <c r="B173" s="17"/>
      <c r="C173" s="45" t="s">
        <v>379</v>
      </c>
      <c r="D173" s="29" t="s">
        <v>19</v>
      </c>
      <c r="E173" s="43">
        <v>2.75</v>
      </c>
      <c r="F173" s="24">
        <v>4</v>
      </c>
    </row>
    <row r="174" spans="1:9" x14ac:dyDescent="0.25">
      <c r="A174" s="11">
        <v>173</v>
      </c>
      <c r="B174" s="39" t="s">
        <v>234</v>
      </c>
      <c r="C174" s="19" t="s">
        <v>77</v>
      </c>
      <c r="D174" s="19" t="s">
        <v>152</v>
      </c>
      <c r="E174" s="44">
        <v>0.94350000000000001</v>
      </c>
      <c r="F174" s="23">
        <v>2</v>
      </c>
      <c r="H174" s="82" t="s">
        <v>8</v>
      </c>
      <c r="I174" s="83">
        <v>1.25</v>
      </c>
    </row>
    <row r="175" spans="1:9" x14ac:dyDescent="0.25">
      <c r="A175" s="11">
        <v>174</v>
      </c>
      <c r="B175" s="17"/>
      <c r="C175" s="19" t="s">
        <v>77</v>
      </c>
      <c r="D175" s="19" t="s">
        <v>152</v>
      </c>
      <c r="E175" s="43">
        <v>1.66</v>
      </c>
      <c r="F175" s="59">
        <v>2</v>
      </c>
      <c r="H175" s="96"/>
      <c r="I175" s="96"/>
    </row>
    <row r="176" spans="1:9" x14ac:dyDescent="0.25">
      <c r="A176" s="11">
        <v>175</v>
      </c>
      <c r="B176" s="17"/>
      <c r="C176" s="29" t="s">
        <v>487</v>
      </c>
      <c r="D176" s="29" t="s">
        <v>19</v>
      </c>
      <c r="E176" s="24">
        <v>33.299999999999997</v>
      </c>
      <c r="F176" s="24">
        <v>50</v>
      </c>
      <c r="G176" t="s">
        <v>488</v>
      </c>
    </row>
    <row r="177" spans="1:9" x14ac:dyDescent="0.25">
      <c r="A177" s="11">
        <v>176</v>
      </c>
      <c r="B177" s="17"/>
      <c r="C177" s="29" t="s">
        <v>487</v>
      </c>
      <c r="D177" s="29" t="s">
        <v>19</v>
      </c>
      <c r="E177" s="24">
        <v>13</v>
      </c>
      <c r="F177" s="24">
        <v>50</v>
      </c>
      <c r="G177" t="s">
        <v>471</v>
      </c>
    </row>
    <row r="178" spans="1:9" x14ac:dyDescent="0.25">
      <c r="A178" s="11">
        <v>177</v>
      </c>
      <c r="B178" s="39" t="s">
        <v>241</v>
      </c>
      <c r="C178" s="20" t="s">
        <v>180</v>
      </c>
      <c r="D178" s="20" t="s">
        <v>181</v>
      </c>
      <c r="E178" s="43">
        <v>3.5</v>
      </c>
      <c r="F178" s="24">
        <v>4.75</v>
      </c>
      <c r="G178" t="s">
        <v>471</v>
      </c>
      <c r="H178" s="83">
        <v>6</v>
      </c>
      <c r="I178" s="82" t="s">
        <v>8</v>
      </c>
    </row>
    <row r="179" spans="1:9" x14ac:dyDescent="0.25">
      <c r="A179" s="11">
        <v>178</v>
      </c>
      <c r="B179" s="29" t="s">
        <v>311</v>
      </c>
      <c r="C179" s="45" t="s">
        <v>310</v>
      </c>
      <c r="D179" s="20" t="s">
        <v>289</v>
      </c>
      <c r="E179" s="33">
        <v>1</v>
      </c>
      <c r="F179" s="24">
        <v>2.75</v>
      </c>
      <c r="G179" t="s">
        <v>267</v>
      </c>
      <c r="H179" s="84">
        <v>4</v>
      </c>
      <c r="I179" s="84">
        <v>2.7</v>
      </c>
    </row>
    <row r="180" spans="1:9" x14ac:dyDescent="0.25">
      <c r="A180" s="11">
        <v>179</v>
      </c>
      <c r="B180" s="39" t="s">
        <v>244</v>
      </c>
      <c r="C180" s="19" t="s">
        <v>183</v>
      </c>
      <c r="D180" s="20" t="s">
        <v>19</v>
      </c>
      <c r="E180" s="43">
        <v>0.5</v>
      </c>
      <c r="F180" s="24">
        <v>1.3</v>
      </c>
      <c r="G180" t="s">
        <v>471</v>
      </c>
      <c r="H180" s="83">
        <v>1.35</v>
      </c>
      <c r="I180" s="83">
        <v>0.75</v>
      </c>
    </row>
    <row r="181" spans="1:9" x14ac:dyDescent="0.25">
      <c r="A181" s="11">
        <v>180</v>
      </c>
      <c r="B181" s="39" t="s">
        <v>226</v>
      </c>
      <c r="C181" s="19" t="s">
        <v>157</v>
      </c>
      <c r="D181" s="19" t="s">
        <v>423</v>
      </c>
      <c r="E181" s="44">
        <v>5.0999999999999996</v>
      </c>
      <c r="F181" s="24">
        <v>8</v>
      </c>
      <c r="G181" s="15" t="s">
        <v>19</v>
      </c>
      <c r="H181" s="82" t="s">
        <v>8</v>
      </c>
      <c r="I181" s="83">
        <v>3</v>
      </c>
    </row>
    <row r="182" spans="1:9" x14ac:dyDescent="0.25">
      <c r="A182" s="11">
        <v>181</v>
      </c>
      <c r="B182" s="17"/>
      <c r="C182" s="30" t="s">
        <v>401</v>
      </c>
      <c r="D182" s="41" t="s">
        <v>400</v>
      </c>
      <c r="E182" s="43">
        <v>3.6</v>
      </c>
      <c r="F182" s="59">
        <v>8</v>
      </c>
      <c r="G182" t="s">
        <v>411</v>
      </c>
      <c r="H182" s="96"/>
      <c r="I182" s="96"/>
    </row>
    <row r="183" spans="1:9" x14ac:dyDescent="0.25">
      <c r="A183" s="11">
        <v>182</v>
      </c>
      <c r="B183" s="97"/>
      <c r="C183" s="69" t="s">
        <v>401</v>
      </c>
      <c r="D183" s="117" t="s">
        <v>156</v>
      </c>
      <c r="E183" s="73">
        <v>8</v>
      </c>
      <c r="F183" s="118">
        <v>14</v>
      </c>
      <c r="G183" t="s">
        <v>471</v>
      </c>
    </row>
    <row r="184" spans="1:9" x14ac:dyDescent="0.25">
      <c r="A184" s="11">
        <v>183</v>
      </c>
      <c r="B184" s="17"/>
      <c r="C184" s="45" t="s">
        <v>381</v>
      </c>
      <c r="D184" s="29" t="s">
        <v>19</v>
      </c>
      <c r="E184" s="43">
        <v>1.66</v>
      </c>
      <c r="F184" s="24">
        <v>3</v>
      </c>
    </row>
    <row r="185" spans="1:9" x14ac:dyDescent="0.25">
      <c r="A185" s="11">
        <v>184</v>
      </c>
      <c r="B185" s="39" t="s">
        <v>356</v>
      </c>
      <c r="C185" s="20" t="s">
        <v>353</v>
      </c>
      <c r="D185" s="20" t="s">
        <v>19</v>
      </c>
      <c r="E185" s="24">
        <v>1.67</v>
      </c>
      <c r="F185" s="33">
        <v>3</v>
      </c>
      <c r="H185" s="82"/>
      <c r="I185" s="82">
        <v>2.2000000000000002</v>
      </c>
    </row>
    <row r="186" spans="1:9" x14ac:dyDescent="0.25">
      <c r="A186" s="11">
        <v>185</v>
      </c>
      <c r="B186" s="39" t="s">
        <v>248</v>
      </c>
      <c r="C186" s="19" t="s">
        <v>149</v>
      </c>
      <c r="D186" s="19" t="s">
        <v>150</v>
      </c>
      <c r="E186" s="44">
        <v>0.1</v>
      </c>
      <c r="F186" s="23">
        <v>0.17</v>
      </c>
      <c r="H186" s="82" t="s">
        <v>8</v>
      </c>
      <c r="I186" s="83">
        <v>0.15</v>
      </c>
    </row>
    <row r="187" spans="1:9" x14ac:dyDescent="0.25">
      <c r="A187" s="11">
        <v>186</v>
      </c>
      <c r="B187" s="17"/>
      <c r="C187" s="92" t="s">
        <v>468</v>
      </c>
      <c r="D187" s="92" t="s">
        <v>19</v>
      </c>
      <c r="E187" s="43">
        <v>3</v>
      </c>
      <c r="F187" s="33">
        <f>3.34</f>
        <v>3.34</v>
      </c>
      <c r="G187" t="s">
        <v>469</v>
      </c>
    </row>
    <row r="188" spans="1:9" x14ac:dyDescent="0.25">
      <c r="A188" s="11">
        <v>187</v>
      </c>
      <c r="B188" s="17"/>
      <c r="C188" s="92" t="s">
        <v>467</v>
      </c>
      <c r="D188" s="92" t="s">
        <v>19</v>
      </c>
      <c r="E188" s="43">
        <v>3</v>
      </c>
      <c r="F188" s="33">
        <f>3.34</f>
        <v>3.34</v>
      </c>
      <c r="G188" t="s">
        <v>469</v>
      </c>
    </row>
    <row r="189" spans="1:9" x14ac:dyDescent="0.25">
      <c r="A189" s="11">
        <v>188</v>
      </c>
      <c r="B189" s="17"/>
      <c r="C189" s="92" t="s">
        <v>496</v>
      </c>
      <c r="D189" s="92" t="s">
        <v>19</v>
      </c>
      <c r="E189" s="43">
        <v>28</v>
      </c>
      <c r="F189" s="24">
        <v>40</v>
      </c>
    </row>
    <row r="190" spans="1:9" x14ac:dyDescent="0.25">
      <c r="A190" s="11">
        <v>189</v>
      </c>
      <c r="B190" s="17"/>
      <c r="C190" s="45" t="s">
        <v>384</v>
      </c>
      <c r="D190" s="29" t="s">
        <v>19</v>
      </c>
      <c r="E190" s="43">
        <v>35.520000000000003</v>
      </c>
      <c r="F190" s="24">
        <v>45</v>
      </c>
    </row>
    <row r="191" spans="1:9" x14ac:dyDescent="0.25">
      <c r="A191" s="11">
        <v>190</v>
      </c>
      <c r="B191" s="17"/>
      <c r="C191" s="20" t="s">
        <v>384</v>
      </c>
      <c r="D191" s="20" t="s">
        <v>486</v>
      </c>
      <c r="E191" s="44">
        <v>31.1</v>
      </c>
      <c r="F191" s="33">
        <v>45</v>
      </c>
      <c r="G191" t="s">
        <v>471</v>
      </c>
    </row>
    <row r="192" spans="1:9" x14ac:dyDescent="0.25">
      <c r="A192" s="11">
        <v>191</v>
      </c>
      <c r="B192" s="17"/>
      <c r="C192" s="92" t="s">
        <v>476</v>
      </c>
      <c r="D192" s="92" t="s">
        <v>19</v>
      </c>
      <c r="E192" s="43">
        <v>7</v>
      </c>
      <c r="F192" s="33">
        <v>20</v>
      </c>
      <c r="G192" t="s">
        <v>478</v>
      </c>
    </row>
    <row r="193" spans="1:9" x14ac:dyDescent="0.25">
      <c r="A193" s="11">
        <v>192</v>
      </c>
      <c r="B193" s="39" t="s">
        <v>260</v>
      </c>
      <c r="C193" s="20" t="s">
        <v>204</v>
      </c>
      <c r="D193" s="20" t="s">
        <v>19</v>
      </c>
      <c r="E193" s="24">
        <v>44</v>
      </c>
      <c r="F193" s="33">
        <v>47</v>
      </c>
      <c r="G193" t="s">
        <v>205</v>
      </c>
      <c r="H193" s="82" t="s">
        <v>8</v>
      </c>
      <c r="I193" s="82">
        <v>0</v>
      </c>
    </row>
    <row r="194" spans="1:9" x14ac:dyDescent="0.25">
      <c r="A194" s="110">
        <v>193</v>
      </c>
      <c r="B194" s="17"/>
      <c r="C194" s="92" t="s">
        <v>477</v>
      </c>
      <c r="D194" s="92" t="s">
        <v>19</v>
      </c>
      <c r="E194" s="43">
        <v>10</v>
      </c>
      <c r="F194" s="33">
        <v>20</v>
      </c>
      <c r="G194" t="s">
        <v>478</v>
      </c>
    </row>
    <row r="195" spans="1:9" x14ac:dyDescent="0.25">
      <c r="A195" s="110">
        <v>194</v>
      </c>
      <c r="B195" s="39" t="s">
        <v>323</v>
      </c>
      <c r="C195" s="20" t="s">
        <v>322</v>
      </c>
      <c r="D195" s="20" t="s">
        <v>19</v>
      </c>
      <c r="E195" s="24">
        <v>120</v>
      </c>
      <c r="F195" s="33">
        <v>160</v>
      </c>
      <c r="H195" s="82"/>
      <c r="I195" s="82"/>
    </row>
    <row r="196" spans="1:9" x14ac:dyDescent="0.25">
      <c r="A196" s="110">
        <v>195</v>
      </c>
      <c r="B196" s="17"/>
      <c r="C196" s="30" t="s">
        <v>446</v>
      </c>
      <c r="D196" s="30" t="s">
        <v>19</v>
      </c>
      <c r="E196" s="43">
        <v>7.5</v>
      </c>
      <c r="F196" s="43">
        <v>10</v>
      </c>
    </row>
    <row r="197" spans="1:9" x14ac:dyDescent="0.25">
      <c r="A197" s="110">
        <v>196</v>
      </c>
      <c r="B197" s="17"/>
      <c r="C197" s="20" t="s">
        <v>450</v>
      </c>
      <c r="D197" s="20" t="s">
        <v>19</v>
      </c>
      <c r="E197" s="43">
        <v>2.5</v>
      </c>
      <c r="F197" s="33">
        <v>2.75</v>
      </c>
    </row>
    <row r="198" spans="1:9" x14ac:dyDescent="0.25">
      <c r="A198" s="110">
        <v>197</v>
      </c>
      <c r="B198" s="29" t="s">
        <v>308</v>
      </c>
      <c r="C198" s="45" t="s">
        <v>292</v>
      </c>
      <c r="D198" s="20" t="s">
        <v>293</v>
      </c>
      <c r="E198" s="43">
        <v>0.75</v>
      </c>
      <c r="F198" s="44">
        <v>1</v>
      </c>
      <c r="G198" t="s">
        <v>267</v>
      </c>
      <c r="H198" s="82" t="s">
        <v>8</v>
      </c>
      <c r="I198" s="82">
        <v>0</v>
      </c>
    </row>
  </sheetData>
  <sortState ref="A1:I198">
    <sortCondition ref="C17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B15" sqref="B15:B16"/>
    </sheetView>
  </sheetViews>
  <sheetFormatPr defaultRowHeight="15" x14ac:dyDescent="0.25"/>
  <cols>
    <col min="2" max="2" width="34.42578125" customWidth="1"/>
    <col min="8" max="8" width="2.7109375" customWidth="1"/>
  </cols>
  <sheetData>
    <row r="1" spans="1:12" x14ac:dyDescent="0.25">
      <c r="A1" s="11"/>
      <c r="B1" s="12"/>
      <c r="C1" s="11"/>
      <c r="D1" s="130" t="s">
        <v>189</v>
      </c>
      <c r="E1" s="131"/>
      <c r="F1" s="131"/>
      <c r="G1" s="131"/>
      <c r="I1" s="130" t="s">
        <v>203</v>
      </c>
      <c r="J1" s="131"/>
      <c r="K1" s="131"/>
      <c r="L1" s="131"/>
    </row>
    <row r="2" spans="1:12" x14ac:dyDescent="0.25">
      <c r="A2" s="18" t="s">
        <v>1</v>
      </c>
      <c r="B2" s="18" t="s">
        <v>2</v>
      </c>
      <c r="C2" s="18" t="s">
        <v>4</v>
      </c>
      <c r="D2" s="16" t="s">
        <v>188</v>
      </c>
      <c r="E2" s="16" t="s">
        <v>186</v>
      </c>
      <c r="F2" s="16" t="s">
        <v>187</v>
      </c>
      <c r="G2" s="16" t="s">
        <v>147</v>
      </c>
      <c r="H2" s="132"/>
      <c r="I2" s="16" t="s">
        <v>188</v>
      </c>
      <c r="J2" s="16" t="s">
        <v>186</v>
      </c>
      <c r="K2" s="16" t="s">
        <v>187</v>
      </c>
      <c r="L2" s="16" t="s">
        <v>147</v>
      </c>
    </row>
    <row r="3" spans="1:12" x14ac:dyDescent="0.25">
      <c r="A3" s="19">
        <v>1</v>
      </c>
      <c r="B3" s="19" t="s">
        <v>149</v>
      </c>
      <c r="C3" s="19" t="s">
        <v>150</v>
      </c>
      <c r="D3" s="19">
        <v>6</v>
      </c>
      <c r="E3" s="17"/>
      <c r="F3" s="17"/>
      <c r="G3" s="17">
        <f>D3+E3-F3</f>
        <v>6</v>
      </c>
      <c r="H3" s="132"/>
      <c r="I3" s="19">
        <f>G3</f>
        <v>6</v>
      </c>
      <c r="J3" s="17"/>
      <c r="K3" s="17"/>
      <c r="L3" s="17"/>
    </row>
    <row r="4" spans="1:12" x14ac:dyDescent="0.25">
      <c r="A4" s="19">
        <v>2</v>
      </c>
      <c r="B4" s="19" t="s">
        <v>151</v>
      </c>
      <c r="C4" s="19" t="s">
        <v>152</v>
      </c>
      <c r="D4" s="19">
        <v>2</v>
      </c>
      <c r="E4" s="17"/>
      <c r="F4" s="17"/>
      <c r="G4" s="17">
        <f t="shared" ref="G4:G43" si="0">D4+E4-F4</f>
        <v>2</v>
      </c>
      <c r="H4" s="132"/>
      <c r="I4" s="19">
        <f t="shared" ref="I4:I43" si="1">G4</f>
        <v>2</v>
      </c>
      <c r="J4" s="17"/>
      <c r="K4" s="17"/>
      <c r="L4" s="17"/>
    </row>
    <row r="5" spans="1:12" x14ac:dyDescent="0.25">
      <c r="A5" s="19">
        <v>3</v>
      </c>
      <c r="B5" s="19" t="s">
        <v>153</v>
      </c>
      <c r="C5" s="19" t="s">
        <v>152</v>
      </c>
      <c r="D5" s="19">
        <v>1</v>
      </c>
      <c r="E5" s="17"/>
      <c r="F5" s="17"/>
      <c r="G5" s="17">
        <f t="shared" si="0"/>
        <v>1</v>
      </c>
      <c r="H5" s="132"/>
      <c r="I5" s="19">
        <f t="shared" si="1"/>
        <v>1</v>
      </c>
      <c r="J5" s="17"/>
      <c r="K5" s="17"/>
      <c r="L5" s="17"/>
    </row>
    <row r="6" spans="1:12" x14ac:dyDescent="0.25">
      <c r="A6" s="19">
        <v>4</v>
      </c>
      <c r="B6" s="19" t="s">
        <v>11</v>
      </c>
      <c r="C6" s="19" t="s">
        <v>152</v>
      </c>
      <c r="D6" s="19">
        <v>1</v>
      </c>
      <c r="E6" s="17"/>
      <c r="F6" s="17"/>
      <c r="G6" s="17">
        <f t="shared" si="0"/>
        <v>1</v>
      </c>
      <c r="H6" s="132"/>
      <c r="I6" s="19">
        <f t="shared" si="1"/>
        <v>1</v>
      </c>
      <c r="J6" s="17"/>
      <c r="K6" s="17"/>
      <c r="L6" s="17"/>
    </row>
    <row r="7" spans="1:12" x14ac:dyDescent="0.25">
      <c r="A7" s="19">
        <v>5</v>
      </c>
      <c r="B7" s="19" t="s">
        <v>154</v>
      </c>
      <c r="C7" s="19" t="s">
        <v>155</v>
      </c>
      <c r="D7" s="19">
        <v>1</v>
      </c>
      <c r="E7" s="17"/>
      <c r="F7" s="17"/>
      <c r="G7" s="17">
        <f t="shared" si="0"/>
        <v>1</v>
      </c>
      <c r="H7" s="132"/>
      <c r="I7" s="19">
        <f t="shared" si="1"/>
        <v>1</v>
      </c>
      <c r="J7" s="17"/>
      <c r="K7" s="17"/>
      <c r="L7" s="17"/>
    </row>
    <row r="8" spans="1:12" x14ac:dyDescent="0.25">
      <c r="A8" s="19">
        <v>6</v>
      </c>
      <c r="B8" s="19" t="s">
        <v>202</v>
      </c>
      <c r="C8" s="19" t="s">
        <v>156</v>
      </c>
      <c r="D8" s="19">
        <v>2</v>
      </c>
      <c r="E8" s="17">
        <v>6</v>
      </c>
      <c r="F8" s="17">
        <v>1</v>
      </c>
      <c r="G8" s="17">
        <f t="shared" si="0"/>
        <v>7</v>
      </c>
      <c r="H8" s="132"/>
      <c r="I8" s="19">
        <f t="shared" si="1"/>
        <v>7</v>
      </c>
      <c r="J8" s="17"/>
      <c r="K8" s="17"/>
      <c r="L8" s="17"/>
    </row>
    <row r="9" spans="1:12" x14ac:dyDescent="0.25">
      <c r="A9" s="19">
        <v>7</v>
      </c>
      <c r="B9" s="19" t="s">
        <v>77</v>
      </c>
      <c r="C9" s="19" t="s">
        <v>152</v>
      </c>
      <c r="D9" s="19">
        <v>1</v>
      </c>
      <c r="E9" s="17"/>
      <c r="F9" s="17"/>
      <c r="G9" s="17">
        <f t="shared" si="0"/>
        <v>1</v>
      </c>
      <c r="H9" s="132"/>
      <c r="I9" s="19">
        <f t="shared" si="1"/>
        <v>1</v>
      </c>
      <c r="J9" s="17"/>
      <c r="K9" s="17"/>
      <c r="L9" s="17"/>
    </row>
    <row r="10" spans="1:12" x14ac:dyDescent="0.25">
      <c r="A10" s="19">
        <v>8</v>
      </c>
      <c r="B10" s="19" t="s">
        <v>157</v>
      </c>
      <c r="C10" s="19" t="s">
        <v>19</v>
      </c>
      <c r="D10" s="19">
        <v>30</v>
      </c>
      <c r="E10" s="17"/>
      <c r="F10" s="17"/>
      <c r="G10" s="17">
        <f t="shared" si="0"/>
        <v>30</v>
      </c>
      <c r="H10" s="132"/>
      <c r="I10" s="19">
        <f t="shared" si="1"/>
        <v>30</v>
      </c>
      <c r="J10" s="17"/>
      <c r="K10" s="17"/>
      <c r="L10" s="17"/>
    </row>
    <row r="11" spans="1:12" x14ac:dyDescent="0.25">
      <c r="A11" s="19">
        <v>9</v>
      </c>
      <c r="B11" s="19" t="s">
        <v>158</v>
      </c>
      <c r="C11" s="19" t="s">
        <v>91</v>
      </c>
      <c r="D11" s="19">
        <v>4</v>
      </c>
      <c r="E11" s="17"/>
      <c r="F11" s="17"/>
      <c r="G11" s="17">
        <f t="shared" si="0"/>
        <v>4</v>
      </c>
      <c r="H11" s="132"/>
      <c r="I11" s="19">
        <f t="shared" si="1"/>
        <v>4</v>
      </c>
      <c r="J11" s="17"/>
      <c r="K11" s="17"/>
      <c r="L11" s="17"/>
    </row>
    <row r="12" spans="1:12" x14ac:dyDescent="0.25">
      <c r="A12" s="19">
        <v>10</v>
      </c>
      <c r="B12" s="19" t="s">
        <v>159</v>
      </c>
      <c r="C12" s="19" t="s">
        <v>152</v>
      </c>
      <c r="D12" s="19">
        <v>2</v>
      </c>
      <c r="E12" s="17">
        <v>6</v>
      </c>
      <c r="F12" s="17"/>
      <c r="G12" s="17">
        <f t="shared" si="0"/>
        <v>8</v>
      </c>
      <c r="H12" s="132"/>
      <c r="I12" s="19">
        <f t="shared" si="1"/>
        <v>8</v>
      </c>
      <c r="J12" s="17"/>
      <c r="K12" s="17"/>
      <c r="L12" s="17"/>
    </row>
    <row r="13" spans="1:12" x14ac:dyDescent="0.25">
      <c r="A13" s="19">
        <v>11</v>
      </c>
      <c r="B13" s="19" t="s">
        <v>160</v>
      </c>
      <c r="C13" s="19" t="s">
        <v>152</v>
      </c>
      <c r="D13" s="19">
        <v>2</v>
      </c>
      <c r="E13" s="17">
        <v>6</v>
      </c>
      <c r="F13" s="17"/>
      <c r="G13" s="17">
        <f t="shared" si="0"/>
        <v>8</v>
      </c>
      <c r="H13" s="132"/>
      <c r="I13" s="19">
        <f t="shared" si="1"/>
        <v>8</v>
      </c>
      <c r="J13" s="17"/>
      <c r="K13" s="17"/>
      <c r="L13" s="17"/>
    </row>
    <row r="14" spans="1:12" x14ac:dyDescent="0.25">
      <c r="A14" s="19">
        <v>12</v>
      </c>
      <c r="B14" s="19" t="s">
        <v>161</v>
      </c>
      <c r="C14" s="19" t="s">
        <v>162</v>
      </c>
      <c r="D14" s="19">
        <v>2</v>
      </c>
      <c r="E14" s="17"/>
      <c r="F14" s="17"/>
      <c r="G14" s="17">
        <f t="shared" si="0"/>
        <v>2</v>
      </c>
      <c r="H14" s="132"/>
      <c r="I14" s="19">
        <f t="shared" si="1"/>
        <v>2</v>
      </c>
      <c r="J14" s="17"/>
      <c r="K14" s="17"/>
      <c r="L14" s="17"/>
    </row>
    <row r="15" spans="1:12" x14ac:dyDescent="0.25">
      <c r="A15" s="19">
        <v>13</v>
      </c>
      <c r="B15" s="19" t="s">
        <v>163</v>
      </c>
      <c r="C15" s="19" t="s">
        <v>164</v>
      </c>
      <c r="D15" s="19">
        <v>2</v>
      </c>
      <c r="E15" s="17"/>
      <c r="F15" s="17">
        <v>1</v>
      </c>
      <c r="G15" s="17">
        <f t="shared" si="0"/>
        <v>1</v>
      </c>
      <c r="H15" s="132"/>
      <c r="I15" s="19">
        <f t="shared" si="1"/>
        <v>1</v>
      </c>
      <c r="J15" s="17"/>
      <c r="K15" s="17"/>
      <c r="L15" s="17"/>
    </row>
    <row r="16" spans="1:12" x14ac:dyDescent="0.25">
      <c r="A16" s="19">
        <v>14</v>
      </c>
      <c r="B16" s="19" t="s">
        <v>165</v>
      </c>
      <c r="C16" s="19" t="s">
        <v>164</v>
      </c>
      <c r="D16" s="19">
        <v>2</v>
      </c>
      <c r="E16" s="17"/>
      <c r="F16" s="17">
        <v>1</v>
      </c>
      <c r="G16" s="17">
        <f t="shared" si="0"/>
        <v>1</v>
      </c>
      <c r="H16" s="132"/>
      <c r="I16" s="19">
        <f t="shared" si="1"/>
        <v>1</v>
      </c>
      <c r="J16" s="17"/>
      <c r="K16" s="17"/>
      <c r="L16" s="17"/>
    </row>
    <row r="17" spans="1:12" x14ac:dyDescent="0.25">
      <c r="A17" s="19">
        <v>15</v>
      </c>
      <c r="B17" s="19" t="s">
        <v>166</v>
      </c>
      <c r="C17" s="19" t="s">
        <v>152</v>
      </c>
      <c r="D17" s="19">
        <v>2</v>
      </c>
      <c r="E17" s="17"/>
      <c r="F17" s="17"/>
      <c r="G17" s="17">
        <f t="shared" si="0"/>
        <v>2</v>
      </c>
      <c r="H17" s="132"/>
      <c r="I17" s="19">
        <f t="shared" si="1"/>
        <v>2</v>
      </c>
      <c r="J17" s="17"/>
      <c r="K17" s="17"/>
      <c r="L17" s="17"/>
    </row>
    <row r="18" spans="1:12" x14ac:dyDescent="0.25">
      <c r="A18" s="19">
        <v>16</v>
      </c>
      <c r="B18" s="19" t="s">
        <v>167</v>
      </c>
      <c r="C18" s="19" t="s">
        <v>152</v>
      </c>
      <c r="D18" s="19">
        <v>2</v>
      </c>
      <c r="E18" s="17"/>
      <c r="F18" s="17"/>
      <c r="G18" s="17">
        <f t="shared" si="0"/>
        <v>2</v>
      </c>
      <c r="H18" s="132"/>
      <c r="I18" s="19">
        <f t="shared" si="1"/>
        <v>2</v>
      </c>
      <c r="J18" s="17"/>
      <c r="K18" s="17"/>
      <c r="L18" s="17"/>
    </row>
    <row r="19" spans="1:12" x14ac:dyDescent="0.25">
      <c r="A19" s="19">
        <v>17</v>
      </c>
      <c r="B19" s="19" t="s">
        <v>168</v>
      </c>
      <c r="C19" s="19" t="s">
        <v>152</v>
      </c>
      <c r="D19" s="19">
        <v>2</v>
      </c>
      <c r="E19" s="17"/>
      <c r="F19" s="17"/>
      <c r="G19" s="17">
        <f t="shared" si="0"/>
        <v>2</v>
      </c>
      <c r="H19" s="132"/>
      <c r="I19" s="19">
        <f t="shared" si="1"/>
        <v>2</v>
      </c>
      <c r="J19" s="17"/>
      <c r="K19" s="17"/>
      <c r="L19" s="17"/>
    </row>
    <row r="20" spans="1:12" x14ac:dyDescent="0.25">
      <c r="A20" s="19">
        <v>18</v>
      </c>
      <c r="B20" s="19" t="s">
        <v>169</v>
      </c>
      <c r="C20" s="19" t="s">
        <v>152</v>
      </c>
      <c r="D20" s="19">
        <v>2</v>
      </c>
      <c r="E20" s="17"/>
      <c r="F20" s="17"/>
      <c r="G20" s="17">
        <f t="shared" si="0"/>
        <v>2</v>
      </c>
      <c r="H20" s="132"/>
      <c r="I20" s="19">
        <f t="shared" si="1"/>
        <v>2</v>
      </c>
      <c r="J20" s="17"/>
      <c r="K20" s="17"/>
      <c r="L20" s="17"/>
    </row>
    <row r="21" spans="1:12" x14ac:dyDescent="0.25">
      <c r="A21" s="19">
        <v>19</v>
      </c>
      <c r="B21" s="19" t="s">
        <v>170</v>
      </c>
      <c r="C21" s="19" t="s">
        <v>152</v>
      </c>
      <c r="D21" s="19">
        <v>2</v>
      </c>
      <c r="E21" s="17"/>
      <c r="F21" s="17"/>
      <c r="G21" s="17">
        <f t="shared" si="0"/>
        <v>2</v>
      </c>
      <c r="H21" s="132"/>
      <c r="I21" s="19">
        <f t="shared" si="1"/>
        <v>2</v>
      </c>
      <c r="J21" s="17"/>
      <c r="K21" s="17"/>
      <c r="L21" s="17"/>
    </row>
    <row r="22" spans="1:12" x14ac:dyDescent="0.25">
      <c r="A22" s="19">
        <v>20</v>
      </c>
      <c r="B22" s="19" t="s">
        <v>171</v>
      </c>
      <c r="C22" s="19" t="s">
        <v>19</v>
      </c>
      <c r="D22" s="19">
        <v>10</v>
      </c>
      <c r="E22" s="17"/>
      <c r="F22" s="17"/>
      <c r="G22" s="17">
        <f t="shared" si="0"/>
        <v>10</v>
      </c>
      <c r="H22" s="132"/>
      <c r="I22" s="19">
        <f t="shared" si="1"/>
        <v>10</v>
      </c>
      <c r="J22" s="17"/>
      <c r="K22" s="17"/>
      <c r="L22" s="17"/>
    </row>
    <row r="23" spans="1:12" x14ac:dyDescent="0.25">
      <c r="A23" s="19">
        <v>21</v>
      </c>
      <c r="B23" s="19" t="s">
        <v>172</v>
      </c>
      <c r="C23" s="19" t="s">
        <v>19</v>
      </c>
      <c r="D23" s="19">
        <v>10</v>
      </c>
      <c r="E23" s="17"/>
      <c r="F23" s="17"/>
      <c r="G23" s="17">
        <f t="shared" si="0"/>
        <v>10</v>
      </c>
      <c r="H23" s="132"/>
      <c r="I23" s="19">
        <f t="shared" si="1"/>
        <v>10</v>
      </c>
      <c r="J23" s="17"/>
      <c r="K23" s="17"/>
      <c r="L23" s="17"/>
    </row>
    <row r="24" spans="1:12" x14ac:dyDescent="0.25">
      <c r="A24" s="19">
        <v>22</v>
      </c>
      <c r="B24" s="19" t="s">
        <v>173</v>
      </c>
      <c r="C24" s="19" t="s">
        <v>19</v>
      </c>
      <c r="D24" s="19">
        <v>10</v>
      </c>
      <c r="E24" s="17"/>
      <c r="F24" s="17"/>
      <c r="G24" s="17">
        <f t="shared" si="0"/>
        <v>10</v>
      </c>
      <c r="H24" s="132"/>
      <c r="I24" s="19">
        <f t="shared" si="1"/>
        <v>10</v>
      </c>
      <c r="J24" s="17"/>
      <c r="K24" s="17"/>
      <c r="L24" s="17"/>
    </row>
    <row r="25" spans="1:12" x14ac:dyDescent="0.25">
      <c r="A25" s="19">
        <v>23</v>
      </c>
      <c r="B25" s="19" t="s">
        <v>174</v>
      </c>
      <c r="C25" s="19" t="s">
        <v>19</v>
      </c>
      <c r="D25" s="19">
        <v>10</v>
      </c>
      <c r="E25" s="17"/>
      <c r="F25" s="17"/>
      <c r="G25" s="17">
        <f t="shared" si="0"/>
        <v>10</v>
      </c>
      <c r="H25" s="132"/>
      <c r="I25" s="19">
        <f t="shared" si="1"/>
        <v>10</v>
      </c>
      <c r="J25" s="17"/>
      <c r="K25" s="17"/>
      <c r="L25" s="17"/>
    </row>
    <row r="26" spans="1:12" x14ac:dyDescent="0.25">
      <c r="A26" s="19">
        <v>24</v>
      </c>
      <c r="B26" s="20" t="s">
        <v>175</v>
      </c>
      <c r="C26" s="20" t="s">
        <v>91</v>
      </c>
      <c r="D26" s="19">
        <v>2</v>
      </c>
      <c r="E26" s="17"/>
      <c r="F26" s="17"/>
      <c r="G26" s="17">
        <f t="shared" si="0"/>
        <v>2</v>
      </c>
      <c r="H26" s="132"/>
      <c r="I26" s="19">
        <f t="shared" si="1"/>
        <v>2</v>
      </c>
      <c r="J26" s="17"/>
      <c r="K26" s="17"/>
      <c r="L26" s="17"/>
    </row>
    <row r="27" spans="1:12" x14ac:dyDescent="0.25">
      <c r="A27" s="19">
        <v>25</v>
      </c>
      <c r="B27" s="20" t="s">
        <v>176</v>
      </c>
      <c r="C27" s="20" t="s">
        <v>91</v>
      </c>
      <c r="D27" s="19">
        <v>2</v>
      </c>
      <c r="E27" s="17"/>
      <c r="F27" s="17"/>
      <c r="G27" s="17">
        <f t="shared" si="0"/>
        <v>2</v>
      </c>
      <c r="H27" s="132"/>
      <c r="I27" s="19">
        <f t="shared" si="1"/>
        <v>2</v>
      </c>
      <c r="J27" s="17"/>
      <c r="K27" s="17"/>
      <c r="L27" s="17"/>
    </row>
    <row r="28" spans="1:12" x14ac:dyDescent="0.25">
      <c r="A28" s="19">
        <v>26</v>
      </c>
      <c r="B28" s="20" t="s">
        <v>177</v>
      </c>
      <c r="C28" s="19" t="s">
        <v>91</v>
      </c>
      <c r="D28" s="19">
        <v>2</v>
      </c>
      <c r="E28" s="17"/>
      <c r="F28" s="17"/>
      <c r="G28" s="17">
        <f t="shared" si="0"/>
        <v>2</v>
      </c>
      <c r="H28" s="132"/>
      <c r="I28" s="19">
        <f t="shared" si="1"/>
        <v>2</v>
      </c>
      <c r="J28" s="17"/>
      <c r="K28" s="17"/>
      <c r="L28" s="17"/>
    </row>
    <row r="29" spans="1:12" x14ac:dyDescent="0.25">
      <c r="A29" s="19">
        <v>27</v>
      </c>
      <c r="B29" s="20" t="s">
        <v>178</v>
      </c>
      <c r="C29" s="20" t="s">
        <v>91</v>
      </c>
      <c r="D29" s="19">
        <v>1</v>
      </c>
      <c r="E29" s="17"/>
      <c r="F29" s="17"/>
      <c r="G29" s="17">
        <f t="shared" si="0"/>
        <v>1</v>
      </c>
      <c r="H29" s="132"/>
      <c r="I29" s="19">
        <f t="shared" si="1"/>
        <v>1</v>
      </c>
      <c r="J29" s="17"/>
      <c r="K29" s="17"/>
      <c r="L29" s="17"/>
    </row>
    <row r="30" spans="1:12" x14ac:dyDescent="0.25">
      <c r="A30" s="19">
        <v>28</v>
      </c>
      <c r="B30" s="20" t="s">
        <v>179</v>
      </c>
      <c r="C30" s="20" t="s">
        <v>155</v>
      </c>
      <c r="D30" s="19">
        <v>1</v>
      </c>
      <c r="E30" s="17"/>
      <c r="F30" s="17"/>
      <c r="G30" s="17">
        <f t="shared" si="0"/>
        <v>1</v>
      </c>
      <c r="H30" s="132"/>
      <c r="I30" s="19">
        <f t="shared" si="1"/>
        <v>1</v>
      </c>
      <c r="J30" s="17"/>
      <c r="K30" s="17"/>
      <c r="L30" s="17"/>
    </row>
    <row r="31" spans="1:12" x14ac:dyDescent="0.25">
      <c r="A31" s="19">
        <v>29</v>
      </c>
      <c r="B31" s="20" t="s">
        <v>180</v>
      </c>
      <c r="C31" s="20" t="s">
        <v>181</v>
      </c>
      <c r="D31" s="19">
        <v>2</v>
      </c>
      <c r="E31" s="17"/>
      <c r="F31" s="17"/>
      <c r="G31" s="17">
        <f t="shared" si="0"/>
        <v>2</v>
      </c>
      <c r="H31" s="132"/>
      <c r="I31" s="19">
        <f t="shared" si="1"/>
        <v>2</v>
      </c>
      <c r="J31" s="17"/>
      <c r="K31" s="17"/>
      <c r="L31" s="17"/>
    </row>
    <row r="32" spans="1:12" x14ac:dyDescent="0.25">
      <c r="A32" s="19">
        <v>30</v>
      </c>
      <c r="B32" s="20" t="s">
        <v>182</v>
      </c>
      <c r="C32" s="20" t="s">
        <v>19</v>
      </c>
      <c r="D32" s="19">
        <v>12</v>
      </c>
      <c r="E32" s="17"/>
      <c r="F32" s="17"/>
      <c r="G32" s="17">
        <f t="shared" si="0"/>
        <v>12</v>
      </c>
      <c r="H32" s="132"/>
      <c r="I32" s="19">
        <f t="shared" si="1"/>
        <v>12</v>
      </c>
      <c r="J32" s="17"/>
      <c r="K32" s="17"/>
      <c r="L32" s="17"/>
    </row>
    <row r="33" spans="1:12" x14ac:dyDescent="0.25">
      <c r="A33" s="19">
        <v>31</v>
      </c>
      <c r="B33" s="19" t="s">
        <v>183</v>
      </c>
      <c r="C33" s="20" t="s">
        <v>19</v>
      </c>
      <c r="D33" s="19">
        <v>12</v>
      </c>
      <c r="E33" s="17"/>
      <c r="F33" s="17"/>
      <c r="G33" s="17">
        <f t="shared" si="0"/>
        <v>12</v>
      </c>
      <c r="H33" s="132"/>
      <c r="I33" s="19">
        <f t="shared" si="1"/>
        <v>12</v>
      </c>
      <c r="J33" s="17"/>
      <c r="K33" s="17"/>
      <c r="L33" s="17"/>
    </row>
    <row r="34" spans="1:12" x14ac:dyDescent="0.25">
      <c r="A34" s="19">
        <v>32</v>
      </c>
      <c r="B34" s="19" t="s">
        <v>184</v>
      </c>
      <c r="C34" s="20" t="s">
        <v>91</v>
      </c>
      <c r="D34" s="19">
        <v>1</v>
      </c>
      <c r="E34" s="17"/>
      <c r="F34" s="17"/>
      <c r="G34" s="17">
        <f t="shared" si="0"/>
        <v>1</v>
      </c>
      <c r="H34" s="132"/>
      <c r="I34" s="19">
        <f t="shared" si="1"/>
        <v>1</v>
      </c>
      <c r="J34" s="17"/>
      <c r="K34" s="17"/>
      <c r="L34" s="17"/>
    </row>
    <row r="35" spans="1:12" x14ac:dyDescent="0.25">
      <c r="A35" s="19">
        <v>33</v>
      </c>
      <c r="B35" s="4" t="s">
        <v>165</v>
      </c>
      <c r="C35" s="31" t="s">
        <v>152</v>
      </c>
      <c r="D35" s="29">
        <v>1</v>
      </c>
      <c r="E35" s="17"/>
      <c r="F35" s="17"/>
      <c r="G35" s="17">
        <f t="shared" si="0"/>
        <v>1</v>
      </c>
      <c r="H35" s="132"/>
      <c r="I35" s="19">
        <f t="shared" si="1"/>
        <v>1</v>
      </c>
      <c r="J35" s="17"/>
      <c r="K35" s="17"/>
      <c r="L35" s="17"/>
    </row>
    <row r="36" spans="1:12" x14ac:dyDescent="0.25">
      <c r="A36" s="19">
        <v>34</v>
      </c>
      <c r="B36" s="4" t="s">
        <v>192</v>
      </c>
      <c r="C36" s="31" t="s">
        <v>152</v>
      </c>
      <c r="D36" s="29">
        <v>1</v>
      </c>
      <c r="E36" s="17"/>
      <c r="F36" s="17"/>
      <c r="G36" s="17">
        <f t="shared" si="0"/>
        <v>1</v>
      </c>
      <c r="H36" s="132"/>
      <c r="I36" s="19">
        <f t="shared" si="1"/>
        <v>1</v>
      </c>
      <c r="J36" s="17"/>
      <c r="K36" s="17"/>
      <c r="L36" s="17"/>
    </row>
    <row r="37" spans="1:12" x14ac:dyDescent="0.25">
      <c r="A37" s="19">
        <v>35</v>
      </c>
      <c r="B37" s="4" t="s">
        <v>193</v>
      </c>
      <c r="C37" s="31" t="s">
        <v>152</v>
      </c>
      <c r="D37" s="29">
        <v>6</v>
      </c>
      <c r="E37" s="17"/>
      <c r="F37" s="17"/>
      <c r="G37" s="17">
        <f t="shared" si="0"/>
        <v>6</v>
      </c>
      <c r="H37" s="132"/>
      <c r="I37" s="19">
        <f t="shared" si="1"/>
        <v>6</v>
      </c>
      <c r="J37" s="17"/>
      <c r="K37" s="17"/>
      <c r="L37" s="17"/>
    </row>
    <row r="38" spans="1:12" x14ac:dyDescent="0.25">
      <c r="A38" s="19">
        <v>36</v>
      </c>
      <c r="B38" s="20" t="s">
        <v>190</v>
      </c>
      <c r="C38" s="32" t="s">
        <v>191</v>
      </c>
      <c r="D38" s="29">
        <v>6</v>
      </c>
      <c r="E38" s="17"/>
      <c r="F38" s="17"/>
      <c r="G38" s="17">
        <f t="shared" si="0"/>
        <v>6</v>
      </c>
      <c r="H38" s="132"/>
      <c r="I38" s="19">
        <f t="shared" si="1"/>
        <v>6</v>
      </c>
      <c r="J38" s="17"/>
      <c r="K38" s="17"/>
      <c r="L38" s="17"/>
    </row>
    <row r="39" spans="1:12" x14ac:dyDescent="0.25">
      <c r="A39" s="19">
        <v>37</v>
      </c>
      <c r="B39" s="20" t="s">
        <v>194</v>
      </c>
      <c r="C39" s="32" t="s">
        <v>195</v>
      </c>
      <c r="D39" s="29">
        <v>1</v>
      </c>
      <c r="E39" s="17"/>
      <c r="F39" s="17"/>
      <c r="G39" s="17">
        <f t="shared" si="0"/>
        <v>1</v>
      </c>
      <c r="H39" s="132"/>
      <c r="I39" s="19">
        <f t="shared" si="1"/>
        <v>1</v>
      </c>
      <c r="J39" s="17"/>
      <c r="K39" s="17"/>
      <c r="L39" s="17"/>
    </row>
    <row r="40" spans="1:12" x14ac:dyDescent="0.25">
      <c r="A40" s="19">
        <v>38</v>
      </c>
      <c r="B40" s="20" t="s">
        <v>196</v>
      </c>
      <c r="C40" s="32" t="s">
        <v>181</v>
      </c>
      <c r="D40" s="29">
        <v>1</v>
      </c>
      <c r="E40" s="17"/>
      <c r="F40" s="17"/>
      <c r="G40" s="17">
        <f t="shared" si="0"/>
        <v>1</v>
      </c>
      <c r="H40" s="132"/>
      <c r="I40" s="19">
        <f t="shared" si="1"/>
        <v>1</v>
      </c>
      <c r="J40" s="17"/>
      <c r="K40" s="17"/>
      <c r="L40" s="17"/>
    </row>
    <row r="41" spans="1:12" x14ac:dyDescent="0.25">
      <c r="A41" s="19">
        <v>39</v>
      </c>
      <c r="B41" s="20" t="s">
        <v>197</v>
      </c>
      <c r="C41" s="32" t="s">
        <v>199</v>
      </c>
      <c r="D41" s="29">
        <v>50</v>
      </c>
      <c r="E41" s="17"/>
      <c r="F41" s="17"/>
      <c r="G41" s="17">
        <f t="shared" si="0"/>
        <v>50</v>
      </c>
      <c r="H41" s="132"/>
      <c r="I41" s="19">
        <f t="shared" si="1"/>
        <v>50</v>
      </c>
      <c r="J41" s="17"/>
      <c r="K41" s="17"/>
      <c r="L41" s="17"/>
    </row>
    <row r="42" spans="1:12" x14ac:dyDescent="0.25">
      <c r="A42" s="19">
        <v>40</v>
      </c>
      <c r="B42" s="20" t="s">
        <v>198</v>
      </c>
      <c r="C42" s="32" t="s">
        <v>199</v>
      </c>
      <c r="D42" s="29">
        <v>50</v>
      </c>
      <c r="E42" s="17"/>
      <c r="F42" s="17"/>
      <c r="G42" s="17">
        <f t="shared" si="0"/>
        <v>50</v>
      </c>
      <c r="H42" s="132"/>
      <c r="I42" s="19">
        <f t="shared" si="1"/>
        <v>50</v>
      </c>
      <c r="J42" s="17"/>
      <c r="K42" s="17"/>
      <c r="L42" s="17"/>
    </row>
    <row r="43" spans="1:12" x14ac:dyDescent="0.25">
      <c r="A43" s="19">
        <v>41</v>
      </c>
      <c r="B43" s="20" t="s">
        <v>200</v>
      </c>
      <c r="C43" s="32" t="s">
        <v>201</v>
      </c>
      <c r="D43" s="29">
        <v>1</v>
      </c>
      <c r="E43" s="17"/>
      <c r="F43" s="17"/>
      <c r="G43" s="17">
        <f t="shared" si="0"/>
        <v>1</v>
      </c>
      <c r="H43" s="132"/>
      <c r="I43" s="19">
        <f t="shared" si="1"/>
        <v>1</v>
      </c>
      <c r="J43" s="17"/>
      <c r="K43" s="17"/>
      <c r="L43" s="17"/>
    </row>
  </sheetData>
  <mergeCells count="3">
    <mergeCell ref="D1:G1"/>
    <mergeCell ref="I1:L1"/>
    <mergeCell ref="H2:H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5"/>
  <sheetViews>
    <sheetView tabSelected="1" topLeftCell="A143" workbookViewId="0">
      <selection activeCell="C155" sqref="C155"/>
    </sheetView>
  </sheetViews>
  <sheetFormatPr defaultRowHeight="15" x14ac:dyDescent="0.25"/>
  <cols>
    <col min="2" max="2" width="11.7109375" bestFit="1" customWidth="1"/>
    <col min="3" max="3" width="37.42578125" bestFit="1" customWidth="1"/>
    <col min="4" max="4" width="14.28515625" bestFit="1" customWidth="1"/>
    <col min="6" max="6" width="0" hidden="1" customWidth="1"/>
    <col min="7" max="7" width="12.5703125" hidden="1" customWidth="1"/>
    <col min="9" max="9" width="12.85546875" style="126" bestFit="1" customWidth="1"/>
    <col min="10" max="10" width="11.5703125" bestFit="1" customWidth="1"/>
  </cols>
  <sheetData>
    <row r="1" spans="1:9" x14ac:dyDescent="0.25">
      <c r="A1" s="11"/>
      <c r="B1" s="11"/>
      <c r="C1" s="12"/>
      <c r="E1" s="11"/>
    </row>
    <row r="2" spans="1:9" ht="30" x14ac:dyDescent="0.25">
      <c r="A2" s="6" t="s">
        <v>1</v>
      </c>
      <c r="B2" s="6" t="s">
        <v>216</v>
      </c>
      <c r="C2" s="6" t="s">
        <v>2</v>
      </c>
      <c r="D2" s="18" t="s">
        <v>4</v>
      </c>
      <c r="E2" s="9" t="s">
        <v>545</v>
      </c>
      <c r="F2" s="7" t="s">
        <v>147</v>
      </c>
      <c r="G2" s="21" t="s">
        <v>148</v>
      </c>
      <c r="H2" s="22" t="s">
        <v>185</v>
      </c>
      <c r="I2" s="86" t="s">
        <v>414</v>
      </c>
    </row>
    <row r="3" spans="1:9" x14ac:dyDescent="0.25">
      <c r="A3" s="4">
        <v>1</v>
      </c>
      <c r="B3" s="34" t="s">
        <v>277</v>
      </c>
      <c r="C3" s="10" t="s">
        <v>194</v>
      </c>
      <c r="D3" s="13" t="s">
        <v>195</v>
      </c>
      <c r="E3" s="70">
        <v>0.28999999999999998</v>
      </c>
      <c r="F3" s="10">
        <v>12</v>
      </c>
      <c r="G3" s="75">
        <f t="shared" ref="G3:G34" si="0">F3*E3</f>
        <v>3.4799999999999995</v>
      </c>
      <c r="H3" s="33">
        <v>0.75</v>
      </c>
      <c r="I3" s="29" t="s">
        <v>413</v>
      </c>
    </row>
    <row r="4" spans="1:9" x14ac:dyDescent="0.25">
      <c r="A4" s="4">
        <v>2</v>
      </c>
      <c r="B4" s="61"/>
      <c r="C4" s="10" t="s">
        <v>194</v>
      </c>
      <c r="D4" s="10" t="s">
        <v>195</v>
      </c>
      <c r="E4" s="85">
        <v>0.4</v>
      </c>
      <c r="F4" s="63">
        <v>24</v>
      </c>
      <c r="G4" s="80">
        <f t="shared" si="0"/>
        <v>9.6000000000000014</v>
      </c>
      <c r="H4" s="90">
        <v>0.75</v>
      </c>
      <c r="I4" s="29" t="s">
        <v>411</v>
      </c>
    </row>
    <row r="5" spans="1:9" x14ac:dyDescent="0.25">
      <c r="A5" s="4">
        <v>3</v>
      </c>
      <c r="B5" s="61"/>
      <c r="C5" s="10" t="s">
        <v>419</v>
      </c>
      <c r="D5" s="63" t="s">
        <v>195</v>
      </c>
      <c r="E5" s="85">
        <v>0.2</v>
      </c>
      <c r="F5" s="63">
        <v>48</v>
      </c>
      <c r="G5" s="80">
        <f t="shared" si="0"/>
        <v>9.6000000000000014</v>
      </c>
      <c r="H5" s="44">
        <v>0.5</v>
      </c>
      <c r="I5" s="29" t="s">
        <v>411</v>
      </c>
    </row>
    <row r="6" spans="1:9" x14ac:dyDescent="0.25">
      <c r="A6" s="4">
        <v>4</v>
      </c>
      <c r="B6" s="61"/>
      <c r="C6" s="66" t="s">
        <v>535</v>
      </c>
      <c r="D6" s="67" t="s">
        <v>400</v>
      </c>
      <c r="E6" s="72">
        <v>5.7</v>
      </c>
      <c r="F6" s="67">
        <v>4</v>
      </c>
      <c r="G6" s="76">
        <f t="shared" si="0"/>
        <v>22.8</v>
      </c>
      <c r="H6" s="59">
        <v>10</v>
      </c>
      <c r="I6" s="29" t="s">
        <v>411</v>
      </c>
    </row>
    <row r="7" spans="1:9" x14ac:dyDescent="0.25">
      <c r="A7" s="4">
        <v>5</v>
      </c>
      <c r="B7" s="61"/>
      <c r="C7" s="66" t="s">
        <v>536</v>
      </c>
      <c r="D7" s="67" t="s">
        <v>400</v>
      </c>
      <c r="E7" s="72">
        <v>6</v>
      </c>
      <c r="F7" s="67">
        <v>4</v>
      </c>
      <c r="G7" s="76">
        <f t="shared" si="0"/>
        <v>24</v>
      </c>
      <c r="H7" s="59">
        <v>10</v>
      </c>
      <c r="I7" s="29" t="s">
        <v>411</v>
      </c>
    </row>
    <row r="8" spans="1:9" x14ac:dyDescent="0.25">
      <c r="A8" s="4">
        <v>6</v>
      </c>
      <c r="B8" s="61"/>
      <c r="C8" s="68" t="s">
        <v>382</v>
      </c>
      <c r="D8" s="63" t="s">
        <v>19</v>
      </c>
      <c r="E8" s="72">
        <v>7.77</v>
      </c>
      <c r="F8" s="66">
        <v>2</v>
      </c>
      <c r="G8" s="81">
        <f t="shared" si="0"/>
        <v>15.54</v>
      </c>
      <c r="H8" s="24">
        <v>10</v>
      </c>
      <c r="I8" s="29" t="s">
        <v>412</v>
      </c>
    </row>
    <row r="9" spans="1:9" x14ac:dyDescent="0.25">
      <c r="A9" s="4">
        <v>7</v>
      </c>
      <c r="B9" s="63" t="s">
        <v>295</v>
      </c>
      <c r="C9" s="68" t="s">
        <v>282</v>
      </c>
      <c r="D9" s="10" t="s">
        <v>152</v>
      </c>
      <c r="E9" s="74">
        <v>1</v>
      </c>
      <c r="F9" s="66">
        <v>6</v>
      </c>
      <c r="G9" s="79">
        <f t="shared" si="0"/>
        <v>6</v>
      </c>
      <c r="H9" s="33">
        <v>2</v>
      </c>
      <c r="I9" s="29" t="s">
        <v>267</v>
      </c>
    </row>
    <row r="10" spans="1:9" x14ac:dyDescent="0.25">
      <c r="A10" s="4">
        <v>8</v>
      </c>
      <c r="B10" s="61"/>
      <c r="C10" s="63" t="s">
        <v>282</v>
      </c>
      <c r="D10" s="63" t="s">
        <v>152</v>
      </c>
      <c r="E10" s="85">
        <v>1</v>
      </c>
      <c r="F10" s="63">
        <v>6</v>
      </c>
      <c r="G10" s="77">
        <f t="shared" si="0"/>
        <v>6</v>
      </c>
      <c r="H10" s="44">
        <v>2</v>
      </c>
      <c r="I10" s="29" t="s">
        <v>411</v>
      </c>
    </row>
    <row r="11" spans="1:9" x14ac:dyDescent="0.25">
      <c r="A11" s="4">
        <v>9</v>
      </c>
      <c r="B11" s="34" t="s">
        <v>324</v>
      </c>
      <c r="C11" s="10" t="s">
        <v>325</v>
      </c>
      <c r="D11" s="10" t="s">
        <v>19</v>
      </c>
      <c r="E11" s="70">
        <v>22</v>
      </c>
      <c r="F11" s="66">
        <v>1</v>
      </c>
      <c r="G11" s="75">
        <f t="shared" si="0"/>
        <v>22</v>
      </c>
      <c r="H11" s="33">
        <v>30</v>
      </c>
      <c r="I11" s="29" t="s">
        <v>413</v>
      </c>
    </row>
    <row r="12" spans="1:9" x14ac:dyDescent="0.25">
      <c r="A12" s="4">
        <v>10</v>
      </c>
      <c r="B12" s="34" t="s">
        <v>358</v>
      </c>
      <c r="C12" s="10" t="s">
        <v>360</v>
      </c>
      <c r="D12" s="10" t="s">
        <v>19</v>
      </c>
      <c r="E12" s="70">
        <v>6</v>
      </c>
      <c r="F12" s="10">
        <v>2</v>
      </c>
      <c r="G12" s="75">
        <f t="shared" si="0"/>
        <v>12</v>
      </c>
      <c r="H12" s="33">
        <v>8</v>
      </c>
      <c r="I12" s="29" t="s">
        <v>413</v>
      </c>
    </row>
    <row r="13" spans="1:9" x14ac:dyDescent="0.25">
      <c r="A13" s="4">
        <v>11</v>
      </c>
      <c r="B13" s="63" t="s">
        <v>302</v>
      </c>
      <c r="C13" s="68" t="s">
        <v>291</v>
      </c>
      <c r="D13" s="10" t="s">
        <v>288</v>
      </c>
      <c r="E13" s="74">
        <v>8</v>
      </c>
      <c r="F13" s="66">
        <v>1</v>
      </c>
      <c r="G13" s="79">
        <f t="shared" si="0"/>
        <v>8</v>
      </c>
      <c r="H13" s="24">
        <v>10</v>
      </c>
      <c r="I13" s="29" t="s">
        <v>267</v>
      </c>
    </row>
    <row r="14" spans="1:9" x14ac:dyDescent="0.25">
      <c r="A14" s="4">
        <v>12</v>
      </c>
      <c r="B14" s="63" t="s">
        <v>303</v>
      </c>
      <c r="C14" s="68" t="s">
        <v>291</v>
      </c>
      <c r="D14" s="10" t="s">
        <v>283</v>
      </c>
      <c r="E14" s="74">
        <v>27</v>
      </c>
      <c r="F14" s="66">
        <v>1</v>
      </c>
      <c r="G14" s="79">
        <f t="shared" si="0"/>
        <v>27</v>
      </c>
      <c r="H14" s="24">
        <v>29.5</v>
      </c>
      <c r="I14" s="29" t="s">
        <v>267</v>
      </c>
    </row>
    <row r="15" spans="1:9" x14ac:dyDescent="0.25">
      <c r="A15" s="4">
        <v>13</v>
      </c>
      <c r="B15" s="63" t="s">
        <v>296</v>
      </c>
      <c r="C15" s="68" t="s">
        <v>301</v>
      </c>
      <c r="D15" s="10" t="s">
        <v>152</v>
      </c>
      <c r="E15" s="74">
        <v>2.5</v>
      </c>
      <c r="F15" s="66">
        <v>2</v>
      </c>
      <c r="G15" s="79">
        <f t="shared" si="0"/>
        <v>5</v>
      </c>
      <c r="H15" s="24">
        <v>3.5</v>
      </c>
      <c r="I15" s="29" t="s">
        <v>267</v>
      </c>
    </row>
    <row r="16" spans="1:9" x14ac:dyDescent="0.25">
      <c r="A16" s="4">
        <v>14</v>
      </c>
      <c r="B16" s="61"/>
      <c r="C16" s="98" t="s">
        <v>475</v>
      </c>
      <c r="D16" s="98" t="s">
        <v>19</v>
      </c>
      <c r="E16" s="72">
        <v>10</v>
      </c>
      <c r="F16" s="66">
        <v>0</v>
      </c>
      <c r="G16" s="79">
        <f t="shared" si="0"/>
        <v>0</v>
      </c>
      <c r="H16" s="33">
        <v>20</v>
      </c>
      <c r="I16" s="29" t="s">
        <v>502</v>
      </c>
    </row>
    <row r="17" spans="1:9" x14ac:dyDescent="0.25">
      <c r="A17" s="4">
        <v>15</v>
      </c>
      <c r="B17" s="61"/>
      <c r="C17" s="68" t="s">
        <v>368</v>
      </c>
      <c r="D17" s="66" t="s">
        <v>369</v>
      </c>
      <c r="E17" s="72">
        <v>0.8</v>
      </c>
      <c r="F17" s="66">
        <v>12</v>
      </c>
      <c r="G17" s="78">
        <f t="shared" si="0"/>
        <v>9.6000000000000014</v>
      </c>
      <c r="H17" s="24">
        <v>2</v>
      </c>
      <c r="I17" s="29" t="s">
        <v>412</v>
      </c>
    </row>
    <row r="18" spans="1:9" x14ac:dyDescent="0.25">
      <c r="A18" s="4">
        <v>16</v>
      </c>
      <c r="B18" s="61"/>
      <c r="C18" s="66" t="s">
        <v>368</v>
      </c>
      <c r="D18" s="66" t="s">
        <v>508</v>
      </c>
      <c r="E18" s="85">
        <v>0.69</v>
      </c>
      <c r="F18" s="63">
        <v>2</v>
      </c>
      <c r="G18" s="80">
        <f t="shared" si="0"/>
        <v>1.38</v>
      </c>
      <c r="H18" s="44">
        <v>2</v>
      </c>
      <c r="I18" s="29" t="s">
        <v>411</v>
      </c>
    </row>
    <row r="19" spans="1:9" x14ac:dyDescent="0.25">
      <c r="A19" s="4">
        <v>17</v>
      </c>
      <c r="B19" s="61"/>
      <c r="C19" s="98" t="s">
        <v>454</v>
      </c>
      <c r="D19" s="98" t="s">
        <v>19</v>
      </c>
      <c r="E19" s="72">
        <v>4</v>
      </c>
      <c r="F19" s="66">
        <v>2</v>
      </c>
      <c r="G19" s="79">
        <f t="shared" si="0"/>
        <v>8</v>
      </c>
      <c r="H19" s="33">
        <v>4.7</v>
      </c>
      <c r="I19" s="29" t="s">
        <v>276</v>
      </c>
    </row>
    <row r="20" spans="1:9" x14ac:dyDescent="0.25">
      <c r="A20" s="4">
        <v>18</v>
      </c>
      <c r="B20" s="61"/>
      <c r="C20" s="10" t="s">
        <v>449</v>
      </c>
      <c r="D20" s="10" t="s">
        <v>76</v>
      </c>
      <c r="E20" s="70">
        <v>0.75</v>
      </c>
      <c r="F20" s="63">
        <v>1</v>
      </c>
      <c r="G20" s="79">
        <f t="shared" si="0"/>
        <v>0.75</v>
      </c>
      <c r="H20" s="33">
        <v>1.35</v>
      </c>
      <c r="I20" s="29" t="s">
        <v>276</v>
      </c>
    </row>
    <row r="21" spans="1:9" x14ac:dyDescent="0.25">
      <c r="A21" s="4">
        <v>19</v>
      </c>
      <c r="B21" s="34" t="s">
        <v>357</v>
      </c>
      <c r="C21" s="10" t="s">
        <v>354</v>
      </c>
      <c r="D21" s="10" t="s">
        <v>19</v>
      </c>
      <c r="E21" s="70">
        <v>2.78</v>
      </c>
      <c r="F21" s="66">
        <v>1</v>
      </c>
      <c r="G21" s="75">
        <f t="shared" si="0"/>
        <v>2.78</v>
      </c>
      <c r="H21" s="33">
        <v>4</v>
      </c>
      <c r="I21" s="29" t="s">
        <v>413</v>
      </c>
    </row>
    <row r="22" spans="1:9" x14ac:dyDescent="0.25">
      <c r="A22" s="4">
        <v>20</v>
      </c>
      <c r="B22" s="37" t="s">
        <v>279</v>
      </c>
      <c r="C22" s="68" t="s">
        <v>268</v>
      </c>
      <c r="D22" s="10" t="s">
        <v>283</v>
      </c>
      <c r="E22" s="74">
        <v>20</v>
      </c>
      <c r="F22" s="63">
        <v>1</v>
      </c>
      <c r="G22" s="79">
        <f t="shared" si="0"/>
        <v>20</v>
      </c>
      <c r="H22" s="24">
        <v>21</v>
      </c>
      <c r="I22" s="29" t="s">
        <v>267</v>
      </c>
    </row>
    <row r="23" spans="1:9" x14ac:dyDescent="0.25">
      <c r="A23" s="4">
        <v>21</v>
      </c>
      <c r="B23" s="34"/>
      <c r="C23" s="10" t="s">
        <v>375</v>
      </c>
      <c r="D23" s="10" t="s">
        <v>19</v>
      </c>
      <c r="E23" s="70">
        <v>35</v>
      </c>
      <c r="F23" s="66">
        <v>2</v>
      </c>
      <c r="G23" s="75">
        <f t="shared" si="0"/>
        <v>70</v>
      </c>
      <c r="H23" s="33">
        <v>45</v>
      </c>
      <c r="I23" s="29" t="s">
        <v>412</v>
      </c>
    </row>
    <row r="24" spans="1:9" x14ac:dyDescent="0.25">
      <c r="A24" s="4">
        <v>22</v>
      </c>
      <c r="B24" s="34"/>
      <c r="C24" s="10" t="s">
        <v>374</v>
      </c>
      <c r="D24" s="10" t="s">
        <v>19</v>
      </c>
      <c r="E24" s="70">
        <v>32</v>
      </c>
      <c r="F24" s="66">
        <v>1</v>
      </c>
      <c r="G24" s="75">
        <f t="shared" si="0"/>
        <v>32</v>
      </c>
      <c r="H24" s="33">
        <v>45</v>
      </c>
      <c r="I24" s="29" t="s">
        <v>8</v>
      </c>
    </row>
    <row r="25" spans="1:9" x14ac:dyDescent="0.25">
      <c r="A25" s="4">
        <v>23</v>
      </c>
      <c r="B25" s="34"/>
      <c r="C25" s="10" t="s">
        <v>376</v>
      </c>
      <c r="D25" s="10" t="s">
        <v>19</v>
      </c>
      <c r="E25" s="70">
        <v>24</v>
      </c>
      <c r="F25" s="66">
        <v>2</v>
      </c>
      <c r="G25" s="75">
        <f t="shared" si="0"/>
        <v>48</v>
      </c>
      <c r="H25" s="33">
        <v>45</v>
      </c>
      <c r="I25" s="29" t="s">
        <v>411</v>
      </c>
    </row>
    <row r="26" spans="1:9" x14ac:dyDescent="0.25">
      <c r="A26" s="4">
        <v>24</v>
      </c>
      <c r="B26" s="34"/>
      <c r="C26" s="10" t="s">
        <v>410</v>
      </c>
      <c r="D26" s="10" t="s">
        <v>19</v>
      </c>
      <c r="E26" s="70">
        <v>13</v>
      </c>
      <c r="F26" s="66">
        <v>2</v>
      </c>
      <c r="G26" s="75">
        <f t="shared" si="0"/>
        <v>26</v>
      </c>
      <c r="H26" s="33">
        <v>20</v>
      </c>
      <c r="I26" s="29" t="s">
        <v>411</v>
      </c>
    </row>
    <row r="27" spans="1:9" x14ac:dyDescent="0.25">
      <c r="A27" s="4">
        <v>25</v>
      </c>
      <c r="B27" s="34" t="s">
        <v>331</v>
      </c>
      <c r="C27" s="10" t="s">
        <v>373</v>
      </c>
      <c r="D27" s="10" t="s">
        <v>19</v>
      </c>
      <c r="E27" s="70">
        <v>25</v>
      </c>
      <c r="F27" s="66">
        <v>1</v>
      </c>
      <c r="G27" s="75">
        <f t="shared" si="0"/>
        <v>25</v>
      </c>
      <c r="H27" s="33">
        <v>30</v>
      </c>
      <c r="I27" s="29" t="s">
        <v>413</v>
      </c>
    </row>
    <row r="28" spans="1:9" x14ac:dyDescent="0.25">
      <c r="A28" s="4">
        <v>26</v>
      </c>
      <c r="B28" s="34" t="s">
        <v>328</v>
      </c>
      <c r="C28" s="10" t="s">
        <v>365</v>
      </c>
      <c r="D28" s="10" t="s">
        <v>19</v>
      </c>
      <c r="E28" s="70">
        <v>0.5</v>
      </c>
      <c r="F28" s="66">
        <v>2</v>
      </c>
      <c r="G28" s="75">
        <f t="shared" si="0"/>
        <v>1</v>
      </c>
      <c r="H28" s="33">
        <v>1.33</v>
      </c>
      <c r="I28" s="29" t="s">
        <v>413</v>
      </c>
    </row>
    <row r="29" spans="1:9" x14ac:dyDescent="0.25">
      <c r="A29" s="4">
        <v>27</v>
      </c>
      <c r="B29" s="61"/>
      <c r="C29" s="98" t="s">
        <v>464</v>
      </c>
      <c r="D29" s="98" t="s">
        <v>19</v>
      </c>
      <c r="E29" s="72">
        <v>9</v>
      </c>
      <c r="F29" s="66">
        <v>1</v>
      </c>
      <c r="G29" s="79">
        <f t="shared" si="0"/>
        <v>9</v>
      </c>
      <c r="H29" s="33">
        <v>20</v>
      </c>
      <c r="I29" s="29" t="s">
        <v>413</v>
      </c>
    </row>
    <row r="30" spans="1:9" x14ac:dyDescent="0.25">
      <c r="A30" s="4">
        <v>28</v>
      </c>
      <c r="B30" s="61"/>
      <c r="C30" s="98" t="s">
        <v>453</v>
      </c>
      <c r="D30" s="10" t="s">
        <v>19</v>
      </c>
      <c r="E30" s="72">
        <v>2</v>
      </c>
      <c r="F30" s="66">
        <v>2</v>
      </c>
      <c r="G30" s="79">
        <f t="shared" si="0"/>
        <v>4</v>
      </c>
      <c r="H30" s="33">
        <v>4</v>
      </c>
      <c r="I30" s="29" t="s">
        <v>470</v>
      </c>
    </row>
    <row r="31" spans="1:9" x14ac:dyDescent="0.25">
      <c r="A31" s="4">
        <v>29</v>
      </c>
      <c r="B31" s="61"/>
      <c r="C31" s="66" t="s">
        <v>392</v>
      </c>
      <c r="D31" s="67" t="s">
        <v>19</v>
      </c>
      <c r="E31" s="72">
        <v>0.68</v>
      </c>
      <c r="F31" s="67">
        <v>6</v>
      </c>
      <c r="G31" s="76">
        <f t="shared" si="0"/>
        <v>4.08</v>
      </c>
      <c r="H31" s="59">
        <v>1.75</v>
      </c>
      <c r="I31" s="29" t="s">
        <v>411</v>
      </c>
    </row>
    <row r="32" spans="1:9" x14ac:dyDescent="0.25">
      <c r="A32" s="4">
        <v>30</v>
      </c>
      <c r="B32" s="61"/>
      <c r="C32" s="66" t="s">
        <v>393</v>
      </c>
      <c r="D32" s="67" t="s">
        <v>19</v>
      </c>
      <c r="E32" s="72">
        <v>0.17</v>
      </c>
      <c r="F32" s="67">
        <v>6</v>
      </c>
      <c r="G32" s="76">
        <f t="shared" si="0"/>
        <v>1.02</v>
      </c>
      <c r="H32" s="59">
        <v>0.5</v>
      </c>
      <c r="I32" s="29" t="s">
        <v>411</v>
      </c>
    </row>
    <row r="33" spans="1:9" x14ac:dyDescent="0.25">
      <c r="A33" s="4">
        <v>31</v>
      </c>
      <c r="B33" s="61"/>
      <c r="C33" s="66" t="s">
        <v>394</v>
      </c>
      <c r="D33" s="67" t="s">
        <v>19</v>
      </c>
      <c r="E33" s="72">
        <v>0.34</v>
      </c>
      <c r="F33" s="67">
        <v>6</v>
      </c>
      <c r="G33" s="76">
        <f t="shared" si="0"/>
        <v>2.04</v>
      </c>
      <c r="H33" s="59">
        <v>1</v>
      </c>
      <c r="I33" s="29" t="s">
        <v>411</v>
      </c>
    </row>
    <row r="34" spans="1:9" x14ac:dyDescent="0.25">
      <c r="A34" s="4">
        <v>32</v>
      </c>
      <c r="B34" s="62"/>
      <c r="C34" s="66" t="s">
        <v>395</v>
      </c>
      <c r="D34" s="67" t="s">
        <v>19</v>
      </c>
      <c r="E34" s="72">
        <v>0.51</v>
      </c>
      <c r="F34" s="67">
        <v>6</v>
      </c>
      <c r="G34" s="76">
        <f t="shared" si="0"/>
        <v>3.06</v>
      </c>
      <c r="H34" s="59">
        <v>1.5</v>
      </c>
      <c r="I34" s="29" t="s">
        <v>411</v>
      </c>
    </row>
    <row r="35" spans="1:9" x14ac:dyDescent="0.25">
      <c r="A35" s="4">
        <v>33</v>
      </c>
      <c r="B35" s="39" t="s">
        <v>230</v>
      </c>
      <c r="C35" s="88" t="s">
        <v>176</v>
      </c>
      <c r="D35" s="10" t="s">
        <v>91</v>
      </c>
      <c r="E35" s="108">
        <v>2.5</v>
      </c>
      <c r="F35" s="11">
        <v>2</v>
      </c>
      <c r="G35" s="109">
        <f t="shared" ref="G35:G68" si="1">F35*E35</f>
        <v>5</v>
      </c>
      <c r="H35" s="24">
        <v>4</v>
      </c>
      <c r="I35" s="29" t="s">
        <v>413</v>
      </c>
    </row>
    <row r="36" spans="1:9" x14ac:dyDescent="0.25">
      <c r="A36" s="4">
        <v>34</v>
      </c>
      <c r="B36" s="39" t="s">
        <v>228</v>
      </c>
      <c r="C36" s="36" t="s">
        <v>175</v>
      </c>
      <c r="D36" s="10" t="s">
        <v>91</v>
      </c>
      <c r="E36" s="26">
        <v>2</v>
      </c>
      <c r="F36" s="19">
        <v>2</v>
      </c>
      <c r="G36" s="27">
        <f t="shared" si="1"/>
        <v>4</v>
      </c>
      <c r="H36" s="24">
        <v>3.5</v>
      </c>
      <c r="I36" s="29" t="s">
        <v>413</v>
      </c>
    </row>
    <row r="37" spans="1:9" x14ac:dyDescent="0.25">
      <c r="A37" s="4">
        <v>35</v>
      </c>
      <c r="B37" s="29" t="s">
        <v>271</v>
      </c>
      <c r="C37" s="87" t="s">
        <v>270</v>
      </c>
      <c r="D37" s="67" t="s">
        <v>19</v>
      </c>
      <c r="E37" s="24">
        <v>3</v>
      </c>
      <c r="F37" s="29">
        <v>6</v>
      </c>
      <c r="G37" s="24">
        <f t="shared" si="1"/>
        <v>18</v>
      </c>
      <c r="H37" s="24">
        <v>4</v>
      </c>
      <c r="I37" s="29" t="s">
        <v>267</v>
      </c>
    </row>
    <row r="38" spans="1:9" x14ac:dyDescent="0.25">
      <c r="A38" s="4">
        <v>36</v>
      </c>
      <c r="B38" s="39" t="s">
        <v>259</v>
      </c>
      <c r="C38" s="36" t="s">
        <v>200</v>
      </c>
      <c r="D38" s="13" t="s">
        <v>201</v>
      </c>
      <c r="E38" s="24">
        <v>0.5</v>
      </c>
      <c r="F38" s="30">
        <v>1</v>
      </c>
      <c r="G38" s="24">
        <f t="shared" si="1"/>
        <v>0.5</v>
      </c>
      <c r="H38" s="55">
        <v>1</v>
      </c>
      <c r="I38" s="29" t="s">
        <v>413</v>
      </c>
    </row>
    <row r="39" spans="1:9" x14ac:dyDescent="0.25">
      <c r="A39" s="4">
        <v>37</v>
      </c>
      <c r="B39" s="39" t="s">
        <v>246</v>
      </c>
      <c r="C39" s="106" t="s">
        <v>245</v>
      </c>
      <c r="D39" s="19" t="s">
        <v>156</v>
      </c>
      <c r="E39" s="71">
        <v>0.35</v>
      </c>
      <c r="F39" s="19">
        <v>2</v>
      </c>
      <c r="G39" s="27">
        <f t="shared" si="1"/>
        <v>0.7</v>
      </c>
      <c r="H39" s="24">
        <v>1</v>
      </c>
      <c r="I39" s="29" t="s">
        <v>413</v>
      </c>
    </row>
    <row r="40" spans="1:9" x14ac:dyDescent="0.25">
      <c r="A40" s="4">
        <v>38</v>
      </c>
      <c r="B40" s="39" t="s">
        <v>332</v>
      </c>
      <c r="C40" s="36" t="s">
        <v>417</v>
      </c>
      <c r="D40" s="20" t="s">
        <v>334</v>
      </c>
      <c r="E40" s="24">
        <v>0.5</v>
      </c>
      <c r="F40" s="30">
        <v>3</v>
      </c>
      <c r="G40" s="24">
        <f t="shared" si="1"/>
        <v>1.5</v>
      </c>
      <c r="H40" s="33">
        <v>1.33</v>
      </c>
      <c r="I40" s="29" t="s">
        <v>413</v>
      </c>
    </row>
    <row r="41" spans="1:9" x14ac:dyDescent="0.25">
      <c r="A41" s="4">
        <v>39</v>
      </c>
      <c r="B41" s="39" t="s">
        <v>335</v>
      </c>
      <c r="C41" s="36" t="s">
        <v>418</v>
      </c>
      <c r="D41" s="20" t="s">
        <v>336</v>
      </c>
      <c r="E41" s="24">
        <v>0.35</v>
      </c>
      <c r="F41" s="30">
        <v>3</v>
      </c>
      <c r="G41" s="24">
        <f t="shared" si="1"/>
        <v>1.0499999999999998</v>
      </c>
      <c r="H41" s="33">
        <v>1</v>
      </c>
      <c r="I41" s="29" t="s">
        <v>413</v>
      </c>
    </row>
    <row r="42" spans="1:9" x14ac:dyDescent="0.25">
      <c r="A42" s="4">
        <v>40</v>
      </c>
      <c r="B42" s="29" t="s">
        <v>280</v>
      </c>
      <c r="C42" s="87" t="s">
        <v>272</v>
      </c>
      <c r="D42" s="41" t="s">
        <v>19</v>
      </c>
      <c r="E42" s="24">
        <v>0.5</v>
      </c>
      <c r="F42" s="29">
        <v>12</v>
      </c>
      <c r="G42" s="24">
        <f t="shared" si="1"/>
        <v>6</v>
      </c>
      <c r="H42" s="24">
        <v>0.75</v>
      </c>
      <c r="I42" s="29" t="s">
        <v>267</v>
      </c>
    </row>
    <row r="43" spans="1:9" x14ac:dyDescent="0.25">
      <c r="A43" s="4">
        <v>41</v>
      </c>
      <c r="B43" s="17"/>
      <c r="C43" s="92" t="s">
        <v>465</v>
      </c>
      <c r="D43" s="92" t="s">
        <v>19</v>
      </c>
      <c r="E43" s="43">
        <v>7</v>
      </c>
      <c r="F43" s="30">
        <v>2</v>
      </c>
      <c r="G43" s="33">
        <f t="shared" si="1"/>
        <v>14</v>
      </c>
      <c r="H43" s="33">
        <v>10</v>
      </c>
      <c r="I43" s="29" t="s">
        <v>413</v>
      </c>
    </row>
    <row r="44" spans="1:9" x14ac:dyDescent="0.25">
      <c r="A44" s="4">
        <v>42</v>
      </c>
      <c r="B44" s="17"/>
      <c r="C44" s="92" t="s">
        <v>463</v>
      </c>
      <c r="D44" s="92" t="s">
        <v>19</v>
      </c>
      <c r="E44" s="43">
        <v>6.5</v>
      </c>
      <c r="F44" s="30">
        <v>2</v>
      </c>
      <c r="G44" s="33">
        <f t="shared" si="1"/>
        <v>13</v>
      </c>
      <c r="H44" s="33">
        <v>10</v>
      </c>
      <c r="I44" s="29" t="s">
        <v>413</v>
      </c>
    </row>
    <row r="45" spans="1:9" x14ac:dyDescent="0.25">
      <c r="A45" s="4">
        <v>43</v>
      </c>
      <c r="B45" s="29" t="s">
        <v>315</v>
      </c>
      <c r="C45" s="45" t="s">
        <v>313</v>
      </c>
      <c r="D45" s="20" t="s">
        <v>286</v>
      </c>
      <c r="E45" s="33">
        <v>4</v>
      </c>
      <c r="F45" s="30">
        <v>2</v>
      </c>
      <c r="G45" s="33">
        <f t="shared" si="1"/>
        <v>8</v>
      </c>
      <c r="H45" s="24">
        <v>6</v>
      </c>
      <c r="I45" s="29" t="s">
        <v>267</v>
      </c>
    </row>
    <row r="46" spans="1:9" x14ac:dyDescent="0.25">
      <c r="A46" s="4">
        <v>44</v>
      </c>
      <c r="B46" s="17"/>
      <c r="C46" s="20" t="s">
        <v>452</v>
      </c>
      <c r="D46" s="20" t="s">
        <v>91</v>
      </c>
      <c r="E46" s="43">
        <v>7</v>
      </c>
      <c r="F46" s="30">
        <v>6</v>
      </c>
      <c r="G46" s="33">
        <f t="shared" si="1"/>
        <v>42</v>
      </c>
      <c r="H46" s="33">
        <v>10</v>
      </c>
      <c r="I46" s="29" t="s">
        <v>470</v>
      </c>
    </row>
    <row r="47" spans="1:9" x14ac:dyDescent="0.25">
      <c r="A47" s="4">
        <v>45</v>
      </c>
      <c r="B47" s="40" t="s">
        <v>275</v>
      </c>
      <c r="C47" s="45" t="s">
        <v>273</v>
      </c>
      <c r="D47" s="20" t="s">
        <v>274</v>
      </c>
      <c r="E47" s="33">
        <v>0.36</v>
      </c>
      <c r="F47" s="30">
        <v>21</v>
      </c>
      <c r="G47" s="33">
        <f t="shared" si="1"/>
        <v>7.56</v>
      </c>
      <c r="H47" s="33">
        <v>0.5</v>
      </c>
      <c r="I47" s="29" t="s">
        <v>276</v>
      </c>
    </row>
    <row r="48" spans="1:9" x14ac:dyDescent="0.25">
      <c r="A48" s="4">
        <v>46</v>
      </c>
      <c r="B48" s="17"/>
      <c r="C48" s="92" t="s">
        <v>442</v>
      </c>
      <c r="D48" s="92" t="s">
        <v>443</v>
      </c>
      <c r="E48" s="43">
        <v>4.5</v>
      </c>
      <c r="F48" s="30">
        <v>34</v>
      </c>
      <c r="G48" s="33">
        <f t="shared" si="1"/>
        <v>153</v>
      </c>
      <c r="H48" s="33">
        <v>8</v>
      </c>
      <c r="I48" s="29" t="s">
        <v>470</v>
      </c>
    </row>
    <row r="49" spans="1:9" x14ac:dyDescent="0.25">
      <c r="A49" s="4">
        <v>47</v>
      </c>
      <c r="B49" s="17"/>
      <c r="C49" s="45" t="s">
        <v>378</v>
      </c>
      <c r="D49" s="29" t="s">
        <v>19</v>
      </c>
      <c r="E49" s="43">
        <v>1.4</v>
      </c>
      <c r="F49" s="30">
        <v>6</v>
      </c>
      <c r="G49" s="57">
        <f t="shared" si="1"/>
        <v>8.3999999999999986</v>
      </c>
      <c r="H49" s="24">
        <v>3.36</v>
      </c>
      <c r="I49" s="29" t="s">
        <v>412</v>
      </c>
    </row>
    <row r="50" spans="1:9" x14ac:dyDescent="0.25">
      <c r="A50" s="4">
        <v>48</v>
      </c>
      <c r="B50" s="17"/>
      <c r="C50" s="29" t="s">
        <v>388</v>
      </c>
      <c r="D50" s="41" t="s">
        <v>19</v>
      </c>
      <c r="E50" s="43">
        <v>2.2200000000000002</v>
      </c>
      <c r="F50" s="41">
        <v>2</v>
      </c>
      <c r="G50" s="58">
        <f t="shared" si="1"/>
        <v>4.4400000000000004</v>
      </c>
      <c r="H50" s="59">
        <v>3.36</v>
      </c>
      <c r="I50" s="127" t="s">
        <v>411</v>
      </c>
    </row>
    <row r="51" spans="1:9" x14ac:dyDescent="0.25">
      <c r="A51" s="4">
        <v>49</v>
      </c>
      <c r="B51" s="29" t="s">
        <v>305</v>
      </c>
      <c r="C51" s="45" t="s">
        <v>312</v>
      </c>
      <c r="D51" s="20" t="s">
        <v>288</v>
      </c>
      <c r="E51" s="33">
        <v>11</v>
      </c>
      <c r="F51" s="30">
        <v>1</v>
      </c>
      <c r="G51" s="33">
        <f t="shared" si="1"/>
        <v>11</v>
      </c>
      <c r="H51" s="24">
        <v>15</v>
      </c>
      <c r="I51" s="29" t="s">
        <v>267</v>
      </c>
    </row>
    <row r="52" spans="1:9" x14ac:dyDescent="0.25">
      <c r="A52" s="4">
        <v>50</v>
      </c>
      <c r="B52" s="39" t="s">
        <v>261</v>
      </c>
      <c r="C52" s="20" t="s">
        <v>206</v>
      </c>
      <c r="D52" s="20" t="s">
        <v>207</v>
      </c>
      <c r="E52" s="33">
        <v>8</v>
      </c>
      <c r="F52" s="30">
        <v>1</v>
      </c>
      <c r="G52" s="33">
        <f t="shared" si="1"/>
        <v>8</v>
      </c>
      <c r="H52" s="33">
        <v>10</v>
      </c>
      <c r="I52" s="29" t="s">
        <v>208</v>
      </c>
    </row>
    <row r="53" spans="1:9" x14ac:dyDescent="0.25">
      <c r="A53" s="4">
        <v>51</v>
      </c>
      <c r="B53" s="17"/>
      <c r="C53" s="19" t="s">
        <v>99</v>
      </c>
      <c r="D53" s="19" t="s">
        <v>7</v>
      </c>
      <c r="E53" s="43">
        <f>1.11*2.1</f>
        <v>2.3310000000000004</v>
      </c>
      <c r="F53" s="29">
        <v>10</v>
      </c>
      <c r="G53" s="57">
        <f t="shared" si="1"/>
        <v>23.310000000000002</v>
      </c>
      <c r="H53" s="24">
        <v>4.33</v>
      </c>
      <c r="I53" s="29" t="s">
        <v>411</v>
      </c>
    </row>
    <row r="54" spans="1:9" x14ac:dyDescent="0.25">
      <c r="A54" s="4">
        <v>52</v>
      </c>
      <c r="B54" s="17"/>
      <c r="C54" s="19" t="s">
        <v>96</v>
      </c>
      <c r="D54" s="19" t="s">
        <v>7</v>
      </c>
      <c r="E54" s="43">
        <f>1.11*2.1</f>
        <v>2.3310000000000004</v>
      </c>
      <c r="F54" s="29">
        <v>10</v>
      </c>
      <c r="G54" s="57">
        <f t="shared" si="1"/>
        <v>23.310000000000002</v>
      </c>
      <c r="H54" s="24">
        <v>4.33</v>
      </c>
      <c r="I54" s="29" t="s">
        <v>411</v>
      </c>
    </row>
    <row r="55" spans="1:9" x14ac:dyDescent="0.25">
      <c r="A55" s="4">
        <v>53</v>
      </c>
      <c r="B55" s="17"/>
      <c r="C55" s="19" t="s">
        <v>98</v>
      </c>
      <c r="D55" s="19" t="s">
        <v>7</v>
      </c>
      <c r="E55" s="43">
        <f>1.11*2.1</f>
        <v>2.3310000000000004</v>
      </c>
      <c r="F55" s="29">
        <v>10</v>
      </c>
      <c r="G55" s="57">
        <f t="shared" si="1"/>
        <v>23.310000000000002</v>
      </c>
      <c r="H55" s="24">
        <v>4.33</v>
      </c>
      <c r="I55" s="29" t="s">
        <v>411</v>
      </c>
    </row>
    <row r="56" spans="1:9" x14ac:dyDescent="0.25">
      <c r="A56" s="4">
        <v>54</v>
      </c>
      <c r="B56" s="17"/>
      <c r="C56" s="19" t="s">
        <v>97</v>
      </c>
      <c r="D56" s="19" t="s">
        <v>7</v>
      </c>
      <c r="E56" s="43">
        <f>1.11*2.1</f>
        <v>2.3310000000000004</v>
      </c>
      <c r="F56" s="29">
        <v>10</v>
      </c>
      <c r="G56" s="57">
        <f t="shared" si="1"/>
        <v>23.310000000000002</v>
      </c>
      <c r="H56" s="24">
        <v>4.33</v>
      </c>
      <c r="I56" s="29" t="s">
        <v>411</v>
      </c>
    </row>
    <row r="57" spans="1:9" x14ac:dyDescent="0.25">
      <c r="A57" s="4">
        <v>55</v>
      </c>
      <c r="B57" s="17"/>
      <c r="C57" s="19" t="s">
        <v>102</v>
      </c>
      <c r="D57" s="19" t="s">
        <v>7</v>
      </c>
      <c r="E57" s="43">
        <f>1.11*3.1</f>
        <v>3.4410000000000003</v>
      </c>
      <c r="F57" s="29">
        <v>10</v>
      </c>
      <c r="G57" s="57">
        <f t="shared" si="1"/>
        <v>34.410000000000004</v>
      </c>
      <c r="H57" s="24">
        <v>5</v>
      </c>
      <c r="I57" s="29" t="s">
        <v>411</v>
      </c>
    </row>
    <row r="58" spans="1:9" x14ac:dyDescent="0.25">
      <c r="A58" s="4">
        <v>56</v>
      </c>
      <c r="B58" s="17"/>
      <c r="C58" s="19" t="s">
        <v>100</v>
      </c>
      <c r="D58" s="19" t="s">
        <v>7</v>
      </c>
      <c r="E58" s="43">
        <f>1.11*3.1</f>
        <v>3.4410000000000003</v>
      </c>
      <c r="F58" s="29">
        <v>10</v>
      </c>
      <c r="G58" s="57">
        <f t="shared" si="1"/>
        <v>34.410000000000004</v>
      </c>
      <c r="H58" s="24">
        <v>5</v>
      </c>
      <c r="I58" s="29" t="s">
        <v>411</v>
      </c>
    </row>
    <row r="59" spans="1:9" x14ac:dyDescent="0.25">
      <c r="A59" s="4">
        <v>57</v>
      </c>
      <c r="B59" s="17"/>
      <c r="C59" s="19" t="s">
        <v>103</v>
      </c>
      <c r="D59" s="19" t="s">
        <v>7</v>
      </c>
      <c r="E59" s="43">
        <f>1.11*3.1</f>
        <v>3.4410000000000003</v>
      </c>
      <c r="F59" s="29">
        <v>10</v>
      </c>
      <c r="G59" s="57">
        <f t="shared" si="1"/>
        <v>34.410000000000004</v>
      </c>
      <c r="H59" s="24">
        <v>5</v>
      </c>
      <c r="I59" s="29" t="s">
        <v>411</v>
      </c>
    </row>
    <row r="60" spans="1:9" x14ac:dyDescent="0.25">
      <c r="A60" s="4">
        <v>58</v>
      </c>
      <c r="B60" s="17"/>
      <c r="C60" s="19" t="s">
        <v>101</v>
      </c>
      <c r="D60" s="19" t="s">
        <v>7</v>
      </c>
      <c r="E60" s="43">
        <f>1.11*3.1</f>
        <v>3.4410000000000003</v>
      </c>
      <c r="F60" s="29">
        <v>10</v>
      </c>
      <c r="G60" s="57">
        <f t="shared" si="1"/>
        <v>34.410000000000004</v>
      </c>
      <c r="H60" s="24">
        <v>5</v>
      </c>
      <c r="I60" s="127" t="s">
        <v>411</v>
      </c>
    </row>
    <row r="61" spans="1:9" x14ac:dyDescent="0.25">
      <c r="A61" s="4">
        <v>59</v>
      </c>
      <c r="B61" s="39" t="s">
        <v>225</v>
      </c>
      <c r="C61" s="19" t="s">
        <v>166</v>
      </c>
      <c r="D61" s="19" t="s">
        <v>152</v>
      </c>
      <c r="E61" s="71">
        <v>1.65</v>
      </c>
      <c r="F61" s="19">
        <v>2</v>
      </c>
      <c r="G61" s="27">
        <f t="shared" si="1"/>
        <v>3.3</v>
      </c>
      <c r="H61" s="24">
        <v>3</v>
      </c>
      <c r="I61" s="29" t="s">
        <v>413</v>
      </c>
    </row>
    <row r="62" spans="1:9" x14ac:dyDescent="0.25">
      <c r="A62" s="4">
        <v>60</v>
      </c>
      <c r="B62" s="39" t="s">
        <v>224</v>
      </c>
      <c r="C62" s="19" t="s">
        <v>167</v>
      </c>
      <c r="D62" s="19" t="s">
        <v>152</v>
      </c>
      <c r="E62" s="71">
        <v>1.65</v>
      </c>
      <c r="F62" s="19">
        <v>2</v>
      </c>
      <c r="G62" s="27">
        <f t="shared" si="1"/>
        <v>3.3</v>
      </c>
      <c r="H62" s="24">
        <v>3</v>
      </c>
      <c r="I62" s="29" t="s">
        <v>413</v>
      </c>
    </row>
    <row r="63" spans="1:9" x14ac:dyDescent="0.25">
      <c r="A63" s="4">
        <v>61</v>
      </c>
      <c r="B63" s="39" t="s">
        <v>221</v>
      </c>
      <c r="C63" s="19" t="s">
        <v>168</v>
      </c>
      <c r="D63" s="19" t="s">
        <v>152</v>
      </c>
      <c r="E63" s="71">
        <v>1.65</v>
      </c>
      <c r="F63" s="19">
        <v>2</v>
      </c>
      <c r="G63" s="27">
        <f t="shared" si="1"/>
        <v>3.3</v>
      </c>
      <c r="H63" s="24">
        <v>3</v>
      </c>
      <c r="I63" s="29" t="s">
        <v>413</v>
      </c>
    </row>
    <row r="64" spans="1:9" x14ac:dyDescent="0.25">
      <c r="A64" s="4">
        <v>62</v>
      </c>
      <c r="B64" s="39" t="s">
        <v>222</v>
      </c>
      <c r="C64" s="19" t="s">
        <v>169</v>
      </c>
      <c r="D64" s="19" t="s">
        <v>152</v>
      </c>
      <c r="E64" s="71">
        <v>1.65</v>
      </c>
      <c r="F64" s="19">
        <v>2</v>
      </c>
      <c r="G64" s="27">
        <f t="shared" si="1"/>
        <v>3.3</v>
      </c>
      <c r="H64" s="24">
        <v>3</v>
      </c>
      <c r="I64" s="29" t="s">
        <v>413</v>
      </c>
    </row>
    <row r="65" spans="1:9" x14ac:dyDescent="0.25">
      <c r="A65" s="4">
        <v>63</v>
      </c>
      <c r="B65" s="39" t="s">
        <v>223</v>
      </c>
      <c r="C65" s="19" t="s">
        <v>170</v>
      </c>
      <c r="D65" s="19" t="s">
        <v>152</v>
      </c>
      <c r="E65" s="71">
        <v>1.65</v>
      </c>
      <c r="F65" s="19">
        <v>2</v>
      </c>
      <c r="G65" s="27">
        <f t="shared" si="1"/>
        <v>3.3</v>
      </c>
      <c r="H65" s="24">
        <v>3</v>
      </c>
      <c r="I65" s="29" t="s">
        <v>413</v>
      </c>
    </row>
    <row r="66" spans="1:9" x14ac:dyDescent="0.25">
      <c r="A66" s="4">
        <v>64</v>
      </c>
      <c r="B66" s="39" t="s">
        <v>537</v>
      </c>
      <c r="C66" s="19" t="s">
        <v>539</v>
      </c>
      <c r="D66" s="19" t="s">
        <v>152</v>
      </c>
      <c r="E66" s="71">
        <v>1.65</v>
      </c>
      <c r="F66" s="19">
        <v>2</v>
      </c>
      <c r="G66" s="27">
        <f t="shared" si="1"/>
        <v>3.3</v>
      </c>
      <c r="H66" s="24">
        <v>3</v>
      </c>
      <c r="I66" s="29" t="s">
        <v>413</v>
      </c>
    </row>
    <row r="67" spans="1:9" x14ac:dyDescent="0.25">
      <c r="A67" s="4">
        <v>65</v>
      </c>
      <c r="B67" s="39" t="s">
        <v>538</v>
      </c>
      <c r="C67" s="19" t="s">
        <v>540</v>
      </c>
      <c r="D67" s="19" t="s">
        <v>152</v>
      </c>
      <c r="E67" s="71">
        <v>1.9</v>
      </c>
      <c r="F67" s="19">
        <v>1</v>
      </c>
      <c r="G67" s="27">
        <f t="shared" si="1"/>
        <v>1.9</v>
      </c>
      <c r="H67" s="24">
        <v>3</v>
      </c>
      <c r="I67" s="29" t="s">
        <v>413</v>
      </c>
    </row>
    <row r="68" spans="1:9" x14ac:dyDescent="0.25">
      <c r="A68" s="4">
        <v>66</v>
      </c>
      <c r="B68" s="40" t="s">
        <v>269</v>
      </c>
      <c r="C68" s="45" t="s">
        <v>266</v>
      </c>
      <c r="D68" s="20" t="s">
        <v>283</v>
      </c>
      <c r="E68" s="33">
        <v>4</v>
      </c>
      <c r="F68" s="29">
        <v>1</v>
      </c>
      <c r="G68" s="33">
        <f t="shared" si="1"/>
        <v>4</v>
      </c>
      <c r="H68" s="24">
        <v>5</v>
      </c>
      <c r="I68" s="29" t="s">
        <v>267</v>
      </c>
    </row>
    <row r="69" spans="1:9" x14ac:dyDescent="0.25">
      <c r="A69" s="4">
        <v>67</v>
      </c>
      <c r="B69" s="39" t="s">
        <v>229</v>
      </c>
      <c r="C69" s="20" t="s">
        <v>177</v>
      </c>
      <c r="D69" s="19" t="s">
        <v>91</v>
      </c>
      <c r="E69" s="26">
        <v>2.2999999999999998</v>
      </c>
      <c r="F69" s="19">
        <v>2</v>
      </c>
      <c r="G69" s="27">
        <f t="shared" ref="G69:G100" si="2">F69*E69</f>
        <v>4.5999999999999996</v>
      </c>
      <c r="H69" s="24">
        <v>4</v>
      </c>
      <c r="I69" s="29" t="s">
        <v>413</v>
      </c>
    </row>
    <row r="70" spans="1:9" x14ac:dyDescent="0.25">
      <c r="A70" s="4">
        <v>68</v>
      </c>
      <c r="B70" s="17"/>
      <c r="C70" s="30" t="s">
        <v>398</v>
      </c>
      <c r="D70" s="41" t="s">
        <v>19</v>
      </c>
      <c r="E70" s="43">
        <v>0.55000000000000004</v>
      </c>
      <c r="F70" s="41">
        <v>6</v>
      </c>
      <c r="G70" s="58">
        <f t="shared" si="2"/>
        <v>3.3000000000000003</v>
      </c>
      <c r="H70" s="59">
        <v>5.3</v>
      </c>
      <c r="I70" s="29" t="s">
        <v>411</v>
      </c>
    </row>
    <row r="71" spans="1:9" x14ac:dyDescent="0.25">
      <c r="A71" s="4">
        <v>69</v>
      </c>
      <c r="B71" s="17"/>
      <c r="C71" s="30" t="s">
        <v>396</v>
      </c>
      <c r="D71" s="41" t="s">
        <v>19</v>
      </c>
      <c r="E71" s="43">
        <v>0.21</v>
      </c>
      <c r="F71" s="41">
        <v>6</v>
      </c>
      <c r="G71" s="58">
        <f t="shared" si="2"/>
        <v>1.26</v>
      </c>
      <c r="H71" s="59">
        <v>1.7</v>
      </c>
      <c r="I71" s="29" t="s">
        <v>411</v>
      </c>
    </row>
    <row r="72" spans="1:9" x14ac:dyDescent="0.25">
      <c r="A72" s="4">
        <v>70</v>
      </c>
      <c r="B72" s="17"/>
      <c r="C72" s="30" t="s">
        <v>397</v>
      </c>
      <c r="D72" s="41" t="s">
        <v>19</v>
      </c>
      <c r="E72" s="43">
        <v>0.3</v>
      </c>
      <c r="F72" s="41">
        <v>6</v>
      </c>
      <c r="G72" s="58">
        <f t="shared" si="2"/>
        <v>1.7999999999999998</v>
      </c>
      <c r="H72" s="59">
        <v>2.7</v>
      </c>
      <c r="I72" s="29" t="s">
        <v>411</v>
      </c>
    </row>
    <row r="73" spans="1:9" x14ac:dyDescent="0.25">
      <c r="A73" s="4">
        <v>71</v>
      </c>
      <c r="B73" s="17"/>
      <c r="C73" s="32" t="s">
        <v>403</v>
      </c>
      <c r="D73" s="20" t="s">
        <v>155</v>
      </c>
      <c r="E73" s="24">
        <v>1.67</v>
      </c>
      <c r="F73" s="29">
        <v>2</v>
      </c>
      <c r="G73" s="58">
        <f t="shared" si="2"/>
        <v>3.34</v>
      </c>
      <c r="H73" s="24">
        <v>2</v>
      </c>
      <c r="I73" s="29" t="s">
        <v>413</v>
      </c>
    </row>
    <row r="74" spans="1:9" x14ac:dyDescent="0.25">
      <c r="A74" s="4">
        <v>72</v>
      </c>
      <c r="B74" s="39" t="s">
        <v>233</v>
      </c>
      <c r="C74" s="32" t="s">
        <v>179</v>
      </c>
      <c r="D74" s="20" t="s">
        <v>155</v>
      </c>
      <c r="E74" s="26">
        <v>1.665</v>
      </c>
      <c r="F74" s="19">
        <v>1</v>
      </c>
      <c r="G74" s="27">
        <f t="shared" si="2"/>
        <v>1.665</v>
      </c>
      <c r="H74" s="23">
        <v>2</v>
      </c>
      <c r="I74" s="29" t="s">
        <v>413</v>
      </c>
    </row>
    <row r="75" spans="1:9" x14ac:dyDescent="0.25">
      <c r="A75" s="4">
        <v>73</v>
      </c>
      <c r="B75" s="17"/>
      <c r="C75" s="20" t="s">
        <v>179</v>
      </c>
      <c r="D75" s="20" t="s">
        <v>155</v>
      </c>
      <c r="E75" s="59">
        <v>1.67</v>
      </c>
      <c r="F75" s="41">
        <v>2</v>
      </c>
      <c r="G75" s="58">
        <f t="shared" si="2"/>
        <v>3.34</v>
      </c>
      <c r="H75" s="59">
        <v>2</v>
      </c>
      <c r="I75" s="29" t="s">
        <v>411</v>
      </c>
    </row>
    <row r="76" spans="1:9" x14ac:dyDescent="0.25">
      <c r="A76" s="4">
        <v>74</v>
      </c>
      <c r="B76" s="64"/>
      <c r="C76" s="107" t="s">
        <v>479</v>
      </c>
      <c r="D76" s="92" t="s">
        <v>466</v>
      </c>
      <c r="E76" s="43">
        <v>20</v>
      </c>
      <c r="F76" s="30">
        <v>1</v>
      </c>
      <c r="G76" s="33">
        <f t="shared" si="2"/>
        <v>20</v>
      </c>
      <c r="H76" s="33">
        <v>25</v>
      </c>
      <c r="I76" s="29" t="s">
        <v>470</v>
      </c>
    </row>
    <row r="77" spans="1:9" x14ac:dyDescent="0.25">
      <c r="A77" s="4">
        <v>75</v>
      </c>
      <c r="B77" s="39" t="s">
        <v>344</v>
      </c>
      <c r="C77" s="20" t="s">
        <v>341</v>
      </c>
      <c r="D77" s="20" t="s">
        <v>345</v>
      </c>
      <c r="E77" s="24">
        <v>6</v>
      </c>
      <c r="F77" s="30">
        <v>1</v>
      </c>
      <c r="G77" s="24">
        <f t="shared" si="2"/>
        <v>6</v>
      </c>
      <c r="H77" s="33">
        <v>8</v>
      </c>
      <c r="I77" s="29" t="s">
        <v>413</v>
      </c>
    </row>
    <row r="78" spans="1:9" x14ac:dyDescent="0.25">
      <c r="A78" s="4">
        <v>76</v>
      </c>
      <c r="B78" s="39" t="s">
        <v>329</v>
      </c>
      <c r="C78" s="20" t="s">
        <v>330</v>
      </c>
      <c r="D78" s="20" t="s">
        <v>19</v>
      </c>
      <c r="E78" s="24">
        <v>13.32</v>
      </c>
      <c r="F78" s="30">
        <v>2</v>
      </c>
      <c r="G78" s="24">
        <f t="shared" si="2"/>
        <v>26.64</v>
      </c>
      <c r="H78" s="33">
        <v>15</v>
      </c>
      <c r="I78" s="29" t="s">
        <v>413</v>
      </c>
    </row>
    <row r="79" spans="1:9" x14ac:dyDescent="0.25">
      <c r="A79" s="4">
        <v>77</v>
      </c>
      <c r="B79" s="39" t="s">
        <v>355</v>
      </c>
      <c r="C79" s="20" t="s">
        <v>352</v>
      </c>
      <c r="D79" s="20" t="s">
        <v>19</v>
      </c>
      <c r="E79" s="24">
        <v>10</v>
      </c>
      <c r="F79" s="30">
        <v>1</v>
      </c>
      <c r="G79" s="24">
        <f t="shared" si="2"/>
        <v>10</v>
      </c>
      <c r="H79" s="33">
        <v>12</v>
      </c>
      <c r="I79" s="29" t="s">
        <v>413</v>
      </c>
    </row>
    <row r="80" spans="1:9" x14ac:dyDescent="0.25">
      <c r="A80" s="4">
        <v>78</v>
      </c>
      <c r="B80" s="17"/>
      <c r="C80" s="29" t="s">
        <v>404</v>
      </c>
      <c r="D80" s="29" t="s">
        <v>19</v>
      </c>
      <c r="E80" s="44">
        <v>0.92</v>
      </c>
      <c r="F80" s="29">
        <v>6</v>
      </c>
      <c r="G80" s="60">
        <f t="shared" si="2"/>
        <v>5.5200000000000005</v>
      </c>
      <c r="H80" s="44">
        <v>2</v>
      </c>
      <c r="I80" s="29" t="s">
        <v>411</v>
      </c>
    </row>
    <row r="81" spans="1:9" x14ac:dyDescent="0.25">
      <c r="A81" s="4">
        <v>79</v>
      </c>
      <c r="B81" s="17"/>
      <c r="C81" s="29" t="s">
        <v>405</v>
      </c>
      <c r="D81" s="29" t="s">
        <v>19</v>
      </c>
      <c r="E81" s="44">
        <v>1.3</v>
      </c>
      <c r="F81" s="29">
        <v>6</v>
      </c>
      <c r="G81" s="60">
        <f t="shared" si="2"/>
        <v>7.8000000000000007</v>
      </c>
      <c r="H81" s="44">
        <v>3.33</v>
      </c>
      <c r="I81" s="29" t="s">
        <v>411</v>
      </c>
    </row>
    <row r="82" spans="1:9" x14ac:dyDescent="0.25">
      <c r="A82" s="4">
        <v>80</v>
      </c>
      <c r="B82" s="39" t="s">
        <v>231</v>
      </c>
      <c r="C82" s="20" t="s">
        <v>178</v>
      </c>
      <c r="D82" s="20" t="s">
        <v>91</v>
      </c>
      <c r="E82" s="43">
        <v>13.5</v>
      </c>
      <c r="F82" s="19">
        <v>1</v>
      </c>
      <c r="G82" s="27">
        <f t="shared" si="2"/>
        <v>13.5</v>
      </c>
      <c r="H82" s="24">
        <v>18</v>
      </c>
      <c r="I82" s="29" t="s">
        <v>413</v>
      </c>
    </row>
    <row r="83" spans="1:9" x14ac:dyDescent="0.25">
      <c r="A83" s="4">
        <v>81</v>
      </c>
      <c r="B83" s="17"/>
      <c r="C83" s="20" t="s">
        <v>178</v>
      </c>
      <c r="D83" s="20" t="s">
        <v>91</v>
      </c>
      <c r="E83" s="44">
        <v>16</v>
      </c>
      <c r="F83" s="29">
        <v>1</v>
      </c>
      <c r="G83" s="44">
        <f t="shared" si="2"/>
        <v>16</v>
      </c>
      <c r="H83" s="44">
        <v>18</v>
      </c>
      <c r="I83" s="29" t="s">
        <v>411</v>
      </c>
    </row>
    <row r="84" spans="1:9" x14ac:dyDescent="0.25">
      <c r="A84" s="4">
        <v>82</v>
      </c>
      <c r="B84" s="17"/>
      <c r="C84" s="29" t="s">
        <v>406</v>
      </c>
      <c r="D84" s="29" t="s">
        <v>19</v>
      </c>
      <c r="E84" s="44">
        <v>2.5499999999999998</v>
      </c>
      <c r="F84" s="29">
        <v>6</v>
      </c>
      <c r="G84" s="60">
        <f t="shared" si="2"/>
        <v>15.299999999999999</v>
      </c>
      <c r="H84" s="44">
        <v>5.33</v>
      </c>
      <c r="I84" s="29" t="s">
        <v>411</v>
      </c>
    </row>
    <row r="85" spans="1:9" x14ac:dyDescent="0.25">
      <c r="A85" s="4">
        <v>83</v>
      </c>
      <c r="B85" s="39" t="s">
        <v>227</v>
      </c>
      <c r="C85" s="19" t="s">
        <v>416</v>
      </c>
      <c r="D85" s="19" t="s">
        <v>152</v>
      </c>
      <c r="E85" s="71">
        <v>1.65</v>
      </c>
      <c r="F85" s="19">
        <v>2</v>
      </c>
      <c r="G85" s="27">
        <f t="shared" si="2"/>
        <v>3.3</v>
      </c>
      <c r="H85" s="24">
        <v>3</v>
      </c>
      <c r="I85" s="29" t="s">
        <v>413</v>
      </c>
    </row>
    <row r="86" spans="1:9" x14ac:dyDescent="0.25">
      <c r="A86" s="4">
        <v>84</v>
      </c>
      <c r="B86" s="39" t="s">
        <v>232</v>
      </c>
      <c r="C86" s="29" t="s">
        <v>415</v>
      </c>
      <c r="D86" s="19" t="s">
        <v>162</v>
      </c>
      <c r="E86" s="71">
        <v>1</v>
      </c>
      <c r="F86" s="19">
        <v>2</v>
      </c>
      <c r="G86" s="27">
        <f t="shared" si="2"/>
        <v>2</v>
      </c>
      <c r="H86" s="24">
        <v>3</v>
      </c>
      <c r="I86" s="29" t="s">
        <v>413</v>
      </c>
    </row>
    <row r="87" spans="1:9" x14ac:dyDescent="0.25">
      <c r="A87" s="4">
        <v>85</v>
      </c>
      <c r="B87" s="39" t="s">
        <v>232</v>
      </c>
      <c r="C87" s="19" t="s">
        <v>420</v>
      </c>
      <c r="D87" s="29" t="s">
        <v>152</v>
      </c>
      <c r="E87" s="44">
        <v>1.5</v>
      </c>
      <c r="F87" s="29">
        <v>2</v>
      </c>
      <c r="G87" s="33">
        <f t="shared" si="2"/>
        <v>3</v>
      </c>
      <c r="H87" s="24">
        <v>2</v>
      </c>
      <c r="I87" s="29" t="s">
        <v>267</v>
      </c>
    </row>
    <row r="88" spans="1:9" x14ac:dyDescent="0.25">
      <c r="A88" s="4">
        <v>86</v>
      </c>
      <c r="B88" s="39" t="s">
        <v>252</v>
      </c>
      <c r="C88" s="29" t="s">
        <v>407</v>
      </c>
      <c r="D88" s="19" t="s">
        <v>152</v>
      </c>
      <c r="E88" s="71">
        <v>2</v>
      </c>
      <c r="F88" s="19">
        <v>2</v>
      </c>
      <c r="G88" s="27">
        <f t="shared" si="2"/>
        <v>4</v>
      </c>
      <c r="H88" s="24">
        <v>3</v>
      </c>
      <c r="I88" s="29" t="s">
        <v>413</v>
      </c>
    </row>
    <row r="89" spans="1:9" x14ac:dyDescent="0.25">
      <c r="A89" s="4">
        <v>87</v>
      </c>
      <c r="B89" s="17"/>
      <c r="C89" s="29" t="s">
        <v>407</v>
      </c>
      <c r="D89" s="19" t="s">
        <v>152</v>
      </c>
      <c r="E89" s="44">
        <v>1.05</v>
      </c>
      <c r="F89" s="29">
        <v>4</v>
      </c>
      <c r="G89" s="60">
        <f t="shared" si="2"/>
        <v>4.2</v>
      </c>
      <c r="H89" s="44">
        <v>3</v>
      </c>
      <c r="I89" s="29" t="s">
        <v>411</v>
      </c>
    </row>
    <row r="90" spans="1:9" x14ac:dyDescent="0.25">
      <c r="A90" s="4">
        <v>88</v>
      </c>
      <c r="B90" s="17"/>
      <c r="C90" s="29" t="s">
        <v>408</v>
      </c>
      <c r="D90" s="19" t="s">
        <v>152</v>
      </c>
      <c r="E90" s="44">
        <v>1.98</v>
      </c>
      <c r="F90" s="29">
        <v>4</v>
      </c>
      <c r="G90" s="44">
        <f t="shared" si="2"/>
        <v>7.92</v>
      </c>
      <c r="H90" s="44">
        <v>3.7</v>
      </c>
      <c r="I90" s="29" t="s">
        <v>411</v>
      </c>
    </row>
    <row r="91" spans="1:9" x14ac:dyDescent="0.25">
      <c r="A91" s="4">
        <v>89</v>
      </c>
      <c r="B91" s="17"/>
      <c r="C91" s="29" t="s">
        <v>409</v>
      </c>
      <c r="D91" s="19" t="s">
        <v>152</v>
      </c>
      <c r="E91" s="44">
        <v>3.4</v>
      </c>
      <c r="F91" s="29">
        <v>4</v>
      </c>
      <c r="G91" s="44">
        <f t="shared" si="2"/>
        <v>13.6</v>
      </c>
      <c r="H91" s="44">
        <v>5</v>
      </c>
      <c r="I91" s="29" t="s">
        <v>411</v>
      </c>
    </row>
    <row r="92" spans="1:9" x14ac:dyDescent="0.25">
      <c r="A92" s="4">
        <v>90</v>
      </c>
      <c r="B92" s="39" t="s">
        <v>255</v>
      </c>
      <c r="C92" s="19" t="s">
        <v>425</v>
      </c>
      <c r="D92" s="19" t="s">
        <v>152</v>
      </c>
      <c r="E92" s="71">
        <v>3</v>
      </c>
      <c r="F92" s="19">
        <v>1</v>
      </c>
      <c r="G92" s="27">
        <f t="shared" si="2"/>
        <v>3</v>
      </c>
      <c r="H92" s="33">
        <v>4.3</v>
      </c>
      <c r="I92" s="29" t="s">
        <v>413</v>
      </c>
    </row>
    <row r="93" spans="1:9" x14ac:dyDescent="0.25">
      <c r="A93" s="4">
        <v>91</v>
      </c>
      <c r="B93" s="39" t="s">
        <v>235</v>
      </c>
      <c r="C93" s="19" t="s">
        <v>426</v>
      </c>
      <c r="D93" s="19" t="s">
        <v>164</v>
      </c>
      <c r="E93" s="71">
        <v>0.45</v>
      </c>
      <c r="F93" s="19">
        <v>2</v>
      </c>
      <c r="G93" s="27">
        <f t="shared" si="2"/>
        <v>0.9</v>
      </c>
      <c r="H93" s="24">
        <v>1</v>
      </c>
      <c r="I93" s="29" t="s">
        <v>413</v>
      </c>
    </row>
    <row r="94" spans="1:9" x14ac:dyDescent="0.25">
      <c r="A94" s="4">
        <v>92</v>
      </c>
      <c r="B94" s="39" t="s">
        <v>254</v>
      </c>
      <c r="C94" s="19" t="s">
        <v>427</v>
      </c>
      <c r="D94" s="19" t="s">
        <v>152</v>
      </c>
      <c r="E94" s="71">
        <v>4</v>
      </c>
      <c r="F94" s="19">
        <v>1</v>
      </c>
      <c r="G94" s="27">
        <f t="shared" si="2"/>
        <v>4</v>
      </c>
      <c r="H94" s="33">
        <v>4.7</v>
      </c>
      <c r="I94" s="29" t="s">
        <v>413</v>
      </c>
    </row>
    <row r="95" spans="1:9" x14ac:dyDescent="0.25">
      <c r="A95" s="4">
        <v>93</v>
      </c>
      <c r="B95" s="39" t="s">
        <v>236</v>
      </c>
      <c r="C95" s="19" t="s">
        <v>428</v>
      </c>
      <c r="D95" s="19" t="s">
        <v>164</v>
      </c>
      <c r="E95" s="71">
        <v>0.55000000000000004</v>
      </c>
      <c r="F95" s="19">
        <v>2</v>
      </c>
      <c r="G95" s="27">
        <f t="shared" si="2"/>
        <v>1.1000000000000001</v>
      </c>
      <c r="H95" s="24">
        <v>2</v>
      </c>
      <c r="I95" s="29" t="s">
        <v>413</v>
      </c>
    </row>
    <row r="96" spans="1:9" x14ac:dyDescent="0.25">
      <c r="A96" s="4">
        <v>94</v>
      </c>
      <c r="B96" s="39" t="s">
        <v>253</v>
      </c>
      <c r="C96" s="19" t="s">
        <v>428</v>
      </c>
      <c r="D96" s="19" t="s">
        <v>152</v>
      </c>
      <c r="E96" s="71">
        <v>4.5</v>
      </c>
      <c r="F96" s="19">
        <v>1</v>
      </c>
      <c r="G96" s="27">
        <f t="shared" si="2"/>
        <v>4.5</v>
      </c>
      <c r="H96" s="33">
        <v>5</v>
      </c>
      <c r="I96" s="29" t="s">
        <v>413</v>
      </c>
    </row>
    <row r="97" spans="1:9" x14ac:dyDescent="0.25">
      <c r="A97" s="4">
        <v>95</v>
      </c>
      <c r="B97" s="119"/>
      <c r="C97" s="19" t="s">
        <v>507</v>
      </c>
      <c r="D97" s="19" t="s">
        <v>152</v>
      </c>
      <c r="E97" s="120">
        <v>5</v>
      </c>
      <c r="F97" s="19">
        <v>1</v>
      </c>
      <c r="G97" s="27">
        <f t="shared" si="2"/>
        <v>5</v>
      </c>
      <c r="H97" s="33">
        <v>7</v>
      </c>
      <c r="I97" s="29" t="s">
        <v>413</v>
      </c>
    </row>
    <row r="98" spans="1:9" x14ac:dyDescent="0.25">
      <c r="A98" s="4">
        <v>96</v>
      </c>
      <c r="B98" s="62"/>
      <c r="C98" s="99" t="s">
        <v>455</v>
      </c>
      <c r="D98" s="92" t="s">
        <v>155</v>
      </c>
      <c r="E98" s="73">
        <v>34</v>
      </c>
      <c r="F98" s="19">
        <v>1</v>
      </c>
      <c r="G98" s="55">
        <f t="shared" si="2"/>
        <v>34</v>
      </c>
      <c r="H98" s="33">
        <v>37</v>
      </c>
      <c r="I98" s="29" t="s">
        <v>470</v>
      </c>
    </row>
    <row r="99" spans="1:9" x14ac:dyDescent="0.25">
      <c r="A99" s="4">
        <v>97</v>
      </c>
      <c r="B99" s="17"/>
      <c r="C99" s="29" t="s">
        <v>386</v>
      </c>
      <c r="D99" s="54" t="s">
        <v>19</v>
      </c>
      <c r="E99" s="43">
        <v>4.3401000000000005</v>
      </c>
      <c r="F99" s="29">
        <v>6</v>
      </c>
      <c r="G99" s="57">
        <f t="shared" si="2"/>
        <v>26.040600000000005</v>
      </c>
      <c r="H99" s="25">
        <v>6.67</v>
      </c>
      <c r="I99" s="29" t="s">
        <v>411</v>
      </c>
    </row>
    <row r="100" spans="1:9" x14ac:dyDescent="0.25">
      <c r="A100" s="4">
        <v>98</v>
      </c>
      <c r="B100" s="29" t="s">
        <v>307</v>
      </c>
      <c r="C100" s="45" t="s">
        <v>306</v>
      </c>
      <c r="D100" s="20" t="s">
        <v>288</v>
      </c>
      <c r="E100" s="43">
        <v>1</v>
      </c>
      <c r="F100" s="30">
        <v>1</v>
      </c>
      <c r="G100" s="33">
        <f t="shared" si="2"/>
        <v>1</v>
      </c>
      <c r="H100" s="24">
        <v>2</v>
      </c>
      <c r="I100" s="29" t="s">
        <v>267</v>
      </c>
    </row>
    <row r="101" spans="1:9" x14ac:dyDescent="0.25">
      <c r="A101" s="4">
        <v>99</v>
      </c>
      <c r="B101" s="39" t="s">
        <v>326</v>
      </c>
      <c r="C101" s="20" t="s">
        <v>327</v>
      </c>
      <c r="D101" s="20" t="s">
        <v>19</v>
      </c>
      <c r="E101" s="24">
        <v>0.22</v>
      </c>
      <c r="F101" s="30">
        <v>25</v>
      </c>
      <c r="G101" s="24">
        <f t="shared" ref="G101:G132" si="3">F101*E101</f>
        <v>5.5</v>
      </c>
      <c r="H101" s="33">
        <v>1.33</v>
      </c>
      <c r="I101" s="29" t="s">
        <v>413</v>
      </c>
    </row>
    <row r="102" spans="1:9" x14ac:dyDescent="0.25">
      <c r="A102" s="4">
        <v>100</v>
      </c>
      <c r="B102" s="40" t="s">
        <v>262</v>
      </c>
      <c r="C102" s="41" t="s">
        <v>210</v>
      </c>
      <c r="D102" s="20" t="s">
        <v>211</v>
      </c>
      <c r="E102" s="24">
        <v>2.82</v>
      </c>
      <c r="F102" s="30">
        <v>2</v>
      </c>
      <c r="G102" s="33">
        <f t="shared" si="3"/>
        <v>5.64</v>
      </c>
      <c r="H102" s="24">
        <v>3.7</v>
      </c>
      <c r="I102" s="29" t="s">
        <v>215</v>
      </c>
    </row>
    <row r="103" spans="1:9" x14ac:dyDescent="0.25">
      <c r="A103" s="4">
        <v>101</v>
      </c>
      <c r="B103" s="40" t="s">
        <v>265</v>
      </c>
      <c r="C103" s="41" t="s">
        <v>214</v>
      </c>
      <c r="D103" s="20" t="s">
        <v>211</v>
      </c>
      <c r="E103" s="24">
        <v>2.82</v>
      </c>
      <c r="F103" s="30">
        <v>1</v>
      </c>
      <c r="G103" s="33">
        <f t="shared" si="3"/>
        <v>2.82</v>
      </c>
      <c r="H103" s="24">
        <v>3.7</v>
      </c>
      <c r="I103" s="29" t="s">
        <v>215</v>
      </c>
    </row>
    <row r="104" spans="1:9" x14ac:dyDescent="0.25">
      <c r="A104" s="4">
        <v>102</v>
      </c>
      <c r="B104" s="40" t="s">
        <v>263</v>
      </c>
      <c r="C104" s="41" t="s">
        <v>212</v>
      </c>
      <c r="D104" s="20" t="s">
        <v>211</v>
      </c>
      <c r="E104" s="24">
        <v>2.82</v>
      </c>
      <c r="F104" s="30">
        <v>3</v>
      </c>
      <c r="G104" s="33">
        <f t="shared" si="3"/>
        <v>8.4599999999999991</v>
      </c>
      <c r="H104" s="24">
        <v>3.7</v>
      </c>
      <c r="I104" s="29" t="s">
        <v>215</v>
      </c>
    </row>
    <row r="105" spans="1:9" x14ac:dyDescent="0.25">
      <c r="A105" s="4">
        <v>103</v>
      </c>
      <c r="B105" s="40" t="s">
        <v>264</v>
      </c>
      <c r="C105" s="41" t="s">
        <v>213</v>
      </c>
      <c r="D105" s="20" t="s">
        <v>211</v>
      </c>
      <c r="E105" s="24">
        <v>2.82</v>
      </c>
      <c r="F105" s="30">
        <v>3</v>
      </c>
      <c r="G105" s="33">
        <f t="shared" si="3"/>
        <v>8.4599999999999991</v>
      </c>
      <c r="H105" s="24">
        <v>3.7</v>
      </c>
      <c r="I105" s="29" t="s">
        <v>215</v>
      </c>
    </row>
    <row r="106" spans="1:9" x14ac:dyDescent="0.25">
      <c r="A106" s="4">
        <v>104</v>
      </c>
      <c r="B106" s="17"/>
      <c r="C106" s="30" t="s">
        <v>390</v>
      </c>
      <c r="D106" s="41" t="s">
        <v>19</v>
      </c>
      <c r="E106" s="43">
        <f>2.7*1.11</f>
        <v>2.9970000000000003</v>
      </c>
      <c r="F106" s="45">
        <v>4</v>
      </c>
      <c r="G106" s="58">
        <f t="shared" si="3"/>
        <v>11.988000000000001</v>
      </c>
      <c r="H106" s="59">
        <v>4</v>
      </c>
      <c r="I106" s="29" t="s">
        <v>411</v>
      </c>
    </row>
    <row r="107" spans="1:9" x14ac:dyDescent="0.25">
      <c r="A107" s="4">
        <v>105</v>
      </c>
      <c r="B107" s="17"/>
      <c r="C107" s="30" t="s">
        <v>391</v>
      </c>
      <c r="D107" s="41" t="s">
        <v>19</v>
      </c>
      <c r="E107" s="43">
        <f>2.7*1.11</f>
        <v>2.9970000000000003</v>
      </c>
      <c r="F107" s="45">
        <v>4</v>
      </c>
      <c r="G107" s="58">
        <f t="shared" si="3"/>
        <v>11.988000000000001</v>
      </c>
      <c r="H107" s="59">
        <v>4</v>
      </c>
      <c r="I107" s="29" t="s">
        <v>411</v>
      </c>
    </row>
    <row r="108" spans="1:9" x14ac:dyDescent="0.25">
      <c r="A108" s="4">
        <v>106</v>
      </c>
      <c r="B108" s="39">
        <v>81602</v>
      </c>
      <c r="C108" s="20" t="s">
        <v>361</v>
      </c>
      <c r="D108" s="20" t="s">
        <v>19</v>
      </c>
      <c r="E108" s="24">
        <v>4</v>
      </c>
      <c r="F108" s="20">
        <v>1</v>
      </c>
      <c r="G108" s="24">
        <f t="shared" si="3"/>
        <v>4</v>
      </c>
      <c r="H108" s="33">
        <v>8</v>
      </c>
      <c r="I108" s="29" t="s">
        <v>413</v>
      </c>
    </row>
    <row r="109" spans="1:9" x14ac:dyDescent="0.25">
      <c r="A109" s="4">
        <v>107</v>
      </c>
      <c r="B109" s="40" t="s">
        <v>359</v>
      </c>
      <c r="C109" s="29" t="s">
        <v>363</v>
      </c>
      <c r="D109" s="41" t="s">
        <v>19</v>
      </c>
      <c r="E109" s="24">
        <v>19</v>
      </c>
      <c r="F109" s="41">
        <v>1</v>
      </c>
      <c r="G109" s="24">
        <f t="shared" si="3"/>
        <v>19</v>
      </c>
      <c r="H109" s="24">
        <v>20</v>
      </c>
      <c r="I109" s="29" t="s">
        <v>413</v>
      </c>
    </row>
    <row r="110" spans="1:9" x14ac:dyDescent="0.25">
      <c r="A110" s="4">
        <v>108</v>
      </c>
      <c r="B110" s="39">
        <v>81530</v>
      </c>
      <c r="C110" s="20" t="s">
        <v>362</v>
      </c>
      <c r="D110" s="20" t="s">
        <v>19</v>
      </c>
      <c r="E110" s="24">
        <v>7.5</v>
      </c>
      <c r="F110" s="20">
        <v>1</v>
      </c>
      <c r="G110" s="24">
        <f t="shared" si="3"/>
        <v>7.5</v>
      </c>
      <c r="H110" s="33">
        <v>10</v>
      </c>
      <c r="I110" s="29" t="s">
        <v>413</v>
      </c>
    </row>
    <row r="111" spans="1:9" x14ac:dyDescent="0.25">
      <c r="A111" s="4">
        <v>109</v>
      </c>
      <c r="B111" s="17"/>
      <c r="C111" s="92" t="s">
        <v>457</v>
      </c>
      <c r="D111" s="92" t="s">
        <v>152</v>
      </c>
      <c r="E111" s="43">
        <v>4.5</v>
      </c>
      <c r="F111" s="29">
        <v>2</v>
      </c>
      <c r="G111" s="33">
        <f t="shared" si="3"/>
        <v>9</v>
      </c>
      <c r="H111" s="33">
        <v>6</v>
      </c>
      <c r="I111" s="29" t="s">
        <v>470</v>
      </c>
    </row>
    <row r="112" spans="1:9" x14ac:dyDescent="0.25">
      <c r="A112" s="4">
        <v>110</v>
      </c>
      <c r="B112" s="17"/>
      <c r="C112" s="92" t="s">
        <v>458</v>
      </c>
      <c r="D112" s="92" t="s">
        <v>152</v>
      </c>
      <c r="E112" s="43">
        <v>4.5</v>
      </c>
      <c r="F112" s="29">
        <v>2</v>
      </c>
      <c r="G112" s="33">
        <f t="shared" si="3"/>
        <v>9</v>
      </c>
      <c r="H112" s="33">
        <v>6</v>
      </c>
      <c r="I112" s="29" t="s">
        <v>470</v>
      </c>
    </row>
    <row r="113" spans="1:9" x14ac:dyDescent="0.25">
      <c r="A113" s="4">
        <v>111</v>
      </c>
      <c r="B113" s="17"/>
      <c r="C113" s="45" t="s">
        <v>367</v>
      </c>
      <c r="D113" s="30" t="s">
        <v>19</v>
      </c>
      <c r="E113" s="43">
        <v>52</v>
      </c>
      <c r="F113" s="30">
        <v>1</v>
      </c>
      <c r="G113" s="56">
        <f t="shared" si="3"/>
        <v>52</v>
      </c>
      <c r="H113" s="33">
        <v>65</v>
      </c>
      <c r="I113" s="29" t="s">
        <v>412</v>
      </c>
    </row>
    <row r="114" spans="1:9" x14ac:dyDescent="0.25">
      <c r="A114" s="4">
        <v>112</v>
      </c>
      <c r="B114" s="17"/>
      <c r="C114" s="45" t="s">
        <v>366</v>
      </c>
      <c r="D114" s="30" t="s">
        <v>19</v>
      </c>
      <c r="E114" s="43">
        <v>40</v>
      </c>
      <c r="F114" s="30">
        <v>1</v>
      </c>
      <c r="G114" s="56">
        <f t="shared" si="3"/>
        <v>40</v>
      </c>
      <c r="H114" s="33">
        <v>55</v>
      </c>
      <c r="I114" s="29" t="s">
        <v>412</v>
      </c>
    </row>
    <row r="115" spans="1:9" x14ac:dyDescent="0.25">
      <c r="A115" s="4">
        <v>113</v>
      </c>
      <c r="B115" s="29" t="s">
        <v>309</v>
      </c>
      <c r="C115" s="45" t="s">
        <v>316</v>
      </c>
      <c r="D115" s="20" t="s">
        <v>152</v>
      </c>
      <c r="E115" s="43">
        <v>4</v>
      </c>
      <c r="F115" s="30">
        <v>1</v>
      </c>
      <c r="G115" s="33">
        <f t="shared" si="3"/>
        <v>4</v>
      </c>
      <c r="H115" s="24">
        <v>5</v>
      </c>
      <c r="I115" s="29" t="s">
        <v>267</v>
      </c>
    </row>
    <row r="116" spans="1:9" x14ac:dyDescent="0.25">
      <c r="A116" s="4">
        <v>114</v>
      </c>
      <c r="B116" s="39" t="s">
        <v>256</v>
      </c>
      <c r="C116" s="20" t="s">
        <v>196</v>
      </c>
      <c r="D116" s="20" t="s">
        <v>181</v>
      </c>
      <c r="E116" s="24">
        <v>1</v>
      </c>
      <c r="F116" s="20">
        <v>1</v>
      </c>
      <c r="G116" s="24">
        <f t="shared" si="3"/>
        <v>1</v>
      </c>
      <c r="H116" s="33">
        <v>3</v>
      </c>
      <c r="I116" s="29" t="s">
        <v>413</v>
      </c>
    </row>
    <row r="117" spans="1:9" x14ac:dyDescent="0.25">
      <c r="A117" s="4">
        <v>115</v>
      </c>
      <c r="B117" s="39" t="s">
        <v>347</v>
      </c>
      <c r="C117" s="20" t="s">
        <v>346</v>
      </c>
      <c r="D117" s="20" t="s">
        <v>348</v>
      </c>
      <c r="E117" s="24">
        <v>1.39</v>
      </c>
      <c r="F117" s="30">
        <v>1</v>
      </c>
      <c r="G117" s="24">
        <f t="shared" si="3"/>
        <v>1.39</v>
      </c>
      <c r="H117" s="33">
        <v>2</v>
      </c>
      <c r="I117" s="29" t="s">
        <v>413</v>
      </c>
    </row>
    <row r="118" spans="1:9" x14ac:dyDescent="0.25">
      <c r="A118" s="4">
        <v>116</v>
      </c>
      <c r="B118" s="17"/>
      <c r="C118" s="45" t="s">
        <v>380</v>
      </c>
      <c r="D118" s="29" t="s">
        <v>19</v>
      </c>
      <c r="E118" s="43">
        <v>3.28</v>
      </c>
      <c r="F118" s="30">
        <v>12</v>
      </c>
      <c r="G118" s="57">
        <f t="shared" si="3"/>
        <v>39.36</v>
      </c>
      <c r="H118" s="24">
        <v>5.33</v>
      </c>
      <c r="I118" s="127" t="s">
        <v>412</v>
      </c>
    </row>
    <row r="119" spans="1:9" x14ac:dyDescent="0.25">
      <c r="A119" s="4">
        <v>117</v>
      </c>
      <c r="B119" s="17"/>
      <c r="C119" s="45" t="s">
        <v>383</v>
      </c>
      <c r="D119" s="29" t="s">
        <v>19</v>
      </c>
      <c r="E119" s="43">
        <v>15</v>
      </c>
      <c r="F119" s="30">
        <v>1</v>
      </c>
      <c r="G119" s="57">
        <f t="shared" si="3"/>
        <v>15</v>
      </c>
      <c r="H119" s="24">
        <v>30</v>
      </c>
      <c r="I119" s="29" t="s">
        <v>412</v>
      </c>
    </row>
    <row r="120" spans="1:9" x14ac:dyDescent="0.25">
      <c r="A120" s="4">
        <v>118</v>
      </c>
      <c r="B120" s="39"/>
      <c r="C120" s="20" t="s">
        <v>377</v>
      </c>
      <c r="D120" s="20" t="s">
        <v>19</v>
      </c>
      <c r="E120" s="24">
        <v>35</v>
      </c>
      <c r="F120" s="30">
        <v>2</v>
      </c>
      <c r="G120" s="24">
        <f t="shared" si="3"/>
        <v>70</v>
      </c>
      <c r="H120" s="33">
        <v>45</v>
      </c>
      <c r="I120" s="29" t="s">
        <v>412</v>
      </c>
    </row>
    <row r="121" spans="1:9" x14ac:dyDescent="0.25">
      <c r="A121" s="4">
        <v>119</v>
      </c>
      <c r="B121" s="39" t="s">
        <v>349</v>
      </c>
      <c r="C121" s="10" t="s">
        <v>350</v>
      </c>
      <c r="D121" s="20" t="s">
        <v>351</v>
      </c>
      <c r="E121" s="24">
        <v>1.22</v>
      </c>
      <c r="F121" s="30">
        <v>2</v>
      </c>
      <c r="G121" s="24">
        <f t="shared" si="3"/>
        <v>2.44</v>
      </c>
      <c r="H121" s="33">
        <v>2</v>
      </c>
      <c r="I121" s="29" t="s">
        <v>413</v>
      </c>
    </row>
    <row r="122" spans="1:9" x14ac:dyDescent="0.25">
      <c r="A122" s="4">
        <v>120</v>
      </c>
      <c r="B122" s="39" t="s">
        <v>249</v>
      </c>
      <c r="C122" s="19" t="s">
        <v>158</v>
      </c>
      <c r="D122" s="19" t="s">
        <v>91</v>
      </c>
      <c r="E122" s="71">
        <v>6</v>
      </c>
      <c r="F122" s="19">
        <v>4</v>
      </c>
      <c r="G122" s="27">
        <f t="shared" si="3"/>
        <v>24</v>
      </c>
      <c r="H122" s="24">
        <v>7.7</v>
      </c>
      <c r="I122" s="29" t="s">
        <v>413</v>
      </c>
    </row>
    <row r="123" spans="1:9" x14ac:dyDescent="0.25">
      <c r="A123" s="4">
        <v>121</v>
      </c>
      <c r="B123" s="39" t="s">
        <v>243</v>
      </c>
      <c r="C123" s="40" t="s">
        <v>242</v>
      </c>
      <c r="D123" s="10" t="s">
        <v>19</v>
      </c>
      <c r="E123" s="26">
        <v>0.2</v>
      </c>
      <c r="F123" s="19">
        <v>12</v>
      </c>
      <c r="G123" s="27">
        <f t="shared" si="3"/>
        <v>2.4000000000000004</v>
      </c>
      <c r="H123" s="24">
        <v>1</v>
      </c>
      <c r="I123" s="29" t="s">
        <v>413</v>
      </c>
    </row>
    <row r="124" spans="1:9" x14ac:dyDescent="0.25">
      <c r="A124" s="4">
        <v>122</v>
      </c>
      <c r="B124" s="17"/>
      <c r="C124" s="45" t="s">
        <v>371</v>
      </c>
      <c r="D124" s="29" t="s">
        <v>19</v>
      </c>
      <c r="E124" s="43">
        <v>4.4400000000000004</v>
      </c>
      <c r="F124" s="30">
        <v>2</v>
      </c>
      <c r="G124" s="57">
        <f t="shared" si="3"/>
        <v>8.8800000000000008</v>
      </c>
      <c r="H124" s="33">
        <v>8</v>
      </c>
      <c r="I124" s="29" t="s">
        <v>412</v>
      </c>
    </row>
    <row r="125" spans="1:9" x14ac:dyDescent="0.25">
      <c r="A125" s="4">
        <v>123</v>
      </c>
      <c r="B125" s="39" t="s">
        <v>217</v>
      </c>
      <c r="C125" s="19" t="s">
        <v>171</v>
      </c>
      <c r="D125" s="19" t="s">
        <v>19</v>
      </c>
      <c r="E125" s="71">
        <v>2</v>
      </c>
      <c r="F125" s="19">
        <v>10</v>
      </c>
      <c r="G125" s="27">
        <f t="shared" si="3"/>
        <v>20</v>
      </c>
      <c r="H125" s="24">
        <v>2.75</v>
      </c>
      <c r="I125" s="128" t="s">
        <v>413</v>
      </c>
    </row>
    <row r="126" spans="1:9" x14ac:dyDescent="0.25">
      <c r="A126" s="4">
        <v>124</v>
      </c>
      <c r="B126" s="39" t="s">
        <v>218</v>
      </c>
      <c r="C126" s="19" t="s">
        <v>172</v>
      </c>
      <c r="D126" s="19" t="s">
        <v>19</v>
      </c>
      <c r="E126" s="71">
        <v>2.5</v>
      </c>
      <c r="F126" s="19">
        <v>10</v>
      </c>
      <c r="G126" s="27">
        <f t="shared" si="3"/>
        <v>25</v>
      </c>
      <c r="H126" s="24">
        <v>3.35</v>
      </c>
      <c r="I126" s="128" t="s">
        <v>413</v>
      </c>
    </row>
    <row r="127" spans="1:9" x14ac:dyDescent="0.25">
      <c r="A127" s="4">
        <v>125</v>
      </c>
      <c r="B127" s="39" t="s">
        <v>219</v>
      </c>
      <c r="C127" s="19" t="s">
        <v>173</v>
      </c>
      <c r="D127" s="19" t="s">
        <v>19</v>
      </c>
      <c r="E127" s="71">
        <v>3</v>
      </c>
      <c r="F127" s="19">
        <v>10</v>
      </c>
      <c r="G127" s="27">
        <f t="shared" si="3"/>
        <v>30</v>
      </c>
      <c r="H127" s="24">
        <v>4</v>
      </c>
      <c r="I127" s="128" t="s">
        <v>413</v>
      </c>
    </row>
    <row r="128" spans="1:9" x14ac:dyDescent="0.25">
      <c r="A128" s="4">
        <v>126</v>
      </c>
      <c r="B128" s="39" t="s">
        <v>220</v>
      </c>
      <c r="C128" s="19" t="s">
        <v>174</v>
      </c>
      <c r="D128" s="19" t="s">
        <v>19</v>
      </c>
      <c r="E128" s="71">
        <v>3.5</v>
      </c>
      <c r="F128" s="19">
        <v>10</v>
      </c>
      <c r="G128" s="27">
        <f t="shared" si="3"/>
        <v>35</v>
      </c>
      <c r="H128" s="24">
        <v>4.7</v>
      </c>
      <c r="I128" s="128" t="s">
        <v>413</v>
      </c>
    </row>
    <row r="129" spans="1:9" x14ac:dyDescent="0.25">
      <c r="A129" s="4">
        <v>127</v>
      </c>
      <c r="B129" s="17"/>
      <c r="C129" s="92" t="s">
        <v>444</v>
      </c>
      <c r="D129" s="92" t="s">
        <v>19</v>
      </c>
      <c r="E129" s="43">
        <v>5</v>
      </c>
      <c r="F129" s="30">
        <v>2</v>
      </c>
      <c r="G129" s="33">
        <f t="shared" si="3"/>
        <v>10</v>
      </c>
      <c r="H129" s="33">
        <v>7</v>
      </c>
      <c r="I129" s="29" t="s">
        <v>470</v>
      </c>
    </row>
    <row r="130" spans="1:9" x14ac:dyDescent="0.25">
      <c r="A130" s="4">
        <v>128</v>
      </c>
      <c r="B130" s="40" t="s">
        <v>278</v>
      </c>
      <c r="C130" s="41" t="s">
        <v>281</v>
      </c>
      <c r="D130" s="20" t="s">
        <v>284</v>
      </c>
      <c r="E130" s="33">
        <v>10</v>
      </c>
      <c r="F130" s="29">
        <v>1</v>
      </c>
      <c r="G130" s="33">
        <f t="shared" si="3"/>
        <v>10</v>
      </c>
      <c r="H130" s="24">
        <v>12</v>
      </c>
      <c r="I130" s="29" t="s">
        <v>267</v>
      </c>
    </row>
    <row r="131" spans="1:9" x14ac:dyDescent="0.25">
      <c r="A131" s="4">
        <v>129</v>
      </c>
      <c r="B131" s="17"/>
      <c r="C131" s="45" t="s">
        <v>385</v>
      </c>
      <c r="D131" s="29" t="s">
        <v>19</v>
      </c>
      <c r="E131" s="43">
        <v>22.2</v>
      </c>
      <c r="F131" s="30">
        <v>2</v>
      </c>
      <c r="G131" s="57">
        <f t="shared" si="3"/>
        <v>44.4</v>
      </c>
      <c r="H131" s="24">
        <v>30</v>
      </c>
      <c r="I131" s="128" t="s">
        <v>412</v>
      </c>
    </row>
    <row r="132" spans="1:9" x14ac:dyDescent="0.25">
      <c r="A132" s="4">
        <v>130</v>
      </c>
      <c r="B132" s="39" t="s">
        <v>342</v>
      </c>
      <c r="C132" s="39" t="s">
        <v>340</v>
      </c>
      <c r="D132" s="20" t="s">
        <v>19</v>
      </c>
      <c r="E132" s="24">
        <v>0.85</v>
      </c>
      <c r="F132" s="30">
        <v>2</v>
      </c>
      <c r="G132" s="24">
        <f t="shared" si="3"/>
        <v>1.7</v>
      </c>
      <c r="H132" s="33">
        <v>1.5</v>
      </c>
      <c r="I132" s="128" t="s">
        <v>413</v>
      </c>
    </row>
    <row r="133" spans="1:9" x14ac:dyDescent="0.25">
      <c r="A133" s="4">
        <v>131</v>
      </c>
      <c r="B133" s="39" t="s">
        <v>343</v>
      </c>
      <c r="C133" s="39" t="s">
        <v>364</v>
      </c>
      <c r="D133" s="20" t="s">
        <v>19</v>
      </c>
      <c r="E133" s="24">
        <v>0.85</v>
      </c>
      <c r="F133" s="30">
        <v>2</v>
      </c>
      <c r="G133" s="24">
        <f t="shared" ref="G133:G164" si="4">F133*E133</f>
        <v>1.7</v>
      </c>
      <c r="H133" s="33">
        <v>1.5</v>
      </c>
      <c r="I133" s="128" t="s">
        <v>413</v>
      </c>
    </row>
    <row r="134" spans="1:9" x14ac:dyDescent="0.25">
      <c r="A134" s="4">
        <v>132</v>
      </c>
      <c r="B134" s="39" t="s">
        <v>338</v>
      </c>
      <c r="C134" s="20" t="s">
        <v>337</v>
      </c>
      <c r="D134" s="20" t="s">
        <v>334</v>
      </c>
      <c r="E134" s="24">
        <v>3.05</v>
      </c>
      <c r="F134" s="30">
        <v>1</v>
      </c>
      <c r="G134" s="24">
        <f t="shared" si="4"/>
        <v>3.05</v>
      </c>
      <c r="H134" s="33">
        <v>1</v>
      </c>
      <c r="I134" s="29" t="s">
        <v>339</v>
      </c>
    </row>
    <row r="135" spans="1:9" x14ac:dyDescent="0.25">
      <c r="A135" s="4">
        <v>133</v>
      </c>
      <c r="B135" s="39" t="s">
        <v>251</v>
      </c>
      <c r="C135" s="20" t="s">
        <v>190</v>
      </c>
      <c r="D135" s="20" t="s">
        <v>191</v>
      </c>
      <c r="E135" s="24">
        <v>3.61</v>
      </c>
      <c r="F135" s="20">
        <v>6</v>
      </c>
      <c r="G135" s="28">
        <f t="shared" si="4"/>
        <v>21.66</v>
      </c>
      <c r="H135" s="91">
        <v>4</v>
      </c>
      <c r="I135" s="128" t="s">
        <v>413</v>
      </c>
    </row>
    <row r="136" spans="1:9" x14ac:dyDescent="0.25">
      <c r="A136" s="4">
        <v>134</v>
      </c>
      <c r="B136" s="17"/>
      <c r="C136" s="92" t="s">
        <v>473</v>
      </c>
      <c r="D136" s="92" t="s">
        <v>19</v>
      </c>
      <c r="E136" s="43">
        <v>7</v>
      </c>
      <c r="F136" s="30">
        <v>0</v>
      </c>
      <c r="G136" s="33">
        <f t="shared" si="4"/>
        <v>0</v>
      </c>
      <c r="H136" s="33">
        <v>20</v>
      </c>
      <c r="I136" s="29" t="s">
        <v>502</v>
      </c>
    </row>
    <row r="137" spans="1:9" x14ac:dyDescent="0.25">
      <c r="A137" s="4">
        <v>135</v>
      </c>
      <c r="B137" s="17"/>
      <c r="C137" s="40" t="s">
        <v>432</v>
      </c>
      <c r="D137" s="40" t="s">
        <v>19</v>
      </c>
      <c r="E137" s="43">
        <v>4</v>
      </c>
      <c r="F137" s="30">
        <v>2</v>
      </c>
      <c r="G137" s="33">
        <f t="shared" si="4"/>
        <v>8</v>
      </c>
      <c r="H137" s="33">
        <v>6.77</v>
      </c>
      <c r="I137" s="29" t="s">
        <v>413</v>
      </c>
    </row>
    <row r="138" spans="1:9" x14ac:dyDescent="0.25">
      <c r="A138" s="4">
        <v>136</v>
      </c>
      <c r="B138" s="17"/>
      <c r="C138" s="92" t="s">
        <v>461</v>
      </c>
      <c r="D138" s="92" t="s">
        <v>462</v>
      </c>
      <c r="E138" s="43">
        <v>4.72</v>
      </c>
      <c r="F138" s="30">
        <v>1</v>
      </c>
      <c r="G138" s="33">
        <f t="shared" si="4"/>
        <v>4.72</v>
      </c>
      <c r="H138" s="33">
        <v>6</v>
      </c>
      <c r="I138" s="29" t="s">
        <v>413</v>
      </c>
    </row>
    <row r="139" spans="1:9" x14ac:dyDescent="0.25">
      <c r="A139" s="4">
        <v>137</v>
      </c>
      <c r="B139" s="17"/>
      <c r="C139" s="29" t="s">
        <v>389</v>
      </c>
      <c r="D139" s="41" t="s">
        <v>19</v>
      </c>
      <c r="E139" s="43">
        <f>1.11*5.7</f>
        <v>6.3270000000000008</v>
      </c>
      <c r="F139" s="41">
        <v>2</v>
      </c>
      <c r="G139" s="58">
        <f t="shared" si="4"/>
        <v>12.654000000000002</v>
      </c>
      <c r="H139" s="59">
        <v>10</v>
      </c>
      <c r="I139" s="128" t="s">
        <v>411</v>
      </c>
    </row>
    <row r="140" spans="1:9" x14ac:dyDescent="0.25">
      <c r="A140" s="4">
        <v>138</v>
      </c>
      <c r="B140" s="29" t="s">
        <v>297</v>
      </c>
      <c r="C140" s="45" t="s">
        <v>294</v>
      </c>
      <c r="D140" s="20" t="s">
        <v>285</v>
      </c>
      <c r="E140" s="33">
        <v>5.5</v>
      </c>
      <c r="F140" s="30">
        <v>2</v>
      </c>
      <c r="G140" s="33">
        <f t="shared" si="4"/>
        <v>11</v>
      </c>
      <c r="H140" s="24">
        <v>6.5</v>
      </c>
      <c r="I140" s="29" t="s">
        <v>267</v>
      </c>
    </row>
    <row r="141" spans="1:9" x14ac:dyDescent="0.25">
      <c r="A141" s="4">
        <v>139</v>
      </c>
      <c r="B141" s="17"/>
      <c r="C141" s="45" t="s">
        <v>372</v>
      </c>
      <c r="D141" s="29" t="s">
        <v>19</v>
      </c>
      <c r="E141" s="43">
        <v>10</v>
      </c>
      <c r="F141" s="30">
        <v>2</v>
      </c>
      <c r="G141" s="57">
        <f t="shared" si="4"/>
        <v>20</v>
      </c>
      <c r="H141" s="33">
        <v>15</v>
      </c>
      <c r="I141" s="128" t="s">
        <v>412</v>
      </c>
    </row>
    <row r="142" spans="1:9" x14ac:dyDescent="0.25">
      <c r="A142" s="4">
        <v>140</v>
      </c>
      <c r="B142" s="63" t="s">
        <v>304</v>
      </c>
      <c r="C142" s="68" t="s">
        <v>290</v>
      </c>
      <c r="D142" s="20" t="s">
        <v>288</v>
      </c>
      <c r="E142" s="74">
        <v>11</v>
      </c>
      <c r="F142" s="66">
        <v>3</v>
      </c>
      <c r="G142" s="79">
        <f t="shared" si="4"/>
        <v>33</v>
      </c>
      <c r="H142" s="24">
        <v>15</v>
      </c>
      <c r="I142" s="29" t="s">
        <v>267</v>
      </c>
    </row>
    <row r="143" spans="1:9" x14ac:dyDescent="0.25">
      <c r="A143" s="4">
        <v>141</v>
      </c>
      <c r="B143" s="39" t="s">
        <v>300</v>
      </c>
      <c r="C143" s="45" t="s">
        <v>287</v>
      </c>
      <c r="D143" s="29" t="s">
        <v>91</v>
      </c>
      <c r="E143" s="33">
        <v>23</v>
      </c>
      <c r="F143" s="30">
        <v>1</v>
      </c>
      <c r="G143" s="33">
        <f t="shared" si="4"/>
        <v>23</v>
      </c>
      <c r="H143" s="24">
        <v>26</v>
      </c>
      <c r="I143" s="29" t="s">
        <v>267</v>
      </c>
    </row>
    <row r="144" spans="1:9" x14ac:dyDescent="0.25">
      <c r="A144" s="4">
        <v>142</v>
      </c>
      <c r="B144" s="39" t="s">
        <v>250</v>
      </c>
      <c r="C144" s="19" t="s">
        <v>184</v>
      </c>
      <c r="D144" s="20" t="s">
        <v>91</v>
      </c>
      <c r="E144" s="26">
        <v>38.85</v>
      </c>
      <c r="F144" s="19">
        <v>1</v>
      </c>
      <c r="G144" s="27">
        <f t="shared" si="4"/>
        <v>38.85</v>
      </c>
      <c r="H144" s="23">
        <v>40</v>
      </c>
      <c r="I144" s="29" t="s">
        <v>413</v>
      </c>
    </row>
    <row r="145" spans="1:9" x14ac:dyDescent="0.25">
      <c r="A145" s="4">
        <v>143</v>
      </c>
      <c r="B145" s="17"/>
      <c r="C145" s="29" t="s">
        <v>387</v>
      </c>
      <c r="D145" s="41" t="s">
        <v>19</v>
      </c>
      <c r="E145" s="43">
        <v>2.5</v>
      </c>
      <c r="F145" s="41">
        <v>2</v>
      </c>
      <c r="G145" s="58">
        <f t="shared" si="4"/>
        <v>5</v>
      </c>
      <c r="H145" s="59">
        <v>5</v>
      </c>
      <c r="I145" s="29" t="s">
        <v>411</v>
      </c>
    </row>
    <row r="146" spans="1:9" x14ac:dyDescent="0.25">
      <c r="A146" s="4">
        <v>144</v>
      </c>
      <c r="B146" s="29" t="s">
        <v>299</v>
      </c>
      <c r="C146" s="45" t="s">
        <v>298</v>
      </c>
      <c r="D146" s="20" t="s">
        <v>314</v>
      </c>
      <c r="E146" s="33">
        <v>13</v>
      </c>
      <c r="F146" s="30">
        <v>1</v>
      </c>
      <c r="G146" s="33">
        <f t="shared" si="4"/>
        <v>13</v>
      </c>
      <c r="H146" s="24">
        <v>15</v>
      </c>
      <c r="I146" s="29" t="s">
        <v>267</v>
      </c>
    </row>
    <row r="147" spans="1:9" x14ac:dyDescent="0.25">
      <c r="A147" s="4">
        <v>145</v>
      </c>
      <c r="B147" s="17"/>
      <c r="C147" s="92" t="s">
        <v>430</v>
      </c>
      <c r="D147" s="92" t="s">
        <v>7</v>
      </c>
      <c r="E147" s="43">
        <v>4</v>
      </c>
      <c r="F147" s="30">
        <v>2</v>
      </c>
      <c r="G147" s="33">
        <f t="shared" si="4"/>
        <v>8</v>
      </c>
      <c r="H147" s="33">
        <v>6</v>
      </c>
      <c r="I147" s="29" t="s">
        <v>413</v>
      </c>
    </row>
    <row r="148" spans="1:9" x14ac:dyDescent="0.25">
      <c r="A148" s="4">
        <v>146</v>
      </c>
      <c r="B148" s="39" t="s">
        <v>258</v>
      </c>
      <c r="C148" s="10" t="s">
        <v>198</v>
      </c>
      <c r="D148" s="20" t="s">
        <v>429</v>
      </c>
      <c r="E148" s="24">
        <v>0.26</v>
      </c>
      <c r="F148" s="29">
        <v>50</v>
      </c>
      <c r="G148" s="24">
        <f t="shared" si="4"/>
        <v>13</v>
      </c>
      <c r="H148" s="33">
        <v>15</v>
      </c>
      <c r="I148" s="29" t="s">
        <v>413</v>
      </c>
    </row>
    <row r="149" spans="1:9" x14ac:dyDescent="0.25">
      <c r="A149" s="4">
        <v>147</v>
      </c>
      <c r="B149" s="39" t="s">
        <v>257</v>
      </c>
      <c r="C149" s="20" t="s">
        <v>197</v>
      </c>
      <c r="D149" s="10" t="s">
        <v>429</v>
      </c>
      <c r="E149" s="24">
        <v>0.26</v>
      </c>
      <c r="F149" s="29">
        <v>50</v>
      </c>
      <c r="G149" s="24">
        <f t="shared" si="4"/>
        <v>13</v>
      </c>
      <c r="H149" s="33">
        <v>15</v>
      </c>
      <c r="I149" s="29" t="s">
        <v>413</v>
      </c>
    </row>
    <row r="150" spans="1:9" x14ac:dyDescent="0.25">
      <c r="A150" s="4">
        <v>148</v>
      </c>
      <c r="B150" s="17"/>
      <c r="C150" s="92" t="s">
        <v>435</v>
      </c>
      <c r="D150" s="92" t="s">
        <v>195</v>
      </c>
      <c r="E150" s="43">
        <v>7.5</v>
      </c>
      <c r="F150" s="30">
        <v>6</v>
      </c>
      <c r="G150" s="33">
        <f t="shared" si="4"/>
        <v>45</v>
      </c>
      <c r="H150" s="33">
        <v>10</v>
      </c>
      <c r="I150" s="29" t="s">
        <v>413</v>
      </c>
    </row>
    <row r="151" spans="1:9" x14ac:dyDescent="0.25">
      <c r="A151" s="4">
        <v>149</v>
      </c>
      <c r="B151" s="17"/>
      <c r="C151" s="92" t="s">
        <v>459</v>
      </c>
      <c r="D151" s="92" t="s">
        <v>19</v>
      </c>
      <c r="E151" s="43">
        <v>0.63</v>
      </c>
      <c r="F151" s="30">
        <v>6</v>
      </c>
      <c r="G151" s="33">
        <f t="shared" si="4"/>
        <v>3.7800000000000002</v>
      </c>
      <c r="H151" s="33">
        <v>1</v>
      </c>
      <c r="I151" s="29" t="s">
        <v>413</v>
      </c>
    </row>
    <row r="152" spans="1:9" x14ac:dyDescent="0.25">
      <c r="A152" s="4">
        <v>150</v>
      </c>
      <c r="B152" s="39" t="s">
        <v>247</v>
      </c>
      <c r="C152" s="4" t="s">
        <v>154</v>
      </c>
      <c r="D152" s="19" t="s">
        <v>155</v>
      </c>
      <c r="E152" s="71">
        <v>4</v>
      </c>
      <c r="F152" s="19">
        <v>1</v>
      </c>
      <c r="G152" s="27">
        <f t="shared" si="4"/>
        <v>4</v>
      </c>
      <c r="H152" s="24">
        <v>0.33</v>
      </c>
      <c r="I152" s="29" t="s">
        <v>413</v>
      </c>
    </row>
    <row r="153" spans="1:9" x14ac:dyDescent="0.25">
      <c r="A153" s="4">
        <v>151</v>
      </c>
      <c r="B153" s="97"/>
      <c r="C153" s="11" t="s">
        <v>154</v>
      </c>
      <c r="D153" s="11" t="s">
        <v>152</v>
      </c>
      <c r="E153" s="103">
        <v>11</v>
      </c>
      <c r="F153" s="54">
        <v>2</v>
      </c>
      <c r="G153" s="103">
        <f t="shared" si="4"/>
        <v>22</v>
      </c>
      <c r="H153" s="103">
        <v>0.33</v>
      </c>
      <c r="I153" s="54" t="s">
        <v>411</v>
      </c>
    </row>
    <row r="154" spans="1:9" x14ac:dyDescent="0.25">
      <c r="A154" s="4">
        <v>152</v>
      </c>
      <c r="B154" s="39" t="s">
        <v>240</v>
      </c>
      <c r="C154" s="19" t="s">
        <v>11</v>
      </c>
      <c r="D154" s="19" t="s">
        <v>152</v>
      </c>
      <c r="E154" s="71">
        <v>4.5</v>
      </c>
      <c r="F154" s="19">
        <v>1</v>
      </c>
      <c r="G154" s="27">
        <f t="shared" si="4"/>
        <v>4.5</v>
      </c>
      <c r="H154" s="24">
        <v>4.75</v>
      </c>
      <c r="I154" s="29" t="s">
        <v>413</v>
      </c>
    </row>
    <row r="155" spans="1:9" x14ac:dyDescent="0.25">
      <c r="A155" s="4">
        <v>153</v>
      </c>
      <c r="B155" s="17"/>
      <c r="C155" s="19" t="s">
        <v>11</v>
      </c>
      <c r="D155" s="19" t="s">
        <v>152</v>
      </c>
      <c r="E155" s="44">
        <v>3.6</v>
      </c>
      <c r="F155" s="29">
        <v>2</v>
      </c>
      <c r="G155" s="44">
        <f t="shared" si="4"/>
        <v>7.2</v>
      </c>
      <c r="H155" s="44">
        <v>4.75</v>
      </c>
      <c r="I155" s="29" t="s">
        <v>411</v>
      </c>
    </row>
    <row r="156" spans="1:9" x14ac:dyDescent="0.25">
      <c r="A156" s="4">
        <v>154</v>
      </c>
      <c r="B156" s="39" t="s">
        <v>237</v>
      </c>
      <c r="C156" s="19" t="s">
        <v>151</v>
      </c>
      <c r="D156" s="19" t="s">
        <v>152</v>
      </c>
      <c r="E156" s="71">
        <v>4.25</v>
      </c>
      <c r="F156" s="19">
        <v>2</v>
      </c>
      <c r="G156" s="27">
        <f t="shared" si="4"/>
        <v>8.5</v>
      </c>
      <c r="H156" s="24">
        <v>4.5</v>
      </c>
      <c r="I156" s="29" t="s">
        <v>413</v>
      </c>
    </row>
    <row r="157" spans="1:9" x14ac:dyDescent="0.25">
      <c r="A157" s="4">
        <v>155</v>
      </c>
      <c r="B157" s="17"/>
      <c r="C157" s="19" t="s">
        <v>151</v>
      </c>
      <c r="D157" s="19" t="s">
        <v>152</v>
      </c>
      <c r="E157" s="44">
        <v>3.69</v>
      </c>
      <c r="F157" s="29">
        <v>2</v>
      </c>
      <c r="G157" s="44">
        <f t="shared" si="4"/>
        <v>7.38</v>
      </c>
      <c r="H157" s="44">
        <v>4.5</v>
      </c>
      <c r="I157" s="29" t="s">
        <v>411</v>
      </c>
    </row>
    <row r="158" spans="1:9" x14ac:dyDescent="0.25">
      <c r="A158" s="4">
        <v>156</v>
      </c>
      <c r="B158" s="39" t="s">
        <v>239</v>
      </c>
      <c r="C158" s="39" t="s">
        <v>238</v>
      </c>
      <c r="D158" s="19" t="s">
        <v>152</v>
      </c>
      <c r="E158" s="71">
        <v>4.25</v>
      </c>
      <c r="F158" s="19">
        <v>1</v>
      </c>
      <c r="G158" s="27">
        <f t="shared" si="4"/>
        <v>4.25</v>
      </c>
      <c r="H158" s="24">
        <v>4.5</v>
      </c>
      <c r="I158" s="29" t="s">
        <v>413</v>
      </c>
    </row>
    <row r="159" spans="1:9" x14ac:dyDescent="0.25">
      <c r="A159" s="4">
        <v>157</v>
      </c>
      <c r="B159" s="17"/>
      <c r="C159" s="92" t="s">
        <v>474</v>
      </c>
      <c r="D159" s="92" t="s">
        <v>19</v>
      </c>
      <c r="E159" s="43">
        <v>3</v>
      </c>
      <c r="F159" s="30">
        <v>2</v>
      </c>
      <c r="G159" s="33">
        <f t="shared" si="4"/>
        <v>6</v>
      </c>
      <c r="H159" s="33">
        <v>10</v>
      </c>
      <c r="I159" s="29" t="s">
        <v>502</v>
      </c>
    </row>
    <row r="160" spans="1:9" x14ac:dyDescent="0.25">
      <c r="A160" s="4">
        <v>158</v>
      </c>
      <c r="B160" s="17"/>
      <c r="C160" s="45" t="s">
        <v>370</v>
      </c>
      <c r="D160" s="30" t="s">
        <v>19</v>
      </c>
      <c r="E160" s="43">
        <v>3</v>
      </c>
      <c r="F160" s="30">
        <v>6</v>
      </c>
      <c r="G160" s="57">
        <f t="shared" si="4"/>
        <v>18</v>
      </c>
      <c r="H160" s="33">
        <v>5</v>
      </c>
      <c r="I160" s="29" t="s">
        <v>412</v>
      </c>
    </row>
    <row r="161" spans="1:9" x14ac:dyDescent="0.25">
      <c r="A161" s="4">
        <v>159</v>
      </c>
      <c r="B161" s="17"/>
      <c r="C161" s="45" t="s">
        <v>379</v>
      </c>
      <c r="D161" s="29" t="s">
        <v>19</v>
      </c>
      <c r="E161" s="43">
        <v>2.75</v>
      </c>
      <c r="F161" s="30">
        <v>6</v>
      </c>
      <c r="G161" s="57">
        <f t="shared" si="4"/>
        <v>16.5</v>
      </c>
      <c r="H161" s="24">
        <v>4</v>
      </c>
      <c r="I161" s="29" t="s">
        <v>412</v>
      </c>
    </row>
    <row r="162" spans="1:9" x14ac:dyDescent="0.25">
      <c r="A162" s="4">
        <v>160</v>
      </c>
      <c r="B162" s="39" t="s">
        <v>234</v>
      </c>
      <c r="C162" s="19" t="s">
        <v>77</v>
      </c>
      <c r="D162" s="19" t="s">
        <v>152</v>
      </c>
      <c r="E162" s="71">
        <v>0.94350000000000001</v>
      </c>
      <c r="F162" s="19">
        <v>1</v>
      </c>
      <c r="G162" s="27">
        <f t="shared" si="4"/>
        <v>0.94350000000000001</v>
      </c>
      <c r="H162" s="23">
        <v>2</v>
      </c>
      <c r="I162" s="29" t="s">
        <v>413</v>
      </c>
    </row>
    <row r="163" spans="1:9" x14ac:dyDescent="0.25">
      <c r="A163" s="4">
        <v>161</v>
      </c>
      <c r="B163" s="17"/>
      <c r="C163" s="19" t="s">
        <v>77</v>
      </c>
      <c r="D163" s="19" t="s">
        <v>152</v>
      </c>
      <c r="E163" s="43">
        <v>1.66</v>
      </c>
      <c r="F163" s="41">
        <v>2</v>
      </c>
      <c r="G163" s="58">
        <f t="shared" si="4"/>
        <v>3.32</v>
      </c>
      <c r="H163" s="59">
        <v>2</v>
      </c>
      <c r="I163" s="29" t="s">
        <v>411</v>
      </c>
    </row>
    <row r="164" spans="1:9" x14ac:dyDescent="0.25">
      <c r="A164" s="4">
        <v>162</v>
      </c>
      <c r="B164" s="39" t="s">
        <v>241</v>
      </c>
      <c r="C164" s="20" t="s">
        <v>180</v>
      </c>
      <c r="D164" s="20" t="s">
        <v>181</v>
      </c>
      <c r="E164" s="26">
        <v>3.5</v>
      </c>
      <c r="F164" s="19">
        <v>2</v>
      </c>
      <c r="G164" s="27">
        <f t="shared" si="4"/>
        <v>7</v>
      </c>
      <c r="H164" s="24">
        <v>4.75</v>
      </c>
      <c r="I164" s="29" t="s">
        <v>413</v>
      </c>
    </row>
    <row r="165" spans="1:9" x14ac:dyDescent="0.25">
      <c r="A165" s="4">
        <v>163</v>
      </c>
      <c r="B165" s="29" t="s">
        <v>311</v>
      </c>
      <c r="C165" s="45" t="s">
        <v>310</v>
      </c>
      <c r="D165" s="20" t="s">
        <v>289</v>
      </c>
      <c r="E165" s="33">
        <v>1</v>
      </c>
      <c r="F165" s="30">
        <v>10</v>
      </c>
      <c r="G165" s="33">
        <f t="shared" ref="G165:G181" si="5">F165*E165</f>
        <v>10</v>
      </c>
      <c r="H165" s="24">
        <v>2.75</v>
      </c>
      <c r="I165" s="29" t="s">
        <v>267</v>
      </c>
    </row>
    <row r="166" spans="1:9" x14ac:dyDescent="0.25">
      <c r="A166" s="4">
        <v>164</v>
      </c>
      <c r="B166" s="39" t="s">
        <v>244</v>
      </c>
      <c r="C166" s="19" t="s">
        <v>183</v>
      </c>
      <c r="D166" s="20" t="s">
        <v>19</v>
      </c>
      <c r="E166" s="26">
        <v>0.5</v>
      </c>
      <c r="F166" s="19">
        <v>12</v>
      </c>
      <c r="G166" s="27">
        <f t="shared" si="5"/>
        <v>6</v>
      </c>
      <c r="H166" s="24">
        <v>1.3</v>
      </c>
      <c r="I166" s="29" t="s">
        <v>413</v>
      </c>
    </row>
    <row r="167" spans="1:9" x14ac:dyDescent="0.25">
      <c r="A167" s="4">
        <v>165</v>
      </c>
      <c r="B167" s="39" t="s">
        <v>226</v>
      </c>
      <c r="C167" s="19" t="s">
        <v>157</v>
      </c>
      <c r="D167" s="19" t="s">
        <v>423</v>
      </c>
      <c r="E167" s="71">
        <v>0.17</v>
      </c>
      <c r="F167" s="19">
        <v>30</v>
      </c>
      <c r="G167" s="27">
        <f t="shared" si="5"/>
        <v>5.1000000000000005</v>
      </c>
      <c r="H167" s="24">
        <v>8</v>
      </c>
      <c r="I167" s="128" t="s">
        <v>413</v>
      </c>
    </row>
    <row r="168" spans="1:9" x14ac:dyDescent="0.25">
      <c r="A168" s="4">
        <v>166</v>
      </c>
      <c r="B168" s="17"/>
      <c r="C168" s="30" t="s">
        <v>401</v>
      </c>
      <c r="D168" s="41" t="s">
        <v>400</v>
      </c>
      <c r="E168" s="43">
        <v>3.6</v>
      </c>
      <c r="F168" s="41">
        <v>4</v>
      </c>
      <c r="G168" s="58">
        <f t="shared" si="5"/>
        <v>14.4</v>
      </c>
      <c r="H168" s="59">
        <v>8</v>
      </c>
      <c r="I168" s="29" t="s">
        <v>411</v>
      </c>
    </row>
    <row r="169" spans="1:9" x14ac:dyDescent="0.25">
      <c r="A169" s="4">
        <v>167</v>
      </c>
      <c r="B169" s="17"/>
      <c r="C169" s="45" t="s">
        <v>381</v>
      </c>
      <c r="D169" s="29" t="s">
        <v>19</v>
      </c>
      <c r="E169" s="43">
        <v>1.66</v>
      </c>
      <c r="F169" s="30">
        <v>2</v>
      </c>
      <c r="G169" s="57">
        <f t="shared" si="5"/>
        <v>3.32</v>
      </c>
      <c r="H169" s="24">
        <v>3</v>
      </c>
      <c r="I169" s="29" t="s">
        <v>412</v>
      </c>
    </row>
    <row r="170" spans="1:9" x14ac:dyDescent="0.25">
      <c r="A170" s="4">
        <v>168</v>
      </c>
      <c r="B170" s="39" t="s">
        <v>356</v>
      </c>
      <c r="C170" s="20" t="s">
        <v>353</v>
      </c>
      <c r="D170" s="20" t="s">
        <v>19</v>
      </c>
      <c r="E170" s="24">
        <v>1.67</v>
      </c>
      <c r="F170" s="30">
        <v>1</v>
      </c>
      <c r="G170" s="24">
        <f t="shared" si="5"/>
        <v>1.67</v>
      </c>
      <c r="H170" s="33">
        <v>3</v>
      </c>
      <c r="I170" s="29" t="s">
        <v>413</v>
      </c>
    </row>
    <row r="171" spans="1:9" x14ac:dyDescent="0.25">
      <c r="A171" s="4">
        <v>169</v>
      </c>
      <c r="B171" s="39" t="s">
        <v>248</v>
      </c>
      <c r="C171" s="19" t="s">
        <v>149</v>
      </c>
      <c r="D171" s="19" t="s">
        <v>150</v>
      </c>
      <c r="E171" s="71">
        <v>0.1</v>
      </c>
      <c r="F171" s="19">
        <v>6</v>
      </c>
      <c r="G171" s="27">
        <f t="shared" si="5"/>
        <v>0.60000000000000009</v>
      </c>
      <c r="H171" s="23">
        <v>0.17</v>
      </c>
      <c r="I171" s="29" t="s">
        <v>413</v>
      </c>
    </row>
    <row r="172" spans="1:9" x14ac:dyDescent="0.25">
      <c r="A172" s="4">
        <v>170</v>
      </c>
      <c r="B172" s="17"/>
      <c r="C172" s="92" t="s">
        <v>468</v>
      </c>
      <c r="D172" s="92" t="s">
        <v>19</v>
      </c>
      <c r="E172" s="43">
        <v>3</v>
      </c>
      <c r="F172" s="30">
        <v>2</v>
      </c>
      <c r="G172" s="33">
        <f t="shared" si="5"/>
        <v>6</v>
      </c>
      <c r="H172" s="33">
        <f>3.34</f>
        <v>3.34</v>
      </c>
      <c r="I172" s="29" t="s">
        <v>503</v>
      </c>
    </row>
    <row r="173" spans="1:9" x14ac:dyDescent="0.25">
      <c r="A173" s="4">
        <v>171</v>
      </c>
      <c r="B173" s="17"/>
      <c r="C173" s="92" t="s">
        <v>467</v>
      </c>
      <c r="D173" s="92" t="s">
        <v>19</v>
      </c>
      <c r="E173" s="43">
        <v>3</v>
      </c>
      <c r="F173" s="30">
        <v>8</v>
      </c>
      <c r="G173" s="33">
        <f t="shared" si="5"/>
        <v>24</v>
      </c>
      <c r="H173" s="33">
        <f>3.34</f>
        <v>3.34</v>
      </c>
      <c r="I173" s="29" t="s">
        <v>503</v>
      </c>
    </row>
    <row r="174" spans="1:9" x14ac:dyDescent="0.25">
      <c r="A174" s="4">
        <v>172</v>
      </c>
      <c r="B174" s="17"/>
      <c r="C174" s="45" t="s">
        <v>384</v>
      </c>
      <c r="D174" s="29" t="s">
        <v>19</v>
      </c>
      <c r="E174" s="43">
        <v>35.520000000000003</v>
      </c>
      <c r="F174" s="30">
        <v>1</v>
      </c>
      <c r="G174" s="57">
        <f t="shared" si="5"/>
        <v>35.520000000000003</v>
      </c>
      <c r="H174" s="24">
        <v>45</v>
      </c>
      <c r="I174" s="29" t="s">
        <v>412</v>
      </c>
    </row>
    <row r="175" spans="1:9" x14ac:dyDescent="0.25">
      <c r="A175" s="4">
        <v>173</v>
      </c>
      <c r="B175" s="17"/>
      <c r="C175" s="92" t="s">
        <v>476</v>
      </c>
      <c r="D175" s="92" t="s">
        <v>19</v>
      </c>
      <c r="E175" s="43">
        <v>7</v>
      </c>
      <c r="F175" s="30">
        <v>0</v>
      </c>
      <c r="G175" s="33">
        <f t="shared" si="5"/>
        <v>0</v>
      </c>
      <c r="H175" s="33">
        <v>20</v>
      </c>
      <c r="I175" s="29" t="s">
        <v>502</v>
      </c>
    </row>
    <row r="176" spans="1:9" x14ac:dyDescent="0.25">
      <c r="A176" s="4">
        <v>174</v>
      </c>
      <c r="B176" s="39" t="s">
        <v>260</v>
      </c>
      <c r="C176" s="20" t="s">
        <v>204</v>
      </c>
      <c r="D176" s="20" t="s">
        <v>19</v>
      </c>
      <c r="E176" s="24">
        <v>44</v>
      </c>
      <c r="F176" s="30">
        <v>1</v>
      </c>
      <c r="G176" s="24">
        <f t="shared" si="5"/>
        <v>44</v>
      </c>
      <c r="H176" s="33">
        <v>47</v>
      </c>
      <c r="I176" s="29" t="s">
        <v>205</v>
      </c>
    </row>
    <row r="177" spans="1:10" x14ac:dyDescent="0.25">
      <c r="A177" s="4">
        <v>175</v>
      </c>
      <c r="B177" s="17"/>
      <c r="C177" s="92" t="s">
        <v>477</v>
      </c>
      <c r="D177" s="92" t="s">
        <v>19</v>
      </c>
      <c r="E177" s="43">
        <v>10</v>
      </c>
      <c r="F177" s="30">
        <v>2</v>
      </c>
      <c r="G177" s="33">
        <f t="shared" si="5"/>
        <v>20</v>
      </c>
      <c r="H177" s="33">
        <v>20</v>
      </c>
      <c r="I177" s="29" t="s">
        <v>502</v>
      </c>
    </row>
    <row r="178" spans="1:10" x14ac:dyDescent="0.25">
      <c r="A178" s="4">
        <v>176</v>
      </c>
      <c r="B178" s="114" t="s">
        <v>323</v>
      </c>
      <c r="C178" s="20" t="s">
        <v>322</v>
      </c>
      <c r="D178" s="20" t="s">
        <v>19</v>
      </c>
      <c r="E178" s="24">
        <v>120</v>
      </c>
      <c r="F178" s="30">
        <v>1</v>
      </c>
      <c r="G178" s="24">
        <f t="shared" si="5"/>
        <v>120</v>
      </c>
      <c r="H178" s="33">
        <v>160</v>
      </c>
      <c r="I178" s="29" t="s">
        <v>413</v>
      </c>
    </row>
    <row r="179" spans="1:10" x14ac:dyDescent="0.25">
      <c r="A179" s="4">
        <v>177</v>
      </c>
      <c r="B179" s="17"/>
      <c r="C179" s="20" t="s">
        <v>446</v>
      </c>
      <c r="D179" s="20" t="s">
        <v>19</v>
      </c>
      <c r="E179" s="43">
        <v>7.5</v>
      </c>
      <c r="F179" s="30">
        <v>2</v>
      </c>
      <c r="G179" s="33">
        <f t="shared" si="5"/>
        <v>15</v>
      </c>
      <c r="H179" s="33">
        <v>10</v>
      </c>
      <c r="I179" s="29" t="s">
        <v>470</v>
      </c>
    </row>
    <row r="180" spans="1:10" x14ac:dyDescent="0.25">
      <c r="A180" s="4">
        <v>178</v>
      </c>
      <c r="B180" s="17"/>
      <c r="C180" s="20" t="s">
        <v>450</v>
      </c>
      <c r="D180" s="20" t="s">
        <v>19</v>
      </c>
      <c r="E180" s="43">
        <v>2.5</v>
      </c>
      <c r="F180" s="29">
        <v>1</v>
      </c>
      <c r="G180" s="33">
        <f t="shared" si="5"/>
        <v>2.5</v>
      </c>
      <c r="H180" s="33">
        <v>2.75</v>
      </c>
      <c r="I180" s="29" t="s">
        <v>215</v>
      </c>
    </row>
    <row r="181" spans="1:10" x14ac:dyDescent="0.25">
      <c r="A181" s="4">
        <v>179</v>
      </c>
      <c r="B181" s="29" t="s">
        <v>308</v>
      </c>
      <c r="C181" s="45" t="s">
        <v>292</v>
      </c>
      <c r="D181" s="20" t="s">
        <v>293</v>
      </c>
      <c r="E181" s="43">
        <v>0.75</v>
      </c>
      <c r="F181" s="30">
        <v>2</v>
      </c>
      <c r="G181" s="33">
        <f t="shared" si="5"/>
        <v>1.5</v>
      </c>
      <c r="H181" s="24">
        <v>1</v>
      </c>
      <c r="I181" s="29" t="s">
        <v>267</v>
      </c>
    </row>
    <row r="182" spans="1:10" x14ac:dyDescent="0.25">
      <c r="A182" s="4">
        <v>180</v>
      </c>
      <c r="B182" s="17"/>
      <c r="C182" s="100" t="s">
        <v>489</v>
      </c>
      <c r="D182" s="92" t="s">
        <v>19</v>
      </c>
      <c r="E182" s="43">
        <v>6.5</v>
      </c>
      <c r="F182" s="30">
        <v>3</v>
      </c>
      <c r="G182" s="33">
        <f t="shared" ref="G182:G228" si="6">F182*E182</f>
        <v>19.5</v>
      </c>
      <c r="H182" s="24">
        <v>10</v>
      </c>
      <c r="I182" s="29" t="s">
        <v>413</v>
      </c>
    </row>
    <row r="183" spans="1:10" x14ac:dyDescent="0.25">
      <c r="A183" s="4">
        <v>181</v>
      </c>
      <c r="B183" s="17"/>
      <c r="C183" s="100" t="s">
        <v>490</v>
      </c>
      <c r="D183" s="92" t="s">
        <v>19</v>
      </c>
      <c r="E183" s="43">
        <v>36.630000000000003</v>
      </c>
      <c r="F183" s="30">
        <v>1</v>
      </c>
      <c r="G183" s="33">
        <f t="shared" si="6"/>
        <v>36.630000000000003</v>
      </c>
      <c r="H183" s="24">
        <v>50</v>
      </c>
      <c r="I183" s="29" t="s">
        <v>413</v>
      </c>
    </row>
    <row r="184" spans="1:10" x14ac:dyDescent="0.25">
      <c r="A184" s="4">
        <v>182</v>
      </c>
      <c r="B184" s="17"/>
      <c r="C184" s="100" t="s">
        <v>491</v>
      </c>
      <c r="D184" s="92" t="s">
        <v>19</v>
      </c>
      <c r="E184" s="43">
        <v>138.75</v>
      </c>
      <c r="F184" s="30">
        <v>1</v>
      </c>
      <c r="G184" s="33">
        <f t="shared" si="6"/>
        <v>138.75</v>
      </c>
      <c r="H184" s="24">
        <v>166.7</v>
      </c>
      <c r="I184" s="29" t="s">
        <v>413</v>
      </c>
    </row>
    <row r="185" spans="1:10" x14ac:dyDescent="0.25">
      <c r="A185" s="4">
        <v>183</v>
      </c>
      <c r="B185" s="17"/>
      <c r="C185" s="100" t="s">
        <v>492</v>
      </c>
      <c r="D185" s="92" t="s">
        <v>19</v>
      </c>
      <c r="E185" s="43">
        <v>22</v>
      </c>
      <c r="F185" s="30">
        <v>1</v>
      </c>
      <c r="G185" s="33">
        <f t="shared" si="6"/>
        <v>22</v>
      </c>
      <c r="H185" s="24">
        <v>30</v>
      </c>
      <c r="I185" s="29" t="s">
        <v>413</v>
      </c>
    </row>
    <row r="186" spans="1:10" x14ac:dyDescent="0.25">
      <c r="A186" s="4">
        <v>184</v>
      </c>
      <c r="B186" s="17"/>
      <c r="C186" s="100" t="s">
        <v>493</v>
      </c>
      <c r="D186" s="92" t="s">
        <v>19</v>
      </c>
      <c r="E186" s="43">
        <v>11</v>
      </c>
      <c r="F186" s="30">
        <v>1</v>
      </c>
      <c r="G186" s="33">
        <f t="shared" si="6"/>
        <v>11</v>
      </c>
      <c r="H186" s="24">
        <v>26.7</v>
      </c>
      <c r="I186" s="29" t="s">
        <v>413</v>
      </c>
    </row>
    <row r="187" spans="1:10" x14ac:dyDescent="0.25">
      <c r="A187" s="4">
        <v>185</v>
      </c>
      <c r="B187" s="17"/>
      <c r="C187" s="100" t="s">
        <v>494</v>
      </c>
      <c r="D187" s="92" t="s">
        <v>19</v>
      </c>
      <c r="E187" s="43">
        <v>12</v>
      </c>
      <c r="F187" s="30">
        <v>1</v>
      </c>
      <c r="G187" s="33">
        <f t="shared" si="6"/>
        <v>12</v>
      </c>
      <c r="H187" s="24">
        <v>26.7</v>
      </c>
      <c r="I187" s="29" t="s">
        <v>413</v>
      </c>
    </row>
    <row r="188" spans="1:10" x14ac:dyDescent="0.25">
      <c r="A188" s="4">
        <v>186</v>
      </c>
      <c r="B188" s="17"/>
      <c r="C188" s="100" t="s">
        <v>495</v>
      </c>
      <c r="D188" s="92" t="s">
        <v>19</v>
      </c>
      <c r="E188" s="43">
        <v>15</v>
      </c>
      <c r="F188" s="30">
        <v>1</v>
      </c>
      <c r="G188" s="33">
        <f t="shared" si="6"/>
        <v>15</v>
      </c>
      <c r="H188" s="24">
        <v>26.7</v>
      </c>
      <c r="I188" s="29" t="s">
        <v>413</v>
      </c>
    </row>
    <row r="189" spans="1:10" x14ac:dyDescent="0.25">
      <c r="A189" s="4">
        <v>187</v>
      </c>
      <c r="B189" s="97"/>
      <c r="C189" s="121" t="s">
        <v>496</v>
      </c>
      <c r="D189" s="99" t="s">
        <v>19</v>
      </c>
      <c r="E189" s="73">
        <v>28</v>
      </c>
      <c r="F189" s="69">
        <v>1</v>
      </c>
      <c r="G189" s="55">
        <f t="shared" si="6"/>
        <v>28</v>
      </c>
      <c r="H189" s="25">
        <v>40</v>
      </c>
      <c r="I189" s="54" t="s">
        <v>413</v>
      </c>
    </row>
    <row r="190" spans="1:10" x14ac:dyDescent="0.25">
      <c r="A190" s="4">
        <v>188</v>
      </c>
      <c r="B190" s="17"/>
      <c r="C190" s="20" t="s">
        <v>497</v>
      </c>
      <c r="D190" s="20" t="s">
        <v>181</v>
      </c>
      <c r="E190" s="24">
        <v>8</v>
      </c>
      <c r="F190" s="29">
        <v>2</v>
      </c>
      <c r="G190" s="33">
        <f t="shared" si="6"/>
        <v>16</v>
      </c>
      <c r="H190" s="24">
        <v>15</v>
      </c>
      <c r="I190" s="30" t="s">
        <v>413</v>
      </c>
    </row>
    <row r="191" spans="1:10" x14ac:dyDescent="0.25">
      <c r="A191" s="4">
        <v>189</v>
      </c>
      <c r="B191" s="17"/>
      <c r="C191" s="20" t="s">
        <v>498</v>
      </c>
      <c r="D191" s="20" t="s">
        <v>181</v>
      </c>
      <c r="E191" s="24">
        <v>11</v>
      </c>
      <c r="F191" s="29">
        <v>1</v>
      </c>
      <c r="G191" s="33">
        <f t="shared" si="6"/>
        <v>11</v>
      </c>
      <c r="H191" s="24">
        <v>16.7</v>
      </c>
      <c r="I191" s="30" t="s">
        <v>413</v>
      </c>
      <c r="J191" s="42"/>
    </row>
    <row r="192" spans="1:10" x14ac:dyDescent="0.25">
      <c r="A192" s="4">
        <v>190</v>
      </c>
      <c r="B192" s="17"/>
      <c r="C192" s="20" t="s">
        <v>499</v>
      </c>
      <c r="D192" s="20" t="s">
        <v>155</v>
      </c>
      <c r="E192" s="24">
        <v>16.5</v>
      </c>
      <c r="F192" s="29">
        <v>1</v>
      </c>
      <c r="G192" s="33">
        <f t="shared" si="6"/>
        <v>16.5</v>
      </c>
      <c r="H192" s="24">
        <v>30</v>
      </c>
      <c r="I192" s="30" t="s">
        <v>413</v>
      </c>
    </row>
    <row r="193" spans="1:9" x14ac:dyDescent="0.25">
      <c r="A193" s="4">
        <v>191</v>
      </c>
      <c r="B193" s="17"/>
      <c r="C193" s="92" t="s">
        <v>505</v>
      </c>
      <c r="D193" s="92" t="s">
        <v>91</v>
      </c>
      <c r="E193" s="24">
        <v>9.44</v>
      </c>
      <c r="F193" s="29">
        <v>1</v>
      </c>
      <c r="G193" s="33">
        <f t="shared" si="6"/>
        <v>9.44</v>
      </c>
      <c r="H193" s="24">
        <v>17</v>
      </c>
      <c r="I193" s="30" t="s">
        <v>413</v>
      </c>
    </row>
    <row r="194" spans="1:9" x14ac:dyDescent="0.25">
      <c r="A194" s="4">
        <v>192</v>
      </c>
      <c r="B194" s="17"/>
      <c r="C194" s="92" t="s">
        <v>506</v>
      </c>
      <c r="D194" s="92" t="s">
        <v>91</v>
      </c>
      <c r="E194" s="24">
        <v>5.55</v>
      </c>
      <c r="F194" s="29">
        <v>1</v>
      </c>
      <c r="G194" s="33">
        <f t="shared" si="6"/>
        <v>5.55</v>
      </c>
      <c r="H194" s="24">
        <v>10</v>
      </c>
      <c r="I194" s="30" t="s">
        <v>413</v>
      </c>
    </row>
    <row r="195" spans="1:9" x14ac:dyDescent="0.25">
      <c r="A195" s="4">
        <v>193</v>
      </c>
      <c r="B195" s="17"/>
      <c r="C195" s="92" t="s">
        <v>500</v>
      </c>
      <c r="D195" s="92" t="s">
        <v>19</v>
      </c>
      <c r="E195" s="24">
        <v>7.75</v>
      </c>
      <c r="F195" s="29">
        <v>1</v>
      </c>
      <c r="G195" s="33">
        <f t="shared" si="6"/>
        <v>7.75</v>
      </c>
      <c r="H195" s="24">
        <v>15</v>
      </c>
      <c r="I195" s="30" t="s">
        <v>413</v>
      </c>
    </row>
    <row r="196" spans="1:9" x14ac:dyDescent="0.25">
      <c r="A196" s="4">
        <v>194</v>
      </c>
      <c r="B196" s="17"/>
      <c r="C196" s="92" t="s">
        <v>501</v>
      </c>
      <c r="D196" s="92" t="s">
        <v>19</v>
      </c>
      <c r="E196" s="24">
        <v>6</v>
      </c>
      <c r="F196" s="29">
        <v>1</v>
      </c>
      <c r="G196" s="33">
        <f t="shared" si="6"/>
        <v>6</v>
      </c>
      <c r="H196" s="24">
        <v>10</v>
      </c>
      <c r="I196" s="30" t="s">
        <v>413</v>
      </c>
    </row>
    <row r="197" spans="1:9" x14ac:dyDescent="0.25">
      <c r="A197" s="4">
        <v>195</v>
      </c>
      <c r="B197" s="17"/>
      <c r="C197" s="45" t="s">
        <v>306</v>
      </c>
      <c r="D197" s="20" t="s">
        <v>283</v>
      </c>
      <c r="E197" s="43">
        <v>7.5</v>
      </c>
      <c r="F197" s="30">
        <v>1</v>
      </c>
      <c r="G197" s="33">
        <f t="shared" si="6"/>
        <v>7.5</v>
      </c>
      <c r="H197" s="24">
        <v>10</v>
      </c>
      <c r="I197" s="30" t="s">
        <v>504</v>
      </c>
    </row>
    <row r="198" spans="1:9" x14ac:dyDescent="0.25">
      <c r="A198" s="4">
        <v>196</v>
      </c>
      <c r="B198" s="17"/>
      <c r="C198" s="92" t="s">
        <v>509</v>
      </c>
      <c r="D198" s="20" t="s">
        <v>19</v>
      </c>
      <c r="E198" s="33">
        <v>0.3</v>
      </c>
      <c r="F198" s="30">
        <v>4</v>
      </c>
      <c r="G198" s="33">
        <f t="shared" si="6"/>
        <v>1.2</v>
      </c>
      <c r="H198" s="33">
        <v>0.5</v>
      </c>
      <c r="I198" s="30" t="s">
        <v>413</v>
      </c>
    </row>
    <row r="199" spans="1:9" x14ac:dyDescent="0.25">
      <c r="A199" s="4">
        <v>197</v>
      </c>
      <c r="B199" s="17"/>
      <c r="C199" s="92" t="s">
        <v>510</v>
      </c>
      <c r="D199" s="20" t="s">
        <v>19</v>
      </c>
      <c r="E199" s="33">
        <v>0.3</v>
      </c>
      <c r="F199" s="30">
        <v>2</v>
      </c>
      <c r="G199" s="33">
        <f t="shared" si="6"/>
        <v>0.6</v>
      </c>
      <c r="H199" s="33">
        <v>0.5</v>
      </c>
      <c r="I199" s="30" t="s">
        <v>413</v>
      </c>
    </row>
    <row r="200" spans="1:9" x14ac:dyDescent="0.25">
      <c r="A200" s="4">
        <v>198</v>
      </c>
      <c r="B200" s="17"/>
      <c r="C200" s="40" t="s">
        <v>511</v>
      </c>
      <c r="D200" s="40" t="s">
        <v>512</v>
      </c>
      <c r="E200" s="33">
        <v>6</v>
      </c>
      <c r="F200" s="30">
        <v>1</v>
      </c>
      <c r="G200" s="33">
        <f t="shared" si="6"/>
        <v>6</v>
      </c>
      <c r="H200" s="33">
        <v>7</v>
      </c>
      <c r="I200" s="128" t="s">
        <v>413</v>
      </c>
    </row>
    <row r="201" spans="1:9" x14ac:dyDescent="0.25">
      <c r="A201" s="4">
        <v>199</v>
      </c>
      <c r="B201" s="17"/>
      <c r="C201" s="20" t="s">
        <v>513</v>
      </c>
      <c r="D201" s="20" t="s">
        <v>334</v>
      </c>
      <c r="E201" s="33">
        <v>2</v>
      </c>
      <c r="F201" s="30">
        <v>3</v>
      </c>
      <c r="G201" s="33">
        <f t="shared" si="6"/>
        <v>6</v>
      </c>
      <c r="H201" s="24">
        <v>3.3</v>
      </c>
      <c r="I201" s="30" t="s">
        <v>470</v>
      </c>
    </row>
    <row r="202" spans="1:9" x14ac:dyDescent="0.25">
      <c r="A202" s="4">
        <v>200</v>
      </c>
      <c r="B202" s="17"/>
      <c r="C202" s="20" t="s">
        <v>514</v>
      </c>
      <c r="D202" s="20" t="s">
        <v>19</v>
      </c>
      <c r="E202" s="33">
        <v>0.35</v>
      </c>
      <c r="F202" s="30">
        <v>3</v>
      </c>
      <c r="G202" s="33">
        <f t="shared" si="6"/>
        <v>1.0499999999999998</v>
      </c>
      <c r="H202" s="24">
        <v>1</v>
      </c>
      <c r="I202" s="29" t="s">
        <v>413</v>
      </c>
    </row>
    <row r="203" spans="1:9" x14ac:dyDescent="0.25">
      <c r="A203" s="4">
        <v>201</v>
      </c>
      <c r="B203" s="17"/>
      <c r="C203" s="20" t="s">
        <v>515</v>
      </c>
      <c r="D203" s="20" t="s">
        <v>19</v>
      </c>
      <c r="E203" s="33">
        <v>0.35</v>
      </c>
      <c r="F203" s="30">
        <v>3</v>
      </c>
      <c r="G203" s="33">
        <f t="shared" si="6"/>
        <v>1.0499999999999998</v>
      </c>
      <c r="H203" s="24">
        <v>1</v>
      </c>
      <c r="I203" s="29" t="s">
        <v>413</v>
      </c>
    </row>
    <row r="204" spans="1:9" x14ac:dyDescent="0.25">
      <c r="A204" s="4">
        <v>202</v>
      </c>
      <c r="B204" s="17"/>
      <c r="C204" s="20" t="s">
        <v>516</v>
      </c>
      <c r="D204" s="20" t="s">
        <v>19</v>
      </c>
      <c r="E204" s="33">
        <v>15.54</v>
      </c>
      <c r="F204" s="30">
        <v>1</v>
      </c>
      <c r="G204" s="33">
        <f t="shared" si="6"/>
        <v>15.54</v>
      </c>
      <c r="H204" s="24">
        <v>20</v>
      </c>
      <c r="I204" s="29" t="s">
        <v>413</v>
      </c>
    </row>
    <row r="205" spans="1:9" x14ac:dyDescent="0.25">
      <c r="A205" s="4">
        <v>203</v>
      </c>
      <c r="B205" s="17"/>
      <c r="C205" s="13" t="s">
        <v>517</v>
      </c>
      <c r="D205" s="20" t="s">
        <v>19</v>
      </c>
      <c r="E205" s="33">
        <v>85</v>
      </c>
      <c r="F205" s="30">
        <v>1</v>
      </c>
      <c r="G205" s="33">
        <f t="shared" si="6"/>
        <v>85</v>
      </c>
      <c r="H205" s="24">
        <v>120</v>
      </c>
      <c r="I205" s="29" t="s">
        <v>413</v>
      </c>
    </row>
    <row r="206" spans="1:9" x14ac:dyDescent="0.25">
      <c r="A206" s="4">
        <v>204</v>
      </c>
      <c r="B206" s="17"/>
      <c r="C206" s="20" t="s">
        <v>518</v>
      </c>
      <c r="D206" s="20" t="s">
        <v>19</v>
      </c>
      <c r="E206" s="33">
        <v>4.82</v>
      </c>
      <c r="F206" s="30">
        <v>7</v>
      </c>
      <c r="G206" s="33">
        <f t="shared" si="6"/>
        <v>33.74</v>
      </c>
      <c r="H206" s="24">
        <v>8</v>
      </c>
      <c r="I206" s="29" t="s">
        <v>411</v>
      </c>
    </row>
    <row r="207" spans="1:9" x14ac:dyDescent="0.25">
      <c r="A207" s="4">
        <v>205</v>
      </c>
      <c r="B207" s="17"/>
      <c r="C207" s="20" t="s">
        <v>519</v>
      </c>
      <c r="D207" s="20" t="s">
        <v>19</v>
      </c>
      <c r="E207" s="33">
        <f>5000/1500</f>
        <v>3.3333333333333335</v>
      </c>
      <c r="F207" s="30">
        <v>6</v>
      </c>
      <c r="G207" s="33">
        <f t="shared" si="6"/>
        <v>20</v>
      </c>
      <c r="H207" s="24">
        <v>4.666666666666667</v>
      </c>
      <c r="I207" s="29" t="s">
        <v>522</v>
      </c>
    </row>
    <row r="208" spans="1:9" x14ac:dyDescent="0.25">
      <c r="A208" s="4">
        <v>206</v>
      </c>
      <c r="B208" s="17"/>
      <c r="C208" s="20" t="s">
        <v>520</v>
      </c>
      <c r="D208" s="20" t="s">
        <v>521</v>
      </c>
      <c r="E208" s="33">
        <f>2750/1500</f>
        <v>1.8333333333333333</v>
      </c>
      <c r="F208" s="30">
        <v>1</v>
      </c>
      <c r="G208" s="33">
        <f t="shared" si="6"/>
        <v>1.8333333333333333</v>
      </c>
      <c r="H208" s="24">
        <v>2.33</v>
      </c>
      <c r="I208" s="29" t="s">
        <v>522</v>
      </c>
    </row>
    <row r="209" spans="1:9" x14ac:dyDescent="0.25">
      <c r="A209" s="4">
        <v>207</v>
      </c>
      <c r="B209" s="97"/>
      <c r="C209" s="69" t="s">
        <v>401</v>
      </c>
      <c r="D209" s="117" t="s">
        <v>156</v>
      </c>
      <c r="E209" s="25">
        <f>0.16*50</f>
        <v>8</v>
      </c>
      <c r="F209" s="69">
        <v>1</v>
      </c>
      <c r="G209" s="55">
        <f t="shared" si="6"/>
        <v>8</v>
      </c>
      <c r="H209" s="122">
        <v>13.33</v>
      </c>
      <c r="I209" s="129" t="s">
        <v>413</v>
      </c>
    </row>
    <row r="210" spans="1:9" x14ac:dyDescent="0.25">
      <c r="A210" s="4">
        <v>208</v>
      </c>
      <c r="B210" s="17"/>
      <c r="C210" s="92" t="s">
        <v>523</v>
      </c>
      <c r="D210" s="92" t="s">
        <v>19</v>
      </c>
      <c r="E210" s="24">
        <v>6.5</v>
      </c>
      <c r="F210" s="30">
        <v>2</v>
      </c>
      <c r="G210" s="55">
        <f t="shared" si="6"/>
        <v>13</v>
      </c>
      <c r="H210" s="33">
        <v>10</v>
      </c>
      <c r="I210" s="30" t="s">
        <v>413</v>
      </c>
    </row>
    <row r="211" spans="1:9" x14ac:dyDescent="0.25">
      <c r="A211" s="4">
        <v>209</v>
      </c>
      <c r="B211" s="17"/>
      <c r="C211" s="92" t="s">
        <v>524</v>
      </c>
      <c r="D211" s="92" t="s">
        <v>19</v>
      </c>
      <c r="E211" s="59">
        <v>13</v>
      </c>
      <c r="F211" s="41">
        <v>3</v>
      </c>
      <c r="G211" s="124">
        <f t="shared" si="6"/>
        <v>39</v>
      </c>
      <c r="H211" s="59">
        <v>40</v>
      </c>
      <c r="I211" s="29" t="s">
        <v>413</v>
      </c>
    </row>
    <row r="212" spans="1:9" x14ac:dyDescent="0.25">
      <c r="A212" s="4">
        <v>210</v>
      </c>
      <c r="B212" s="17"/>
      <c r="C212" s="92" t="s">
        <v>525</v>
      </c>
      <c r="D212" s="92" t="s">
        <v>19</v>
      </c>
      <c r="E212" s="59">
        <v>33.33</v>
      </c>
      <c r="F212" s="41">
        <v>1</v>
      </c>
      <c r="G212" s="124">
        <f t="shared" si="6"/>
        <v>33.33</v>
      </c>
      <c r="H212" s="59">
        <v>40</v>
      </c>
      <c r="I212" s="29" t="s">
        <v>526</v>
      </c>
    </row>
    <row r="213" spans="1:9" x14ac:dyDescent="0.25">
      <c r="A213" s="4">
        <v>211</v>
      </c>
      <c r="B213" s="17"/>
      <c r="C213" s="92" t="s">
        <v>527</v>
      </c>
      <c r="D213" s="92" t="s">
        <v>19</v>
      </c>
      <c r="E213" s="59">
        <v>24</v>
      </c>
      <c r="F213" s="41">
        <v>1</v>
      </c>
      <c r="G213" s="124">
        <f t="shared" si="6"/>
        <v>24</v>
      </c>
      <c r="H213" s="59">
        <v>50</v>
      </c>
      <c r="I213" s="29" t="s">
        <v>413</v>
      </c>
    </row>
    <row r="214" spans="1:9" x14ac:dyDescent="0.25">
      <c r="A214" s="4">
        <v>212</v>
      </c>
      <c r="B214" s="17"/>
      <c r="C214" s="29" t="s">
        <v>528</v>
      </c>
      <c r="D214" s="29" t="s">
        <v>19</v>
      </c>
      <c r="E214" s="59">
        <v>78</v>
      </c>
      <c r="F214" s="41">
        <v>1</v>
      </c>
      <c r="G214" s="59">
        <f t="shared" si="6"/>
        <v>78</v>
      </c>
      <c r="H214" s="59">
        <f>185000/1500</f>
        <v>123.33333333333333</v>
      </c>
      <c r="I214" s="29" t="s">
        <v>413</v>
      </c>
    </row>
    <row r="215" spans="1:9" x14ac:dyDescent="0.25">
      <c r="A215" s="4">
        <v>213</v>
      </c>
      <c r="B215" s="17"/>
      <c r="C215" s="123" t="s">
        <v>529</v>
      </c>
      <c r="D215" s="29" t="s">
        <v>19</v>
      </c>
      <c r="E215" s="59">
        <v>25.53</v>
      </c>
      <c r="F215" s="41">
        <v>1</v>
      </c>
      <c r="G215" s="59">
        <f t="shared" si="6"/>
        <v>25.53</v>
      </c>
      <c r="H215" s="59">
        <v>60</v>
      </c>
      <c r="I215" s="29" t="s">
        <v>413</v>
      </c>
    </row>
    <row r="216" spans="1:9" x14ac:dyDescent="0.25">
      <c r="A216" s="4">
        <v>214</v>
      </c>
      <c r="B216" s="17"/>
      <c r="C216" s="29" t="s">
        <v>531</v>
      </c>
      <c r="D216" s="29" t="s">
        <v>19</v>
      </c>
      <c r="E216" s="59">
        <v>0.3</v>
      </c>
      <c r="F216" s="41">
        <v>12</v>
      </c>
      <c r="G216" s="59">
        <f t="shared" si="6"/>
        <v>3.5999999999999996</v>
      </c>
      <c r="H216" s="59">
        <f t="shared" ref="H216:H218" si="7">1000/1500</f>
        <v>0.66666666666666663</v>
      </c>
      <c r="I216" s="29" t="s">
        <v>413</v>
      </c>
    </row>
    <row r="217" spans="1:9" x14ac:dyDescent="0.25">
      <c r="A217" s="4">
        <v>215</v>
      </c>
      <c r="B217" s="17"/>
      <c r="C217" s="29" t="s">
        <v>530</v>
      </c>
      <c r="D217" s="29" t="s">
        <v>19</v>
      </c>
      <c r="E217" s="59">
        <v>0.3</v>
      </c>
      <c r="F217" s="41">
        <v>12</v>
      </c>
      <c r="G217" s="59">
        <f t="shared" si="6"/>
        <v>3.5999999999999996</v>
      </c>
      <c r="H217" s="59">
        <f t="shared" si="7"/>
        <v>0.66666666666666663</v>
      </c>
      <c r="I217" s="29" t="s">
        <v>413</v>
      </c>
    </row>
    <row r="218" spans="1:9" x14ac:dyDescent="0.25">
      <c r="A218" s="4">
        <v>216</v>
      </c>
      <c r="B218" s="17"/>
      <c r="C218" s="29" t="s">
        <v>532</v>
      </c>
      <c r="D218" s="29" t="s">
        <v>19</v>
      </c>
      <c r="E218" s="59">
        <v>0.3</v>
      </c>
      <c r="F218" s="41">
        <v>12</v>
      </c>
      <c r="G218" s="59">
        <f t="shared" si="6"/>
        <v>3.5999999999999996</v>
      </c>
      <c r="H218" s="59">
        <f t="shared" si="7"/>
        <v>0.66666666666666663</v>
      </c>
      <c r="I218" s="29" t="s">
        <v>413</v>
      </c>
    </row>
    <row r="219" spans="1:9" x14ac:dyDescent="0.25">
      <c r="A219" s="4">
        <v>217</v>
      </c>
      <c r="B219" s="17"/>
      <c r="C219" s="30" t="s">
        <v>533</v>
      </c>
      <c r="D219" s="30" t="s">
        <v>534</v>
      </c>
      <c r="E219" s="125">
        <v>9.5</v>
      </c>
      <c r="F219" s="45">
        <v>1</v>
      </c>
      <c r="G219" s="125">
        <f t="shared" si="6"/>
        <v>9.5</v>
      </c>
      <c r="H219" s="59">
        <v>18</v>
      </c>
      <c r="I219" s="30" t="s">
        <v>413</v>
      </c>
    </row>
    <row r="220" spans="1:9" x14ac:dyDescent="0.25">
      <c r="A220" s="4">
        <v>218</v>
      </c>
      <c r="B220" s="17"/>
      <c r="C220" s="30" t="s">
        <v>541</v>
      </c>
      <c r="D220" s="30" t="s">
        <v>19</v>
      </c>
      <c r="E220" s="125">
        <v>17</v>
      </c>
      <c r="F220" s="45">
        <v>1</v>
      </c>
      <c r="G220" s="125">
        <f t="shared" si="6"/>
        <v>17</v>
      </c>
      <c r="H220" s="59">
        <v>30</v>
      </c>
      <c r="I220" s="30" t="s">
        <v>543</v>
      </c>
    </row>
    <row r="221" spans="1:9" x14ac:dyDescent="0.25">
      <c r="A221" s="4">
        <v>219</v>
      </c>
      <c r="B221" s="17"/>
      <c r="C221" s="30" t="s">
        <v>542</v>
      </c>
      <c r="D221" s="30" t="s">
        <v>19</v>
      </c>
      <c r="E221" s="125">
        <v>17</v>
      </c>
      <c r="F221" s="45">
        <v>1</v>
      </c>
      <c r="G221" s="125">
        <f t="shared" si="6"/>
        <v>17</v>
      </c>
      <c r="H221" s="59">
        <v>30</v>
      </c>
      <c r="I221" s="30" t="s">
        <v>543</v>
      </c>
    </row>
    <row r="222" spans="1:9" x14ac:dyDescent="0.25">
      <c r="A222" s="4">
        <v>220</v>
      </c>
      <c r="B222" s="17"/>
      <c r="C222" s="30" t="s">
        <v>544</v>
      </c>
      <c r="D222" s="30" t="s">
        <v>400</v>
      </c>
      <c r="E222" s="125">
        <v>5</v>
      </c>
      <c r="F222" s="45">
        <v>1</v>
      </c>
      <c r="G222" s="125">
        <f t="shared" si="6"/>
        <v>5</v>
      </c>
      <c r="H222" s="59">
        <v>10</v>
      </c>
      <c r="I222" s="30" t="s">
        <v>551</v>
      </c>
    </row>
    <row r="223" spans="1:9" x14ac:dyDescent="0.25">
      <c r="A223" s="4">
        <v>221</v>
      </c>
      <c r="B223" s="17"/>
      <c r="C223" s="30" t="s">
        <v>546</v>
      </c>
      <c r="D223" s="30" t="s">
        <v>19</v>
      </c>
      <c r="E223" s="125">
        <v>133.33000000000001</v>
      </c>
      <c r="F223" s="45">
        <v>1</v>
      </c>
      <c r="G223" s="125">
        <f t="shared" si="6"/>
        <v>133.33000000000001</v>
      </c>
      <c r="H223" s="59">
        <v>166.66666666666666</v>
      </c>
      <c r="I223" s="30" t="s">
        <v>551</v>
      </c>
    </row>
    <row r="224" spans="1:9" x14ac:dyDescent="0.25">
      <c r="A224" s="4">
        <v>222</v>
      </c>
      <c r="B224" s="17"/>
      <c r="C224" s="30" t="s">
        <v>547</v>
      </c>
      <c r="D224" s="30" t="s">
        <v>19</v>
      </c>
      <c r="E224" s="125">
        <v>2.1</v>
      </c>
      <c r="F224" s="45">
        <v>10</v>
      </c>
      <c r="G224" s="125">
        <f t="shared" si="6"/>
        <v>21</v>
      </c>
      <c r="H224" s="59">
        <v>2.6666666666666665</v>
      </c>
      <c r="I224" s="30" t="s">
        <v>551</v>
      </c>
    </row>
    <row r="225" spans="1:9" x14ac:dyDescent="0.25">
      <c r="A225" s="4">
        <v>223</v>
      </c>
      <c r="B225" s="17"/>
      <c r="C225" s="30" t="s">
        <v>548</v>
      </c>
      <c r="D225" s="30" t="s">
        <v>19</v>
      </c>
      <c r="E225" s="125">
        <v>5</v>
      </c>
      <c r="F225" s="45">
        <v>4</v>
      </c>
      <c r="G225" s="125">
        <f t="shared" si="6"/>
        <v>20</v>
      </c>
      <c r="H225" s="59">
        <v>7</v>
      </c>
      <c r="I225" s="30" t="s">
        <v>551</v>
      </c>
    </row>
    <row r="226" spans="1:9" x14ac:dyDescent="0.25">
      <c r="A226" s="4">
        <v>224</v>
      </c>
      <c r="B226" s="17"/>
      <c r="C226" s="30" t="s">
        <v>549</v>
      </c>
      <c r="D226" s="30" t="s">
        <v>19</v>
      </c>
      <c r="E226" s="125">
        <v>16</v>
      </c>
      <c r="F226" s="45"/>
      <c r="G226" s="125">
        <f t="shared" si="6"/>
        <v>0</v>
      </c>
      <c r="H226" s="59">
        <v>30</v>
      </c>
      <c r="I226" s="30" t="s">
        <v>551</v>
      </c>
    </row>
    <row r="227" spans="1:9" x14ac:dyDescent="0.25">
      <c r="A227" s="4">
        <v>225</v>
      </c>
      <c r="B227" s="17"/>
      <c r="C227" s="30" t="s">
        <v>550</v>
      </c>
      <c r="D227" s="30" t="s">
        <v>19</v>
      </c>
      <c r="E227" s="125">
        <v>18</v>
      </c>
      <c r="F227" s="45"/>
      <c r="G227" s="125">
        <f t="shared" si="6"/>
        <v>0</v>
      </c>
      <c r="H227" s="59">
        <v>30</v>
      </c>
      <c r="I227" s="30" t="s">
        <v>551</v>
      </c>
    </row>
    <row r="228" spans="1:9" x14ac:dyDescent="0.25">
      <c r="A228" s="4">
        <v>226</v>
      </c>
      <c r="B228" s="17"/>
      <c r="C228" s="30" t="s">
        <v>552</v>
      </c>
      <c r="D228" s="30" t="s">
        <v>288</v>
      </c>
      <c r="E228" s="125">
        <v>8.5</v>
      </c>
      <c r="F228" s="45"/>
      <c r="G228" s="125">
        <f t="shared" si="6"/>
        <v>0</v>
      </c>
      <c r="H228" s="59">
        <v>13.33</v>
      </c>
      <c r="I228" s="30" t="s">
        <v>551</v>
      </c>
    </row>
    <row r="229" spans="1:9" x14ac:dyDescent="0.25">
      <c r="A229" s="4">
        <v>227</v>
      </c>
      <c r="B229" s="17"/>
      <c r="C229" s="30" t="s">
        <v>382</v>
      </c>
      <c r="D229" s="30" t="s">
        <v>19</v>
      </c>
      <c r="E229" s="125">
        <v>7.5</v>
      </c>
      <c r="F229" s="45"/>
      <c r="G229" s="125">
        <f t="shared" ref="G229:G275" si="8">F229*E229</f>
        <v>0</v>
      </c>
      <c r="H229" s="59">
        <v>10</v>
      </c>
      <c r="I229" s="30" t="s">
        <v>551</v>
      </c>
    </row>
    <row r="230" spans="1:9" x14ac:dyDescent="0.25">
      <c r="A230" s="4">
        <v>228</v>
      </c>
      <c r="B230" s="17"/>
      <c r="C230" s="30" t="s">
        <v>553</v>
      </c>
      <c r="D230" s="30" t="s">
        <v>19</v>
      </c>
      <c r="E230" s="125">
        <v>13</v>
      </c>
      <c r="F230" s="45"/>
      <c r="G230" s="125">
        <f t="shared" si="8"/>
        <v>0</v>
      </c>
      <c r="H230" s="59">
        <v>25.33</v>
      </c>
      <c r="I230" s="30" t="s">
        <v>551</v>
      </c>
    </row>
    <row r="231" spans="1:9" x14ac:dyDescent="0.25">
      <c r="A231" s="4">
        <v>229</v>
      </c>
      <c r="B231" s="17"/>
      <c r="C231" s="30" t="s">
        <v>554</v>
      </c>
      <c r="D231" s="30" t="s">
        <v>19</v>
      </c>
      <c r="E231" s="125">
        <v>13</v>
      </c>
      <c r="F231" s="45"/>
      <c r="G231" s="125">
        <f t="shared" si="8"/>
        <v>0</v>
      </c>
      <c r="H231" s="59">
        <v>25.33</v>
      </c>
      <c r="I231" s="30" t="s">
        <v>551</v>
      </c>
    </row>
    <row r="232" spans="1:9" x14ac:dyDescent="0.25">
      <c r="A232" s="4">
        <v>230</v>
      </c>
      <c r="B232" s="17"/>
      <c r="C232" s="30" t="s">
        <v>475</v>
      </c>
      <c r="D232" s="30" t="s">
        <v>19</v>
      </c>
      <c r="E232" s="125">
        <v>13</v>
      </c>
      <c r="F232" s="45"/>
      <c r="G232" s="125">
        <f t="shared" si="8"/>
        <v>0</v>
      </c>
      <c r="H232" s="59">
        <v>25.33</v>
      </c>
      <c r="I232" s="30" t="s">
        <v>551</v>
      </c>
    </row>
    <row r="233" spans="1:9" x14ac:dyDescent="0.25">
      <c r="A233" s="4">
        <v>231</v>
      </c>
      <c r="B233" s="17"/>
      <c r="C233" s="30" t="s">
        <v>555</v>
      </c>
      <c r="D233" s="30" t="s">
        <v>19</v>
      </c>
      <c r="E233" s="125">
        <v>38</v>
      </c>
      <c r="F233" s="45"/>
      <c r="G233" s="125">
        <f t="shared" si="8"/>
        <v>0</v>
      </c>
      <c r="H233" s="59">
        <v>45</v>
      </c>
      <c r="I233" s="30" t="s">
        <v>551</v>
      </c>
    </row>
    <row r="234" spans="1:9" x14ac:dyDescent="0.25">
      <c r="A234" s="4">
        <v>232</v>
      </c>
      <c r="B234" s="17"/>
      <c r="C234" s="30" t="s">
        <v>556</v>
      </c>
      <c r="D234" s="30" t="s">
        <v>19</v>
      </c>
      <c r="E234" s="125">
        <v>10</v>
      </c>
      <c r="F234" s="45"/>
      <c r="G234" s="125">
        <f t="shared" si="8"/>
        <v>0</v>
      </c>
      <c r="H234" s="59">
        <v>20</v>
      </c>
      <c r="I234" s="30" t="s">
        <v>551</v>
      </c>
    </row>
    <row r="235" spans="1:9" x14ac:dyDescent="0.25">
      <c r="A235" s="4">
        <v>233</v>
      </c>
      <c r="B235" s="17"/>
      <c r="C235" s="30" t="s">
        <v>557</v>
      </c>
      <c r="D235" s="30" t="s">
        <v>19</v>
      </c>
      <c r="E235" s="125">
        <v>10</v>
      </c>
      <c r="F235" s="45"/>
      <c r="G235" s="125">
        <f t="shared" si="8"/>
        <v>0</v>
      </c>
      <c r="H235" s="59">
        <v>20</v>
      </c>
      <c r="I235" s="30" t="s">
        <v>551</v>
      </c>
    </row>
    <row r="236" spans="1:9" x14ac:dyDescent="0.25">
      <c r="A236" s="4">
        <v>234</v>
      </c>
      <c r="B236" s="17"/>
      <c r="C236" s="30" t="s">
        <v>558</v>
      </c>
      <c r="D236" s="30" t="s">
        <v>19</v>
      </c>
      <c r="E236" s="125">
        <v>10</v>
      </c>
      <c r="F236" s="45"/>
      <c r="G236" s="125">
        <f t="shared" si="8"/>
        <v>0</v>
      </c>
      <c r="H236" s="59">
        <v>20</v>
      </c>
      <c r="I236" s="30" t="s">
        <v>551</v>
      </c>
    </row>
    <row r="237" spans="1:9" x14ac:dyDescent="0.25">
      <c r="A237" s="4">
        <v>235</v>
      </c>
      <c r="B237" s="17"/>
      <c r="C237" s="30" t="s">
        <v>559</v>
      </c>
      <c r="D237" s="30" t="s">
        <v>19</v>
      </c>
      <c r="E237" s="125">
        <v>12</v>
      </c>
      <c r="F237" s="45"/>
      <c r="G237" s="125">
        <f t="shared" si="8"/>
        <v>0</v>
      </c>
      <c r="H237" s="59">
        <v>20</v>
      </c>
      <c r="I237" s="30" t="s">
        <v>551</v>
      </c>
    </row>
    <row r="238" spans="1:9" x14ac:dyDescent="0.25">
      <c r="A238" s="4">
        <v>236</v>
      </c>
      <c r="B238" s="17"/>
      <c r="C238" s="30" t="s">
        <v>560</v>
      </c>
      <c r="D238" s="30" t="s">
        <v>19</v>
      </c>
      <c r="E238" s="125">
        <v>12</v>
      </c>
      <c r="F238" s="45"/>
      <c r="G238" s="125">
        <f t="shared" si="8"/>
        <v>0</v>
      </c>
      <c r="H238" s="59">
        <v>20</v>
      </c>
      <c r="I238" s="30" t="s">
        <v>551</v>
      </c>
    </row>
    <row r="239" spans="1:9" x14ac:dyDescent="0.25">
      <c r="A239" s="4">
        <v>237</v>
      </c>
      <c r="B239" s="17"/>
      <c r="C239" s="30" t="s">
        <v>561</v>
      </c>
      <c r="D239" s="30" t="s">
        <v>19</v>
      </c>
      <c r="E239" s="125">
        <v>12</v>
      </c>
      <c r="F239" s="45"/>
      <c r="G239" s="125">
        <f t="shared" si="8"/>
        <v>0</v>
      </c>
      <c r="H239" s="59">
        <v>20</v>
      </c>
      <c r="I239" s="30" t="s">
        <v>551</v>
      </c>
    </row>
    <row r="240" spans="1:9" x14ac:dyDescent="0.25">
      <c r="A240" s="4">
        <v>238</v>
      </c>
      <c r="B240" s="17"/>
      <c r="C240" s="30" t="s">
        <v>562</v>
      </c>
      <c r="D240" s="30" t="s">
        <v>19</v>
      </c>
      <c r="E240" s="125">
        <v>12</v>
      </c>
      <c r="F240" s="45"/>
      <c r="G240" s="125">
        <f t="shared" si="8"/>
        <v>0</v>
      </c>
      <c r="H240" s="59">
        <v>20</v>
      </c>
      <c r="I240" s="30" t="s">
        <v>551</v>
      </c>
    </row>
    <row r="241" spans="1:10" x14ac:dyDescent="0.25">
      <c r="A241" s="4">
        <v>239</v>
      </c>
      <c r="B241" s="17"/>
      <c r="C241" s="30" t="s">
        <v>563</v>
      </c>
      <c r="D241" s="30" t="s">
        <v>19</v>
      </c>
      <c r="E241" s="125">
        <v>12</v>
      </c>
      <c r="F241" s="45"/>
      <c r="G241" s="125">
        <f t="shared" si="8"/>
        <v>0</v>
      </c>
      <c r="H241" s="59">
        <v>20</v>
      </c>
      <c r="I241" s="30" t="s">
        <v>551</v>
      </c>
    </row>
    <row r="242" spans="1:10" x14ac:dyDescent="0.25">
      <c r="A242" s="4">
        <v>240</v>
      </c>
      <c r="B242" s="17"/>
      <c r="C242" s="30" t="s">
        <v>564</v>
      </c>
      <c r="D242" s="30" t="s">
        <v>19</v>
      </c>
      <c r="E242" s="125">
        <v>14</v>
      </c>
      <c r="F242" s="45"/>
      <c r="G242" s="125">
        <f t="shared" si="8"/>
        <v>0</v>
      </c>
      <c r="H242" s="59">
        <v>33.33</v>
      </c>
      <c r="I242" s="30" t="s">
        <v>551</v>
      </c>
      <c r="J242" s="42"/>
    </row>
    <row r="243" spans="1:10" x14ac:dyDescent="0.25">
      <c r="A243" s="4">
        <v>241</v>
      </c>
      <c r="B243" s="17"/>
      <c r="C243" s="30" t="s">
        <v>565</v>
      </c>
      <c r="D243" s="30" t="s">
        <v>19</v>
      </c>
      <c r="E243" s="125">
        <v>14</v>
      </c>
      <c r="F243" s="45"/>
      <c r="G243" s="125">
        <f t="shared" si="8"/>
        <v>0</v>
      </c>
      <c r="H243" s="59">
        <v>33.33</v>
      </c>
      <c r="I243" s="30" t="s">
        <v>551</v>
      </c>
    </row>
    <row r="244" spans="1:10" x14ac:dyDescent="0.25">
      <c r="A244" s="4">
        <v>242</v>
      </c>
      <c r="B244" s="17"/>
      <c r="C244" s="30" t="s">
        <v>566</v>
      </c>
      <c r="D244" s="30" t="s">
        <v>19</v>
      </c>
      <c r="E244" s="125">
        <v>14</v>
      </c>
      <c r="F244" s="45"/>
      <c r="G244" s="125">
        <f t="shared" si="8"/>
        <v>0</v>
      </c>
      <c r="H244" s="59">
        <v>33.33</v>
      </c>
      <c r="I244" s="30" t="s">
        <v>551</v>
      </c>
    </row>
    <row r="245" spans="1:10" x14ac:dyDescent="0.25">
      <c r="A245" s="4">
        <v>243</v>
      </c>
      <c r="B245" s="17"/>
      <c r="C245" s="30" t="s">
        <v>567</v>
      </c>
      <c r="D245" s="30" t="s">
        <v>19</v>
      </c>
      <c r="E245" s="125">
        <v>14</v>
      </c>
      <c r="F245" s="45"/>
      <c r="G245" s="125">
        <f t="shared" si="8"/>
        <v>0</v>
      </c>
      <c r="H245" s="59">
        <v>33.33</v>
      </c>
      <c r="I245" s="30" t="s">
        <v>551</v>
      </c>
    </row>
    <row r="246" spans="1:10" x14ac:dyDescent="0.25">
      <c r="A246" s="4">
        <v>244</v>
      </c>
      <c r="B246" s="17"/>
      <c r="C246" s="30" t="s">
        <v>568</v>
      </c>
      <c r="D246" s="30" t="s">
        <v>19</v>
      </c>
      <c r="E246" s="125">
        <v>14</v>
      </c>
      <c r="F246" s="45"/>
      <c r="G246" s="125">
        <f t="shared" si="8"/>
        <v>0</v>
      </c>
      <c r="H246" s="59">
        <v>33.33</v>
      </c>
      <c r="I246" s="30" t="s">
        <v>551</v>
      </c>
    </row>
    <row r="247" spans="1:10" x14ac:dyDescent="0.25">
      <c r="A247" s="4">
        <v>245</v>
      </c>
      <c r="B247" s="17"/>
      <c r="C247" s="30" t="s">
        <v>569</v>
      </c>
      <c r="D247" s="30" t="s">
        <v>19</v>
      </c>
      <c r="E247" s="125">
        <v>6.5</v>
      </c>
      <c r="F247" s="45"/>
      <c r="G247" s="125">
        <f t="shared" si="8"/>
        <v>0</v>
      </c>
      <c r="H247" s="59">
        <v>10</v>
      </c>
      <c r="I247" s="30" t="s">
        <v>551</v>
      </c>
    </row>
    <row r="248" spans="1:10" x14ac:dyDescent="0.25">
      <c r="A248" s="4">
        <v>246</v>
      </c>
      <c r="B248" s="17"/>
      <c r="C248" s="30" t="s">
        <v>570</v>
      </c>
      <c r="D248" s="30" t="s">
        <v>19</v>
      </c>
      <c r="E248" s="125">
        <v>6.5</v>
      </c>
      <c r="F248" s="45"/>
      <c r="G248" s="125">
        <f t="shared" si="8"/>
        <v>0</v>
      </c>
      <c r="H248" s="59">
        <v>10</v>
      </c>
      <c r="I248" s="30" t="s">
        <v>551</v>
      </c>
    </row>
    <row r="249" spans="1:10" x14ac:dyDescent="0.25">
      <c r="A249" s="4">
        <v>247</v>
      </c>
      <c r="B249" s="17"/>
      <c r="C249" s="129" t="s">
        <v>572</v>
      </c>
      <c r="D249" s="30" t="s">
        <v>19</v>
      </c>
      <c r="E249" s="125">
        <v>6.5</v>
      </c>
      <c r="F249" s="45"/>
      <c r="G249" s="125">
        <f t="shared" si="8"/>
        <v>0</v>
      </c>
      <c r="H249" s="59">
        <v>10</v>
      </c>
      <c r="I249" s="30" t="s">
        <v>551</v>
      </c>
    </row>
    <row r="250" spans="1:10" x14ac:dyDescent="0.25">
      <c r="A250" s="4">
        <v>248</v>
      </c>
      <c r="B250" s="17"/>
      <c r="C250" s="30" t="s">
        <v>571</v>
      </c>
      <c r="D250" s="30" t="s">
        <v>19</v>
      </c>
      <c r="E250" s="125">
        <v>6.5</v>
      </c>
      <c r="F250" s="45"/>
      <c r="G250" s="125">
        <f t="shared" si="8"/>
        <v>0</v>
      </c>
      <c r="H250" s="59">
        <v>10</v>
      </c>
      <c r="I250" s="30" t="s">
        <v>551</v>
      </c>
    </row>
    <row r="251" spans="1:10" x14ac:dyDescent="0.25">
      <c r="A251" s="4">
        <v>249</v>
      </c>
      <c r="B251" s="17"/>
      <c r="C251" s="30" t="s">
        <v>573</v>
      </c>
      <c r="D251" s="30" t="s">
        <v>19</v>
      </c>
      <c r="E251" s="125">
        <v>1</v>
      </c>
      <c r="F251" s="45"/>
      <c r="G251" s="125">
        <f t="shared" si="8"/>
        <v>0</v>
      </c>
      <c r="H251" s="59">
        <v>3</v>
      </c>
      <c r="I251" s="30" t="s">
        <v>551</v>
      </c>
    </row>
    <row r="252" spans="1:10" x14ac:dyDescent="0.25">
      <c r="A252" s="4">
        <v>250</v>
      </c>
      <c r="B252" s="17"/>
      <c r="C252" s="30" t="s">
        <v>574</v>
      </c>
      <c r="D252" s="30" t="s">
        <v>19</v>
      </c>
      <c r="E252" s="125">
        <v>8</v>
      </c>
      <c r="F252" s="45"/>
      <c r="G252" s="125">
        <f t="shared" si="8"/>
        <v>0</v>
      </c>
      <c r="H252" s="59">
        <v>10</v>
      </c>
      <c r="I252" s="30" t="s">
        <v>551</v>
      </c>
    </row>
    <row r="253" spans="1:10" x14ac:dyDescent="0.25">
      <c r="A253" s="4">
        <v>251</v>
      </c>
      <c r="B253" s="17"/>
      <c r="C253" s="30" t="s">
        <v>575</v>
      </c>
      <c r="D253" s="30" t="s">
        <v>19</v>
      </c>
      <c r="E253" s="125">
        <v>3</v>
      </c>
      <c r="F253" s="45"/>
      <c r="G253" s="125">
        <f t="shared" si="8"/>
        <v>0</v>
      </c>
      <c r="H253" s="59">
        <v>3.5</v>
      </c>
      <c r="I253" s="30" t="s">
        <v>551</v>
      </c>
    </row>
    <row r="254" spans="1:10" x14ac:dyDescent="0.25">
      <c r="A254" s="4">
        <v>252</v>
      </c>
      <c r="B254" s="17"/>
      <c r="C254" s="30" t="s">
        <v>576</v>
      </c>
      <c r="D254" s="30" t="s">
        <v>19</v>
      </c>
      <c r="E254" s="125">
        <v>3.45</v>
      </c>
      <c r="F254" s="45"/>
      <c r="G254" s="125">
        <f t="shared" si="8"/>
        <v>0</v>
      </c>
      <c r="H254" s="59">
        <v>4</v>
      </c>
      <c r="I254" s="30" t="s">
        <v>551</v>
      </c>
    </row>
    <row r="255" spans="1:10" x14ac:dyDescent="0.25">
      <c r="A255" s="4">
        <v>253</v>
      </c>
      <c r="B255" s="17"/>
      <c r="C255" s="30" t="s">
        <v>577</v>
      </c>
      <c r="D255" s="30" t="s">
        <v>19</v>
      </c>
      <c r="E255" s="125">
        <v>30</v>
      </c>
      <c r="F255" s="45"/>
      <c r="G255" s="125">
        <f t="shared" si="8"/>
        <v>0</v>
      </c>
      <c r="H255" s="59">
        <v>40</v>
      </c>
      <c r="I255" s="30" t="s">
        <v>551</v>
      </c>
    </row>
    <row r="256" spans="1:10" x14ac:dyDescent="0.25">
      <c r="A256" s="4">
        <v>254</v>
      </c>
      <c r="B256" s="17"/>
      <c r="C256" s="30" t="s">
        <v>578</v>
      </c>
      <c r="D256" s="30" t="s">
        <v>19</v>
      </c>
      <c r="E256" s="125">
        <v>6.5</v>
      </c>
      <c r="F256" s="45"/>
      <c r="G256" s="125">
        <f t="shared" si="8"/>
        <v>0</v>
      </c>
      <c r="H256" s="59">
        <v>10</v>
      </c>
      <c r="I256" s="30" t="s">
        <v>551</v>
      </c>
    </row>
    <row r="257" spans="1:9" x14ac:dyDescent="0.25">
      <c r="A257" s="4">
        <v>255</v>
      </c>
      <c r="B257" s="17"/>
      <c r="C257" s="30" t="s">
        <v>579</v>
      </c>
      <c r="D257" s="30" t="s">
        <v>19</v>
      </c>
      <c r="E257" s="125">
        <v>6.5</v>
      </c>
      <c r="F257" s="45"/>
      <c r="G257" s="125">
        <f t="shared" si="8"/>
        <v>0</v>
      </c>
      <c r="H257" s="59">
        <v>10</v>
      </c>
      <c r="I257" s="30" t="s">
        <v>551</v>
      </c>
    </row>
    <row r="258" spans="1:9" x14ac:dyDescent="0.25">
      <c r="A258" s="4">
        <v>256</v>
      </c>
      <c r="B258" s="17"/>
      <c r="C258" s="92" t="s">
        <v>509</v>
      </c>
      <c r="D258" s="20" t="s">
        <v>19</v>
      </c>
      <c r="E258" s="33">
        <v>0.45</v>
      </c>
      <c r="F258" s="30">
        <v>4</v>
      </c>
      <c r="G258" s="33">
        <f t="shared" si="8"/>
        <v>1.8</v>
      </c>
      <c r="H258" s="33">
        <v>0.5</v>
      </c>
      <c r="I258" s="30" t="s">
        <v>551</v>
      </c>
    </row>
    <row r="259" spans="1:9" x14ac:dyDescent="0.25">
      <c r="A259" s="17"/>
      <c r="B259" s="17"/>
      <c r="C259" s="30" t="s">
        <v>580</v>
      </c>
      <c r="D259" s="30" t="s">
        <v>486</v>
      </c>
      <c r="E259" s="33">
        <f>22000/1500</f>
        <v>14.666666666666666</v>
      </c>
      <c r="F259" s="45"/>
      <c r="G259" s="125">
        <f t="shared" si="8"/>
        <v>0</v>
      </c>
      <c r="H259" s="24">
        <f>25000/1500</f>
        <v>16.666666666666668</v>
      </c>
      <c r="I259" s="30" t="s">
        <v>587</v>
      </c>
    </row>
    <row r="260" spans="1:9" x14ac:dyDescent="0.25">
      <c r="A260" s="17"/>
      <c r="B260" s="17"/>
      <c r="C260" s="30" t="s">
        <v>581</v>
      </c>
      <c r="D260" s="30" t="s">
        <v>19</v>
      </c>
      <c r="E260" s="33">
        <v>3</v>
      </c>
      <c r="F260" s="45"/>
      <c r="G260" s="125">
        <f t="shared" si="8"/>
        <v>0</v>
      </c>
      <c r="H260" s="24">
        <v>3.34</v>
      </c>
      <c r="I260" s="30" t="s">
        <v>522</v>
      </c>
    </row>
    <row r="261" spans="1:9" x14ac:dyDescent="0.25">
      <c r="A261" s="17"/>
      <c r="B261" s="17"/>
      <c r="C261" s="30" t="s">
        <v>582</v>
      </c>
      <c r="D261" s="30" t="s">
        <v>585</v>
      </c>
      <c r="E261" s="33">
        <v>1.08</v>
      </c>
      <c r="F261" s="45"/>
      <c r="G261" s="125">
        <f t="shared" si="8"/>
        <v>0</v>
      </c>
      <c r="H261" s="24">
        <v>3.34</v>
      </c>
      <c r="I261" s="30" t="s">
        <v>551</v>
      </c>
    </row>
    <row r="262" spans="1:9" x14ac:dyDescent="0.25">
      <c r="A262" s="17"/>
      <c r="B262" s="17"/>
      <c r="C262" s="30" t="s">
        <v>583</v>
      </c>
      <c r="D262" s="30" t="s">
        <v>586</v>
      </c>
      <c r="E262" s="33">
        <v>1.08</v>
      </c>
      <c r="F262" s="45"/>
      <c r="G262" s="125">
        <f t="shared" si="8"/>
        <v>0</v>
      </c>
      <c r="H262" s="24">
        <v>3.34</v>
      </c>
      <c r="I262" s="30" t="s">
        <v>551</v>
      </c>
    </row>
    <row r="263" spans="1:9" x14ac:dyDescent="0.25">
      <c r="A263" s="17"/>
      <c r="B263" s="17"/>
      <c r="C263" s="30" t="s">
        <v>584</v>
      </c>
      <c r="D263" s="30" t="s">
        <v>19</v>
      </c>
      <c r="E263" s="33">
        <v>5.5</v>
      </c>
      <c r="F263" s="45"/>
      <c r="G263" s="125">
        <f t="shared" si="8"/>
        <v>0</v>
      </c>
      <c r="H263" s="24">
        <v>6.7</v>
      </c>
      <c r="I263" s="30" t="s">
        <v>551</v>
      </c>
    </row>
    <row r="264" spans="1:9" x14ac:dyDescent="0.25">
      <c r="A264" s="17"/>
      <c r="B264" s="17"/>
      <c r="C264" s="30"/>
      <c r="D264" s="30"/>
      <c r="E264" s="125"/>
      <c r="F264" s="45"/>
      <c r="G264" s="125">
        <f t="shared" si="8"/>
        <v>0</v>
      </c>
      <c r="H264" s="59"/>
      <c r="I264" s="30"/>
    </row>
    <row r="265" spans="1:9" x14ac:dyDescent="0.25">
      <c r="A265" s="17"/>
      <c r="B265" s="17"/>
      <c r="C265" s="30"/>
      <c r="D265" s="30"/>
      <c r="E265" s="125"/>
      <c r="F265" s="45"/>
      <c r="G265" s="125">
        <f t="shared" si="8"/>
        <v>0</v>
      </c>
      <c r="H265" s="59"/>
      <c r="I265" s="30"/>
    </row>
    <row r="266" spans="1:9" x14ac:dyDescent="0.25">
      <c r="A266" s="17"/>
      <c r="B266" s="17"/>
      <c r="C266" s="30"/>
      <c r="D266" s="30"/>
      <c r="E266" s="125"/>
      <c r="F266" s="45"/>
      <c r="G266" s="125">
        <f t="shared" si="8"/>
        <v>0</v>
      </c>
      <c r="H266" s="59"/>
      <c r="I266" s="30"/>
    </row>
    <row r="267" spans="1:9" x14ac:dyDescent="0.25">
      <c r="A267" s="17"/>
      <c r="B267" s="17"/>
      <c r="C267" s="30"/>
      <c r="D267" s="30"/>
      <c r="E267" s="125"/>
      <c r="F267" s="45"/>
      <c r="G267" s="125">
        <f t="shared" si="8"/>
        <v>0</v>
      </c>
      <c r="H267" s="59"/>
      <c r="I267" s="30"/>
    </row>
    <row r="268" spans="1:9" x14ac:dyDescent="0.25">
      <c r="A268" s="17"/>
      <c r="B268" s="17"/>
      <c r="C268" s="30"/>
      <c r="D268" s="30"/>
      <c r="E268" s="125"/>
      <c r="F268" s="45"/>
      <c r="G268" s="125">
        <f t="shared" si="8"/>
        <v>0</v>
      </c>
      <c r="H268" s="59"/>
      <c r="I268" s="30"/>
    </row>
    <row r="269" spans="1:9" x14ac:dyDescent="0.25">
      <c r="A269" s="17"/>
      <c r="B269" s="17"/>
      <c r="C269" s="30"/>
      <c r="D269" s="30"/>
      <c r="E269" s="125"/>
      <c r="F269" s="45"/>
      <c r="G269" s="125">
        <f t="shared" si="8"/>
        <v>0</v>
      </c>
      <c r="H269" s="59"/>
      <c r="I269" s="30"/>
    </row>
    <row r="270" spans="1:9" x14ac:dyDescent="0.25">
      <c r="A270" s="17"/>
      <c r="B270" s="17"/>
      <c r="C270" s="30"/>
      <c r="D270" s="30"/>
      <c r="E270" s="125"/>
      <c r="F270" s="45"/>
      <c r="G270" s="125">
        <f t="shared" si="8"/>
        <v>0</v>
      </c>
      <c r="H270" s="59"/>
      <c r="I270" s="30"/>
    </row>
    <row r="271" spans="1:9" x14ac:dyDescent="0.25">
      <c r="A271" s="17"/>
      <c r="B271" s="17"/>
      <c r="C271" s="30"/>
      <c r="D271" s="30"/>
      <c r="E271" s="125"/>
      <c r="F271" s="45"/>
      <c r="G271" s="125">
        <f t="shared" si="8"/>
        <v>0</v>
      </c>
      <c r="H271" s="59"/>
      <c r="I271" s="30"/>
    </row>
    <row r="272" spans="1:9" x14ac:dyDescent="0.25">
      <c r="A272" s="17"/>
      <c r="B272" s="17"/>
      <c r="C272" s="30"/>
      <c r="D272" s="30"/>
      <c r="E272" s="125"/>
      <c r="F272" s="45"/>
      <c r="G272" s="125">
        <f t="shared" si="8"/>
        <v>0</v>
      </c>
      <c r="H272" s="59"/>
      <c r="I272" s="30"/>
    </row>
    <row r="273" spans="1:9" x14ac:dyDescent="0.25">
      <c r="A273" s="17"/>
      <c r="B273" s="17"/>
      <c r="C273" s="30"/>
      <c r="D273" s="30"/>
      <c r="E273" s="125"/>
      <c r="F273" s="45"/>
      <c r="G273" s="125">
        <f t="shared" si="8"/>
        <v>0</v>
      </c>
      <c r="H273" s="59"/>
      <c r="I273" s="30"/>
    </row>
    <row r="274" spans="1:9" x14ac:dyDescent="0.25">
      <c r="A274" s="17"/>
      <c r="B274" s="17"/>
      <c r="C274" s="30"/>
      <c r="D274" s="30"/>
      <c r="E274" s="125"/>
      <c r="F274" s="45"/>
      <c r="G274" s="125">
        <f t="shared" si="8"/>
        <v>0</v>
      </c>
      <c r="H274" s="59"/>
      <c r="I274" s="30"/>
    </row>
    <row r="275" spans="1:9" x14ac:dyDescent="0.25">
      <c r="A275" s="17"/>
      <c r="B275" s="17"/>
      <c r="C275" s="30"/>
      <c r="D275" s="30"/>
      <c r="E275" s="125"/>
      <c r="F275" s="45"/>
      <c r="G275" s="125">
        <f t="shared" si="8"/>
        <v>0</v>
      </c>
      <c r="H275" s="59"/>
      <c r="I275" s="30"/>
    </row>
  </sheetData>
  <sortState ref="A3:I179">
    <sortCondition ref="C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31" sqref="D31"/>
    </sheetView>
  </sheetViews>
  <sheetFormatPr defaultRowHeight="15" x14ac:dyDescent="0.25"/>
  <cols>
    <col min="1" max="1" width="33.28515625" bestFit="1" customWidth="1"/>
    <col min="2" max="2" width="11.5703125" customWidth="1"/>
    <col min="3" max="3" width="10.140625" bestFit="1" customWidth="1"/>
    <col min="4" max="4" width="12.5703125" bestFit="1" customWidth="1"/>
  </cols>
  <sheetData>
    <row r="1" spans="1:4" ht="30" x14ac:dyDescent="0.25">
      <c r="A1" s="6" t="s">
        <v>2</v>
      </c>
      <c r="B1" s="18" t="s">
        <v>4</v>
      </c>
      <c r="C1" s="9" t="s">
        <v>424</v>
      </c>
      <c r="D1" s="86" t="s">
        <v>414</v>
      </c>
    </row>
    <row r="2" spans="1:4" x14ac:dyDescent="0.25">
      <c r="A2" s="10" t="s">
        <v>194</v>
      </c>
      <c r="B2" s="13" t="s">
        <v>195</v>
      </c>
      <c r="C2" s="70">
        <v>0.28999999999999998</v>
      </c>
      <c r="D2" s="17" t="s">
        <v>413</v>
      </c>
    </row>
    <row r="3" spans="1:4" x14ac:dyDescent="0.25">
      <c r="A3" s="10" t="s">
        <v>419</v>
      </c>
      <c r="B3" s="63" t="s">
        <v>195</v>
      </c>
      <c r="C3" s="85">
        <v>0.2</v>
      </c>
      <c r="D3" s="17" t="s">
        <v>411</v>
      </c>
    </row>
    <row r="4" spans="1:4" x14ac:dyDescent="0.25">
      <c r="A4" s="66" t="s">
        <v>402</v>
      </c>
      <c r="B4" s="67" t="s">
        <v>400</v>
      </c>
      <c r="C4" s="72">
        <v>5.7</v>
      </c>
      <c r="D4" s="17" t="s">
        <v>411</v>
      </c>
    </row>
    <row r="5" spans="1:4" x14ac:dyDescent="0.25">
      <c r="A5" s="66" t="s">
        <v>399</v>
      </c>
      <c r="B5" s="67" t="s">
        <v>400</v>
      </c>
      <c r="C5" s="72">
        <v>6</v>
      </c>
      <c r="D5" s="17" t="s">
        <v>411</v>
      </c>
    </row>
    <row r="6" spans="1:4" x14ac:dyDescent="0.25">
      <c r="A6" s="63" t="s">
        <v>282</v>
      </c>
      <c r="B6" s="63" t="s">
        <v>152</v>
      </c>
      <c r="C6" s="85">
        <v>1</v>
      </c>
      <c r="D6" s="17" t="s">
        <v>411</v>
      </c>
    </row>
    <row r="7" spans="1:4" x14ac:dyDescent="0.25">
      <c r="A7" s="66" t="s">
        <v>368</v>
      </c>
      <c r="B7" s="66" t="s">
        <v>369</v>
      </c>
      <c r="C7" s="85">
        <v>0.69</v>
      </c>
      <c r="D7" s="17" t="s">
        <v>411</v>
      </c>
    </row>
    <row r="8" spans="1:4" x14ac:dyDescent="0.25">
      <c r="A8" s="10" t="s">
        <v>376</v>
      </c>
      <c r="B8" s="10" t="s">
        <v>19</v>
      </c>
      <c r="C8" s="70">
        <v>24</v>
      </c>
      <c r="D8" s="17" t="s">
        <v>411</v>
      </c>
    </row>
    <row r="9" spans="1:4" x14ac:dyDescent="0.25">
      <c r="A9" s="10" t="s">
        <v>410</v>
      </c>
      <c r="B9" s="10" t="s">
        <v>19</v>
      </c>
      <c r="C9" s="70">
        <v>13</v>
      </c>
      <c r="D9" s="17" t="s">
        <v>411</v>
      </c>
    </row>
    <row r="10" spans="1:4" x14ac:dyDescent="0.25">
      <c r="A10" s="10" t="s">
        <v>373</v>
      </c>
      <c r="B10" s="10" t="s">
        <v>19</v>
      </c>
      <c r="C10" s="70">
        <v>25</v>
      </c>
      <c r="D10" s="17" t="s">
        <v>413</v>
      </c>
    </row>
    <row r="11" spans="1:4" x14ac:dyDescent="0.25">
      <c r="A11" s="66" t="s">
        <v>392</v>
      </c>
      <c r="B11" s="67" t="s">
        <v>19</v>
      </c>
      <c r="C11" s="72">
        <v>0.68</v>
      </c>
      <c r="D11" s="17" t="s">
        <v>411</v>
      </c>
    </row>
    <row r="12" spans="1:4" x14ac:dyDescent="0.25">
      <c r="A12" s="66" t="s">
        <v>393</v>
      </c>
      <c r="B12" s="67" t="s">
        <v>19</v>
      </c>
      <c r="C12" s="72">
        <v>0.17</v>
      </c>
      <c r="D12" s="17" t="s">
        <v>411</v>
      </c>
    </row>
    <row r="13" spans="1:4" x14ac:dyDescent="0.25">
      <c r="A13" s="66" t="s">
        <v>394</v>
      </c>
      <c r="B13" s="67" t="s">
        <v>19</v>
      </c>
      <c r="C13" s="72">
        <v>0.34</v>
      </c>
      <c r="D13" s="17" t="s">
        <v>411</v>
      </c>
    </row>
    <row r="14" spans="1:4" x14ac:dyDescent="0.25">
      <c r="A14" s="66" t="s">
        <v>395</v>
      </c>
      <c r="B14" s="67" t="s">
        <v>19</v>
      </c>
      <c r="C14" s="72">
        <v>0.51</v>
      </c>
      <c r="D14" s="17" t="s">
        <v>411</v>
      </c>
    </row>
    <row r="15" spans="1:4" x14ac:dyDescent="0.25">
      <c r="A15" s="65" t="s">
        <v>378</v>
      </c>
      <c r="B15" s="29" t="s">
        <v>19</v>
      </c>
      <c r="C15" s="43">
        <v>1.4</v>
      </c>
      <c r="D15" s="17" t="s">
        <v>412</v>
      </c>
    </row>
    <row r="16" spans="1:4" x14ac:dyDescent="0.25">
      <c r="A16" s="35" t="s">
        <v>99</v>
      </c>
      <c r="B16" s="19" t="s">
        <v>7</v>
      </c>
      <c r="C16" s="43">
        <f>1.11*2.1</f>
        <v>2.3310000000000004</v>
      </c>
      <c r="D16" s="17" t="s">
        <v>411</v>
      </c>
    </row>
    <row r="17" spans="1:4" x14ac:dyDescent="0.25">
      <c r="A17" s="35" t="s">
        <v>96</v>
      </c>
      <c r="B17" s="19" t="s">
        <v>7</v>
      </c>
      <c r="C17" s="43">
        <f>1.11*2.1</f>
        <v>2.3310000000000004</v>
      </c>
      <c r="D17" s="17" t="s">
        <v>411</v>
      </c>
    </row>
    <row r="18" spans="1:4" x14ac:dyDescent="0.25">
      <c r="A18" s="19" t="s">
        <v>98</v>
      </c>
      <c r="B18" s="19" t="s">
        <v>7</v>
      </c>
      <c r="C18" s="43">
        <f>1.11*2.1</f>
        <v>2.3310000000000004</v>
      </c>
      <c r="D18" s="17" t="s">
        <v>411</v>
      </c>
    </row>
    <row r="19" spans="1:4" x14ac:dyDescent="0.25">
      <c r="A19" s="19" t="s">
        <v>97</v>
      </c>
      <c r="B19" s="19" t="s">
        <v>7</v>
      </c>
      <c r="C19" s="43">
        <f>1.11*2.1</f>
        <v>2.3310000000000004</v>
      </c>
      <c r="D19" s="17" t="s">
        <v>411</v>
      </c>
    </row>
    <row r="20" spans="1:4" x14ac:dyDescent="0.25">
      <c r="A20" s="19" t="s">
        <v>102</v>
      </c>
      <c r="B20" s="19" t="s">
        <v>7</v>
      </c>
      <c r="C20" s="43">
        <f>1.11*3.1</f>
        <v>3.4410000000000003</v>
      </c>
      <c r="D20" s="17" t="s">
        <v>411</v>
      </c>
    </row>
    <row r="21" spans="1:4" x14ac:dyDescent="0.25">
      <c r="A21" s="19" t="s">
        <v>100</v>
      </c>
      <c r="B21" s="19" t="s">
        <v>7</v>
      </c>
      <c r="C21" s="43">
        <f>1.11*3.1</f>
        <v>3.4410000000000003</v>
      </c>
      <c r="D21" s="17" t="s">
        <v>411</v>
      </c>
    </row>
    <row r="22" spans="1:4" x14ac:dyDescent="0.25">
      <c r="A22" s="19" t="s">
        <v>103</v>
      </c>
      <c r="B22" s="19" t="s">
        <v>7</v>
      </c>
      <c r="C22" s="43">
        <f>1.11*3.1</f>
        <v>3.4410000000000003</v>
      </c>
      <c r="D22" s="17" t="s">
        <v>411</v>
      </c>
    </row>
    <row r="23" spans="1:4" x14ac:dyDescent="0.25">
      <c r="A23" s="19" t="s">
        <v>101</v>
      </c>
      <c r="B23" s="19" t="s">
        <v>7</v>
      </c>
      <c r="C23" s="43">
        <f>1.11*3.1</f>
        <v>3.4410000000000003</v>
      </c>
      <c r="D23" s="17" t="s">
        <v>411</v>
      </c>
    </row>
    <row r="24" spans="1:4" x14ac:dyDescent="0.25">
      <c r="A24" s="30" t="s">
        <v>398</v>
      </c>
      <c r="B24" s="41" t="s">
        <v>19</v>
      </c>
      <c r="C24" s="43">
        <v>0.55000000000000004</v>
      </c>
      <c r="D24" s="17" t="s">
        <v>411</v>
      </c>
    </row>
    <row r="25" spans="1:4" x14ac:dyDescent="0.25">
      <c r="A25" s="30" t="s">
        <v>396</v>
      </c>
      <c r="B25" s="41" t="s">
        <v>19</v>
      </c>
      <c r="C25" s="43">
        <v>0.21</v>
      </c>
      <c r="D25" s="17" t="s">
        <v>411</v>
      </c>
    </row>
    <row r="26" spans="1:4" x14ac:dyDescent="0.25">
      <c r="A26" s="30" t="s">
        <v>397</v>
      </c>
      <c r="B26" s="41" t="s">
        <v>19</v>
      </c>
      <c r="C26" s="43">
        <v>0.3</v>
      </c>
      <c r="D26" s="17" t="s">
        <v>411</v>
      </c>
    </row>
    <row r="27" spans="1:4" x14ac:dyDescent="0.25">
      <c r="A27" s="20" t="s">
        <v>178</v>
      </c>
      <c r="B27" s="20" t="s">
        <v>91</v>
      </c>
      <c r="C27" s="43">
        <v>13.5</v>
      </c>
      <c r="D27" s="17" t="s">
        <v>413</v>
      </c>
    </row>
    <row r="28" spans="1:4" x14ac:dyDescent="0.25">
      <c r="A28" s="19" t="s">
        <v>11</v>
      </c>
      <c r="B28" s="19" t="s">
        <v>152</v>
      </c>
      <c r="C28" s="44">
        <v>3.6</v>
      </c>
      <c r="D28" s="17" t="s">
        <v>411</v>
      </c>
    </row>
    <row r="29" spans="1:4" x14ac:dyDescent="0.25">
      <c r="A29" s="19" t="s">
        <v>151</v>
      </c>
      <c r="B29" s="19" t="s">
        <v>152</v>
      </c>
      <c r="C29" s="44">
        <v>3.69</v>
      </c>
      <c r="D29" s="17" t="s">
        <v>411</v>
      </c>
    </row>
    <row r="30" spans="1:4" x14ac:dyDescent="0.25">
      <c r="A30" s="19" t="s">
        <v>77</v>
      </c>
      <c r="B30" s="19" t="s">
        <v>152</v>
      </c>
      <c r="C30" s="71">
        <v>1.66</v>
      </c>
      <c r="D30" s="17" t="s">
        <v>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Quotations</vt:lpstr>
      <vt:lpstr>Suppliers</vt:lpstr>
      <vt:lpstr>Balance</vt:lpstr>
      <vt:lpstr>Items</vt:lpstr>
      <vt:lpstr>Counted Supplier</vt:lpstr>
    </vt:vector>
  </TitlesOfParts>
  <Company>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Sony</cp:lastModifiedBy>
  <cp:lastPrinted>2019-03-16T10:33:43Z</cp:lastPrinted>
  <dcterms:created xsi:type="dcterms:W3CDTF">2019-03-14T16:10:31Z</dcterms:created>
  <dcterms:modified xsi:type="dcterms:W3CDTF">2019-09-08T14:35:08Z</dcterms:modified>
</cp:coreProperties>
</file>