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Objects="none" hidePivotFieldList="1"/>
  <mc:AlternateContent xmlns:mc="http://schemas.openxmlformats.org/markup-compatibility/2006">
    <mc:Choice Requires="x15">
      <x15ac:absPath xmlns:x15ac="http://schemas.microsoft.com/office/spreadsheetml/2010/11/ac" url="D:\YANUAR\CC\2023\KHUSUS RPJPD\Kendari\"/>
    </mc:Choice>
  </mc:AlternateContent>
  <bookViews>
    <workbookView xWindow="0" yWindow="0" windowWidth="16644" windowHeight="8292" firstSheet="9" activeTab="11"/>
  </bookViews>
  <sheets>
    <sheet name="Form Responses 1" sheetId="1" r:id="rId1"/>
    <sheet name="Karakteristik Responden" sheetId="3" r:id="rId2"/>
    <sheet name="Pencapaian Visi dan Pembangunan" sheetId="4" r:id="rId3"/>
    <sheet name="Permasalahan" sheetId="5" r:id="rId4"/>
    <sheet name="Isu" sheetId="6" r:id="rId5"/>
    <sheet name="Ekonomi" sheetId="7" r:id="rId6"/>
    <sheet name="Harapan" sheetId="8" r:id="rId7"/>
    <sheet name="Rekap Harapan" sheetId="9" r:id="rId8"/>
    <sheet name="Perbandingan Data BPS" sheetId="2" r:id="rId9"/>
    <sheet name="Analisis 1" sheetId="10" r:id="rId10"/>
    <sheet name="Analisis 2" sheetId="19" r:id="rId11"/>
    <sheet name="Analisis 3" sheetId="20" r:id="rId12"/>
    <sheet name="Analisis 4" sheetId="12" r:id="rId13"/>
    <sheet name="Sheet2" sheetId="11" r:id="rId14"/>
    <sheet name="Permasalahan-Isu" sheetId="18" r:id="rId15"/>
    <sheet name="Visi" sheetId="13" r:id="rId16"/>
    <sheet name="KK" sheetId="14" r:id="rId17"/>
    <sheet name="Target SP" sheetId="15" r:id="rId18"/>
    <sheet name="PDRB" sheetId="16" r:id="rId19"/>
    <sheet name="SDM" sheetId="17" r:id="rId20"/>
  </sheets>
  <definedNames>
    <definedName name="_xlnm._FilterDatabase" localSheetId="5" hidden="1">Ekonomi!$B$2:$J$2</definedName>
    <definedName name="_xlnm._FilterDatabase" localSheetId="0" hidden="1">'Form Responses 1'!$G$1:$G$2182</definedName>
    <definedName name="_xlnm._FilterDatabase" localSheetId="4" hidden="1">Isu!$B$2:$L$2</definedName>
    <definedName name="_xlnm._FilterDatabase" localSheetId="3" hidden="1">Permasalahan!$B$2:$S$2</definedName>
    <definedName name="_xlnm._FilterDatabase" localSheetId="7" hidden="1">'Rekap Harapan'!$B$5:$D$5</definedName>
  </definedNames>
  <calcPr calcId="152511"/>
</workbook>
</file>

<file path=xl/calcChain.xml><?xml version="1.0" encoding="utf-8"?>
<calcChain xmlns="http://schemas.openxmlformats.org/spreadsheetml/2006/main">
  <c r="AO19" i="15" l="1"/>
  <c r="AP19" i="15"/>
  <c r="AQ19" i="15" s="1"/>
  <c r="AR19" i="15" s="1"/>
  <c r="AN19" i="15"/>
  <c r="AE19" i="15"/>
  <c r="AF19" i="15"/>
  <c r="AG19" i="15"/>
  <c r="AH19" i="15" s="1"/>
  <c r="AI19" i="15" s="1"/>
  <c r="AJ19" i="15" s="1"/>
  <c r="AK19" i="15" s="1"/>
  <c r="AL19" i="15" s="1"/>
  <c r="AM19" i="15" s="1"/>
  <c r="AD19" i="15"/>
  <c r="AC19" i="15"/>
  <c r="W19" i="15"/>
  <c r="X19" i="15" s="1"/>
  <c r="Y19" i="15" s="1"/>
  <c r="Z19" i="15" s="1"/>
  <c r="AA19" i="15" s="1"/>
  <c r="AB19" i="15" s="1"/>
  <c r="V19" i="15"/>
  <c r="AJ15" i="15"/>
  <c r="AK15" i="15" s="1"/>
  <c r="AL15" i="15" s="1"/>
  <c r="AM15" i="15" s="1"/>
  <c r="AI15" i="15"/>
  <c r="AJ14" i="15"/>
  <c r="AK14" i="15" s="1"/>
  <c r="AL14" i="15" s="1"/>
  <c r="AM14" i="15" s="1"/>
  <c r="AI14" i="15"/>
  <c r="AE14" i="15"/>
  <c r="AF14" i="15" s="1"/>
  <c r="AG14" i="15" s="1"/>
  <c r="AH14" i="15" s="1"/>
  <c r="AD14" i="15"/>
  <c r="AE15" i="15"/>
  <c r="AF15" i="15"/>
  <c r="AG15" i="15" s="1"/>
  <c r="AH15" i="15" s="1"/>
  <c r="AD15" i="15"/>
  <c r="W15" i="15"/>
  <c r="X15" i="15"/>
  <c r="Y15" i="15" s="1"/>
  <c r="Z15" i="15" s="1"/>
  <c r="AA15" i="15" s="1"/>
  <c r="AB15" i="15" s="1"/>
  <c r="AC15" i="15" s="1"/>
  <c r="V15" i="15"/>
  <c r="W14" i="15"/>
  <c r="X14" i="15" s="1"/>
  <c r="Y14" i="15" s="1"/>
  <c r="Z14" i="15" s="1"/>
  <c r="AA14" i="15" s="1"/>
  <c r="AB14" i="15" s="1"/>
  <c r="AC14" i="15" s="1"/>
  <c r="V14" i="15"/>
  <c r="V20" i="15"/>
  <c r="AO20" i="15"/>
  <c r="AP20" i="15" s="1"/>
  <c r="AQ20" i="15" s="1"/>
  <c r="AR20" i="15" s="1"/>
  <c r="AN20" i="15"/>
  <c r="W20" i="15"/>
  <c r="X20" i="15" s="1"/>
  <c r="Y20" i="15" s="1"/>
  <c r="Z20" i="15" s="1"/>
  <c r="AA20" i="15" s="1"/>
  <c r="AB20" i="15" s="1"/>
  <c r="AC20" i="15" s="1"/>
  <c r="AD20" i="15" s="1"/>
  <c r="AE20" i="15" s="1"/>
  <c r="AF20" i="15" s="1"/>
  <c r="AG20" i="15" s="1"/>
  <c r="AH20" i="15" s="1"/>
  <c r="AI20" i="15" s="1"/>
  <c r="AJ20" i="15" s="1"/>
  <c r="AK20" i="15" s="1"/>
  <c r="AL20" i="15" s="1"/>
  <c r="AM20" i="15" s="1"/>
  <c r="AO21" i="15"/>
  <c r="AP21" i="15" s="1"/>
  <c r="AQ21" i="15" s="1"/>
  <c r="AR21" i="15" s="1"/>
  <c r="AN21" i="15"/>
  <c r="AJ21" i="15"/>
  <c r="AK21" i="15" s="1"/>
  <c r="AL21" i="15" s="1"/>
  <c r="AM21" i="15" s="1"/>
  <c r="AI21" i="15"/>
  <c r="Y21" i="15"/>
  <c r="Z21" i="15" s="1"/>
  <c r="AA21" i="15" s="1"/>
  <c r="AB21" i="15" s="1"/>
  <c r="AC21" i="15" s="1"/>
  <c r="AD21" i="15" s="1"/>
  <c r="AE21" i="15" s="1"/>
  <c r="AF21" i="15" s="1"/>
  <c r="AG21" i="15" s="1"/>
  <c r="AH21" i="15" s="1"/>
  <c r="W21" i="15"/>
  <c r="X21" i="15" s="1"/>
  <c r="V21" i="15"/>
  <c r="AQ11" i="15"/>
  <c r="AP11" i="15"/>
  <c r="AO11" i="15"/>
  <c r="AN11" i="15"/>
  <c r="AJ11" i="15"/>
  <c r="AK11" i="15" s="1"/>
  <c r="AL11" i="15" s="1"/>
  <c r="AM11" i="15" s="1"/>
  <c r="AI11" i="15"/>
  <c r="AE11" i="15"/>
  <c r="AF11" i="15"/>
  <c r="AG11" i="15" s="1"/>
  <c r="AH11" i="15" s="1"/>
  <c r="AD11" i="15"/>
  <c r="W11" i="15"/>
  <c r="X11" i="15"/>
  <c r="Y11" i="15" s="1"/>
  <c r="Z11" i="15" s="1"/>
  <c r="AA11" i="15" s="1"/>
  <c r="AB11" i="15" s="1"/>
  <c r="AC11" i="15" s="1"/>
  <c r="V11" i="15"/>
  <c r="AR9" i="15"/>
  <c r="AE9" i="15"/>
  <c r="AF9" i="15" s="1"/>
  <c r="AG9" i="15" s="1"/>
  <c r="AH9" i="15" s="1"/>
  <c r="AI9" i="15" s="1"/>
  <c r="AJ9" i="15" s="1"/>
  <c r="AK9" i="15" s="1"/>
  <c r="AL9" i="15" s="1"/>
  <c r="AM9" i="15" s="1"/>
  <c r="AN9" i="15" s="1"/>
  <c r="AO9" i="15" s="1"/>
  <c r="AP9" i="15" s="1"/>
  <c r="AQ9" i="15" s="1"/>
  <c r="AD9" i="15"/>
  <c r="W9" i="15"/>
  <c r="X9" i="15"/>
  <c r="Y9" i="15" s="1"/>
  <c r="Z9" i="15" s="1"/>
  <c r="AA9" i="15" s="1"/>
  <c r="AB9" i="15" s="1"/>
  <c r="AC9" i="15" s="1"/>
  <c r="V9" i="15"/>
  <c r="AJ10" i="15"/>
  <c r="AK10" i="15" s="1"/>
  <c r="AL10" i="15" s="1"/>
  <c r="AM10" i="15" s="1"/>
  <c r="AN10" i="15" s="1"/>
  <c r="AO10" i="15" s="1"/>
  <c r="AP10" i="15" s="1"/>
  <c r="AQ10" i="15" s="1"/>
  <c r="AR10" i="15" s="1"/>
  <c r="AI10" i="15"/>
  <c r="AE10" i="15"/>
  <c r="AF10" i="15"/>
  <c r="AG10" i="15" s="1"/>
  <c r="AH10" i="15" s="1"/>
  <c r="AD10" i="15"/>
  <c r="W10" i="15"/>
  <c r="X10" i="15" s="1"/>
  <c r="Y10" i="15" s="1"/>
  <c r="Z10" i="15" s="1"/>
  <c r="AA10" i="15" s="1"/>
  <c r="AB10" i="15" s="1"/>
  <c r="AC10" i="15" s="1"/>
  <c r="V10" i="15"/>
  <c r="AS10" i="17"/>
  <c r="AS15" i="17" s="1"/>
  <c r="W14" i="17"/>
  <c r="W17" i="17" s="1"/>
  <c r="X14" i="17"/>
  <c r="Y14" i="17"/>
  <c r="Z14" i="17"/>
  <c r="AA14" i="17"/>
  <c r="AA17" i="17" s="1"/>
  <c r="AB14" i="17"/>
  <c r="AC14" i="17"/>
  <c r="AD14" i="17"/>
  <c r="AE14" i="17"/>
  <c r="AE17" i="17" s="1"/>
  <c r="AF14" i="17"/>
  <c r="AG14" i="17"/>
  <c r="AH14" i="17"/>
  <c r="AI14" i="17"/>
  <c r="AI17" i="17" s="1"/>
  <c r="AJ14" i="17"/>
  <c r="AK14" i="17"/>
  <c r="AL14" i="17"/>
  <c r="AM14" i="17"/>
  <c r="AM17" i="17" s="1"/>
  <c r="AN14" i="17"/>
  <c r="AO14" i="17"/>
  <c r="AP14" i="17"/>
  <c r="AQ14" i="17"/>
  <c r="AQ17" i="17" s="1"/>
  <c r="AR14" i="17"/>
  <c r="AS14" i="17"/>
  <c r="W15" i="17"/>
  <c r="X15" i="17"/>
  <c r="X17" i="17" s="1"/>
  <c r="Y15" i="17"/>
  <c r="Z15" i="17"/>
  <c r="AA15" i="17"/>
  <c r="AB15" i="17"/>
  <c r="AB17" i="17" s="1"/>
  <c r="AC15" i="17"/>
  <c r="AD15" i="17"/>
  <c r="AE15" i="17"/>
  <c r="AF15" i="17"/>
  <c r="AF17" i="17" s="1"/>
  <c r="AG15" i="17"/>
  <c r="AH15" i="17"/>
  <c r="AI15" i="17"/>
  <c r="AJ15" i="17"/>
  <c r="AJ17" i="17" s="1"/>
  <c r="AK15" i="17"/>
  <c r="AL15" i="17"/>
  <c r="AM15" i="17"/>
  <c r="AN15" i="17"/>
  <c r="AN17" i="17" s="1"/>
  <c r="AO15" i="17"/>
  <c r="AP15" i="17"/>
  <c r="AQ15" i="17"/>
  <c r="AR15" i="17"/>
  <c r="AR17" i="17" s="1"/>
  <c r="W16" i="17"/>
  <c r="X16" i="17"/>
  <c r="Y16" i="17"/>
  <c r="Y17" i="17" s="1"/>
  <c r="Z16" i="17"/>
  <c r="AA16" i="17"/>
  <c r="AB16" i="17"/>
  <c r="AC16" i="17"/>
  <c r="AC17" i="17" s="1"/>
  <c r="AD16" i="17"/>
  <c r="AE16" i="17"/>
  <c r="AF16" i="17"/>
  <c r="AG16" i="17"/>
  <c r="AG17" i="17" s="1"/>
  <c r="AH16" i="17"/>
  <c r="AI16" i="17"/>
  <c r="AJ16" i="17"/>
  <c r="AK16" i="17"/>
  <c r="AK17" i="17" s="1"/>
  <c r="AL16" i="17"/>
  <c r="AM16" i="17"/>
  <c r="AN16" i="17"/>
  <c r="AO16" i="17"/>
  <c r="AO17" i="17" s="1"/>
  <c r="AP16" i="17"/>
  <c r="AQ16" i="17"/>
  <c r="AR16" i="17"/>
  <c r="AS16" i="17"/>
  <c r="Z17" i="17"/>
  <c r="AD17" i="17"/>
  <c r="AH17" i="17"/>
  <c r="AL17" i="17"/>
  <c r="AP17" i="17"/>
  <c r="AK4" i="17"/>
  <c r="AL4" i="17" s="1"/>
  <c r="AM4" i="17" s="1"/>
  <c r="AN4" i="17" s="1"/>
  <c r="AO4" i="17" s="1"/>
  <c r="AP4" i="17" s="1"/>
  <c r="AQ4" i="17" s="1"/>
  <c r="AR4" i="17" s="1"/>
  <c r="AS4" i="17" s="1"/>
  <c r="AJ4" i="17"/>
  <c r="AF4" i="17"/>
  <c r="AG4" i="17" s="1"/>
  <c r="AH4" i="17" s="1"/>
  <c r="AI4" i="17" s="1"/>
  <c r="AE4" i="17"/>
  <c r="X4" i="17"/>
  <c r="Y4" i="17" s="1"/>
  <c r="Z4" i="17" s="1"/>
  <c r="AA4" i="17" s="1"/>
  <c r="AB4" i="17" s="1"/>
  <c r="AC4" i="17" s="1"/>
  <c r="AD4" i="17" s="1"/>
  <c r="W4" i="17"/>
  <c r="W10" i="17"/>
  <c r="X10" i="17"/>
  <c r="Y10" i="17"/>
  <c r="Z10" i="17"/>
  <c r="AA10" i="17"/>
  <c r="AB10" i="17"/>
  <c r="AC10" i="17"/>
  <c r="AD10" i="17"/>
  <c r="AE10" i="17"/>
  <c r="AF10" i="17"/>
  <c r="AG10" i="17"/>
  <c r="AH10" i="17"/>
  <c r="AI10" i="17"/>
  <c r="AJ10" i="17"/>
  <c r="AK10" i="17"/>
  <c r="AL10" i="17"/>
  <c r="AM10" i="17"/>
  <c r="AN10" i="17"/>
  <c r="AO10" i="17"/>
  <c r="AP10" i="17"/>
  <c r="AQ10" i="17"/>
  <c r="AR10" i="17"/>
  <c r="W12" i="17"/>
  <c r="X12" i="17"/>
  <c r="Y12" i="17"/>
  <c r="Z12" i="17"/>
  <c r="AA12" i="17"/>
  <c r="AB12" i="17"/>
  <c r="AC12" i="17"/>
  <c r="AD12" i="17"/>
  <c r="AE12" i="17"/>
  <c r="AF12" i="17"/>
  <c r="AG12" i="17"/>
  <c r="AH12" i="17"/>
  <c r="AI12" i="17"/>
  <c r="AJ12" i="17"/>
  <c r="AK12" i="17"/>
  <c r="AL12" i="17"/>
  <c r="AM12" i="17"/>
  <c r="AN12" i="17"/>
  <c r="AO12" i="17"/>
  <c r="AP12" i="17"/>
  <c r="AQ12" i="17"/>
  <c r="AR12" i="17"/>
  <c r="AS12" i="17"/>
  <c r="AN15" i="15" l="1"/>
  <c r="AO15" i="15" s="1"/>
  <c r="AP15" i="15" s="1"/>
  <c r="AQ15" i="15" s="1"/>
  <c r="AR15" i="15" s="1"/>
  <c r="AN14" i="15"/>
  <c r="AO14" i="15" s="1"/>
  <c r="AP14" i="15" s="1"/>
  <c r="AQ14" i="15" s="1"/>
  <c r="AR14" i="15" s="1"/>
  <c r="AS17" i="17"/>
  <c r="AH8" i="17"/>
  <c r="AM8" i="17"/>
  <c r="AN8" i="17"/>
  <c r="AO8" i="17"/>
  <c r="AP8" i="17"/>
  <c r="AQ8" i="17"/>
  <c r="W5" i="17"/>
  <c r="W8" i="17" s="1"/>
  <c r="X5" i="17"/>
  <c r="X8" i="17" s="1"/>
  <c r="Y5" i="17"/>
  <c r="Y8" i="17" s="1"/>
  <c r="Z5" i="17"/>
  <c r="Z8" i="17" s="1"/>
  <c r="AA5" i="17"/>
  <c r="AA8" i="17" s="1"/>
  <c r="AB5" i="17"/>
  <c r="AB8" i="17" s="1"/>
  <c r="AC5" i="17"/>
  <c r="AC8" i="17" s="1"/>
  <c r="AD5" i="17"/>
  <c r="AD8" i="17" s="1"/>
  <c r="AE5" i="17"/>
  <c r="AE8" i="17" s="1"/>
  <c r="AF5" i="17"/>
  <c r="AF8" i="17" s="1"/>
  <c r="AG5" i="17"/>
  <c r="AG8" i="17" s="1"/>
  <c r="AH5" i="17"/>
  <c r="AI5" i="17"/>
  <c r="AI8" i="17" s="1"/>
  <c r="AJ5" i="17"/>
  <c r="AJ8" i="17" s="1"/>
  <c r="AK5" i="17"/>
  <c r="AK8" i="17" s="1"/>
  <c r="AL5" i="17"/>
  <c r="AL8" i="17" s="1"/>
  <c r="AM5" i="17"/>
  <c r="AN5" i="17"/>
  <c r="AO5" i="17"/>
  <c r="AP5" i="17"/>
  <c r="AQ5" i="17"/>
  <c r="AR5" i="17"/>
  <c r="AR8" i="17" s="1"/>
  <c r="AS5" i="17"/>
  <c r="AS8" i="17" s="1"/>
  <c r="W7" i="17"/>
  <c r="X7" i="17"/>
  <c r="Y7" i="17"/>
  <c r="Z7" i="17"/>
  <c r="AA7" i="17"/>
  <c r="AB7" i="17"/>
  <c r="AC7" i="17"/>
  <c r="AD7" i="17"/>
  <c r="AE7" i="17"/>
  <c r="AF7" i="17"/>
  <c r="AG7" i="17"/>
  <c r="AH7" i="17"/>
  <c r="AI7" i="17"/>
  <c r="AJ7" i="17"/>
  <c r="AK7" i="17"/>
  <c r="AL7" i="17"/>
  <c r="AM7" i="17"/>
  <c r="AK6" i="17"/>
  <c r="AL6" i="17" s="1"/>
  <c r="AM6" i="17" s="1"/>
  <c r="AJ6" i="17"/>
  <c r="AF6" i="17"/>
  <c r="AG6" i="17"/>
  <c r="AH6" i="17" s="1"/>
  <c r="AI6" i="17" s="1"/>
  <c r="AE6" i="17"/>
  <c r="AD6" i="17"/>
  <c r="X6" i="17"/>
  <c r="Y6" i="17" s="1"/>
  <c r="Z6" i="17" s="1"/>
  <c r="AA6" i="17" s="1"/>
  <c r="AB6" i="17" s="1"/>
  <c r="AC6" i="17" s="1"/>
  <c r="W6" i="17"/>
  <c r="L17" i="17"/>
  <c r="M17" i="17"/>
  <c r="N17" i="17"/>
  <c r="O17" i="17"/>
  <c r="P17" i="17"/>
  <c r="Q17" i="17"/>
  <c r="T17" i="17"/>
  <c r="U17" i="17"/>
  <c r="V17" i="17"/>
  <c r="L14" i="17"/>
  <c r="M14" i="17"/>
  <c r="N14" i="17"/>
  <c r="O14" i="17"/>
  <c r="P14" i="17"/>
  <c r="Q14" i="17"/>
  <c r="R14" i="17"/>
  <c r="S14" i="17"/>
  <c r="T14" i="17"/>
  <c r="U14" i="17"/>
  <c r="V14" i="17"/>
  <c r="L15" i="17"/>
  <c r="M15" i="17"/>
  <c r="N15" i="17"/>
  <c r="O15" i="17"/>
  <c r="P15" i="17"/>
  <c r="Q15" i="17"/>
  <c r="T15" i="17"/>
  <c r="U15" i="17"/>
  <c r="V15" i="17"/>
  <c r="L16" i="17"/>
  <c r="M16" i="17"/>
  <c r="N16" i="17"/>
  <c r="O16" i="17"/>
  <c r="P16" i="17"/>
  <c r="Q16" i="17"/>
  <c r="R16" i="17"/>
  <c r="S16" i="17"/>
  <c r="T16" i="17"/>
  <c r="U16" i="17"/>
  <c r="V16" i="17"/>
  <c r="K14" i="17"/>
  <c r="K17" i="17" s="1"/>
  <c r="K15" i="17"/>
  <c r="K16" i="17"/>
  <c r="J17" i="17"/>
  <c r="J16" i="17"/>
  <c r="J15" i="17"/>
  <c r="J14" i="17"/>
  <c r="K12" i="17"/>
  <c r="L12" i="17"/>
  <c r="M12" i="17"/>
  <c r="N12" i="17"/>
  <c r="O12" i="17"/>
  <c r="P12" i="17"/>
  <c r="Q12" i="17"/>
  <c r="R12" i="17"/>
  <c r="S12" i="17"/>
  <c r="T12" i="17"/>
  <c r="U12" i="17"/>
  <c r="V12" i="17"/>
  <c r="J12" i="17"/>
  <c r="K10" i="17"/>
  <c r="L10" i="17"/>
  <c r="M10" i="17"/>
  <c r="N10" i="17"/>
  <c r="O10" i="17"/>
  <c r="P10" i="17"/>
  <c r="Q10" i="17"/>
  <c r="R10" i="17"/>
  <c r="R15" i="17" s="1"/>
  <c r="R17" i="17" s="1"/>
  <c r="S10" i="17"/>
  <c r="S15" i="17" s="1"/>
  <c r="S17" i="17" s="1"/>
  <c r="T10" i="17"/>
  <c r="U10" i="17"/>
  <c r="V10" i="17"/>
  <c r="J10" i="17"/>
  <c r="K8" i="17"/>
  <c r="L8" i="17"/>
  <c r="M8" i="17"/>
  <c r="N8" i="17"/>
  <c r="O8" i="17"/>
  <c r="P8" i="17"/>
  <c r="Q8" i="17"/>
  <c r="R8" i="17"/>
  <c r="S8" i="17"/>
  <c r="T8" i="17"/>
  <c r="U8" i="17"/>
  <c r="V8" i="17"/>
  <c r="K7" i="17"/>
  <c r="L7" i="17"/>
  <c r="M7" i="17"/>
  <c r="N7" i="17"/>
  <c r="O7" i="17"/>
  <c r="P7" i="17"/>
  <c r="Q7" i="17"/>
  <c r="R7" i="17"/>
  <c r="S7" i="17"/>
  <c r="T7" i="17"/>
  <c r="U7" i="17"/>
  <c r="V7" i="17"/>
  <c r="K5" i="17"/>
  <c r="L5" i="17"/>
  <c r="M5" i="17"/>
  <c r="N5" i="17"/>
  <c r="O5" i="17"/>
  <c r="P5" i="17"/>
  <c r="Q5" i="17"/>
  <c r="R5" i="17"/>
  <c r="S5" i="17"/>
  <c r="T5" i="17"/>
  <c r="U5" i="17"/>
  <c r="V5" i="17"/>
  <c r="J8" i="17"/>
  <c r="J7" i="17"/>
  <c r="J5" i="17"/>
  <c r="AO7" i="17" l="1"/>
  <c r="AN7" i="17"/>
  <c r="AP7" i="17" l="1"/>
  <c r="AQ7" i="17" l="1"/>
  <c r="AR7" i="17" l="1"/>
  <c r="AS7" i="17"/>
  <c r="K70" i="16" l="1"/>
  <c r="L70" i="16"/>
  <c r="M70" i="16"/>
  <c r="N70" i="16"/>
  <c r="O70" i="16"/>
  <c r="P70" i="16"/>
  <c r="Q70" i="16"/>
  <c r="R70" i="16"/>
  <c r="S70" i="16"/>
  <c r="T70" i="16"/>
  <c r="U70" i="16"/>
  <c r="V70" i="16"/>
  <c r="J70" i="16"/>
  <c r="F1988" i="8" l="1"/>
  <c r="G1988" i="8"/>
  <c r="H1988" i="8"/>
  <c r="I1988" i="8"/>
  <c r="J1988" i="8"/>
  <c r="K1988" i="8"/>
  <c r="L1988" i="8"/>
  <c r="M1988" i="8"/>
  <c r="N1988" i="8"/>
  <c r="O1988" i="8"/>
  <c r="P1988" i="8"/>
  <c r="Q1988" i="8"/>
  <c r="R1988" i="8"/>
  <c r="S1988" i="8"/>
  <c r="T1988" i="8"/>
  <c r="E1988" i="8"/>
  <c r="C6" i="7"/>
  <c r="C5" i="7"/>
  <c r="C8" i="7"/>
  <c r="C18" i="7"/>
  <c r="C16" i="7"/>
  <c r="C10" i="7"/>
  <c r="C13" i="7"/>
  <c r="C12" i="7"/>
  <c r="C14" i="7"/>
  <c r="C17" i="7"/>
  <c r="C15" i="7"/>
  <c r="C3" i="7"/>
  <c r="C7" i="7"/>
  <c r="C9" i="7"/>
  <c r="C11" i="7"/>
  <c r="C4" i="7"/>
  <c r="C6" i="6"/>
  <c r="C12" i="6"/>
  <c r="C9" i="6"/>
  <c r="C7" i="6"/>
  <c r="C11" i="6"/>
  <c r="C4" i="6"/>
  <c r="C10" i="6"/>
  <c r="C5" i="6"/>
  <c r="C3" i="6"/>
  <c r="C8" i="6"/>
  <c r="C13" i="5"/>
  <c r="C14" i="5"/>
  <c r="C12" i="5"/>
  <c r="C9" i="5"/>
  <c r="C11" i="5"/>
  <c r="C10" i="5"/>
  <c r="C7" i="5"/>
  <c r="C5" i="5"/>
  <c r="C8" i="5"/>
  <c r="C4" i="5"/>
  <c r="C3" i="5"/>
  <c r="C6" i="5"/>
  <c r="D32" i="3"/>
  <c r="D33" i="3"/>
  <c r="D34" i="3"/>
  <c r="D35" i="3"/>
  <c r="D31" i="3"/>
  <c r="C10" i="3"/>
  <c r="J31" i="4"/>
  <c r="R26" i="4" s="1"/>
  <c r="I31" i="4"/>
  <c r="Q27" i="4" s="1"/>
  <c r="H31" i="4"/>
  <c r="P27" i="4" s="1"/>
  <c r="G31" i="4"/>
  <c r="O29" i="4" s="1"/>
  <c r="F31" i="4"/>
  <c r="N28" i="4" s="1"/>
  <c r="E31" i="4"/>
  <c r="M26" i="4" s="1"/>
  <c r="D31" i="4"/>
  <c r="L28" i="4" s="1"/>
  <c r="C31" i="4"/>
  <c r="K30" i="4" s="1"/>
  <c r="M28" i="4"/>
  <c r="L27" i="4"/>
  <c r="G22" i="4"/>
  <c r="L21" i="4" s="1"/>
  <c r="F22" i="4"/>
  <c r="K19" i="4" s="1"/>
  <c r="E22" i="4"/>
  <c r="J19" i="4" s="1"/>
  <c r="D22" i="4"/>
  <c r="I20" i="4" s="1"/>
  <c r="C22" i="4"/>
  <c r="H17" i="4" s="1"/>
  <c r="C6" i="4"/>
  <c r="D4" i="4" s="1"/>
  <c r="C50" i="3"/>
  <c r="C51" i="3" s="1"/>
  <c r="D46" i="3" s="1"/>
  <c r="C36" i="3"/>
  <c r="D36" i="3"/>
  <c r="C28" i="3"/>
  <c r="D25" i="3" s="1"/>
  <c r="C18" i="3"/>
  <c r="D16" i="3" s="1"/>
  <c r="C6" i="3"/>
  <c r="D9" i="3" s="1"/>
  <c r="K6" i="2"/>
  <c r="D6" i="2"/>
  <c r="F6" i="2" s="1"/>
  <c r="K5" i="2"/>
  <c r="D5" i="2"/>
  <c r="F5" i="2" s="1"/>
  <c r="K4" i="2"/>
  <c r="D4" i="2"/>
  <c r="F4" i="2" s="1"/>
  <c r="K3" i="2"/>
  <c r="D3" i="2"/>
  <c r="R27" i="4" l="1"/>
  <c r="R30" i="4"/>
  <c r="R28" i="4"/>
  <c r="R29" i="4"/>
  <c r="Q29" i="4"/>
  <c r="Q26" i="4"/>
  <c r="Q31" i="4" s="1"/>
  <c r="Q28" i="4"/>
  <c r="Q30" i="4"/>
  <c r="P28" i="4"/>
  <c r="P29" i="4"/>
  <c r="P30" i="4"/>
  <c r="P26" i="4"/>
  <c r="O30" i="4"/>
  <c r="O28" i="4"/>
  <c r="O27" i="4"/>
  <c r="O26" i="4"/>
  <c r="N30" i="4"/>
  <c r="N27" i="4"/>
  <c r="N29" i="4"/>
  <c r="N26" i="4"/>
  <c r="M30" i="4"/>
  <c r="M29" i="4"/>
  <c r="M31" i="4" s="1"/>
  <c r="M27" i="4"/>
  <c r="L26" i="4"/>
  <c r="L30" i="4"/>
  <c r="L29" i="4"/>
  <c r="K28" i="4"/>
  <c r="K31" i="4" s="1"/>
  <c r="K29" i="4"/>
  <c r="K27" i="4"/>
  <c r="K26" i="4"/>
  <c r="L18" i="4"/>
  <c r="K17" i="4"/>
  <c r="K18" i="4"/>
  <c r="K22" i="4" s="1"/>
  <c r="K20" i="4"/>
  <c r="K21" i="4"/>
  <c r="J21" i="4"/>
  <c r="J20" i="4"/>
  <c r="J17" i="4"/>
  <c r="J18" i="4"/>
  <c r="I21" i="4"/>
  <c r="I17" i="4"/>
  <c r="I18" i="4"/>
  <c r="H18" i="4"/>
  <c r="D5" i="4"/>
  <c r="D6" i="4" s="1"/>
  <c r="D50" i="3"/>
  <c r="D44" i="3"/>
  <c r="D48" i="3"/>
  <c r="D49" i="3"/>
  <c r="D41" i="3"/>
  <c r="D7" i="2"/>
  <c r="D27" i="3"/>
  <c r="D22" i="3"/>
  <c r="D23" i="3"/>
  <c r="D26" i="3"/>
  <c r="D17" i="3"/>
  <c r="D5" i="3"/>
  <c r="D10" i="3"/>
  <c r="D11" i="3" s="1"/>
  <c r="D4" i="3"/>
  <c r="H19" i="4"/>
  <c r="I19" i="4"/>
  <c r="L20" i="4"/>
  <c r="L17" i="4"/>
  <c r="H21" i="4"/>
  <c r="L19" i="4"/>
  <c r="H20" i="4"/>
  <c r="C11" i="3"/>
  <c r="D21" i="3"/>
  <c r="D40" i="3"/>
  <c r="D47" i="3"/>
  <c r="D42" i="3"/>
  <c r="D43" i="3"/>
  <c r="D14" i="3"/>
  <c r="D15" i="3"/>
  <c r="D24" i="3"/>
  <c r="D45" i="3"/>
  <c r="E5" i="2"/>
  <c r="E3" i="2"/>
  <c r="F3" i="2"/>
  <c r="E4" i="2"/>
  <c r="E6" i="2"/>
  <c r="R31" i="4" l="1"/>
  <c r="P31" i="4"/>
  <c r="O31" i="4"/>
  <c r="N31" i="4"/>
  <c r="L31" i="4"/>
  <c r="J22" i="4"/>
  <c r="I22" i="4"/>
  <c r="H22" i="4"/>
  <c r="D6" i="3"/>
  <c r="L22" i="4"/>
  <c r="D18" i="3"/>
  <c r="D51" i="3"/>
  <c r="D28" i="3"/>
</calcChain>
</file>

<file path=xl/comments1.xml><?xml version="1.0" encoding="utf-8"?>
<comments xmlns="http://schemas.openxmlformats.org/spreadsheetml/2006/main">
  <authors>
    <author>USER</author>
  </authors>
  <commentList>
    <comment ref="C13" authorId="0" shapeId="0">
      <text>
        <r>
          <rPr>
            <b/>
            <sz val="9"/>
            <color indexed="81"/>
            <rFont val="Tahoma"/>
            <family val="2"/>
          </rPr>
          <t>USER:</t>
        </r>
        <r>
          <rPr>
            <sz val="9"/>
            <color indexed="81"/>
            <rFont val="Tahoma"/>
            <family val="2"/>
          </rPr>
          <t xml:space="preserve">
Indikator Metropolitan Hijau</t>
        </r>
      </text>
    </comment>
  </commentList>
</comments>
</file>

<file path=xl/sharedStrings.xml><?xml version="1.0" encoding="utf-8"?>
<sst xmlns="http://schemas.openxmlformats.org/spreadsheetml/2006/main" count="55477" uniqueCount="6541">
  <si>
    <t>Timestamp</t>
  </si>
  <si>
    <t>Nama</t>
  </si>
  <si>
    <t>Jenis Kelamin</t>
  </si>
  <si>
    <t>Tempat Lahir</t>
  </si>
  <si>
    <t>Tahun Lahir</t>
  </si>
  <si>
    <t>Pendidikan Terakhir</t>
  </si>
  <si>
    <t>Kecamatan Domisili</t>
  </si>
  <si>
    <r>
      <t>Menurut Anda, apakah visi  "</t>
    </r>
    <r>
      <rPr>
        <b/>
        <sz val="10"/>
        <color theme="1"/>
        <rFont val="Arial"/>
        <family val="2"/>
      </rPr>
      <t>MEWUJUDKAN KENDARI TAHUN 2025 SEBAGAI KOTA DALAM TAMAN YANG BERTAQWA, MAJU, DEMOKRATIS, DAN SEJAHTERA</t>
    </r>
    <r>
      <rPr>
        <sz val="10"/>
        <color theme="1"/>
        <rFont val="Arial"/>
        <family val="2"/>
      </rPr>
      <t>" telah terwujud?</t>
    </r>
  </si>
  <si>
    <r>
      <t>Dari 1 - 5, berikan penilaian Anda terkait ketercapaian visi  "</t>
    </r>
    <r>
      <rPr>
        <b/>
        <sz val="10"/>
        <color theme="1"/>
        <rFont val="Arial"/>
        <family val="2"/>
      </rPr>
      <t>MEWUJUDKAN KENDARI TAHUN 2025 SEBAGAI KOTA DALAM TAMAN</t>
    </r>
    <r>
      <rPr>
        <sz val="10"/>
        <color theme="1"/>
        <rFont val="Arial"/>
        <family val="2"/>
      </rPr>
      <t>"</t>
    </r>
    <r>
      <rPr>
        <b/>
        <sz val="10"/>
        <color theme="1"/>
        <rFont val="Arial"/>
        <family val="2"/>
      </rPr>
      <t xml:space="preserve">
Kota Dalam Taman</t>
    </r>
    <r>
      <rPr>
        <sz val="10"/>
        <color theme="1"/>
        <rFont val="Arial"/>
        <family val="2"/>
      </rPr>
      <t xml:space="preserve"> adalah ungkapan yang merefleksikan sekaligus mengabadikan kebanggaan, potensi dan kekhasan Kota Kendari, yakni hutan dan teluk yang laksana "sabuk hijau" (</t>
    </r>
    <r>
      <rPr>
        <i/>
        <sz val="10"/>
        <color theme="1"/>
        <rFont val="Arial"/>
        <family val="2"/>
      </rPr>
      <t>green belt</t>
    </r>
    <r>
      <rPr>
        <sz val="10"/>
        <color theme="1"/>
        <rFont val="Arial"/>
        <family val="2"/>
      </rPr>
      <t>) melingkari Kota Kendari. Eksistensi Sabuk Hijau dan teluk kendari bukan saja menjadi jati diri kota tetapi sekaligus memiliki fungsi integratif (satu kesatuan) yang secara fisik maupun sosial ekonomi memberikan jaminan keberlanjutan (</t>
    </r>
    <r>
      <rPr>
        <i/>
        <sz val="10"/>
        <color theme="1"/>
        <rFont val="Arial"/>
        <family val="2"/>
      </rPr>
      <t>sustainability</t>
    </r>
    <r>
      <rPr>
        <sz val="10"/>
        <color theme="1"/>
        <rFont val="Arial"/>
        <family val="2"/>
      </rPr>
      <t>) Kota Kendari.</t>
    </r>
  </si>
  <si>
    <r>
      <t>Dari 1 - 5, berikan penilaian Anda terkait ketercapaian visi  "</t>
    </r>
    <r>
      <rPr>
        <b/>
        <sz val="10"/>
        <color theme="1"/>
        <rFont val="Arial"/>
        <family val="2"/>
      </rPr>
      <t>MEWUJUDKAN KENDARI TAHUN 2025 SEBAGAI KOTA YANG BERTAQWA</t>
    </r>
    <r>
      <rPr>
        <sz val="10"/>
        <color theme="1"/>
        <rFont val="Arial"/>
        <family val="2"/>
      </rPr>
      <t>"</t>
    </r>
    <r>
      <rPr>
        <b/>
        <sz val="10"/>
        <color theme="1"/>
        <rFont val="Arial"/>
        <family val="2"/>
      </rPr>
      <t xml:space="preserve">
Bertaqwa</t>
    </r>
    <r>
      <rPr>
        <sz val="10"/>
        <color theme="1"/>
        <rFont val="Arial"/>
        <family val="2"/>
      </rPr>
      <t xml:space="preserve"> adalah mendukung penciptaan suasana kehidupan masyarakat kota yang berakhlak, aman, rukun, damai dan harmonis serta mendorong pemberdayaan lembaga kemasyarakatan untuk semakin berperan dalam pembangunan kota</t>
    </r>
  </si>
  <si>
    <r>
      <t>Dari 1 - 5, berikan penilaian anda terkait ketercapaian visi "</t>
    </r>
    <r>
      <rPr>
        <b/>
        <sz val="10"/>
        <color theme="1"/>
        <rFont val="Arial"/>
        <family val="2"/>
      </rPr>
      <t>MEWUJUDKAN KENDARI TAHUN 2025 SEBAGAI KOTA YANG MAJU</t>
    </r>
    <r>
      <rPr>
        <sz val="10"/>
        <color theme="1"/>
        <rFont val="Arial"/>
        <family val="2"/>
      </rPr>
      <t>"</t>
    </r>
    <r>
      <rPr>
        <b/>
        <sz val="10"/>
        <color theme="1"/>
        <rFont val="Arial"/>
        <family val="2"/>
      </rPr>
      <t xml:space="preserve">
Maju</t>
    </r>
    <r>
      <rPr>
        <sz val="10"/>
        <color theme="1"/>
        <rFont val="Arial"/>
        <family val="2"/>
      </rPr>
      <t xml:space="preserve"> adalah harapan terhadap posisi Kota Kendari yang dapat berkembang pesat dengan pertumbuhan perekonomian kota yang berbasis rakyat serta menciptakan iklim yang kondusif bagi pelaksanaan investasi di daerah.</t>
    </r>
  </si>
  <si>
    <r>
      <t>Dari 1 - 5, berikan penilaian anda terkait ketercapaian visi "</t>
    </r>
    <r>
      <rPr>
        <b/>
        <sz val="10"/>
        <color theme="1"/>
        <rFont val="Arial"/>
        <family val="2"/>
      </rPr>
      <t>MEWUJUDKAN KENDARI TAHUN 2025 SEBAGAI KOTA YANG DEMOKRATIS</t>
    </r>
    <r>
      <rPr>
        <sz val="10"/>
        <color theme="1"/>
        <rFont val="Arial"/>
        <family val="2"/>
      </rPr>
      <t>"</t>
    </r>
    <r>
      <rPr>
        <b/>
        <sz val="10"/>
        <color theme="1"/>
        <rFont val="Arial"/>
        <family val="2"/>
      </rPr>
      <t xml:space="preserve">
Demokratis </t>
    </r>
    <r>
      <rPr>
        <sz val="10"/>
        <color theme="1"/>
        <rFont val="Arial"/>
        <family val="2"/>
      </rPr>
      <t>adalah terwujudnya masyarakat Kota Kendari yang demokratis, berbudaya, bermartabat dan menjunjung tinggi kebebasan yang bertanggungjawab serta hak asasi manusia.</t>
    </r>
  </si>
  <si>
    <r>
      <t>Dari 1 - 5, berikan penilaian anda terkait ketercapaian visi "</t>
    </r>
    <r>
      <rPr>
        <b/>
        <sz val="10"/>
        <color theme="1"/>
        <rFont val="Arial"/>
        <family val="2"/>
      </rPr>
      <t>MEWUJUDKAN KENDARI TAHUN 2025 SEBAGAI KOTA YANG SEJAHTERA</t>
    </r>
    <r>
      <rPr>
        <sz val="10"/>
        <color theme="1"/>
        <rFont val="Arial"/>
        <family val="2"/>
      </rPr>
      <t>"</t>
    </r>
    <r>
      <rPr>
        <b/>
        <sz val="10"/>
        <color theme="1"/>
        <rFont val="Arial"/>
        <family val="2"/>
      </rPr>
      <t xml:space="preserve">
Sejahtera </t>
    </r>
    <r>
      <rPr>
        <sz val="10"/>
        <color theme="1"/>
        <rFont val="Arial"/>
        <family val="2"/>
      </rPr>
      <t>adalah terwujudnya peningkatan kesejahteraan masyarakat Kota Kendari melalui pembangunan ekonomi yang berlandaskan pada keunggulan daya saing, kekayaan sumber daya alam, sumber daya manusia dan budaya.</t>
    </r>
  </si>
  <si>
    <t>Apakah menurut Anda, kondisi pendidikan Kota Kendari sudah baik ?</t>
  </si>
  <si>
    <t>Apakah menurut Anda, kondisi derajat kesehatan masyarakat Kota Kendari sudah baik ?</t>
  </si>
  <si>
    <t>Apakah menurut Anda, kondisi perekonomian Kota Kendari sudah baik ?</t>
  </si>
  <si>
    <t>Apakah menurut Anda, kondisi Pelayanan Publik dan Pemerintahan Kota Kendari sudah baik ?</t>
  </si>
  <si>
    <t>Apakah menurut Anda, kondisi Infrastruktur Kota Kendari sudah baik ?</t>
  </si>
  <si>
    <t>Apakah menurut Anda, kondisi Sosial Budaya Kota Kendari sudah baik ?</t>
  </si>
  <si>
    <t>Apakah menurut Anda, kondisi Lingkungan di Kota Kendari sudah baik ?</t>
  </si>
  <si>
    <t>Apakah menurut Anda, kondisi Kesempatan Bekerja Kota Kendari sudah baik ?</t>
  </si>
  <si>
    <r>
      <t xml:space="preserve">Pilihlah permasalahan utama yang wajib diselesaikan oleh Pemerintah Kota Kendari dalam Jangka waktu 20 tahun ke depan (2045). Anda hanya dapat memilih 3 pilihan!
*Masalah adalah sesuatu yang </t>
    </r>
    <r>
      <rPr>
        <b/>
        <sz val="10"/>
        <color theme="1"/>
        <rFont val="Arial"/>
        <family val="2"/>
      </rPr>
      <t>telah terjadi</t>
    </r>
    <r>
      <rPr>
        <sz val="10"/>
        <color theme="1"/>
        <rFont val="Arial"/>
        <family val="2"/>
      </rPr>
      <t xml:space="preserve"> dan </t>
    </r>
    <r>
      <rPr>
        <b/>
        <sz val="10"/>
        <color theme="1"/>
        <rFont val="Arial"/>
        <family val="2"/>
      </rPr>
      <t>diluar keinginan sehingga berpotensi menyebabkan polemik.</t>
    </r>
  </si>
  <si>
    <r>
      <t xml:space="preserve">Pilihlah isu utama yang harus diantisipasi oleh Pemerintah Daerah dalam jangka waktu 20 tahun ke depan (2045). Anda hanya dapat memilih 3 pilihan!
Isu adalah permasalahan yang </t>
    </r>
    <r>
      <rPr>
        <b/>
        <sz val="10"/>
        <color theme="1"/>
        <rFont val="Arial"/>
        <family val="2"/>
      </rPr>
      <t>belum terjadi</t>
    </r>
    <r>
      <rPr>
        <sz val="10"/>
        <color theme="1"/>
        <rFont val="Arial"/>
        <family val="2"/>
      </rPr>
      <t xml:space="preserve"> tetapi </t>
    </r>
    <r>
      <rPr>
        <b/>
        <sz val="10"/>
        <color theme="1"/>
        <rFont val="Arial"/>
        <family val="2"/>
      </rPr>
      <t>memungkinkan untuk terjadi</t>
    </r>
  </si>
  <si>
    <t>Pilihlah sektor perekonomian yang menurut Anda penting untuk ditingkatkan dalam 20 tahun ke depan (2045). Anda hanya dapat memilih 3 pilihan!</t>
  </si>
  <si>
    <t>Apa harapan Anda untuk Kota Kendari di tahun 2045</t>
  </si>
  <si>
    <t xml:space="preserve">Keterangan </t>
  </si>
  <si>
    <t>Selvianti Nova, S.T.</t>
  </si>
  <si>
    <t>Perempuan</t>
  </si>
  <si>
    <t>Unaaha</t>
  </si>
  <si>
    <t>1981-1996 (Generasi Y)</t>
  </si>
  <si>
    <t>Strata 1</t>
  </si>
  <si>
    <t>Pemerintah (PNS, BUMN, BUMD, Kementrian, dll)</t>
  </si>
  <si>
    <t>Puuwatu</t>
  </si>
  <si>
    <t>Belum terwujud</t>
  </si>
  <si>
    <t>Tidak tercapai</t>
  </si>
  <si>
    <t>Cukup tercapai</t>
  </si>
  <si>
    <t>Tidak Baik</t>
  </si>
  <si>
    <t>Cukup baik</t>
  </si>
  <si>
    <t>Tidak baik</t>
  </si>
  <si>
    <t>Belum optimalnya perekonomian, Belum optimalnya pemerataan pembangunan (infrastruktur dasar dan lainnya), Belum optimalnya tata kelola pemerintahan</t>
  </si>
  <si>
    <t>Isu Infrastruktur, Isu Sumber Daya Manusia, Isu Pelayanan Publik</t>
  </si>
  <si>
    <t>Pengadaan Air, Pengelolaan Sampah, Limbah dan Daur Ulang, Transportasi dan Pergudangan, Ekonomi Kreatif</t>
  </si>
  <si>
    <t>Pengembangan kota yang lebih terencana terutama pemenuhan infrasyruktur dasar dan peningkatan kesejahtetaan ekonomi masyarakat</t>
  </si>
  <si>
    <t>Muhammad idil</t>
  </si>
  <si>
    <t>Laki-laki</t>
  </si>
  <si>
    <t>Kota Kendari</t>
  </si>
  <si>
    <t>Poasia</t>
  </si>
  <si>
    <t>Sudah terwujud</t>
  </si>
  <si>
    <t>Tercapai</t>
  </si>
  <si>
    <t>Baik</t>
  </si>
  <si>
    <t>Kerusakan lingkungan, Kemiskinan dan kesenjangan sosial, Belum optimalnya pemerataan pembangunan (infrastruktur dasar dan lainnya)</t>
  </si>
  <si>
    <t>Isu Digitalisasi, Isu Keamanan dan Ketertiban, Isu Pelayanan Publik</t>
  </si>
  <si>
    <t>Konstruksi, Ekonomi Kreatif, Pariwisata</t>
  </si>
  <si>
    <t xml:space="preserve">Terwujudnya masyarakat yang berkeadilan sosial, terpenuhinya kebutuhan masyarakat umum. </t>
  </si>
  <si>
    <t xml:space="preserve">Dr. H. Joko Tri Brata </t>
  </si>
  <si>
    <t xml:space="preserve">Ujung pandang </t>
  </si>
  <si>
    <t>1946-1964 (Baby Boomers)</t>
  </si>
  <si>
    <t>Strata 3</t>
  </si>
  <si>
    <t>Akademisi (Dosen, Guru, organisasi pendidikan, lembaga pendidikan, dll)</t>
  </si>
  <si>
    <t>Wua-wua</t>
  </si>
  <si>
    <t>Sangat tercapai</t>
  </si>
  <si>
    <t>Kemiskinan dan kesenjangan sosial, Belum optimalnya daya saing tenaga kerja, Belum optimalnya tata kelola pemerintahan</t>
  </si>
  <si>
    <t>Isu Perekonomian, Isu Sosial Budaya, Isu Digitalisasi</t>
  </si>
  <si>
    <t>Penyediaan Akomodasi dan Makan Minum, Ekonomi Kreatif, Pariwisata</t>
  </si>
  <si>
    <t xml:space="preserve">Maju dan Sejahtera </t>
  </si>
  <si>
    <t>Rahman</t>
  </si>
  <si>
    <t>Konawe</t>
  </si>
  <si>
    <t>Lalonggasumeeto</t>
  </si>
  <si>
    <t>Sangat Baik</t>
  </si>
  <si>
    <t>Sangat baik</t>
  </si>
  <si>
    <t>Belum optimalnya perekonomian, Belum optimalnya pemerataan pembangunan (infrastruktur dasar dan lainnya), Belum optimalnya daya saing tenaga kerja</t>
  </si>
  <si>
    <t>Isu Infrastruktur, Isu Perekonomian</t>
  </si>
  <si>
    <t>Pertanian, Kehutanan dan Perikanan, Pengadaan Air, Pengelolaan Sampah, Limbah dan Daur Ulang, Pariwisata</t>
  </si>
  <si>
    <t>Kota Yang Aman, Ekonomi yg baik dan Pelayanan Publik yg terstruktur.</t>
  </si>
  <si>
    <t>Vivi Noviyani</t>
  </si>
  <si>
    <t>1965-1980 (Generasi X)</t>
  </si>
  <si>
    <t>Strata 2</t>
  </si>
  <si>
    <t>Kerusakan lingkungan, Belum optimalnya pemerataan pembangunan (infrastruktur dasar dan lainnya), Belum optimalnya tata kelola pemerintahan</t>
  </si>
  <si>
    <t>Isu Infrastruktur, Isu Pelayanan Publik, Isu Lingkungan dan Perubahan Iklim</t>
  </si>
  <si>
    <t>Pertanian, Kehutanan dan Perikanan, Industri Pengolahan, Pengadaan Air, Pengelolaan Sampah, Limbah dan Daur Ulang</t>
  </si>
  <si>
    <t>Maju, sejahtera,tpenataan kota dan pemerataan pembangunan diseluruh wilayah kota kendari</t>
  </si>
  <si>
    <t>Alfian</t>
  </si>
  <si>
    <t>Kolaka</t>
  </si>
  <si>
    <t>Baruga</t>
  </si>
  <si>
    <t>Isu Digitalisasi, Isu Transportasi, Isu Lingkungan dan Perubahan Iklim</t>
  </si>
  <si>
    <t>Kota Kendari yang maju, berdaya saing tinggi, bebas dari permasalahan persampahan dan kemacetan</t>
  </si>
  <si>
    <t>Hasniar Kaipu</t>
  </si>
  <si>
    <t>Cukup Baik</t>
  </si>
  <si>
    <t>Belum optimalnya perekonomian</t>
  </si>
  <si>
    <t>Isu Perekonomian</t>
  </si>
  <si>
    <t>Pertanian, Kehutanan dan Perikanan</t>
  </si>
  <si>
    <t xml:space="preserve">Perekonomian semakin meningkat di semua sektor </t>
  </si>
  <si>
    <t>Novianty</t>
  </si>
  <si>
    <t>Kota Makassar</t>
  </si>
  <si>
    <t>Kendari</t>
  </si>
  <si>
    <t>Kerusakan lingkungan, Kemiskinan dan kesenjangan sosial, Belum optimalnya perekonomian</t>
  </si>
  <si>
    <t>Isu Digitalisasi, Isu Keamanan dan Ketertiban, Isu Lingkungan dan Perubahan Iklim</t>
  </si>
  <si>
    <t>Pengadaan Air, Pengelolaan Sampah, Limbah dan Daur Ulang, Administrasi Pemerintahan, Pertahanan dan Jaminan Sosial Wajib, Ekonomi Kreatif</t>
  </si>
  <si>
    <t>Semakin maju dan memiliki SDM yang berdaya saing</t>
  </si>
  <si>
    <t>Alimuddin, S.S.T</t>
  </si>
  <si>
    <t>Belum optimalnya pemerataan pembangunan (infrastruktur dasar dan lainnya)</t>
  </si>
  <si>
    <t>Isu Keamanan dan Ketertiban</t>
  </si>
  <si>
    <t>Ekonomi Kreatif</t>
  </si>
  <si>
    <t>Harapan kedepan kota kendari bisa lebih bersih, terang, penataan dan pemanfaatan tata ruang dan fasilitas umum lebih keren, lebih sering melakukan  studi tiru ke Kota Jogyakarta dan Kota Bandung yg sudah maju dan banyak menarik pengunjung luar</t>
  </si>
  <si>
    <t>ARLING HABIR, S. IP, M. A. P</t>
  </si>
  <si>
    <t>Nambo</t>
  </si>
  <si>
    <t>Kemiskinan dan kesenjangan sosial, Belum optimalnya pemerataan pembangunan (infrastruktur dasar dan lainnya), Belum optimalnya daya saing tenaga kerja</t>
  </si>
  <si>
    <t>Isu Perekonomian, Isu Sumber Daya Manusia, Isu Ketahanan Pangan</t>
  </si>
  <si>
    <t>Pertanian, Kehutanan dan Perikanan, Industri Pengolahan, Pariwisata</t>
  </si>
  <si>
    <t xml:space="preserve">Harapannya adalah dapat menjadi kota lebih maju dan berkembang deri segala bidang </t>
  </si>
  <si>
    <t>Maman Firman Syah</t>
  </si>
  <si>
    <t>Raha</t>
  </si>
  <si>
    <t>Kendari Barat</t>
  </si>
  <si>
    <t>Kerusakan lingkungan, Belum optimalnya perekonomian, Belum optimalnya pemerataan pembangunan (infrastruktur dasar dan lainnya)</t>
  </si>
  <si>
    <t>Isu Infrastruktur, Isu Digitalisasi, Isu Air bersih dan isu persampahan</t>
  </si>
  <si>
    <t>Pengadaan Air, Pengelolaan Sampah, Limbah dan Daur Ulang, Konstruksi, Ekonomi Kreatif</t>
  </si>
  <si>
    <t>Kota Kendari menjadi Kota Yang Maju, Berkembang, Mandiri dan Sejahtera</t>
  </si>
  <si>
    <t>Arifin Rauf</t>
  </si>
  <si>
    <t>Makassar</t>
  </si>
  <si>
    <t>Kerusakan lingkungan, Kemiskinan dan kesenjangan sosial, Belum optimalnya tata kelola pemerintahan</t>
  </si>
  <si>
    <t>Isu Infrastruktur, Isu Sumber Daya Manusia, Isu Lingkungan dan Perubahan Iklim</t>
  </si>
  <si>
    <t>Industri Pengolahan, Konstruksi, Pariwisata</t>
  </si>
  <si>
    <t>Kota yang maju dengan mengintegrasikan 8 konsep kota hijau..</t>
  </si>
  <si>
    <t>Suriyanti,SE</t>
  </si>
  <si>
    <t>wonggeduku</t>
  </si>
  <si>
    <t>Kambu</t>
  </si>
  <si>
    <t>Kemiskinan dan kesenjangan sosial</t>
  </si>
  <si>
    <t>Isu Digitalisasi</t>
  </si>
  <si>
    <t>Administrasi Pemerintahan, Pertahanan dan Jaminan Sosial Wajib</t>
  </si>
  <si>
    <t xml:space="preserve">Lapangan kerja dan perekonomian perlu dtingkatkan </t>
  </si>
  <si>
    <t>Aryanto Kaharuddin</t>
  </si>
  <si>
    <t>Ujung Pandamg</t>
  </si>
  <si>
    <t>Kerusakan lingkungan, Belum optimalnya pemerataan pembangunan (infrastruktur dasar dan lainnya), Belum optimalnya daya saing tenaga kerja</t>
  </si>
  <si>
    <t>Isu Infrastruktur, Isu Digitalisasi, Isu Lingkungan dan Perubahan Iklim</t>
  </si>
  <si>
    <t xml:space="preserve">Masyarakat Kota Kendari Sejahtera dan Menjadi Kota Kendari sebagai Kota Layak Huni </t>
  </si>
  <si>
    <t>H.sentosa</t>
  </si>
  <si>
    <t>Isu Sumber Daya Manusia, Isu Digitalisasi, Isu Lingkungan dan Perubahan Iklim</t>
  </si>
  <si>
    <t>Jadikan kota Kendari sebagai kota yg bersih, tertata rapi, Kota wisata, berdaya saing, mandiri dan masyarakat yg ramah dan berahlak dan kota yg maju</t>
  </si>
  <si>
    <t>Juhardin Dema</t>
  </si>
  <si>
    <t>Kemiskinan dan kesenjangan sosial, Belum optimalnya pemerataan pembangunan (infrastruktur dasar dan lainnya), Belum optimalnya tata kelola pemerintahan</t>
  </si>
  <si>
    <t>Isu Infrastruktur, Isu Sumber Daya Manusia, Isu Keamanan dan Ketertiban</t>
  </si>
  <si>
    <t>kota kendari jadi.kota.metropolitan</t>
  </si>
  <si>
    <t>Astuti,SP.,M.AP</t>
  </si>
  <si>
    <t>Isu Infrastruktur, Isu Perekonomian, Isu Sumber Daya Manusia</t>
  </si>
  <si>
    <t>Pertanian, Kehutanan dan Perikanan, Jasa Perusahaan, Ekonomi Kreatif</t>
  </si>
  <si>
    <t>Kota Kendari menjadi kota yang aman selalu di rindukan dan di bangakan bagi pendatang dan warga kota kendari</t>
  </si>
  <si>
    <t>Pri ekawati</t>
  </si>
  <si>
    <t>Jakarta</t>
  </si>
  <si>
    <t>Kadia</t>
  </si>
  <si>
    <t>Kerusakan lingkungan, Belum optimalnya perekonomian, Belum optimalnya tata kelola pemerintahan</t>
  </si>
  <si>
    <t>Isu Perekonomian, Isu Sumber Daya Manusia, Isu Lingkungan dan Perubahan Iklim</t>
  </si>
  <si>
    <t>Pertanian, Kehutanan dan Perikanan, Pengadaan Air, Pengelolaan Sampah, Limbah dan Daur Ulang, Ekonomi Kreatif</t>
  </si>
  <si>
    <t>Harapan agar kota kendari menjadi kota yang bertaqwa, bermoral tinggi dan berakhlak mulia, yaitu dengan mengkader dan membentuk watak SDM nya agar berakhlak mulia, krn awal dari membangun suatu kota harus didasari dengan sifat, karakter dan  perilaku SDMnya...</t>
  </si>
  <si>
    <t>ANDRYANI MAKMIR,S.IP</t>
  </si>
  <si>
    <t>Kerusakan lingkungan, Kemiskinan dan kesenjangan sosial, Belum optimalnya daya saing tenaga kerja</t>
  </si>
  <si>
    <t>Isu Sumber Daya Manusia, Isu Keamanan dan Ketertiban, Isu Pelayanan Publik</t>
  </si>
  <si>
    <t>Pertanian, Kehutanan dan Perikanan, Pertambangan dan Penggalian, Pengadaan Air, Pengelolaan Sampah, Limbah dan Daur Ulang</t>
  </si>
  <si>
    <t xml:space="preserve">Semoga Kota Kendari lebih maju </t>
  </si>
  <si>
    <t>Asmawati, SE., ME</t>
  </si>
  <si>
    <t>Belum optimalnya daya saing tenaga kerja</t>
  </si>
  <si>
    <t>Isu Infrastruktur, Isu Sumber Daya Manusia</t>
  </si>
  <si>
    <t>Pengadaan Air, Pengelolaan Sampah, Limbah dan Daur Ulang, Informasi dan Komunikasi</t>
  </si>
  <si>
    <t>Agar di Tahun 2045, tingkat perekonomian di kota kendari lebih maju dan sejahtera, serta lebih banyaknya di buka lowongan lowongan pekerjaan untuk generasi kedepannya.</t>
  </si>
  <si>
    <t>Sitti Hasnah.K</t>
  </si>
  <si>
    <t>SMP/SMA</t>
  </si>
  <si>
    <t>Kerusakan lingkungan, Belum optimalnya perekonomian</t>
  </si>
  <si>
    <t>Semoga kota Kendari, menjadi kota percontohan yg akan datang</t>
  </si>
  <si>
    <t>Maryam umar</t>
  </si>
  <si>
    <t>Pengadaan Air, Pengelolaan Sampah, Limbah dan Daur Ulang</t>
  </si>
  <si>
    <t>Indonesia aman dan sejahtera</t>
  </si>
  <si>
    <t>Hasbullah Syaf</t>
  </si>
  <si>
    <t>Transportasi dan Pergudangan, Jasa Perusahaan, Pariwisata</t>
  </si>
  <si>
    <t>menjadi kota yang indah dan tertata lingkungannya sebagai ibukota provinsi yg memiliki kekayaan tambang yang melimpah</t>
  </si>
  <si>
    <t>Industri Pengolahan, Konstruksi, Ekonomi Kreatif</t>
  </si>
  <si>
    <t>Kota yang maju dengan mengintegrasikan 8 konsep kota hijau.</t>
  </si>
  <si>
    <t>Adi Jaya Purnama</t>
  </si>
  <si>
    <t>Isu Infrastruktur, Isu Sosial Budaya, Isu Keamanan dan Ketertiban</t>
  </si>
  <si>
    <t>Kendari Emas. Mewujudkan Kota Kendari Sebagai Kota yang anyaman untuk ditinggali</t>
  </si>
  <si>
    <t>Riskanawati</t>
  </si>
  <si>
    <t>Industri Pengolahan, Informasi dan Komunikasi, Pariwisata</t>
  </si>
  <si>
    <t>Menjadi kota maju yang tetap bertaqwa</t>
  </si>
  <si>
    <t>Rusdin Jaya. SE.MM</t>
  </si>
  <si>
    <t>Isu Ketahanan Pangan, Isu Transportasi, Isu Lingkungan dan Perubahan Iklim</t>
  </si>
  <si>
    <t xml:space="preserve">Menjadi Kota yang layak huni, asri, dan aman </t>
  </si>
  <si>
    <t>Ani la hamzah</t>
  </si>
  <si>
    <t>Ambon</t>
  </si>
  <si>
    <t>Pppk</t>
  </si>
  <si>
    <t>Isu Perekonomian, Isu Sumber Daya Manusia, Isu Digitalisasi</t>
  </si>
  <si>
    <t>Pengadaan Air, Pengelolaan Sampah, Limbah dan Daur Ulang, Informasi dan Komunikasi, Pariwisata</t>
  </si>
  <si>
    <t xml:space="preserve">Sudah tidak ada jalanan berlubang, terdapat fasilitas gratis di area publik contoh wifi di area mtq, kebersihan, semakin banyak rth </t>
  </si>
  <si>
    <t>Muhsin sinta</t>
  </si>
  <si>
    <t>Kemiskinan dan kesenjangan sosial, Belum optimalnya perekonomian, Belum optimalnya pemerataan pembangunan (infrastruktur dasar dan lainnya)</t>
  </si>
  <si>
    <t>Isu Infrastruktur, Isu Perekonomian, Isu Pelayanan Publik</t>
  </si>
  <si>
    <t>Pertanian, Kehutanan dan Perikanan, Pengadaan Air, Pengelolaan Sampah, Limbah dan Daur Ulang, Administrasi Pemerintahan, Pertahanan dan Jaminan Sosial Wajib</t>
  </si>
  <si>
    <t>Semoga kota Kendari lebih maju dalam pelayanan publik dan peningkatan infrasuktur perkotaan</t>
  </si>
  <si>
    <t xml:space="preserve">Firman </t>
  </si>
  <si>
    <t>Bombana</t>
  </si>
  <si>
    <t>Kerusakan lingkungan</t>
  </si>
  <si>
    <t>Isu Infrastruktur, Isu Keamanan dan Ketertiban, Isu Lingkungan dan Perubahan Iklim</t>
  </si>
  <si>
    <t>Terwujudnya kota mandiri, sejahtera dan teligius</t>
  </si>
  <si>
    <t>Muharram</t>
  </si>
  <si>
    <t>Abeli</t>
  </si>
  <si>
    <t>Isu Sumber Daya Manusia, Isu Digitalisasi, Isu Keamanan dan Ketertiban</t>
  </si>
  <si>
    <t xml:space="preserve">Semoga kota kendari menjadi kota dalam taman dengan masyarakat yang bertaqwa dan sejahtera. </t>
  </si>
  <si>
    <t>Muhammad Rafiuddin</t>
  </si>
  <si>
    <t>Amegge Kab. Bone</t>
  </si>
  <si>
    <t>Kemiskinan dan kesenjangan sosial, Belum optimalnya perekonomian, Belum optimalnya daya saing tenaga kerja</t>
  </si>
  <si>
    <t>Isu Perekonomian, Isu Sumber Daya Manusia, Isu Pelayanan Publik</t>
  </si>
  <si>
    <t>Damai, Adil dan Sejahtera</t>
  </si>
  <si>
    <t xml:space="preserve">IRNAYANTI BISMA </t>
  </si>
  <si>
    <t>Pengadaan Air, Pengelolaan Sampah, Limbah dan Daur Ulang, Jasa Perusahaan, Ekonomi Kreatif</t>
  </si>
  <si>
    <t>Kota Kendari menjadi Kota yang maju dengan  meningkatnya inovasi pelayanan publik, PAD nya semakin meningkat dan masyarakatnya semakin sejahtera, aamiin 😇</t>
  </si>
  <si>
    <t>Nursyamsi Abidin,SE</t>
  </si>
  <si>
    <t>togo-togo ,jeneponto SuLSel</t>
  </si>
  <si>
    <t>Swasta (Pelaku Usaha, pegawai swasta, UKM, pedagang, dll)</t>
  </si>
  <si>
    <t>Isu Perekonomian, Isu Pelayanan Publik</t>
  </si>
  <si>
    <t>Kota yg maju ,kaya wisata menuju Indonesia Emas</t>
  </si>
  <si>
    <t>Burhan</t>
  </si>
  <si>
    <t>Konawe selatan</t>
  </si>
  <si>
    <t>Isu Perekonomian, Isu Ketahanan Pangan, Isu Pelayanan Publik</t>
  </si>
  <si>
    <t>Utk kedepan pelayanan publik agar lebih di mudahkan lagi.</t>
  </si>
  <si>
    <t>Chandra W</t>
  </si>
  <si>
    <t>Malang</t>
  </si>
  <si>
    <t>Pengadaan Air, Pengelolaan Sampah, Limbah dan Daur Ulang, Ekonomi Kreatif, Pariwisata</t>
  </si>
  <si>
    <t xml:space="preserve">Menjadikan kota Kendari sebagai tempat yang aman dan nyaman untuk di tinggali dengan keragaman suku, agama dan ras, kearifan budaya yang tetap terjaga… tidak perlu bersaing dengan kota besar di Indonesia… cukup menjadi kota kecil  yang bersih, rapi, dan teratur dengan infrastruktur dan fasilitas umum yang cukup untuk dinikmati semua kalangan warga kota Kendari… </t>
  </si>
  <si>
    <t>Alimin, S. Sos., M. A. P</t>
  </si>
  <si>
    <t>Mandonga</t>
  </si>
  <si>
    <t>Isu Infrastruktur, Isu Sumber Daya Manusia, Isu Sosial Budaya</t>
  </si>
  <si>
    <t xml:space="preserve">Kendari Lebih Maju dengan ditunjang Sumberdaya manusia yg berkualitas dan mempunyai standar Kompetensi  </t>
  </si>
  <si>
    <t>SYAWALIAN ZHAFIRAH SAHARAYU</t>
  </si>
  <si>
    <t>1997-2012 (Generasi Z)</t>
  </si>
  <si>
    <t>Isu Keamanan dan Ketertiban, Isu Transportasi, Isu Lingkungan dan Perubahan Iklim</t>
  </si>
  <si>
    <t>Konstruksi, Informasi dan Komunikasi, Administrasi Pemerintahan, Pertahanan dan Jaminan Sosial Wajib</t>
  </si>
  <si>
    <t xml:space="preserve">Lapangan pekerjaan </t>
  </si>
  <si>
    <t xml:space="preserve">Lili Fitriyana Suleman </t>
  </si>
  <si>
    <t xml:space="preserve">Harapan saya semoga kota kendari aman dan lebih maju lagi  </t>
  </si>
  <si>
    <t>Asisah Amir</t>
  </si>
  <si>
    <t xml:space="preserve">Rappang </t>
  </si>
  <si>
    <t>Kerusakan lingkungan, Belum optimalnya perekonomian, Belum optimalnya daya saing tenaga kerja</t>
  </si>
  <si>
    <t>Isu Perekonomian, Isu Sosial Budaya, Isu Ketahanan Pangan</t>
  </si>
  <si>
    <t>Industri Pengolahan, Ekonomi Kreatif, Pariwisata</t>
  </si>
  <si>
    <t xml:space="preserve">Kendari Maju ,mandiri dan Modern </t>
  </si>
  <si>
    <t>Boby basruddin</t>
  </si>
  <si>
    <t>Security</t>
  </si>
  <si>
    <t>Isu Lingkungan dan Perubahan Iklim</t>
  </si>
  <si>
    <t>Semoga masarakat aman dan sejahtea</t>
  </si>
  <si>
    <t>farhan yuda ananta</t>
  </si>
  <si>
    <t>Desa Dunggua</t>
  </si>
  <si>
    <t>Diploma</t>
  </si>
  <si>
    <t>Pertanian, Kehutanan dan Perikanan, Jasa Keuangan dan Asuransi, Administrasi Pemerintahan, Pertahanan dan Jaminan Sosial Wajib</t>
  </si>
  <si>
    <t xml:space="preserve">harapan saya untuk kota kendari kedepannya agar lebih mementingkan kesejahteraan masyarakatnya dan bisa menjadi kota yang makmur, menjadi kota yang bersih akan hal-hal yang tidak baik khususnya di pemerintahan seperti korupsi,mereka yang korupsi tidak berfikir bahwa itu adalah uang rakyat yang mereka gunakan. </t>
  </si>
  <si>
    <t>Kiki irmayanti</t>
  </si>
  <si>
    <t>Dunggua</t>
  </si>
  <si>
    <t>Semoga kota kendari menjadi kota yang maju dan berkembang</t>
  </si>
  <si>
    <t>Surya Cipta Ramadhan Kete</t>
  </si>
  <si>
    <t>Baubau</t>
  </si>
  <si>
    <t>Isu Digitalisasi, Isu Ketahanan Pangan, Isu Lingkungan dan Perubahan Iklim</t>
  </si>
  <si>
    <t>Semakin baik dan maju</t>
  </si>
  <si>
    <t>Harlina Hambali, S.Pi</t>
  </si>
  <si>
    <t>Isu Perekonomian, Isu Sosial Budaya, Isu Keamanan dan Ketertiban</t>
  </si>
  <si>
    <t>Kota Kendari bisa lebih maju dalam segala hal , masyarakatnya lebih sejahtera dan dapat menjadi kota yang dapat di contoh untuk kota2 lain di indonesia</t>
  </si>
  <si>
    <t>Evan, S.I.K</t>
  </si>
  <si>
    <t>Kab. Kolaka</t>
  </si>
  <si>
    <t>Isu Keamanan dan Ketertiban, Isu Pelayanan Publik, Isu Lingkungan dan Perubahan Iklim</t>
  </si>
  <si>
    <t xml:space="preserve">Semoga Kota Kendari Menjadi Kota Yang Maju dan Bermartabat </t>
  </si>
  <si>
    <t>Indrawati M</t>
  </si>
  <si>
    <t>Kemiskinan dan kesenjangan sosial, Belum optimalnya perekonomian, Belum optimalnya tata kelola pemerintahan</t>
  </si>
  <si>
    <t>Pengadaan Air, Pengelolaan Sampah, Limbah dan Daur Ulang, Informasi dan Komunikasi, Administrasi Pemerintahan, Pertahanan dan Jaminan Sosial Wajib</t>
  </si>
  <si>
    <t>Meningkatnya SDM, tata kelola pemerintahan dan sosial ekonomi</t>
  </si>
  <si>
    <t>Sainal Saing Maru</t>
  </si>
  <si>
    <t>Pertanian, Kehutanan dan Perikanan, Ekonomi Kreatif, Pariwisata</t>
  </si>
  <si>
    <t>Kota Kendari dapat lebih maju dari segi perekonomian, pembangunan infrastruktur daerah dan dapat hidup tentram dalam keaneka ragaman suku, perbedaan tingkat sosial serta budaya yang majemuk</t>
  </si>
  <si>
    <t>Pratiwi</t>
  </si>
  <si>
    <t>Non ASN</t>
  </si>
  <si>
    <t>Belum optimalnya pemerataan pembangunan (infrastruktur dasar dan lainnya), Belum optimalnya daya saing tenaga kerja, Belum optimalnya tata kelola pemerintahan</t>
  </si>
  <si>
    <t>Isu Sumber Daya Manusia, Isu Keamanan dan Ketertiban, Isu Lingkungan dan Perubahan Iklim</t>
  </si>
  <si>
    <t>Pertanian, Kehutanan dan Perikanan, Administrasi Pemerintahan, Pertahanan dan Jaminan Sosial Wajib, Pariwisata</t>
  </si>
  <si>
    <t>pemerintah dan masyarakat dapat saling bersinergi untuk menciptakan kota Kendari yg nyaman untuk di tinggali, pendidikan yg semakin maju, keamanan yg semakin kondusif</t>
  </si>
  <si>
    <t xml:space="preserve">NURMAYA MALIK </t>
  </si>
  <si>
    <t>HONORER 😅</t>
  </si>
  <si>
    <t>HARAPAN SAYA PEMERINTAH KOTA KENDARI DAPAT MEMPERJUANGKAN NASIB KAMI HONORER YANG SUDAH TUA</t>
  </si>
  <si>
    <t>Awaluddin</t>
  </si>
  <si>
    <t>Isu Sosial Budaya, Isu Keamanan dan Ketertiban, Isu Lingkungan dan Perubahan Iklim</t>
  </si>
  <si>
    <t>Pertanian, Kehutanan dan Perikanan, Jasa Keuangan dan Asuransi, Pariwisata</t>
  </si>
  <si>
    <t xml:space="preserve">Semakin maju </t>
  </si>
  <si>
    <t>Mirawanty iqbal,S.Kep</t>
  </si>
  <si>
    <t>Pertanian, Kehutanan dan Perikanan, Pengadaan Listrik dan Gas, Pengadaan Air, Pengelolaan Sampah, Limbah dan Daur Ulang</t>
  </si>
  <si>
    <t>Semoga kota kendari bisa lbh maju kedepannya</t>
  </si>
  <si>
    <t>Ety amran talib</t>
  </si>
  <si>
    <t>Bungguosu,24 0ktober 1981</t>
  </si>
  <si>
    <t>Kota kendari bisa lebih maju dalam hal iman dan takwa,perekonomian,pendidikan,inprastruktur,teknologi dan SDM</t>
  </si>
  <si>
    <t>Samsul</t>
  </si>
  <si>
    <t>Isu Infrastruktur, Isu Perekonomian, Isu Digitalisasi</t>
  </si>
  <si>
    <t>Pembenahan inprastruktur jalan dan penuntasan kemiskinan</t>
  </si>
  <si>
    <t>Imam Gazalba</t>
  </si>
  <si>
    <t>Isu Infrastruktur, Isu Perekonomian, Isu Sosial Budaya</t>
  </si>
  <si>
    <t>Perdagangan Besar dan Eceran, Reparasi Mobil dan Sepeda Motor, Penyediaan Akomodasi dan Makan Minum, Ekonomi Kreatif</t>
  </si>
  <si>
    <t>Menjadi kota jasa,fasilitas transportasi umum terkoneksi ke seluruh kota, infrastruktur jalan dan drainase di di tingkatkan</t>
  </si>
  <si>
    <t>Alfons Mossy</t>
  </si>
  <si>
    <t>Madiun</t>
  </si>
  <si>
    <t>Isu Infrastruktur</t>
  </si>
  <si>
    <t>Pengadaan Listrik dan Gas</t>
  </si>
  <si>
    <t xml:space="preserve">Damai dan berbudaya,, </t>
  </si>
  <si>
    <t>Dr. Muh. Nur, SE., M.Si</t>
  </si>
  <si>
    <t>Congko, Kab. Bone, Prov. Sulawesi Selatan</t>
  </si>
  <si>
    <t>Isu Infrastruktur, Isu Sumber Daya Manusia, Isu Ketahanan Pangan</t>
  </si>
  <si>
    <t>Pengadaan Air, Pengelolaan Sampah, Limbah dan Daur Ulang, Penyediaan Akomodasi dan Makan Minum, Ekonomi Kreatif</t>
  </si>
  <si>
    <t>Menjadi kota yang sejahtera, maju, berbudaya dan berdaya saing global</t>
  </si>
  <si>
    <t>Sri Hartuti Datuan, S.Ip</t>
  </si>
  <si>
    <t>Jawa Tengah, Solo</t>
  </si>
  <si>
    <t xml:space="preserve">Agar lebih maju lagi dalam melakukan tatanan infrastruktur,,lebih memajukan perekonomian dan sosial budaya </t>
  </si>
  <si>
    <t>MISJA</t>
  </si>
  <si>
    <t>Pengadaan Air, Pengelolaan Sampah, Limbah dan Daur Ulang, Konstruksi, Administrasi Pemerintahan, Pertahanan dan Jaminan Sosial Wajib</t>
  </si>
  <si>
    <t>Perekonomian Kota kendari makin bak
Dan sosial bidaya</t>
  </si>
  <si>
    <t>Muhammad Zain Jurajab</t>
  </si>
  <si>
    <t>Pertanian, Kehutanan dan Perikanan, Pertambangan dan Penggalian, Administrasi Pemerintahan, Pertahanan dan Jaminan Sosial Wajib</t>
  </si>
  <si>
    <t>Harapan Saya Untuk Kendari Agar Semakin Maju dan Berkembang</t>
  </si>
  <si>
    <t>Annisa Handayani</t>
  </si>
  <si>
    <t>Isu Sumber Daya Manusia</t>
  </si>
  <si>
    <t>lowongan pekerjaan untuk masyarakat lokal agar kurangnya tingkat pengangguran di kota kendari</t>
  </si>
  <si>
    <t>Marlianti</t>
  </si>
  <si>
    <t>Menjadi kota yang layak untuk pariwisata</t>
  </si>
  <si>
    <t>Eddy Hamka</t>
  </si>
  <si>
    <t>Pertanian, Kehutanan dan Perikanan, Industri Pengolahan, Ekonomi Kreatif</t>
  </si>
  <si>
    <t>Kota ramah lingkungan dan jasa</t>
  </si>
  <si>
    <t>Baruna Fatwa Perdana</t>
  </si>
  <si>
    <t>Sangat tidak tercapai</t>
  </si>
  <si>
    <t>Isu Sumber Daya Manusia, Isu Digitalisasi, Isu Transportasi</t>
  </si>
  <si>
    <t>Konstruksi, Real Estate, Informasi dan Komunikasi</t>
  </si>
  <si>
    <t>Kota bebas dari keserakahan</t>
  </si>
  <si>
    <t>SAMRIN MADU,S.SH</t>
  </si>
  <si>
    <t xml:space="preserve">kota yg maju dan bertaqwa </t>
  </si>
  <si>
    <t>LINA MARYAM,S.Pt</t>
  </si>
  <si>
    <t>KONAWE UTARA</t>
  </si>
  <si>
    <t>Isu Sosial Budaya, Isu Ketahanan Pangan, Isu Keamanan dan Ketertiban</t>
  </si>
  <si>
    <t>Harapan kami,menjadi kota yang Bertaqwa,bersih dan bermartabat..</t>
  </si>
  <si>
    <t>HHmj Hasjuriana Maluadi Poto ,S.H</t>
  </si>
  <si>
    <t xml:space="preserve">Kota Makassar, Ujung Pandang </t>
  </si>
  <si>
    <t xml:space="preserve">Harapan saya ,agar kota Kendari menjadi kota yang lebih baikdan sesuai visi yg telah di saya isi </t>
  </si>
  <si>
    <t>Eni</t>
  </si>
  <si>
    <t>Isu Perekonomian, Isu Keamanan dan Ketertiban, Isu Lingkungan dan Perubahan Iklim</t>
  </si>
  <si>
    <t>Kendari menjadi kota ramah lingkungan serta memberi rasa aman dan nyaman kepada masyarakat</t>
  </si>
  <si>
    <t xml:space="preserve">Andi rezky </t>
  </si>
  <si>
    <t xml:space="preserve">Isu Digitalisasi, Isu Keamanan dan Ketertiban, Isu kesehatan </t>
  </si>
  <si>
    <t>Pertanian, Kehutanan dan Perikanan, Pengadaan Air, Pengelolaan Sampah, Limbah dan Daur Ulang, Penyediaan Akomodasi dan Makan Minum</t>
  </si>
  <si>
    <t>D harapkan untuk kota kendari agar memelihara kebersihan lingkungan, karena  d beberapa tmpat masih banyak sampah berserakan yg dpt menyebabkan banjir, meningkatkan pendidikan dan sosial budaya makin maju.</t>
  </si>
  <si>
    <t>SITI SADIAH</t>
  </si>
  <si>
    <t>LAMBUYA</t>
  </si>
  <si>
    <t xml:space="preserve">Isu Digitalisasi, Isu Lingkungan dan Perubahan Iklim, Isu tentang adanya virus baru </t>
  </si>
  <si>
    <t>Industri Pengolahan, Pengadaan Listrik dan Gas, Pengadaan Air, Pengelolaan Sampah, Limbah dan Daur Ulang</t>
  </si>
  <si>
    <t xml:space="preserve">meningkatkan lowongan pekerjaan. Dan menikatkan ekonomi
</t>
  </si>
  <si>
    <t>VINGKY FEBRIAN MUSYAFIR</t>
  </si>
  <si>
    <t>Isu Digitalisasi, Isu Keamanan dan Ketertiban, Isu tentang kesehatan masyarakat</t>
  </si>
  <si>
    <t>Informasi dan Komunikasi, Administrasi Pemerintahan, Pertahanan dan Jaminan Sosial Wajib, Ekonomi Kreatif</t>
  </si>
  <si>
    <t>Semoga kota kendari bisa menjadi kota yang aman,tentram,damai</t>
  </si>
  <si>
    <t>Asdar</t>
  </si>
  <si>
    <t>Harapan z,spya kota kdri bisa tambah lebih baik dgn daerah2 lain</t>
  </si>
  <si>
    <t>Sumiyati Asahi</t>
  </si>
  <si>
    <t>Kota Bogor</t>
  </si>
  <si>
    <t>Isu Sosial Budaya, Isu Digitalisasi, Isu Lingkungan dan Perubahan Iklim</t>
  </si>
  <si>
    <t>Semoga kota Kendari menjadi kota yang maju dari seluruh aspek baik pemerintahan, kehidupan sosial budaya, perekonomian dan infrastuktur penunjang sehingga dapat mewujudkan kota Kendari yang bertakwa</t>
  </si>
  <si>
    <t>Andi sansari baso</t>
  </si>
  <si>
    <t>Pohu kolaka utara</t>
  </si>
  <si>
    <t>Sangat tidak baik</t>
  </si>
  <si>
    <t xml:space="preserve"> kota maju bermartabat n menuju kota emas</t>
  </si>
  <si>
    <t xml:space="preserve">Roswati </t>
  </si>
  <si>
    <t xml:space="preserve">Soppeng </t>
  </si>
  <si>
    <t>Isu Ketahanan Pangan, Isu Keamanan dan Ketertiban, Isu Lingkungan dan Perubahan Iklim</t>
  </si>
  <si>
    <t>Industri Pengolahan, Penyediaan Akomodasi dan Makan Minum, Administrasi Pemerintahan, Pertahanan dan Jaminan Sosial Wajib</t>
  </si>
  <si>
    <t>Harapan kami semoga tidak adalagi pemerintah, wakil rakyat yang korupsi</t>
  </si>
  <si>
    <t>Syarifa</t>
  </si>
  <si>
    <t>Isu Infrastruktur, Isu Sosial Budaya, Isu Pelayanan Publik</t>
  </si>
  <si>
    <t xml:space="preserve">Semakin maju yg di dukung dengan infrastruktur yg baik </t>
  </si>
  <si>
    <t>Somoga masarakat kota Kendari sejahtra</t>
  </si>
  <si>
    <t>Risna</t>
  </si>
  <si>
    <t>Dompo-Dompo Jaya</t>
  </si>
  <si>
    <t>WAWONII TENGGARA</t>
  </si>
  <si>
    <t>UNTUK KOTA KENDARI AGAR LEBIH SEJAHTERA,KEDEPANYA.</t>
  </si>
  <si>
    <t>Taproni</t>
  </si>
  <si>
    <t>Isu Infrastruktur, Isu Keamanan dan Ketertiban, Isu Pelayanan Publik</t>
  </si>
  <si>
    <t>Pertanian, Kehutanan dan Perikanan, Pengadaan Listrik dan Gas, Administrasi Pemerintahan, Pertahanan dan Jaminan Sosial Wajib</t>
  </si>
  <si>
    <t>Kota bersih dan keamanan lingkungan</t>
  </si>
  <si>
    <t>ALIMURID,S.Pt</t>
  </si>
  <si>
    <t>MAPERAHA KABUPATEN MUNA</t>
  </si>
  <si>
    <t>Pertanian, Kehutanan dan Perikanan, Pengadaan Listrik dan Gas, Penyediaan Akomodasi dan Makan Minum</t>
  </si>
  <si>
    <t xml:space="preserve">menjadi kota metropolitan </t>
  </si>
  <si>
    <t>Pujiyoma Recita</t>
  </si>
  <si>
    <t>Munse</t>
  </si>
  <si>
    <t>Pertanian, Kehutanan dan Perikanan, Pengadaan Air, Pengelolaan Sampah, Limbah dan Daur Ulang, Transportasi dan Pergudangan</t>
  </si>
  <si>
    <t xml:space="preserve">Menjadi Kota yang Damai, Aman dan Sejahtera. </t>
  </si>
  <si>
    <t>Lani Suryani</t>
  </si>
  <si>
    <t>Merangkap IRT</t>
  </si>
  <si>
    <t>Isu Infrastruktur, Isu Sumber Daya Manusia, Isu Digitalisasi</t>
  </si>
  <si>
    <t>Pertanian, Kehutanan dan Perikanan, Pengadaan Air, Pengelolaan Sampah, Limbah dan Daur Ulang, Informasi dan Komunikasi</t>
  </si>
  <si>
    <t>Smg lebih banyak area hijau terbuka yg dilengkapi dg permainan fisik utk anak2</t>
  </si>
  <si>
    <t>Muhamad yusuf tebawo</t>
  </si>
  <si>
    <t>Isu Perekonomian, Isu Digitalisasi, Isu Keamanan dan Ketertiban</t>
  </si>
  <si>
    <t xml:space="preserve">Semoga kota kendari terus maju, berkembang di segala bidang,aman,tentram dan damai untuk semuah masyarakat
</t>
  </si>
  <si>
    <t>Dian Hayati</t>
  </si>
  <si>
    <t>Isu Sosial Budaya</t>
  </si>
  <si>
    <t>Harapan saya kendari jauh lebih baik untuk anak cucu kita kedepannya lagi</t>
  </si>
  <si>
    <t>Riwang</t>
  </si>
  <si>
    <t>Kota Baubau</t>
  </si>
  <si>
    <t>Masyarakat/Komunitas (Tokoh masyarakat, tokoh adat, ibu rumah tangga, pelajar, anggota NGO/LSM, paguyuban, asosiasi, kelompok, partai politik, tidak bekerja, pensiunan, dll)</t>
  </si>
  <si>
    <t>Pengadaan Air, Pengelolaan Sampah, Limbah dan Daur Ulang, Transportasi dan Pergudangan, Pariwisata</t>
  </si>
  <si>
    <t xml:space="preserve">Kota Kendari menjadi kota yang maju ekonomi dan infrastruktur nya sehingga dapat tercipta masyarakat yang berkecukupan secara ekonomi dan tidak lagi terlihat kesenangan sosial dan ekonomi d masyarakat </t>
  </si>
  <si>
    <t>Julia Isyan Permata</t>
  </si>
  <si>
    <t>Desa dunggua</t>
  </si>
  <si>
    <t>Desa dunggua kec. amonggedo kab.konawe</t>
  </si>
  <si>
    <t>Industri Pengolahan, Pengadaan Air, Pengelolaan Sampah, Limbah dan Daur Ulang, Ekonomi Kreatif</t>
  </si>
  <si>
    <t>semoga tetap jaya dan semoga terus berkembang sehingga kota kendari menjadi kota yang sangat maju lagi</t>
  </si>
  <si>
    <t>Tama</t>
  </si>
  <si>
    <t>Isu Perekonomian, Isu Ketahanan Pangan, Isu Keamanan dan Ketertiban</t>
  </si>
  <si>
    <t xml:space="preserve">Peningkatan ketahanan pangan </t>
  </si>
  <si>
    <t>Andi sansari</t>
  </si>
  <si>
    <t>Pengadaan Air, Pengelolaan Sampah, Limbah dan Daur Ulang, Perdagangan Besar dan Eceran, Reparasi Mobil dan Sepeda Motor, Ekonomi Kreatif</t>
  </si>
  <si>
    <t>Maju kotaku sukseskan kota kendari jadi kota emas</t>
  </si>
  <si>
    <t>JUMNI WATI, SE</t>
  </si>
  <si>
    <t>Belum optimalnya pemerataan pembangunan (infrastruktur dasar dan lainnya), Belum optimalnya tata kelola pemerintahan, meminta pengurangan biaya SPP untuk pendidikan S1 dan S2 UHO kalau bisa.</t>
  </si>
  <si>
    <t xml:space="preserve">Keinginan saya adalah supaya semua jalan jalan di Kota Kendari ini sdh diperbaiki dan di aspal khususnya di jalan Prof. Rauf Tarimana (jln Latsitarda) dan di lebarkan jalannya. dan jangan Banjir. </t>
  </si>
  <si>
    <t>Fatmayani Harli Tombili</t>
  </si>
  <si>
    <t>Kerusakan lingkungan, Pengelolaan sampah dan air bersih  perlu menjadi perhatian utama.pengaturan pedagang yg jualan dipinggir jalan harus ditata rapi.taman kota harus lebih diperindah dgn bunga,lampu dan fasilitas olahraga</t>
  </si>
  <si>
    <t>Isu Transportasi, Isu Pelayanan Publik, Isu Lingkungan dan Perubahan Iklim</t>
  </si>
  <si>
    <t>Pengadaan Air, Pengelolaan Sampah, Limbah dan Daur Ulang, Pariwisata</t>
  </si>
  <si>
    <t>Kota modern yg lebih tertata rapi,sistem digitalisasi,penuh dgn taman indah dan bebas polusi</t>
  </si>
  <si>
    <t>Tono Sumanto</t>
  </si>
  <si>
    <t xml:space="preserve">Belum optimalnya tata kelola pemerintahan, </t>
  </si>
  <si>
    <t>Agar para pimpinan lebih mengutamakan kepentingan masyarakat dibanding kepentingan diri sendiri, keluarga dan kelompok</t>
  </si>
  <si>
    <t>Muhammad Jabbal Nur</t>
  </si>
  <si>
    <t>Semoga kota kendari lebih maju dan sejahtera masyarakatnya</t>
  </si>
  <si>
    <t>Syamsul</t>
  </si>
  <si>
    <t>Pertanian, Kehutanan dan Perikanan, Pertambangan dan Penggalian, Industri Pengolahan</t>
  </si>
  <si>
    <t>𝘚𝘦𝘮𝘰𝘨𝘢 𝘬𝘦𝘥𝘦𝘱𝘢𝘯𝘯𝘺𝘢 𝘬𝘰𝘵𝘢 𝘬𝘦𝘯𝘥𝘢𝘳𝘪 𝘭𝘦𝘣𝘪𝘩 𝘣𝘢𝘪𝘬 𝘥𝘢𝘯 𝘭𝘦𝘣𝘪𝘩 𝘮𝘢𝘫𝘶 𝘭𝘢𝘨𝘪 𝘥𝘢𝘳𝘪 𝘺𝘢𝘯𝘨 𝘴𝘦𝘬𝘢𝘳𝘢𝘯𝘨</t>
  </si>
  <si>
    <t>Muhammad Syakir</t>
  </si>
  <si>
    <t>Menjadi kota yang maju dan berakhlak.</t>
  </si>
  <si>
    <t>Hj. Hasni Hamzah</t>
  </si>
  <si>
    <t>Isu Infrastruktur, Isu Ketahanan Pangan, Isu Keamanan dan Ketertiban</t>
  </si>
  <si>
    <t>Harapan saya Kota Kendari bisa menjadi Kota yg Bersih, kurangx anak2 di pinggir jalan terutama di Lampu merah, terwujudx masyarakat yg bertaqwa, tdk ada lagi begal, mengurangi penyalah gunaan obat terlarang dan tidak ada lagi yg namax stunting.</t>
  </si>
  <si>
    <t>YAGUSTINA</t>
  </si>
  <si>
    <t xml:space="preserve">UJUNG PANDANG </t>
  </si>
  <si>
    <t>Isu Ketahanan Pangan</t>
  </si>
  <si>
    <t xml:space="preserve">Aman, Tentram, dan damai serta perkemnangan perekonomian masyarakat lebih sejahtera </t>
  </si>
  <si>
    <t>Dedi sumantri</t>
  </si>
  <si>
    <t>Tudaone</t>
  </si>
  <si>
    <t>Smg di tahun 2045 kota kendari semakin maju dn makinsejatra</t>
  </si>
  <si>
    <t xml:space="preserve">Askrening SKM MKes </t>
  </si>
  <si>
    <t>Isu Sumber Daya Manusia, Isu Digitalisasi, Isu Pelayanan Publik</t>
  </si>
  <si>
    <t>Real Estate, Ekonomi Kreatif, Pariwisata</t>
  </si>
  <si>
    <t xml:space="preserve">Kendari SDH seperti Arab Saudi,, rakyatnya makmur sejahtera dg ketaatan beribadah </t>
  </si>
  <si>
    <t>Rani Angraeni Imran</t>
  </si>
  <si>
    <t>Belum optimalnya perekonomian, Belum optimalnya daya saing tenaga kerja</t>
  </si>
  <si>
    <t>Isu Keamanan dan Ketertiban, Isu Lingkungan dan Perubahan Iklim</t>
  </si>
  <si>
    <t>Semoga kota Kendari bisa lebih dapat menciptakan rasa aman dan kondusif bagi semua masyarakat dan mampu berdaya saing di bidang ekonomi kreatif juga bisa menciptakan lapangan kerja bagi masyarakat kota Kendari .</t>
  </si>
  <si>
    <t>Mashuni</t>
  </si>
  <si>
    <t>Media Massa (wartawan, content creator/influencer, penyiar, reporter, produser, dll)</t>
  </si>
  <si>
    <t>Isu Sumber Daya Manusia, Isu Ketahanan Pangan, Isu Lingkungan dan Perubahan Iklim</t>
  </si>
  <si>
    <t>Masyarakat sejahtera adil makmur bertaqwa</t>
  </si>
  <si>
    <t xml:space="preserve">Athikasari </t>
  </si>
  <si>
    <t>Raha-Muna</t>
  </si>
  <si>
    <t>Isu Infrastruktur, Isu Transportasi, Isu Lingkungan dan Perubahan Iklim</t>
  </si>
  <si>
    <t>Penyediaan Akomodasi dan Makan Minum, Jasa Perusahaan, Ekonomi Kreatif</t>
  </si>
  <si>
    <t>Kota Kendari sebagai Kota yang nyaman Dan hijau</t>
  </si>
  <si>
    <t>Kartika Rizki Ekayani</t>
  </si>
  <si>
    <t>Semoga kota kendari menjadi lebih baik lagi</t>
  </si>
  <si>
    <t>Asmar Liambo</t>
  </si>
  <si>
    <t xml:space="preserve">Terwujudnya kota kendari yang Aman, bersih, Masyarakat sejahtera serta tata kelola pemerintahan yang bebas dari Korupsi, Kolusi dan Nepotisme </t>
  </si>
  <si>
    <t>Kartini</t>
  </si>
  <si>
    <t>Semoga kota kendari bisa lebih maju lagi</t>
  </si>
  <si>
    <t>Yati mahadi</t>
  </si>
  <si>
    <t>Pengadaan Air, Pengelolaan Sampah, Limbah dan Daur Ulang, Perdagangan Besar dan Eceran, Reparasi Mobil dan Sepeda Motor, Pariwisata</t>
  </si>
  <si>
    <t>Semoga fasiltas yg sdh ada tetap diperhatikan pemerintah</t>
  </si>
  <si>
    <t>Taslim</t>
  </si>
  <si>
    <t>Jawi-jawi</t>
  </si>
  <si>
    <t>Isu Sosial Budaya, Isu Keamanan dan Ketertiban, Isu Pelayanan Publik</t>
  </si>
  <si>
    <t>Pengadaan Listrik dan Gas, Pengadaan Air, Pengelolaan Sampah, Limbah dan Daur Ulang, Administrasi Pemerintahan, Pertahanan dan Jaminan Sosial Wajib</t>
  </si>
  <si>
    <t>Kota yg bersih,sejahtera,aman, dan berdaya saing</t>
  </si>
  <si>
    <t>Burhan maela</t>
  </si>
  <si>
    <t>Isu Sosial Budaya, Isu Ketahanan Pangan, Isu Lingkungan dan Perubahan Iklim</t>
  </si>
  <si>
    <t>Maju,tentram,aman dan berkembang</t>
  </si>
  <si>
    <t>Sira Putra</t>
  </si>
  <si>
    <t>Kemiskinan dan kesenjangan sosial, Belum optimalnya pemerataan pembangunan (infrastruktur dasar dan lainnya)</t>
  </si>
  <si>
    <t>Isu Infrastruktur, Isu Keamanan dan Ketertiban, Isu Transportasi</t>
  </si>
  <si>
    <t xml:space="preserve">Tanpa mengesampingkan isi lainnya, isi infrastruktur jalan dan fasilitas penunjang lainnya yang benar-benar perlu diperhatikan di Kota Kendari. 
1. Kualitas aspal dan pengerjaannya yg ada di Kota Kdi mudah rusak, entah berlubang atau bergelombang bahkan terkadang permukaannya tdk rata
2. Kota Kendari jg terkenal berdebu, disepanjang jalan pinggirannya pasti ada tanah dan pasir. Bisakah dipertimbangkan oleh Pemkot agar pengaspalan jalan yg ada di kota Kdi harus mencapai trotoar jalan, agar meminimalisir tumpukan debu dan pasir dipinggir jalan yg bisa sewaktu2 diterbangkan angin
3. Sarana lampu jalan masih sangat minum, sehingga Kendari masih terhitung kota yg gelap. Penerangan sebagian besar terbantu oleh cahaya lampu ruko/toko dan rumah
4. Sarana trotoar jalan utk pejalan kaki jg sebisa mungkin utk terus dibenahi dan ditambah. Warga di Kendari enggan utk berjalan kaki krn para pejalan kaki masih belum merasa nyaman karena kurangnya trotal jalan bagi pejalan kaki. 
Setidaknya 4 hal tsb selain hal-hal lainnya yg sebenarnya masih perlu ditingkatkan lg di Kota Kendari. Semoga bisa dipertimbangkan agar visi yg dicanangkan indikatornya dpat terpenuhi dgn peningkatan infrastruktur yg dimaksud. </t>
  </si>
  <si>
    <t xml:space="preserve">Erna aswad </t>
  </si>
  <si>
    <t>Ahuhu</t>
  </si>
  <si>
    <t>Administrasi Pemerintahan, Pertahanan dan Jaminan Sosial Wajib, Ekonomi Kreatif, Pariwisata</t>
  </si>
  <si>
    <t xml:space="preserve">Harapannya agar Kendari bisa menjadi daerah yg sejahtera,aman dan bisa menstabilkan perekonomian </t>
  </si>
  <si>
    <t xml:space="preserve">ASWAR SAMAILA </t>
  </si>
  <si>
    <t xml:space="preserve">Makassar </t>
  </si>
  <si>
    <t>Isu Sumber Daya Manusia, Isu Ketahanan Pangan, Isu Transportasi</t>
  </si>
  <si>
    <t>Industri Pengolahan, Pengadaan Air, Pengelolaan Sampah, Limbah dan Daur Ulang, Penyediaan Akomodasi dan Makan Minum</t>
  </si>
  <si>
    <t>Lingkungan yang nyaman, manusia berdaya dan beradab, ekonomi meningkat, agamis</t>
  </si>
  <si>
    <t>DOMPO DOMPO JAYA</t>
  </si>
  <si>
    <t>Wawonii tenggara</t>
  </si>
  <si>
    <t>Pertanian, Kehutanan dan Perikanan, Industri Pengolahan, Informasi dan Komunikasi</t>
  </si>
  <si>
    <t>HARAPAN SAYA KOTA KENDARI KE DEPAN-NYA AGAR LEBIH BAIK LAGI</t>
  </si>
  <si>
    <t>MARLIA</t>
  </si>
  <si>
    <t>Informasi dan Komunikasi, Administrasi Pemerintahan, Pertahanan dan Jaminan Sosial Wajib, Pariwisata</t>
  </si>
  <si>
    <t>Berharap Kota Kendari Bisa Lebih Maju Lagi Seperti Kota Lainnya Yang Ada di Indonesia</t>
  </si>
  <si>
    <t>Lisna</t>
  </si>
  <si>
    <t>Muna</t>
  </si>
  <si>
    <t>Ketua RT</t>
  </si>
  <si>
    <t>Pertanian, Kehutanan dan Perikanan, Transportasi dan Pergudangan, Administrasi Pemerintahan, Pertahanan dan Jaminan Sosial Wajib</t>
  </si>
  <si>
    <t>Terwujudnya kota kendari yg aman, masyarakat sejahtera serta pelayanan publik yang baik</t>
  </si>
  <si>
    <t>Amir Rasyid</t>
  </si>
  <si>
    <t>Pengadaan Air, Pengelolaan Sampah, Limbah dan Daur Ulang, Informasi dan Komunikasi, Ekonomi Kreatif</t>
  </si>
  <si>
    <t>Semoga Kota Kendari menjadi Kota yang damai, tentram, layak huni serta warganya sejahterah</t>
  </si>
  <si>
    <t>Sriwayu</t>
  </si>
  <si>
    <t>Wakatobi</t>
  </si>
  <si>
    <t>Isu Infrastruktur, Isu Perekonomian, Isu Ketahanan Pangan</t>
  </si>
  <si>
    <t xml:space="preserve">Maju, humanis, beriman, berbudaya, </t>
  </si>
  <si>
    <t>ADNAN FERDINANSYAH</t>
  </si>
  <si>
    <t>PPNPN</t>
  </si>
  <si>
    <t>Isu Perekonomian, Isu Digitalisasi, Isu Pelayanan Publik</t>
  </si>
  <si>
    <t xml:space="preserve">Menjadi Kota Yang Ramah Lingkungan dengan Penataan Pembangunan Yang Representatif Guna Mendukung Mobilitas Masyarakatnya. </t>
  </si>
  <si>
    <t>Hastuti</t>
  </si>
  <si>
    <t>Pertanian, Kehutanan dan Perikanan, Pengadaan Air, Pengelolaan Sampah, Limbah dan Daur Ulang, Perdagangan Besar dan Eceran, Reparasi Mobil dan Sepeda Motor</t>
  </si>
  <si>
    <t>Kota yang bersih,aman,tersediah lapangan kerja</t>
  </si>
  <si>
    <t>Islan tauzin</t>
  </si>
  <si>
    <t>Kendari semakin maju</t>
  </si>
  <si>
    <t>Tubagus Domy Indra Purnama</t>
  </si>
  <si>
    <t>Buton</t>
  </si>
  <si>
    <t>Transportasi dan Pergudangan, Informasi dan Komunikasi, Jasa Keuangan dan Asuransi</t>
  </si>
  <si>
    <t>Kota Kendari bertumbuh kembang sebagai kota jasa yang berbasis industri dengan tata kelola pemerintahan khususnya aspek pelayanan publik &amp; penyediaan akomodasi sarana infrastruktur yang memadai sehingga Kota Kendari menjadi salah satu sentra perekonomian utama di kawasan timur Indonesia yang maju &amp; modern dengan tetap mengedepankan kearifan lokal yang menjadi jiwa masyarakatnya yang heterogen.</t>
  </si>
  <si>
    <t>Isu Infrastruktur, Isu Perekonomian, Isu Keamanan dan Ketertiban</t>
  </si>
  <si>
    <t>Pertanian, Kehutanan dan Perikanan, Perdagangan Besar dan Eceran, Reparasi Mobil dan Sepeda Motor, Ekonomi Kreatif</t>
  </si>
  <si>
    <t>Kota Kendari aman dan damai</t>
  </si>
  <si>
    <t>ASMINAH, SP</t>
  </si>
  <si>
    <t>Informasi dan Komunikasi</t>
  </si>
  <si>
    <t>Menjadi kota yang lebih maju</t>
  </si>
  <si>
    <t>MUHAMAD ISA,S.TP</t>
  </si>
  <si>
    <t>Industri Pengolahan</t>
  </si>
  <si>
    <t>Terwujudnya pemerintahan yang baik dan bebas KKN serta masyarakat yang rukun, damai dan sejahtera.</t>
  </si>
  <si>
    <t>FIERLY REINARD, S.H., M.M.</t>
  </si>
  <si>
    <t>Isu Sosial Budaya, Isu Digitalisasi, Isu Keamanan dan Ketertiban</t>
  </si>
  <si>
    <t>Jasa Perusahaan, Ekonomi Kreatif, Pariwisata</t>
  </si>
  <si>
    <t>DAPAT LEBIH MENSEJAHTERAKAN MASYARAKAT KOTA KENDARI</t>
  </si>
  <si>
    <t>FENTY EFFENDY</t>
  </si>
  <si>
    <t xml:space="preserve">Surabaya </t>
  </si>
  <si>
    <t>Maju dalam Segala Sektor</t>
  </si>
  <si>
    <t>samuddin</t>
  </si>
  <si>
    <t>Pallantikang</t>
  </si>
  <si>
    <t>Pertanian, Kehutanan dan Perikanan, Penyediaan Akomodasi dan Makan Minum, Ekonomi Kreatif</t>
  </si>
  <si>
    <t>Agar visi misi lebih teraplikasi dan dibuktikan secara baik dan efisien serta efektif</t>
  </si>
  <si>
    <t>Ridwan saleh</t>
  </si>
  <si>
    <t>Kota kendari yang layak huni</t>
  </si>
  <si>
    <t xml:space="preserve">HENDRIK IMAM SOEDJAIR </t>
  </si>
  <si>
    <t xml:space="preserve">BAU-BAU </t>
  </si>
  <si>
    <t>Pertambangan dan Penggalian, Pengadaan Listrik dan Gas, Pengadaan Air, Pengelolaan Sampah, Limbah dan Daur Ulang</t>
  </si>
  <si>
    <t>Visi Misi tercapai di 2045</t>
  </si>
  <si>
    <t>Masariki , A. Md</t>
  </si>
  <si>
    <t>Selayar</t>
  </si>
  <si>
    <t>lebih baik lagi</t>
  </si>
  <si>
    <t>Hafur Hasid, S.Pi</t>
  </si>
  <si>
    <t>Isu Sosial Budaya, Isu Pelayanan Publik</t>
  </si>
  <si>
    <t>Pengadaan Air, Pengelolaan Sampah, Limbah dan Daur Ulang, Ekonomi Kreatif</t>
  </si>
  <si>
    <t>Menjadikan kota Kendari kota jasa</t>
  </si>
  <si>
    <t>Haslinda, SE</t>
  </si>
  <si>
    <t>Ujung Pandang</t>
  </si>
  <si>
    <t>Isu Perekonomian, Isu Sumber Daya Manusia, Isu Transportasi</t>
  </si>
  <si>
    <t>Semoga Kota Kendari bisa lebih maju</t>
  </si>
  <si>
    <t>Susianti hafid</t>
  </si>
  <si>
    <t>Pertanian, Kehutanan dan Perikanan, Informasi dan Komunikasi</t>
  </si>
  <si>
    <t>Lebih ditingkatkan kualitas pelayanan</t>
  </si>
  <si>
    <t>Rahmat Gunawan</t>
  </si>
  <si>
    <t>Pertanian, Kehutanan dan Perikanan, Administrasi Pemerintahan, Pertahanan dan Jaminan Sosial Wajib, Ekonomi Kreatif</t>
  </si>
  <si>
    <t>Kemiskinan dan Ketimpangan mendekati 0%, Berpengaruh Nyata ditingkat Nasional, Daya saing SDM, peningkatan Pendapatan , Pengelolaan Sampah dan Emisi Lingkungan, Menekan Inflasi, Transportasi umum yang menjangkau seluruh Kota</t>
  </si>
  <si>
    <t>alham sudarmansyah t</t>
  </si>
  <si>
    <t xml:space="preserve">semoga lebih baik lagi </t>
  </si>
  <si>
    <t xml:space="preserve">HASMAN DANI </t>
  </si>
  <si>
    <t xml:space="preserve">Kendari </t>
  </si>
  <si>
    <t xml:space="preserve">Kota yg lebih maju, sejahtera dan berkeadilan </t>
  </si>
  <si>
    <t>Masariki</t>
  </si>
  <si>
    <t>semoga selalu maju dan jaya kota kendari tahun 2045</t>
  </si>
  <si>
    <t>Ratriyansyah P. Halip</t>
  </si>
  <si>
    <t>Semakin maju</t>
  </si>
  <si>
    <t xml:space="preserve">Jasman </t>
  </si>
  <si>
    <t xml:space="preserve">Belum optimalnya pemerataan pembangunan (infrastruktur dasar dan lainnya), </t>
  </si>
  <si>
    <t>Pertanian, Kehutanan dan Perikanan, Pengadaan Listrik dan Gas, Ekonomi Kreatif</t>
  </si>
  <si>
    <t xml:space="preserve">Harapan aku selaku pemerhati budaya agar kiranya budaya lokal dapat di dukung dan di kembangkan sesuai zaman sehingga jati diri bangsa tidak tergerus oleh zaman dan sekaligus Kita padat m memelihara nilai nilai kebhinekaan yg bersumber dari dari budaya lokal itu sendiri </t>
  </si>
  <si>
    <t>S u r n i a</t>
  </si>
  <si>
    <t>Pertanian, Kehutanan dan Perikanan, Pertambangan dan Penggalian, Perdagangan Besar dan Eceran, Reparasi Mobil dan Sepeda Motor</t>
  </si>
  <si>
    <t>Semoga kota kendari semakin maju dan jaya</t>
  </si>
  <si>
    <t xml:space="preserve">Laode Muh Izat SH </t>
  </si>
  <si>
    <t xml:space="preserve">Raha </t>
  </si>
  <si>
    <t xml:space="preserve">Menjadi kota yang penduduknya sejahtera dapat terpenuhi segala kebutuhan nya dan pendapatan yang tinggi </t>
  </si>
  <si>
    <t>WAHYUNING SRI HERDIANI</t>
  </si>
  <si>
    <t>Menjadi kota yg terbaik infrastrukturnya dan memiliki tingkat keamanan yg terbaik</t>
  </si>
  <si>
    <t>Irul</t>
  </si>
  <si>
    <t>Ujung pandang</t>
  </si>
  <si>
    <t>Bersih dan rapi</t>
  </si>
  <si>
    <t xml:space="preserve">SARKIA SAMIR </t>
  </si>
  <si>
    <t>Semoga kota kendari menjadi kota yang lebih maju dan berkembang dan disediakannya lowongan pekerjaan bagi generasi anak muda kedepannya</t>
  </si>
  <si>
    <t>Sarnila</t>
  </si>
  <si>
    <t>Pengadaan Listrik dan Gas, Konstruksi, Administrasi Pemerintahan, Pertahanan dan Jaminan Sosial Wajib</t>
  </si>
  <si>
    <t>Harapan kami kota kendari bisa lebih maju seperti kota2 besar lainnya di indonesia, terwujudnya jaminan kesehatan bagi masyarakat miskin, damai dan sejahtera masyarakat nya. Kemajuan ekonomi digital juga sangat di perlukan.</t>
  </si>
  <si>
    <t xml:space="preserve">Ayu sulistianingsih </t>
  </si>
  <si>
    <t>Pertanian, Kehutanan dan Perikanan, Pengadaan Listrik dan Gas</t>
  </si>
  <si>
    <t xml:space="preserve">Semogah makin sukses selalu
</t>
  </si>
  <si>
    <t xml:space="preserve">Menjadi kota yang pendapatannya tinggi masyarakat yang sejahtera terpenuhi segala kebutuhan masyarakat nya </t>
  </si>
  <si>
    <t>Muhammad Harun.Zal</t>
  </si>
  <si>
    <t xml:space="preserve">Infrastruktur Yang Merata Serta  Keamanan Dan Prekonomian Masyarakat Lebih Sejahtera </t>
  </si>
  <si>
    <t>Jasman ssi</t>
  </si>
  <si>
    <t xml:space="preserve">Kerusakan lingkungan, Kemiskinan dan kesenjangan sosial, Budaya lokal </t>
  </si>
  <si>
    <t xml:space="preserve">Seni budaya lokal terkhusus pengembangan dan pelestarian budaya Tolaki agar pemerintah hadir di tengah tengah masyarakat lokal </t>
  </si>
  <si>
    <t>Muhamad Faizal mondoai</t>
  </si>
  <si>
    <t>Bandung</t>
  </si>
  <si>
    <t>Semoga pembangunan semakin membaik</t>
  </si>
  <si>
    <t>Andi Arniana</t>
  </si>
  <si>
    <t>Bone</t>
  </si>
  <si>
    <t>Kota kendari bertakwa,berakhlak dan mandiri</t>
  </si>
  <si>
    <t>Fikri</t>
  </si>
  <si>
    <t>Kemiskinan dan kesenjangan sosial, Belum optimalnya daya saing tenaga kerja</t>
  </si>
  <si>
    <t>Isu Sumber Daya Manusia, Isu Sosial Budaya, Isu Keamanan dan Ketertiban</t>
  </si>
  <si>
    <t>Perdagangan Besar dan Eceran, Reparasi Mobil dan Sepeda Motor, Penyediaan Akomodasi dan Makan Minum, Jasa Perusahaan</t>
  </si>
  <si>
    <t>Di perhatikan di lorong lorong kecil pak banyak warga yg susah buat makan dan kesehatan memburuk</t>
  </si>
  <si>
    <t>Hardianti,sp</t>
  </si>
  <si>
    <t>Boepinang</t>
  </si>
  <si>
    <t>Isu Perekonomian, Isu Digitalisasi, Isu Lingkungan dan Perubahan Iklim</t>
  </si>
  <si>
    <t>Harapan saya kota kendari dtahun 2045 adalah terciptanya kota yg bertaqwa dan bebas dari KKN</t>
  </si>
  <si>
    <t>Meriyanti</t>
  </si>
  <si>
    <t>Pengadaan Air, Pengelolaan Sampah, Limbah dan Daur Ulang, Real Estate, Pariwisata</t>
  </si>
  <si>
    <t>Kendari menjadi kita tujuan sebagai destinasi wisata dan semakin lebih baik dari sekarang</t>
  </si>
  <si>
    <t xml:space="preserve">Syamsuddin </t>
  </si>
  <si>
    <t>Buruh semberawut</t>
  </si>
  <si>
    <t xml:space="preserve">Masyarkat aman tentram makmur n sejahtera </t>
  </si>
  <si>
    <t>Tendriajeng</t>
  </si>
  <si>
    <t>Kota Berbudaya, Maju dan Berdaya saing Berbasis kearifan Lokal</t>
  </si>
  <si>
    <t>Hendratisah,SE</t>
  </si>
  <si>
    <t>Kabupaten  konawe</t>
  </si>
  <si>
    <t>Kesejahteraan, keamanan dan jaminan kesehatan masyarakat</t>
  </si>
  <si>
    <t xml:space="preserve">Komang Ratniwi </t>
  </si>
  <si>
    <t>Bali</t>
  </si>
  <si>
    <t>Isu Perekonomian, Isu Ketahanan Pangan, Isu Lingkungan dan Perubahan Iklim</t>
  </si>
  <si>
    <t xml:space="preserve">Masyarakat kota Kendari aman, tentram kreatif mapan ekonomi, sehat </t>
  </si>
  <si>
    <t>Hasnawati, SP</t>
  </si>
  <si>
    <t>Lampung selatan</t>
  </si>
  <si>
    <t>Lebih baik lagi, visi dan misi dapat terwujud</t>
  </si>
  <si>
    <t>SUHARDI</t>
  </si>
  <si>
    <t>SINJAI</t>
  </si>
  <si>
    <t>Kemiskinan dan kesenjangan sosial, Belum optimalnya tata kelola pemerintahan, Belum Optimalnya Pelayanan Publik</t>
  </si>
  <si>
    <t>Isu Perekonomian, Isu Keamanan dan Ketertiban, Isu Pelayanan Publik</t>
  </si>
  <si>
    <t xml:space="preserve">Semoga di kota kendari bisa lebih mudah dalam pengurusan administrasi, baik kependudukan ataupun yg lainnya. </t>
  </si>
  <si>
    <t>Herlinda</t>
  </si>
  <si>
    <t>Isu Perekonomian, Isu Sumber Daya Manusia, Isu Keamanan dan Ketertiban</t>
  </si>
  <si>
    <t>Penyediaan Akomodasi dan Makan Minum, Informasi dan Komunikasi, Administrasi Pemerintahan, Pertahanan dan Jaminan Sosial Wajib</t>
  </si>
  <si>
    <t xml:space="preserve">Kota kendari bertaqwa, keadilan sosial bagi seluruh masyarakat kota kendari, aman, damai, tdk ada lagi kriminalitas dsegala kasus... </t>
  </si>
  <si>
    <t>Muh Ghiyas</t>
  </si>
  <si>
    <t>Pelajar</t>
  </si>
  <si>
    <t>Isu Perekonomian, Isu Transportasi, Isu Lingkungan dan Perubahan Iklim</t>
  </si>
  <si>
    <t>Kota Tujuan Berbasis budaya Lokal</t>
  </si>
  <si>
    <t>NUR INZANI</t>
  </si>
  <si>
    <t>PINRANG</t>
  </si>
  <si>
    <t>SEMOGA KOTA KENDARI MENJADI KOTA RAMAH LINGKUNGAN DAN SISTEM PENGOLAHAN SAMPAH YANG BISA LEBIH MAKSIMAL</t>
  </si>
  <si>
    <t>Mulyadi M</t>
  </si>
  <si>
    <t>Lebih Maju &amp; Sukses warga kotanya</t>
  </si>
  <si>
    <t>Munziyra, SP</t>
  </si>
  <si>
    <t>Bau-Bau</t>
  </si>
  <si>
    <t>Ranomeeto</t>
  </si>
  <si>
    <t>Pengadaan Air, Pengelolaan Sampah, Limbah dan Daur Ulang, Konstruksi, Informasi dan Komunikasi</t>
  </si>
  <si>
    <t>Menjadu Kota yang bertakwa, kota hijau dan kota digitalisasi</t>
  </si>
  <si>
    <t>Sitti bae</t>
  </si>
  <si>
    <t xml:space="preserve">Kota Yang Maju,Modern dan Berdaya saing </t>
  </si>
  <si>
    <t>Sarti</t>
  </si>
  <si>
    <t xml:space="preserve">Menjadi kota yang Berakhlak, Aman, Maju dan sejahtera </t>
  </si>
  <si>
    <t>Andriansyah Wicaksono</t>
  </si>
  <si>
    <t>Isu Infrastruktur, Isu Sosial Budaya, Isu Transportasi</t>
  </si>
  <si>
    <t>Jasa Perusahaan, Administrasi Pemerintahan, Pertahanan dan Jaminan Sosial Wajib, Ekonomi Kreatif</t>
  </si>
  <si>
    <t>Menjadi Daerah Utama Investasi di Sulawesi Tenggara yang bebas dari permasalahan Sosial, Budaya dan Kemiskinan</t>
  </si>
  <si>
    <t>Aang zam ahmad ali</t>
  </si>
  <si>
    <t>Isu Sosial Budaya, Isu Digitalisasi, Isu Transportasi</t>
  </si>
  <si>
    <t>Industri Pengolahan, Pengadaan Air, Pengelolaan Sampah, Limbah dan Daur Ulang, Pariwisata</t>
  </si>
  <si>
    <t>Kota yang memiliki daya saing tinggi, aman, nyaman.,bersih dan tertib sehingga dapat manarik perhatian investor lokal maupun asing untuk masuk ikut serta dalam peningkatan masalah sosial budaya dan ekonomi sehingga dapat mewujudkan masyarakat kota kendari yang sejahtera</t>
  </si>
  <si>
    <t>Wasiska S.Psi</t>
  </si>
  <si>
    <t xml:space="preserve">Pomalaa </t>
  </si>
  <si>
    <t>Kerusakan lingkungan, Kemiskinan dan kesenjangan sosial</t>
  </si>
  <si>
    <t xml:space="preserve">Kendari Bergerak terus melaju menuju Indonesia Maju </t>
  </si>
  <si>
    <t>Nastang, S.ST</t>
  </si>
  <si>
    <t>Isu Perekonomian, Isu Digitalisasi, Isu Ketahanan Pangan</t>
  </si>
  <si>
    <t>Trwujudnya visi misi yg sdh kita sepakati</t>
  </si>
  <si>
    <t>Saipuddin</t>
  </si>
  <si>
    <t>Munse Wawonii</t>
  </si>
  <si>
    <t>Isu Digitalisasi, Isu Pelayanan Publik, Isu Lingkungan dan Perubahan Iklim</t>
  </si>
  <si>
    <t>Kota Kendari dapat menjadi kota tujuan sehingga peningkatan infrastruktur dan perbaikan transportasi dapat menjadi prioritas sehingga dapat mewujudkan Kota Kendari sebagai kota yang Indah, Bersih, Aman, Tertib, dan sejahtera yang demokratis.</t>
  </si>
  <si>
    <t>JEPRI SUSANTO</t>
  </si>
  <si>
    <t>ANDAROA</t>
  </si>
  <si>
    <t>Pengadaan Air, Pengelolaan Sampah, Limbah dan Daur Ulang, Informasi dan Komunikasi, Jasa Keuangan dan Asuransi</t>
  </si>
  <si>
    <t>Kendari semakin maju dan berkembang</t>
  </si>
  <si>
    <t>Jasman SSi</t>
  </si>
  <si>
    <t>Isu Perekonomian, Isu Sumber Daya Manusia, Isu Sosial Budaya</t>
  </si>
  <si>
    <t xml:space="preserve">Harapan aku selaku pemerhati budaya Tolaki agar budaya lokal dapat di perhatikan baik' berupaya dukungan moril maupun materil </t>
  </si>
  <si>
    <t>Inand Irojasa</t>
  </si>
  <si>
    <t>Semoga Kota Kendari menjadi Kota yang Nyaman Huni</t>
  </si>
  <si>
    <t>Samuel Doms</t>
  </si>
  <si>
    <t>Pontianak</t>
  </si>
  <si>
    <t>Semoga kedepan lebih terbuka terhadap investasi dr pihak luar agak pertumbuhan ekonomi d kendari meningkat</t>
  </si>
  <si>
    <t>Adnan hidayat</t>
  </si>
  <si>
    <t>Semoga kota kendari bisa menjadi salah satu kota terbaik dalam hal infrastruktur, ekonomi</t>
  </si>
  <si>
    <t>Farid hidayat</t>
  </si>
  <si>
    <t>Menjadi kota yang lebih layak</t>
  </si>
  <si>
    <t>Kadek sumitra</t>
  </si>
  <si>
    <t xml:space="preserve">Agar kota kendari bersih indah dan bebas dari sampah. 
Pelayanan publik yg mudah bagi masyarakat. 
Pedagang kaki lima di tata dan  tdk sembrautan. 
Memperdayakan keterlibatan masyarakat dalam mengelola lingkungan yg bersih. 
</t>
  </si>
  <si>
    <t>Salfianty</t>
  </si>
  <si>
    <t>Isu Infrastruktur, Isu Digitalisasi, Isu Keamanan dan Ketertiban</t>
  </si>
  <si>
    <t>Konstruksi, Informasi dan Komunikasi, Ekonomi Kreatif</t>
  </si>
  <si>
    <t xml:space="preserve"> </t>
  </si>
  <si>
    <t>Alamsyah Haeruddin</t>
  </si>
  <si>
    <t>Pertambangan dan Penggalian, Pengadaan Air, Pengelolaan Sampah, Limbah dan Daur Ulang, Konstruksi</t>
  </si>
  <si>
    <t>Taqwa</t>
  </si>
  <si>
    <t>Isu Perekonomian, Isu Sosial Budaya, Isu Pelayanan Publik</t>
  </si>
  <si>
    <t>Pengadaan Air, Pengelolaan Sampah, Limbah dan Daur Ulang, Real Estate, Ekonomi Kreatif</t>
  </si>
  <si>
    <t>Kedepan sebaiknya walikota diisi oleh org- org yg sdh berpengalaman dan mengerti akan tata kelola pemerintahan. Diisi oleh putra daerah yg sdh mengetahui dan mengerti kondisi kendari. Bukan walikota yg hy mau coba- coba sj. Walikota sebaiknya yg usia telah matang dan berintegritas tinggi. Supya tdk ada lagi walikota yg tersandung korupsi.</t>
  </si>
  <si>
    <t>Sardi,SKM</t>
  </si>
  <si>
    <t>Belum optimalnya tata kelola pemerintahan</t>
  </si>
  <si>
    <t>pembangunan Dapat lebih berkembang dan lingkungan bersih.</t>
  </si>
  <si>
    <t>Gary</t>
  </si>
  <si>
    <t>Isu Perekonomian, Isu Keamanan dan Ketertiban, Isu Transportasi</t>
  </si>
  <si>
    <t>Pengadaan Listrik dan Gas, Real Estate, Pariwisata</t>
  </si>
  <si>
    <t>Kesehatan perekonomian Kendari</t>
  </si>
  <si>
    <t>Ahmad nizar</t>
  </si>
  <si>
    <t>poso</t>
  </si>
  <si>
    <t>pengelolaan pariwisata dan ekonomi kreatif</t>
  </si>
  <si>
    <t>Isu Infrastruktur, Isu Perekonomian, Isu Lingkungan dan Perubahan Iklim</t>
  </si>
  <si>
    <t>Menjadi Kota MICE yang memenuhi standar untuk industri pariwisata</t>
  </si>
  <si>
    <t>NURLINA ANGREINI S. R</t>
  </si>
  <si>
    <t>Tana Toraja</t>
  </si>
  <si>
    <t>Belum optimalnya perekonomian, Belum optimalnya daya saing tenaga kerja, Belum optimalnya tata kelola pemerintahan</t>
  </si>
  <si>
    <t xml:space="preserve">Kota kendari menjadi lbh baik secara ekonomi, SDM unggul dan mandiri serta mampu berdaya saing dgn kota besar lainnya. </t>
  </si>
  <si>
    <t>Nurwahida.b</t>
  </si>
  <si>
    <t>Lebih maju dan berkembang</t>
  </si>
  <si>
    <t xml:space="preserve">Mifta Chulhair </t>
  </si>
  <si>
    <t>Isu Sumber Daya Manusia, Isu Transportasi, Isu Lingkungan dan Perubahan Iklim</t>
  </si>
  <si>
    <t>Industri Pengolahan, Pengadaan Air, Pengelolaan Sampah, Limbah dan Daur Ulang, Transportasi dan Pergudangan</t>
  </si>
  <si>
    <t>Semoga menjadi kota yang mampu bersaing dikancah Nasional dan Internasional</t>
  </si>
  <si>
    <t>Nuryadi</t>
  </si>
  <si>
    <t>Belum optimalnya pemerataan pembangunan (infrastruktur dasar dan lainnya), Belum optimalnya tata kelola pemerintahan, Penerapan teknologi yang belum tepat tuga</t>
  </si>
  <si>
    <t>Isu Infrastruktur, Isu Digitalisasi, Isu Pelayanan Publik</t>
  </si>
  <si>
    <t>- Semoga Kota kendari menjadi kota yang maju, bermartabat, dan bertaqwa .. 
- Semoga penjualan minuman keras yang tersebar d jalan" utama dapat di tertibkan .. sangat buruk rasanya ke dari bertaqwa tetapi miras di panjang di etalase pinggir jalan utama .. 
- semoga penerapan teknologi di kota kendari bisa tepat guna .. bukan berdasarkan proyek perubahan tetapi pemikiran matang dan perencanaan .. aplikasi yang dibterapkan juga harusnya tepat guna..</t>
  </si>
  <si>
    <t>Zamrud hidayat SE,ME.</t>
  </si>
  <si>
    <t>Konda kab konsel</t>
  </si>
  <si>
    <t>Menjadi kota yang maju dari segala unsur….</t>
  </si>
  <si>
    <t>Suriatno</t>
  </si>
  <si>
    <t xml:space="preserve">Kota kendari beradab, daya saing diera globalisasi </t>
  </si>
  <si>
    <t>Artono</t>
  </si>
  <si>
    <t>Jangan korup bangsat...</t>
  </si>
  <si>
    <t>La uka</t>
  </si>
  <si>
    <t>Kota Kendari semakin maju dan sejahtera</t>
  </si>
  <si>
    <t xml:space="preserve">Yusran </t>
  </si>
  <si>
    <t xml:space="preserve">Security </t>
  </si>
  <si>
    <t>Kendari aman, bebas dari kemiskinan, banyak tercipta lapangan pekerjaan</t>
  </si>
  <si>
    <t>Muhammad Yasin Masjid,ST.</t>
  </si>
  <si>
    <t>Menjadi kota yg modern yg berdasarkan Pancasila dan UUD 1945</t>
  </si>
  <si>
    <t>St.marwah</t>
  </si>
  <si>
    <t>Sidrap</t>
  </si>
  <si>
    <t>Pengadaan Listrik dan Gas, Pengadaan Air, Pengelolaan Sampah, Limbah dan Daur Ulang, Jasa Keuangan dan Asuransi</t>
  </si>
  <si>
    <t>BEBAS KOROPSI</t>
  </si>
  <si>
    <t>Asmawati</t>
  </si>
  <si>
    <t>Kendari bergerak</t>
  </si>
  <si>
    <t xml:space="preserve">Ekawati Kolibu </t>
  </si>
  <si>
    <t xml:space="preserve">Menjadi semakin baik, kondusif, infrastruktur tertata rapi dan nyaman serta aman tentram </t>
  </si>
  <si>
    <t>St syamsuduha</t>
  </si>
  <si>
    <t>Kend</t>
  </si>
  <si>
    <t>Sigit purnomo</t>
  </si>
  <si>
    <t>Kota makassar</t>
  </si>
  <si>
    <t>Harapan saya untuk kota kendari kedepannya bisa bersaing dengan kota2 lain dalam segala hal antara lain, tenaga kerja lokal harus lebih diperhatikan</t>
  </si>
  <si>
    <t>Musdalifah Damir, SP</t>
  </si>
  <si>
    <t>Pertanian, Kehutanan dan Perikanan, Pengadaan Air, Pengelolaan Sampah, Limbah dan Daur Ulang, Real Estate</t>
  </si>
  <si>
    <t>Semoga Kota Kendari menjadi Kota metropolitan, di kenal di seluruh dunia, Amin YRA 🤲</t>
  </si>
  <si>
    <t>Fani rahmayanti silondae</t>
  </si>
  <si>
    <t>Makin berkembang</t>
  </si>
  <si>
    <t>ARI</t>
  </si>
  <si>
    <t>Boloimbu</t>
  </si>
  <si>
    <t>Semoga benar-benar menjadi kota bertaqwa</t>
  </si>
  <si>
    <t>Patta hindi asis</t>
  </si>
  <si>
    <t>Jeneponto Sulawesi Selatan</t>
  </si>
  <si>
    <t>Kerusakan lingkungan, Belum optimalnya tata kelola pemerintahan</t>
  </si>
  <si>
    <t>Pemerintah kota perlu mempersiapkan rencana strategis menghadapi bonua demografi</t>
  </si>
  <si>
    <t>La ode sofyan</t>
  </si>
  <si>
    <t>Isu Infrastruktur, Isu Perekonomian, Isu Transportasi</t>
  </si>
  <si>
    <t>Pengadaan Air, Pengelolaan Sampah, Limbah dan Daur Ulang, Perdagangan Besar dan Eceran, Reparasi Mobil dan Sepeda Motor, Penyediaan Akomodasi dan Makan Minum</t>
  </si>
  <si>
    <t xml:space="preserve">Agar Kota kendari bisa lebih maju lagi kedepannya. </t>
  </si>
  <si>
    <t>Muhammad Nasri Said, SP</t>
  </si>
  <si>
    <t>Semoga Kota Kendari mampu melahirkan generasi-generasi emas yang berdaya saing, kota yang maju dalam segala sektor terutama perekonomian dan kota yang merata dalam pembangunan tetapi tetap menjaga nilai-nilai religi dalam kehidupan masyarakatnya</t>
  </si>
  <si>
    <t xml:space="preserve">Diane Pascaria Sihombing </t>
  </si>
  <si>
    <t>Mataram</t>
  </si>
  <si>
    <t>Belum optimalnya perekonomian, Belum optimalnya implementasi peraturan utk ketenagakerjaan pada perusahaan2 mikro di kota kendari</t>
  </si>
  <si>
    <t>Isu Sosial Budaya, Isu Keamanan dan Ketertiban, Isu moral generasi muda</t>
  </si>
  <si>
    <t>Kendari menjadi kota yang takut akan Tuhan, maju di sektor pariwisata dan memiliki sumber daya manusia yang berdaya saing manca negara</t>
  </si>
  <si>
    <t xml:space="preserve">Putu Kartini juhari SP </t>
  </si>
  <si>
    <t>Pertanian, Kehutanan dan Perikanan, Penyediaan Akomodasi dan Makan Minum, Administrasi Pemerintahan, Pertahanan dan Jaminan Sosial Wajib</t>
  </si>
  <si>
    <t xml:space="preserve">Bisa lebih baik lagi dari segala aspek </t>
  </si>
  <si>
    <t>Muhammad Azwar Kurdin</t>
  </si>
  <si>
    <t>Isu Infrastruktur, Isu Ketahanan Pangan, Isu Lingkungan dan Perubahan Iklim</t>
  </si>
  <si>
    <t>Dapat bersaing dengan kota2 besar lainnya di Indonesia</t>
  </si>
  <si>
    <t>ARRAHMAN ST.</t>
  </si>
  <si>
    <t>Semakin maju dam berkembang dengan mempertahankan kearifan lokal dan budaya kita sebagai jatidiri daerah kota kendari.</t>
  </si>
  <si>
    <t>Harianto</t>
  </si>
  <si>
    <t xml:space="preserve">Kota kendari yg lebih baik, maju, damai, rukun, sejahtera n tentunnya tercipatanya keamanan untuk seluruh warga kota kendari </t>
  </si>
  <si>
    <t>HERIANTO</t>
  </si>
  <si>
    <t>Kerusakan lingkungan, Kemiskinan dan kesenjangan sosial, Belum Optimalnya Kebersihan Terkhusus Sampah Yang Masih Banyak Di Aliran Sungai Dan Di Teluk Kendari</t>
  </si>
  <si>
    <t>Semoga Kota Kendari Semakin Lebih Baik Lagi Dalam Segala Hal</t>
  </si>
  <si>
    <t>Rosnawati,S.Si</t>
  </si>
  <si>
    <t>Agar kota Kendari menjadi kota yg berkembang seperti kota yang lainnya</t>
  </si>
  <si>
    <t xml:space="preserve">Noviana wulandari </t>
  </si>
  <si>
    <t>Kerusakan lingkungan, Belum optimalnya pemerataan pembangunan (infrastruktur dasar dan lainnya), Anggaran terhadap kepeduliananak2 masih kurang</t>
  </si>
  <si>
    <t>Maju, aman dan nyaman</t>
  </si>
  <si>
    <t>ANAS AHMAD</t>
  </si>
  <si>
    <t>KOLAKA</t>
  </si>
  <si>
    <t>infrastruktur kota kendari yg lebih maju dan sdm yg berdayasaing</t>
  </si>
  <si>
    <t>Hasdiana,s.pt</t>
  </si>
  <si>
    <t>Banggai</t>
  </si>
  <si>
    <t>Semoga di tahun tahun berikutnya kota kendari semakin sukses</t>
  </si>
  <si>
    <t>St. Juhra, SP</t>
  </si>
  <si>
    <t>Kota Kendari bisa lebih maju dan bersaing dengan daerah lainnya</t>
  </si>
  <si>
    <t>Bambang</t>
  </si>
  <si>
    <t>Jalan raya dari semua penjuru kota kendari mulus dan tak berlubang apalagi berpori-pori</t>
  </si>
  <si>
    <t>Pengadaan Listrik dan Gas, Pengadaan Air, Pengelolaan Sampah, Limbah dan Daur Ulang, Informasi dan Komunikasi</t>
  </si>
  <si>
    <t>Harapan saya kedepannya semoga kota kendari bisa bersaing disektor ketenagakerjaan, tidak ada lagi tenagakerja asing yg membangun kota ini</t>
  </si>
  <si>
    <t>Anto</t>
  </si>
  <si>
    <t>Kota kendari yg lebih baik lagi, aman, rukun, kondusif, sejahtera dan terciptanya kemanan buat masyarakat kota kendari</t>
  </si>
  <si>
    <t>Adhan</t>
  </si>
  <si>
    <t>Pengadaan Air, Pengelolaan Sampah, Limbah dan Daur Ulang, Administrasi Pemerintahan, Pertahanan dan Jaminan Sosial Wajib, Pariwisata</t>
  </si>
  <si>
    <t>Agar Kota Kendari di tahun 2045 lebih aman, maju dan mandiri</t>
  </si>
  <si>
    <t>ALI MUQTADIR ARZAK</t>
  </si>
  <si>
    <t>Isu Ketahanan Pangan, Isu Lingkungan dan Perubahan Iklim</t>
  </si>
  <si>
    <t>Kota Kendari, kota yg nyaman, aman, damai</t>
  </si>
  <si>
    <t>Fitriyani</t>
  </si>
  <si>
    <t>Desa puday</t>
  </si>
  <si>
    <t>Pertanian, Kehutanan dan Perikanan, Informasi dan Komunikasi, Ekonomi Kreatif</t>
  </si>
  <si>
    <t>Kota kendari lebih maju lagi dalam segala hal tidak ketingalan dengan daerah lain yang ada di indonesia</t>
  </si>
  <si>
    <t>Andi Wirdayani</t>
  </si>
  <si>
    <t>Semakin jaya, maju, dan mensejahtrakan masyarakat kota kendari.</t>
  </si>
  <si>
    <t>Eric</t>
  </si>
  <si>
    <t>Isu Digitalisasi, Isu Keamanan dan Ketertiban, Isu SARA</t>
  </si>
  <si>
    <t>Bisa menjadi salah satu kota digitalisasi</t>
  </si>
  <si>
    <t xml:space="preserve">Abet Sofian syamsir </t>
  </si>
  <si>
    <t>Semoga kota Kendari dapat meningkatkan SDM di 20 tahun ke depan</t>
  </si>
  <si>
    <t>Harapan saya kota kendari bisa lebih maju dalam bidang infrastruktur serta memiliki pemimpin yg adil agar masyarakat di kota kendari dapat lebih sejahtera</t>
  </si>
  <si>
    <t>Pertanian, Kehutanan dan Perikanan, Konstruksi, Ekonomi Kreatif</t>
  </si>
  <si>
    <t>Harapan saya agar kota kendari dapat lebih maju dan sejahtera di segala sektor yg ada di kendari serta memiliki pemimpin yg adil</t>
  </si>
  <si>
    <t>Haswin</t>
  </si>
  <si>
    <t>Sawa, Konawe utara</t>
  </si>
  <si>
    <t>Kota kendari aman SDH tdk ada lagi kejadian kejahatan begal yang terjadi di jalan jalan utama kota kendari, sistem digitalisasi SDH menjadi kebutuhan masyarakat</t>
  </si>
  <si>
    <t>marliana,sp</t>
  </si>
  <si>
    <t>muna</t>
  </si>
  <si>
    <t>menjadi kota yg bermartabat maju mandiri dan sejahtea</t>
  </si>
  <si>
    <t>Agustina Ayurini s</t>
  </si>
  <si>
    <t>Isu Digitalisasi, Isu Ketahanan Pangan, Isu Pelayanan Publik</t>
  </si>
  <si>
    <t xml:space="preserve">Menjadi kota yang lebih maju </t>
  </si>
  <si>
    <t>Lusiana Paembonan</t>
  </si>
  <si>
    <t>Bersih, aman, tertib, bertaqwa, teratur, pemerataan disetiap sektor</t>
  </si>
  <si>
    <t>Sitti jumiatin</t>
  </si>
  <si>
    <t xml:space="preserve"> kota kendari lebih maju sejahtera,rukun dan damai.</t>
  </si>
  <si>
    <t>Raden Muhamad Romy yulianto, S.TP., MM</t>
  </si>
  <si>
    <t>Semoga kota kendari dapat memberikan peluang kerja dgn mebuka lapangan kerja baru dgn menghadirkan investor besar, menjadi kota jasa yg semakin maju, pemerintah kota yg terintegritas, profisionalitas sehungga kendari tdk tertinggal dari kota2 lain yg ada di Indonesia bahkan dunia....aamiin 🤲</t>
  </si>
  <si>
    <t>Reskiyanti</t>
  </si>
  <si>
    <t>Kota Kendari berdaya saing tinggi menuju Indonesia emas</t>
  </si>
  <si>
    <t>Ilma Aseanty Yoriko SE</t>
  </si>
  <si>
    <t>harapan sehat,sejahtera dan makmur</t>
  </si>
  <si>
    <t>Ridwan</t>
  </si>
  <si>
    <t>Kemiskinan dan kesenjangan sosial, Belum optimalnya pemerataan pembangunan (infrastruktur dasar dan lainnya), Warga Sehat, Warga Kenyang &amp; warga Pintar</t>
  </si>
  <si>
    <t xml:space="preserve">Isu Perekonomian, Isu Pelayanan Publik, Air </t>
  </si>
  <si>
    <t xml:space="preserve">Rakyatnya Kenyang, Rakyatnya Sehat, Rakyatnya Pintar. </t>
  </si>
  <si>
    <t>Hj.Samsiah Dahri.S.Pt</t>
  </si>
  <si>
    <t>Kabupaten Sidrap</t>
  </si>
  <si>
    <t>Kota Kendari menjadi Kota yang bersih dan Aman</t>
  </si>
  <si>
    <t>Ary septyan</t>
  </si>
  <si>
    <t>Honorer</t>
  </si>
  <si>
    <t>Industri Pengolahan, Pengadaan Air, Pengelolaan Sampah, Limbah dan Daur Ulang, Jasa Perusahaan</t>
  </si>
  <si>
    <t>Semoga ke depannya pemerintah lbh baik dlm mengatur infranstruktur,pertumbuhan ekonomi serta lapangan kerja bagi masyarakat. Sukses pemkot kendari</t>
  </si>
  <si>
    <t>Sukarno</t>
  </si>
  <si>
    <t>Sul-teng</t>
  </si>
  <si>
    <t>Semoga kota kendari aman tentram damai dan tak ada kecemburuan sosial antara kalangan masyarakat kecil dan masyarakat besar</t>
  </si>
  <si>
    <t>Syamsia</t>
  </si>
  <si>
    <t>Semakin maju dan kondusif</t>
  </si>
  <si>
    <t>M.SINARDIN RIZAL.,M.Pd</t>
  </si>
  <si>
    <t>Belum optimalnya perekonomian, Belum optimalnya tata kelola pemerintahan, Menanamkan budaya malu, budaya disiplin dan budaya bersih dimanapun berada</t>
  </si>
  <si>
    <t>Isu Transportasi, Pendidikan yang memadai dan biaya pendidikan yg murah</t>
  </si>
  <si>
    <t>Kendari menjadi pusat pertumbuhan dan menjadi icon untuk wilayah sekitarx (KERAMOABETOR) ~Kendari-Ranomeeto-Moramo-Abeli dan Toronipa layakx JABODETABEK</t>
  </si>
  <si>
    <t>Mikal Landeka</t>
  </si>
  <si>
    <t>Wolasi, Konawe Selatan</t>
  </si>
  <si>
    <t>Pokoknya yang terbaik untuk Kota Kendari</t>
  </si>
  <si>
    <t>MUSTARIM</t>
  </si>
  <si>
    <t>Kota Kendari Bebas Menjadi Kota Bersih dan Bebas Dari Kemiskinan</t>
  </si>
  <si>
    <t>Tommy PAB</t>
  </si>
  <si>
    <t>Industri Pengolahan, Pengadaan Air, Pengelolaan Sampah, Limbah dan Daur Ulang, Perdagangan Besar dan Eceran, Reparasi Mobil dan Sepeda Motor</t>
  </si>
  <si>
    <t>Kota modern dengan pembangunan infrastruktur , sistim transportasi dan tata kelola lingkungan yang baik .</t>
  </si>
  <si>
    <t>IMRAN</t>
  </si>
  <si>
    <t>Informasi dan Komunikasi, Ekonomi Kreatif, Pariwisata</t>
  </si>
  <si>
    <t>Kota modern dan tetap hijau . Amin</t>
  </si>
  <si>
    <t>Waode Mpuka</t>
  </si>
  <si>
    <t>Rete</t>
  </si>
  <si>
    <t xml:space="preserve">Kerusakan lingkungan, Kemiskinan dan kesenjangan sosial, </t>
  </si>
  <si>
    <t xml:space="preserve"> semoga Kota Kendari Lebih maju bersih asri aman kondusif pertumbuhan ekonomi semakin meningkat pengelolan sampah oleh masyarakat semakin baik</t>
  </si>
  <si>
    <t>Aripin</t>
  </si>
  <si>
    <t>Terwujudnya keadilan sosial</t>
  </si>
  <si>
    <t>NURUL AMNA</t>
  </si>
  <si>
    <t>Pertambangan dan Penggalian, Pengadaan Air, Pengelolaan Sampah, Limbah dan Daur Ulang</t>
  </si>
  <si>
    <t>Semoga menjadi kota yang maju aman dan sejahtera</t>
  </si>
  <si>
    <t>SUTRIYANI PONIRIN, A.Md</t>
  </si>
  <si>
    <t>Karyawan Honorer</t>
  </si>
  <si>
    <t xml:space="preserve">Kecamatan Ranomeeto Kabupaten Konawe Selatan </t>
  </si>
  <si>
    <t>Harapan saya untuk Kota Kendari tahun 2045 Kota Kendari maju dalam hal sumber daya manusia, infrastruktur, ekonomi dan kesehatan.</t>
  </si>
  <si>
    <t>La Ati</t>
  </si>
  <si>
    <t>Waulai</t>
  </si>
  <si>
    <t xml:space="preserve">Menjadi kota yang aman dan berbudaya </t>
  </si>
  <si>
    <t>Penyuluh pertanian</t>
  </si>
  <si>
    <t>Terwujud kota sesuai visi misi yg telah ditetapkan bersama.</t>
  </si>
  <si>
    <t>Sitti ganef</t>
  </si>
  <si>
    <t>Agar visi misi yang dicanangkan dapat diwujudkan sebagaimana harapan seluruh masyarakat kota kendari</t>
  </si>
  <si>
    <t>Ratnaning Widi Nugrahanti Satata, SP</t>
  </si>
  <si>
    <t xml:space="preserve">Magelang </t>
  </si>
  <si>
    <t xml:space="preserve">Semoga Kota Kendari semakin maju dalam segala bidang sesuai visi misinya </t>
  </si>
  <si>
    <t>yeni rasyid</t>
  </si>
  <si>
    <t>bau bau</t>
  </si>
  <si>
    <t xml:space="preserve">agar kota kendari bisa lebih maju lagi </t>
  </si>
  <si>
    <t>Rahminingrum P</t>
  </si>
  <si>
    <t>Tegal</t>
  </si>
  <si>
    <t>Pemerataan pembangunan di semua sektor</t>
  </si>
  <si>
    <t>Yanis Adsmi</t>
  </si>
  <si>
    <t>Menjadi kota yang aman dan sejahtera</t>
  </si>
  <si>
    <t>HERY, S.SI, M.Si</t>
  </si>
  <si>
    <t xml:space="preserve">Agar kedepannya kota kendari lebih maju dengan pesat dari sektor perdagangan dan jasa, serta tekhnologi dan sistem informasi </t>
  </si>
  <si>
    <t>Yohanis U T Tandirerung.</t>
  </si>
  <si>
    <t>Luak tanah toraja</t>
  </si>
  <si>
    <t>Aman mandri dan sejatera.</t>
  </si>
  <si>
    <t>Marwanti Lily</t>
  </si>
  <si>
    <t>Kota Kendari yang aman, maju, sejahtera dan makmur.</t>
  </si>
  <si>
    <t>Agustina Rahman</t>
  </si>
  <si>
    <t>Sangat Tidak Baik</t>
  </si>
  <si>
    <t>Harapan saya kota kendari bisa menjadi kota dengan memiliki sumber daya manusia yang berkualitas untuk berbagai bidang dari segala usia, selain itu dengan meningkatnya kualitas sumber daya manusia pasti akan sebanding dengan meningkatnya perekonomian dan wawasan warganya juga. Selain itu, isu lingkungan yang menjadi peringatan saat ini menjadi khawatiran saya, semoga kota kendari memiliki hutan yang memadai, baik ditengah kota ataupun dipinggiran kota, serta pengolahan limbah dan sampah perlu diperhatikan, karena sampah akan jadi masalah lingkungan juga dimasa yang akan datang jika kita tidak mengolah sampah dengan baik. Dan yang paling penting isu keamanan! Melihat beberapa tahun belakang kota kendari sering terjadi konflik sesama suku ataupun warganya tentu ini sangat meresahkan bagi kami yang harus melakukan aktivitas diluar rumah, tolong diperhatikan juga bagian ini dan semoga ada edukasi untuk anak usia remaja bahaya menggunakan narkoba, mencuri ataupun suka melakukan begal. Yah, itu saja dari saya semoga kota kendari bisa menjadi kota lebih baik lagi dari segala aspek 👍 semangat yah untuk kota kendari 💪</t>
  </si>
  <si>
    <t>Toraja</t>
  </si>
  <si>
    <t>Isu Infrastruktur perkotaan yang berkelanjutan dan inklusif (drainase, jalan, jembatan, air bersih, sanitasi, dan persampahan), Isu Perekonomian yang berkelanjutan, Isu Sosial Budaya</t>
  </si>
  <si>
    <t>Aman mandiri dan sejayera.</t>
  </si>
  <si>
    <t>Ramal Rumpalangi,.S.STP.M.Si</t>
  </si>
  <si>
    <t>Isu Infrastruktur perkotaan yang berkelanjutan dan inklusif (drainase, jalan, jembatan, air bersih, sanitasi, dan persampahan), Isu Kualitas Sumber Daya Manusia, Isu Lingkungan dan Perubahan Iklim</t>
  </si>
  <si>
    <t>Pertanian, Kehutanan dan Perikanan, Industri Pengolahan, Konstruksi</t>
  </si>
  <si>
    <t xml:space="preserve">Kota Kendari yang maju dan sejahtera </t>
  </si>
  <si>
    <t>angga</t>
  </si>
  <si>
    <t>Pengangguran</t>
  </si>
  <si>
    <t>Isu Infrastruktur perkotaan yang berkelanjutan dan inklusif (drainase, jalan, jembatan, air bersih, sanitasi, dan persampahan)</t>
  </si>
  <si>
    <t>Kendari mampu bersaing dengan daerah lain dan kusus mengutamakan lapangan pekerjaan</t>
  </si>
  <si>
    <t>Siti nurjanah, Amd.Komp</t>
  </si>
  <si>
    <t>Galala</t>
  </si>
  <si>
    <t>Isu Kualitas Sumber Daya Manusia</t>
  </si>
  <si>
    <t>Kota kendari bisa menjadi kota yang aman dan jauh dari kemiskinan dan menjadi kota yang sehat mengutamakan rakyat kurang mampu dalam pelayanan kesehatan, dapat membuka banyak lapangan pekerjaan.intinya dapat menjadi kota yang maju, aman mensejahterakan masyarakatnya. Terutama masyarakat kurang mampu.</t>
  </si>
  <si>
    <t>Susilawati hakim</t>
  </si>
  <si>
    <t>Isu Infrastruktur perkotaan yang berkelanjutan dan inklusif (drainase, jalan, jembatan, air bersih, sanitasi, dan persampahan), Isu Kualitas Sumber Daya Manusia, Isu Peningkatan Keamanan dan Ketertiban Kota</t>
  </si>
  <si>
    <t>Agar menjadi kota yang nyaman, aman, dan menjadi kota tujuan terbaik untuk semua kalangan masyarakat</t>
  </si>
  <si>
    <t>SAHRAN</t>
  </si>
  <si>
    <t>Isu Kualitas Sumber Daya Manusia, Isu Penguatan kebudayaan dan kearifan lokal, Isu Kualitas Pelayanan Publik</t>
  </si>
  <si>
    <t>Semoga pertumbuhan perekomomian dapat d tingkatkan</t>
  </si>
  <si>
    <t>Yusran kordinator sicurity</t>
  </si>
  <si>
    <t>Perbaikan inprastruktur jalan dan grenase</t>
  </si>
  <si>
    <t>Dewiyanti</t>
  </si>
  <si>
    <t>Isu Digitalisasi (Perkembangan Kecerdasan Buatan atau AI)</t>
  </si>
  <si>
    <t>Pertambangan dan Penggalian, Konstruksi, Informasi dan Komunikasi</t>
  </si>
  <si>
    <t>Kendari lebih baik,dan y pegawai atau y lagi krja d perusahaan lain d naikan</t>
  </si>
  <si>
    <t>ACHSAR</t>
  </si>
  <si>
    <t>Pangkep, 22- Juni- 1967</t>
  </si>
  <si>
    <t>Kota Kendari yang Maju, Beriman dan Sejahtera</t>
  </si>
  <si>
    <t xml:space="preserve">Budi Utomo </t>
  </si>
  <si>
    <t>Isu Infrastruktur perkotaan yang berkelanjutan dan inklusif (drainase, jalan, jembatan, air bersih, sanitasi, dan persampahan), Isu Digitalisasi (Perkembangan Kecerdasan Buatan atau AI), Isu Kelestarian Lingkungan dan Perubahan Iklim</t>
  </si>
  <si>
    <t>Semoga Kota Kendari benar-benar Kota yang Layak dihuni oleh seluruh lapisan masyarakat baik dari dalam maupun luar Kota Kendari.</t>
  </si>
  <si>
    <t>Norma Nur</t>
  </si>
  <si>
    <t>Pertanian, Kehutanan dan Perikanan, Pengadaan Air, Pengelolaan Sampah, Limbah dan Daur Ulang</t>
  </si>
  <si>
    <t>Kota kendari yang memiliki masyarakat yg lebih sadar akan kewajiban masing", memiliki tingkat kesehatan dan kesejahteraan yang lebih baik serta tercipta lingkungan yang nyaman dan aman.</t>
  </si>
  <si>
    <t>SUMIARTI</t>
  </si>
  <si>
    <t xml:space="preserve">Kota Kendari tertata dengan baik, lingkungan yang bersih, masyarakat yang maju,  sejahterah  berakhlak berprestasi di segala bidang </t>
  </si>
  <si>
    <t>SRI AGUSTIYANTI ACHMAD, S.H.</t>
  </si>
  <si>
    <t>Kerusakan lingkungan, Belum optimalnya daya saing tenaga kerja, Pendidikan dasar dan kebudayaan</t>
  </si>
  <si>
    <t>Isu Kualitas Sumber Daya Manusia, Isu Kelestarian Lingkungan dan Perubahan Iklim, Isu Peningkatan keamanan dan ketertiban kota serta isu transportasi</t>
  </si>
  <si>
    <t>Kota bertaqwa yang harmonis, pendidikan dan penempaan akhlak yang berkualitas bagi anak didik, kota yang bersih dengan alam yang lestari, pemerintahan yang bersih dari KKN dan pelayanan yang humanis untuk masyarakatnya, SDM yang berkualitas dan birokrasi yang adil dan bebas intervensi politik ataupun benturan kepentingan. Keadilan yang sebenarnya terwujud. Dan semua haraan baik.</t>
  </si>
  <si>
    <t>Rul</t>
  </si>
  <si>
    <t>Isu Infrastruktur perkotaan yang berkelanjutan dan inklusif (drainase, jalan, jembatan, air bersih, sanitasi, dan persampahan), Isu Perekonomian yang berkelanjutan, Isu Peningkatan Keamanan dan Ketertiban Kota</t>
  </si>
  <si>
    <t>Semua Kalangan Masyarakat Merasa Nyaman Dan Sejahtera</t>
  </si>
  <si>
    <t xml:space="preserve">Ismail Rollah </t>
  </si>
  <si>
    <t xml:space="preserve">Pangkep </t>
  </si>
  <si>
    <t>Isu Infrastruktur perkotaan yang berkelanjutan dan inklusif (drainase, jalan, jembatan, air bersih, sanitasi, dan persampahan), Isu Peningkatan Keamanan dan Ketertiban Kota, Isu Kelestarian Lingkungan dan Perubahan Iklim</t>
  </si>
  <si>
    <t xml:space="preserve">Tercipta masyarakat religius, lingkungan aman tertib, ekonomi daerah kondusif, ketersediaan pangan  murah, lingkungan hidup  terjaga, infrastruktur terpelihara, fasilitas air bersih tersedia, pendidikan terjangkau semua lapisan masyarakat, pemerintah dan aparat keamanan benar-benar jadi panutan/ pengayom, inshaAllah aamiin YRA </t>
  </si>
  <si>
    <t>Aryo</t>
  </si>
  <si>
    <t>Konkep</t>
  </si>
  <si>
    <t>Isu Infrastruktur perkotaan yang berkelanjutan dan inklusif (drainase, jalan, jembatan, air bersih, sanitasi, dan persampahan), Isu Kualitas Sumber Daya Manusia, Isu Digitalisasi (Perkembangan Kecerdasan Buatan atau AI)</t>
  </si>
  <si>
    <t>Industri Pengolahan, Perdagangan Besar dan Eceran, Reparasi Mobil dan Sepeda Motor, Ekonomi Kreatif</t>
  </si>
  <si>
    <t>Peningkatan kualitas sdm</t>
  </si>
  <si>
    <t>Nukke Djuwita Isamu</t>
  </si>
  <si>
    <t>Isu Infrastruktur perkotaan yang berkelanjutan dan inklusif (drainase, jalan, jembatan, air bersih, sanitasi, dan persampahan), Isu Perekonomian yang berkelanjutan, Isu Kualitas Sumber Daya Manusia</t>
  </si>
  <si>
    <t>Industri Pengolahan, Transportasi dan Pergudangan, Ekonomi Kreatif</t>
  </si>
  <si>
    <t>Menjadi Kota yang maju dengan Sumber Daya Manusia yang berkualitas dan kesejahteraan masyarakat yang lebih baik dan merata.</t>
  </si>
  <si>
    <t>Tambunan Langguta</t>
  </si>
  <si>
    <t>Isu Infrastruktur perkotaan yang berkelanjutan dan inklusif (drainase, jalan, jembatan, air bersih, sanitasi, dan persampahan), Isu Digitalisasi (Perkembangan Kecerdasan Buatan atau AI), Isu Transportasi (integrasi moda transportasi masal)</t>
  </si>
  <si>
    <t xml:space="preserve">Menjadi kota yg bersih lingkungannya, teratur masyarakatnya dan perekonomian masyarakat terjamin agar biaya hidup tdk terlalu mahal  </t>
  </si>
  <si>
    <t xml:space="preserve">Ratnawati </t>
  </si>
  <si>
    <t xml:space="preserve">Konawe Selatan </t>
  </si>
  <si>
    <t>Isu Infrastruktur perkotaan yang berkelanjutan dan inklusif (drainase, jalan, jembatan, air bersih, sanitasi, dan persampahan), Isu Kualitas Sumber Daya Manusia, Isu Ketahanan Pangan</t>
  </si>
  <si>
    <t>pemerintah kota Kendari semakin di tingkatkan menuju kota layak huni.</t>
  </si>
  <si>
    <t>Nurrahmah</t>
  </si>
  <si>
    <t>Isu Perekonomian yang berkelanjutan, Isu Kualitas Sumber Daya Manusia, Isu Kualitas Pelayanan Publik</t>
  </si>
  <si>
    <t>Peningkatan infrastruktur, peningkatan sumber daya manusia,angka kemiskinan semakin menurun dan UMKM lebih maju dan berkembang</t>
  </si>
  <si>
    <t xml:space="preserve">Ida Ruliyani Arsyad </t>
  </si>
  <si>
    <t>Kemiskinan dan kesenjangan sosial, Belum optimalnya perekonomian</t>
  </si>
  <si>
    <t>Isu Perekonomian yang berkelanjutan, Isu Peningkatan Keamanan dan Ketertiban Kota, Isu Kualitas Pelayanan Publik</t>
  </si>
  <si>
    <t xml:space="preserve">Agar lebih Baik dari segi keamanan &amp; Ekonomi dan Lebih Maju lagi </t>
  </si>
  <si>
    <t>Dwi Aulia</t>
  </si>
  <si>
    <t>Isu Infrastruktur perkotaan yang berkelanjutan dan inklusif (drainase, jalan, jembatan, air bersih, sanitasi, dan persampahan), Isu Peningkatan Keamanan dan Ketertiban Kota, Isu Transportasi (integrasi moda transportasi masal)</t>
  </si>
  <si>
    <t>Harapan saya untuk Kota Kendari semoga adanya peningkatan infrastruktur terkhusus untuk jalan raya, masih banyak yang berlubang dan sempit apalagi di lorong-lorong. Selain itu pedagang kaki lima semoga bisa diatur tempatnya agar tidak sembrono</t>
  </si>
  <si>
    <t>Isu Infrastruktur perkotaan yang berkelanjutan dan inklusif (drainase, jalan, jembatan, air bersih, sanitasi, dan persampahan), Isu Perekonomian yang berkelanjutan, Isu Kualitas Pelayanan Publik</t>
  </si>
  <si>
    <t>Ketenaga kerjaan bersaing dengan kota2 lain</t>
  </si>
  <si>
    <t>Ria</t>
  </si>
  <si>
    <t>Isu Infrastruktur perkotaan yang berkelanjutan dan inklusif (drainase, jalan, jembatan, air bersih, sanitasi, dan persampahan), Isu Perekonomian yang berkelanjutan, Isu Digitalisasi (Perkembangan Kecerdasan Buatan atau AI)</t>
  </si>
  <si>
    <t>Bisa menjadi kota yang maju dan berkembang</t>
  </si>
  <si>
    <t>Isu Perekonomian yang berkelanjutan, Isu Kualitas Pelayanan Publik, Isu Kelestarian Lingkungan dan Perubahan Iklim</t>
  </si>
  <si>
    <t>Pengadaan Listrik dan Gas, Konstruksi, Informasi dan Komunikasi</t>
  </si>
  <si>
    <t xml:space="preserve">. </t>
  </si>
  <si>
    <t>SARIBA,S.Pt</t>
  </si>
  <si>
    <t>Sulawesi selatan</t>
  </si>
  <si>
    <t>Isu Infrastruktur perkotaan yang berkelanjutan dan inklusif (drainase, jalan, jembatan, air bersih, sanitasi, dan persampahan), Isu Kualitas Sumber Daya Manusia, Isu Kualitas Pelayanan Publik</t>
  </si>
  <si>
    <t>Pengadaan Air, Pengelolaan Sampah, Limbah dan Daur Ulang, Perdagangan Besar dan Eceran, Reparasi Mobil dan Sepeda Motor, Informasi dan Komunikasi</t>
  </si>
  <si>
    <t>Kota yang maju rakyat sejahtera aman dan tentram</t>
  </si>
  <si>
    <t>Dian</t>
  </si>
  <si>
    <t>Banyumas</t>
  </si>
  <si>
    <t>Menjadi kota yang lebih baik</t>
  </si>
  <si>
    <t>Asriani</t>
  </si>
  <si>
    <t>THL-TBPP</t>
  </si>
  <si>
    <t>Isu Infrastruktur perkotaan yang berkelanjutan dan inklusif (drainase, jalan, jembatan, air bersih, sanitasi, dan persampahan), Isu Perekonomian yang berkelanjutan, Isu Ketahanan Pangan</t>
  </si>
  <si>
    <t>Mewujudkan Kota yang Hijau, bersih. Indah dan nyaman serta masyarakat yg berakhlak Mulia</t>
  </si>
  <si>
    <t>Isu Infrastruktur perkotaan yang berkelanjutan dan inklusif (drainase, jalan, jembatan, air bersih, sanitasi, dan persampahan), Isu Perekonomian yang berkelanjutan, Isu Penguatan kebudayaan dan kearifan lokal</t>
  </si>
  <si>
    <t>Aman sejatera dan mandiri.</t>
  </si>
  <si>
    <t>Amalia nurani basyarah</t>
  </si>
  <si>
    <t>Semoga makin sejahtera raga dan jiwa masyarakatnya. Semakin terdidik dan juga berperan membangun pendidikan. Bersama menciptakan lingkungan yang kondusif bagi anak, keluarga, juga bertumbuhnya usaha kecil masyarakat.</t>
  </si>
  <si>
    <t>Hj.surianty</t>
  </si>
  <si>
    <t>Lamangga</t>
  </si>
  <si>
    <t>Belum optimalnya perekonomian, Belum optimalnya pemerataan pembangunan (infrastruktur dasar dan lainnya)</t>
  </si>
  <si>
    <t>Kota Kendari menjadi kota dalam taman perekonomian optimal dan masyarakat sejtera</t>
  </si>
  <si>
    <t>RONIVA MANDALAI PUTERA,S.Sos</t>
  </si>
  <si>
    <t xml:space="preserve">Saya sebagai warga kota Kendari sangat mengharapkan kota Kendari lebih maju dalam segala sektor hingga bisa berdaya saing dengan kota lainnya </t>
  </si>
  <si>
    <t>Ayyub</t>
  </si>
  <si>
    <t>Luwu</t>
  </si>
  <si>
    <t>Kota Kendari lebih maju dan berdaya saing tinggi</t>
  </si>
  <si>
    <t xml:space="preserve">Alfrid </t>
  </si>
  <si>
    <t>Menjadi kota sejahtera dan lebih maju lagi</t>
  </si>
  <si>
    <t>Hj. Nur Asyidah MH</t>
  </si>
  <si>
    <t>Isu Infrastruktur perkotaan yang berkelanjutan dan inklusif (drainase, jalan, jembatan, air bersih, sanitasi, dan persampahan), Isu Kelestarian Lingkungan dan Perubahan Iklim</t>
  </si>
  <si>
    <t xml:space="preserve">Mewujudkan Kota Kendari yang Bertaqwa, Maju, Bersih, Asri, Nyaman, Tentram dan Sejahtera </t>
  </si>
  <si>
    <t>Dolfy</t>
  </si>
  <si>
    <t>Isu Penguatan kebudayaan dan kearifan lokal</t>
  </si>
  <si>
    <t>Pertambangan dan Penggalian</t>
  </si>
  <si>
    <t xml:space="preserve">Semoga lebih bertakwa lagi karena dengan mengingat ngingat pencipta daerah kita juga pasti akan di ingat oleh Allah swt sang pencipta,wasalam
</t>
  </si>
  <si>
    <t xml:space="preserve">Andiwawo Sultra </t>
  </si>
  <si>
    <t xml:space="preserve">Kota Kendari lebih maju disegala bidang </t>
  </si>
  <si>
    <t>Lalisa Manoban</t>
  </si>
  <si>
    <t>Kerusakan lingkungan, Belum optimalnya pemerataan pembangunan (infrastruktur dasar dan lainnya), Perilaku masyarakat / sense of belong</t>
  </si>
  <si>
    <t>Isu Infrastruktur perkotaan yang berkelanjutan dan inklusif (drainase, jalan, jembatan, air bersih, sanitasi, dan persampahan), Isu Digitalisasi (Perkembangan Kecerdasan Buatan atau AI), Isu Peningkatan Keamanan dan Ketertiban Kota</t>
  </si>
  <si>
    <t>Kota kendari yg humanish. Bersih, rapi, asri, aman dan beradab</t>
  </si>
  <si>
    <t>Asni Isnawati</t>
  </si>
  <si>
    <t>Industri Pengolahan, Pengadaan Air, Pengelolaan Sampah, Limbah dan Daur Ulang, Informasi dan Komunikasi</t>
  </si>
  <si>
    <t xml:space="preserve">Semoga Kota Kendari di tahun 2025 senantiasa menjadi kota yang aman nyaman damai tentram sejahtera </t>
  </si>
  <si>
    <t>Kasman kasim Marewa,s.soa,MM</t>
  </si>
  <si>
    <t>Isu Infrastruktur perkotaan yang berkelanjutan dan inklusif (drainase, jalan, jembatan, air bersih, sanitasi, dan persampahan), Isu Perekonomian yang berkelanjutan, Isu Kelestarian Lingkungan dan Perubahan Iklim</t>
  </si>
  <si>
    <t xml:space="preserve">Harapan saya  kota kendari  semakin berkembang  sehinggga bisa membuka lapangan kerja  yang lebih banyak  utama di bidang ekonomi kreatif  ,pendidikan , dan permasalahan  penaganan sampah dan kebersihan lingkungan yang ada di kota kendari bisa teratasi dengan baik </t>
  </si>
  <si>
    <t>Sitti Rahmah Ratu Pujian</t>
  </si>
  <si>
    <t>Isu Digitalisasi (Perkembangan Kecerdasan Buatan atau AI), Isu Ketahanan Pangan, Isu Peningkatan Keamanan dan Ketertiban Kota</t>
  </si>
  <si>
    <t>Fasilitas dan infrastruktur</t>
  </si>
  <si>
    <t>SAID SAHUPALA, SE</t>
  </si>
  <si>
    <t>MAKASSAR</t>
  </si>
  <si>
    <t xml:space="preserve">SEMOGA KOTA KENDARI TETAP BERTAKWA ( Bersih Elok Rindang Tertib Akhlak Wawasan dan Aman ) sesuai Visi dan Misinya </t>
  </si>
  <si>
    <t>Ady Rachmat Saleh Maddapy SE., M. Si</t>
  </si>
  <si>
    <t>Industri Pengolahan, Informasi dan Komunikasi, Ekonomi Kreatif</t>
  </si>
  <si>
    <t xml:space="preserve">Harapan Kota Kendari Menjadi Kota yang Bertakwa, Maju dan bermartabat </t>
  </si>
  <si>
    <t>DEDY SETIAWAN</t>
  </si>
  <si>
    <t>Isu Infrastruktur perkotaan yang berkelanjutan dan inklusif (drainase, jalan, jembatan, air bersih, sanitasi, dan persampahan), Isu Penguatan kebudayaan dan kearifan lokal, Isu Kualitas Pelayanan Publik</t>
  </si>
  <si>
    <t>Nyaman dan kondusif</t>
  </si>
  <si>
    <t>Rasyid</t>
  </si>
  <si>
    <t>Menjadi kota yang maju dan berkelanjutan</t>
  </si>
  <si>
    <t xml:space="preserve">R. Marsuki Iswandi </t>
  </si>
  <si>
    <t>Sumenep, Madura</t>
  </si>
  <si>
    <t>Pengendalian kemacetan lalu lintas</t>
  </si>
  <si>
    <t>Susanti.S.sos</t>
  </si>
  <si>
    <t>Pengadaan Air, Pengelolaan Sampah, Limbah dan Daur Ulang, Transportasi dan Pergudangan, Informasi dan Komunikasi</t>
  </si>
  <si>
    <t>Semoga masyarakat kota kendari lebih sejahterah masyarakatnya</t>
  </si>
  <si>
    <t>Sajid. S. Sos</t>
  </si>
  <si>
    <t xml:space="preserve">Kabupaten Konawe </t>
  </si>
  <si>
    <t xml:space="preserve">Kendari yg lebih maju dan sejahtera sejajar dgn kota2 lain di indonesia </t>
  </si>
  <si>
    <t>Idham, S.I.P</t>
  </si>
  <si>
    <t>Isu Infrastruktur perkotaan yang berkelanjutan dan inklusif (drainase, jalan, jembatan, air bersih, sanitasi, dan persampahan), Isu Penguatan kebudayaan dan kearifan lokal, Isu Transportasi (integrasi moda transportasi masal)</t>
  </si>
  <si>
    <t>Kota Kendari lebih maju dalam berbagai hal, dan penataan pemerintahan berjalan sesuai dengan aturan yang berlaku</t>
  </si>
  <si>
    <t>Sutiawan Halim</t>
  </si>
  <si>
    <t>Wawolemo</t>
  </si>
  <si>
    <t>Isu Perekonomian yang berkelanjutan, Isu Peningkatan Keamanan dan Ketertiban Kota, Isu Kelestarian Lingkungan dan Perubahan Iklim</t>
  </si>
  <si>
    <t>Pengadaan Listrik dan Gas, Pengadaan Air, Pengelolaan Sampah, Limbah dan Daur Ulang, Ekonomi Kreatif</t>
  </si>
  <si>
    <t>Kebetuhan pokok murah dan tersedia dengan baik, kesejateraan masyarakat yang baik, banyaknya lapangan pekerjaan baru, pembangunan infrastruktur yang memadai, pelayanan kesehatan dan peralatan kesehatan yang terjamin</t>
  </si>
  <si>
    <t>M. Latolaki</t>
  </si>
  <si>
    <t>Kemiskinan dan kesenjangan sosial, Belum optimalnya pemerataan pembangunan (infrastruktur dasar dan lainnya), Kearifan lokal</t>
  </si>
  <si>
    <t>Isu Infrastruktur perkotaan yang berkelanjutan dan inklusif (drainase, jalan, jembatan, air bersih, sanitasi, dan persampahan), Isu Transportasi (integrasi moda transportasi masal), Isu keamanan</t>
  </si>
  <si>
    <t>Kota Kendari menjadi kota yang Layak Huni dan Kota Smart tanpa melupakan identitas kearifan lokal... visi yang sudah dirumuskan diatas perlu lebih di pertegas lagi</t>
  </si>
  <si>
    <t>Muhammad Assagaf Kasim</t>
  </si>
  <si>
    <t>Isu Infrastruktur perkotaan yang berkelanjutan dan inklusif (drainase, jalan, jembatan, air bersih, sanitasi, dan persampahan), Isu Ketahanan Pangan, Isu Peningkatan Keamanan dan Ketertiban Kota</t>
  </si>
  <si>
    <t>Semoga Kota Kendari menjadi kota yang bersih, indah, nyaman dan aman.</t>
  </si>
  <si>
    <t xml:space="preserve">Andi Anne Mirsa </t>
  </si>
  <si>
    <t>Sengkang</t>
  </si>
  <si>
    <t>Harapan kami Kendari menjadi kota yang benar - benar beriman, menjauhi segala hal yg berbau kemaksiatan, memberantas makin maraknya kebebasan bagi LGBT, memberantas hiburan hiburann berpotensi lalai dan merusak lingkungan maupun masyarakatnya seperti mendatangkan artis-artis yg merusak akhlak kaum muda Kendari, konser terselubung di isi kemaksiatan, memperbanyak kegiatan keagamaan (ceramah) baik di masj</t>
  </si>
  <si>
    <t xml:space="preserve">La Ode Rindolawa </t>
  </si>
  <si>
    <t>menjadi kota yang maju, bersih, aman, makmur dan sejahtera warganya</t>
  </si>
  <si>
    <t>Ridha Wahyuni Nappu, SE.,M.Si.,CRMO</t>
  </si>
  <si>
    <t>Lebih Maju, Sejahtera dan Kondusif</t>
  </si>
  <si>
    <t>Ir. Al Tafakur La Ode, ST., MT</t>
  </si>
  <si>
    <t>Belum optimalnya pemerataan pembangunan (infrastruktur dasar dan lainnya), Belum optimalnya tata kelola pemerintahan</t>
  </si>
  <si>
    <t>Isu Infrastruktur perkotaan yang berkelanjutan dan inklusif (drainase, jalan, jembatan, air bersih, sanitasi, dan persampahan), Isu Peningkatan Keamanan dan Ketertiban Kota, Isu Kualitas Pelayanan Publik</t>
  </si>
  <si>
    <t>Pengadaan Listrik dan Gas, Pengadaan Air, Pengelolaan Sampah, Limbah dan Daur Ulang, Pariwisata</t>
  </si>
  <si>
    <t>Kendari menuju Kota Jasa</t>
  </si>
  <si>
    <t>Burhanuddin</t>
  </si>
  <si>
    <t>Palopo</t>
  </si>
  <si>
    <t>Security pasar lapulu perumda</t>
  </si>
  <si>
    <t xml:space="preserve">Belum optimalnya perekonomian, Belum optimalnya daya saing tenaga kerja, Masalah kesehatan </t>
  </si>
  <si>
    <t>Isu Perekonomian yang berkelanjutan, Isu Kualitas Sumber Daya Manusia, Isu Peningkatan Keamanan dan Ketertiban Kota</t>
  </si>
  <si>
    <t xml:space="preserve">Semakin maju dari sisi infrastruktur dan ekonomi </t>
  </si>
  <si>
    <t>Nursiah</t>
  </si>
  <si>
    <t>Pertanian, Kehutanan dan Perikanan, Industri Pengolahan, Transportasi dan Pergudangan</t>
  </si>
  <si>
    <t>Supaya kota kendari maju dan berkembang</t>
  </si>
  <si>
    <t>Asrun</t>
  </si>
  <si>
    <t>Menjadi salah satu kota besar</t>
  </si>
  <si>
    <t>Suharni Rege</t>
  </si>
  <si>
    <t>Ibu rumah tangga</t>
  </si>
  <si>
    <t>Senantiasa kota kendaritetap kondusif dalam segala Aspek</t>
  </si>
  <si>
    <t>Yulianti</t>
  </si>
  <si>
    <t>Pertanian, Kehutanan dan Perikanan, Pertambangan dan Penggalian</t>
  </si>
  <si>
    <t>Menciptakan lapangan kerja,sehingga masyarakat sejahtera.</t>
  </si>
  <si>
    <t>Lina moyo</t>
  </si>
  <si>
    <t>Aman tertib dan nyaman</t>
  </si>
  <si>
    <t xml:space="preserve">Nasir Tindisi </t>
  </si>
  <si>
    <t>Isu Transportasi (integrasi moda transportasi masal)</t>
  </si>
  <si>
    <t>Semoga trkbul</t>
  </si>
  <si>
    <t>Muhajirin</t>
  </si>
  <si>
    <t>Isu Digitalisasi (Perkembangan Kecerdasan Buatan atau AI), Isu Ketahanan Pangan, Isu Kualitas Pelayanan Publik</t>
  </si>
  <si>
    <t>Kota Kendari Bisa Lebih Maju Dan Bermartabat</t>
  </si>
  <si>
    <t xml:space="preserve">Nurhasanah </t>
  </si>
  <si>
    <t xml:space="preserve">Bandung </t>
  </si>
  <si>
    <t>Semoga kota Kendari lebih maju sehingga kesejahteraan masyarakat meningkat.</t>
  </si>
  <si>
    <t>Hasmawar</t>
  </si>
  <si>
    <t>Semoga Kota Kendari semakin maju, masyarakat sejahtera</t>
  </si>
  <si>
    <t>Juswan</t>
  </si>
  <si>
    <t>Isu Perekonomian yang berkelanjutan</t>
  </si>
  <si>
    <t>Pertambangan dan Penggalian, Industri Pengolahan, Pengadaan Air, Pengelolaan Sampah, Limbah dan Daur Ulang</t>
  </si>
  <si>
    <t>Menjadi kota kendari yang sejatra</t>
  </si>
  <si>
    <t>Intje Abd Kamil, SE</t>
  </si>
  <si>
    <t>Agar lebih Maju lagu dan Kesejahteraan Masyarakat Lebih Terjaga.</t>
  </si>
  <si>
    <t>Hj. Hatidja</t>
  </si>
  <si>
    <t>Maju, mandiri dan modern</t>
  </si>
  <si>
    <t>violla safaa</t>
  </si>
  <si>
    <t>Pengadaan Listrik dan Gas, Administrasi Pemerintahan, Pertahanan dan Jaminan Sosial Wajib, Pariwisata</t>
  </si>
  <si>
    <t>Lebih maju, Lebih bersih ,jalannya yang berlubang bisa di buat mulus.</t>
  </si>
  <si>
    <t xml:space="preserve">Adriana Musaruddin </t>
  </si>
  <si>
    <t>Dikelolah lebih baik dan lebih maju</t>
  </si>
  <si>
    <t>Oksyahil</t>
  </si>
  <si>
    <t>Kemiskinan dan kesenjangan sosial, Belum optimalnya tata kelola pemerintahan, Pelayanan publik yg cepat dan transparan</t>
  </si>
  <si>
    <t>Menjadi kota yg tempat tumbuh generasi muda yg baik</t>
  </si>
  <si>
    <t xml:space="preserve">Sukardi Abdullah </t>
  </si>
  <si>
    <t>Pemana</t>
  </si>
  <si>
    <t>Isu Infrastruktur perkotaan yang berkelanjutan dan inklusif (drainase, jalan, jembatan, air bersih, sanitasi, dan persampahan), Isu Kualitas Pelayanan Publik, Isu Kelestarian Lingkungan dan Perubahan Iklim</t>
  </si>
  <si>
    <t xml:space="preserve">Pembangunan Kota Kendari bisa menjadi  lebih maju dan merata dalam hal pembangunan, insfratruktur,sarana dan prasarana, transportasi serta pelayanan masyarakat. </t>
  </si>
  <si>
    <t>Hendri Kurniawan</t>
  </si>
  <si>
    <t>Pulau Kijang</t>
  </si>
  <si>
    <t>Kerusakan lingkungan, Kemiskinan dan kesenjangan sosial, Banyaknya pejabat terlibat korupsi, penggantian pejabat yang terlalu sering ini menghapus semua kebanggaan saya sebagai warga kota bertaqwa</t>
  </si>
  <si>
    <t>Isu Peningkatan Keamanan dan Ketertiban Kota, Isu Kelestarian Lingkungan dan Perubahan Iklim, Masa depan anak yatim miskin</t>
  </si>
  <si>
    <t>Tidak ada kosupsi, minuman keras dan judi serta tidak ada lagi irang miskin meminta di jalanan</t>
  </si>
  <si>
    <t>Musdin</t>
  </si>
  <si>
    <t xml:space="preserve">Lebih baik </t>
  </si>
  <si>
    <t>M Aksar sawerigading</t>
  </si>
  <si>
    <t xml:space="preserve">Bersih, makmur dan aman </t>
  </si>
  <si>
    <t>Irsyam L</t>
  </si>
  <si>
    <t>Konsel</t>
  </si>
  <si>
    <t>Maju, ber akhlak, damai serta makmur dan menjadi contoh yang baik utk kota lain di indonesia</t>
  </si>
  <si>
    <t>BIBI ASMARA,S.H</t>
  </si>
  <si>
    <t>Kendari lebih maju &amp; berkembang</t>
  </si>
  <si>
    <t>Wiwin</t>
  </si>
  <si>
    <t>Isu Infrastruktur perkotaan yang berkelanjutan dan inklusif (drainase, jalan, jembatan, air bersih, sanitasi, dan persampahan), Isu Ketahanan Pangan, Isu Kualitas Pelayanan Publik</t>
  </si>
  <si>
    <t>Pertanian, Kehutanan dan Perikanan, Pengadaan Listrik dan Gas, Informasi dan Komunikasi</t>
  </si>
  <si>
    <t>Untuk kota kendari semoga kedepannya lebih baik lagi lebih maju, aman terkendali🤲🏻</t>
  </si>
  <si>
    <t>DYAH AULIA INAYATILLAH</t>
  </si>
  <si>
    <t>BONE</t>
  </si>
  <si>
    <t>Isu Peningkatan Keamanan dan Ketertiban Kota</t>
  </si>
  <si>
    <t>Menjadi Kota yang Berkah</t>
  </si>
  <si>
    <t>Ardiansyah</t>
  </si>
  <si>
    <t>Real Estate, Informasi dan Komunikasi, Ekonomi Kreatif</t>
  </si>
  <si>
    <t>Bisa mewujudkan visinya</t>
  </si>
  <si>
    <t>HASNIATI</t>
  </si>
  <si>
    <t>Latongku</t>
  </si>
  <si>
    <t>Perdagangan Besar dan Eceran, Reparasi Mobil dan Sepeda Motor</t>
  </si>
  <si>
    <t>Bisa lebih baik lagi dari tahun sebelunya,
Bergerak untuk kendari lebih maju</t>
  </si>
  <si>
    <t>Filsuf</t>
  </si>
  <si>
    <t>Kota kendari menjadi kota yang memiliki daya saing sumber daya manusia, sumber daya ekonomi dan kota yang ramah lingkungan</t>
  </si>
  <si>
    <t>Sridamayanti, SP</t>
  </si>
  <si>
    <t>WAJO</t>
  </si>
  <si>
    <t>Isu Infrastruktur perkotaan yang berkelanjutan dan inklusif (drainase, jalan, jembatan, air bersih, sanitasi, dan persampahan), Isu Digitalisasi (Perkembangan Kecerdasan Buatan atau AI), Isu Ketahanan Pangan</t>
  </si>
  <si>
    <t>Berharap kota Kendari semakin maju dengan fasilitas umum yang memadai, masyarakat dan dan jajaran pemerintah menguasai sistem informasi dan akses masyarakat dalam menyampaikan pendapat lebih mudah</t>
  </si>
  <si>
    <t>ST MAEMUNA ,SE</t>
  </si>
  <si>
    <t xml:space="preserve">Semoga kesejahteraan masyarakat kota Kendari meningkat dan merata </t>
  </si>
  <si>
    <t>Yunita</t>
  </si>
  <si>
    <t>Bone sul sel</t>
  </si>
  <si>
    <t>Belum optimalnya perekonomian, Blm me</t>
  </si>
  <si>
    <t xml:space="preserve">Pasar2 di Kendari sdh TDK berfunsi sebagaimana  adax Krn trll byk pasar di pinggir jalan dan sangat menggangu para pengguna jalan </t>
  </si>
  <si>
    <t>Pertambangan dan Penggalian, Pengadaan Air, Pengelolaan Sampah, Limbah dan Daur Ulang, Perdagangan Besar dan Eceran, Reparasi Mobil dan Sepeda Motor</t>
  </si>
  <si>
    <t>Semoga pemerinta cepat menertibkan pedagan di sepanjang jalan Krn sangat menggangu terkhusu di pinggir psr andonohu jalan sdh macet dan jalan rusak dan berlumpur</t>
  </si>
  <si>
    <t>Sahindomi Banq</t>
  </si>
  <si>
    <t>Isu Infrastruktur perkotaan yang berkelanjutan dan inklusif (drainase, jalan, jembatan, air bersih, sanitasi, dan persampahan), Isu Penguatan kebudayaan dan kearifan lokal, Isu Kelestarian Lingkungan dan Perubahan Iklim</t>
  </si>
  <si>
    <t>Selalu aman dan nyaman untuk semua masyarakat nya</t>
  </si>
  <si>
    <t>Muhammad Nasir</t>
  </si>
  <si>
    <t>Kota Kendari yg Aman, bersih, indah dan masyarakatx sejahtera</t>
  </si>
  <si>
    <t>Noer Azizah Baso</t>
  </si>
  <si>
    <t>Pertanian, Kehutanan dan Perikanan, Pengadaan Air, Pengelolaan Sampah, Limbah dan Daur Ulang, Jasa Perusahaan</t>
  </si>
  <si>
    <t xml:space="preserve">kendari menjadi kota yang perekonomian nya baik, banyak peluang untuk mendapatkan pekerjaan sehingga berkurang nya angka pengangguran </t>
  </si>
  <si>
    <t>Hj. HARMIATI, S.Pt</t>
  </si>
  <si>
    <t xml:space="preserve">Semoga visi Kota Kendari dapat tercapai, Aamiin, Insya Allah </t>
  </si>
  <si>
    <t xml:space="preserve">Gamsir Bachmid </t>
  </si>
  <si>
    <t>Kota yang membuat seluruh warganya nyaman, aman, dan sejahtera dalam pelaksanaan semua aktivitas dunia dan aktivitas untuk bekal akhirat.</t>
  </si>
  <si>
    <t>Aryo Andre Prasetya</t>
  </si>
  <si>
    <t>Harapan sya  kedepannya agar kendari dapat menjadi kota panutan untuk daerah2 yg lain.</t>
  </si>
  <si>
    <t>Rakhmat</t>
  </si>
  <si>
    <t>Mewujudkan kota kendari yang bertakwa dan demokratis</t>
  </si>
  <si>
    <t>Takdir Saili</t>
  </si>
  <si>
    <t>Kendari menjadi Kota yang masyarakatnya ramah dan jujur</t>
  </si>
  <si>
    <t>Muhdar</t>
  </si>
  <si>
    <t xml:space="preserve">Jeneponto </t>
  </si>
  <si>
    <t>Isu Infrastruktur perkotaan yang berkelanjutan dan inklusif (drainase, jalan, jembatan, air bersih, sanitasi, dan persampahan), Isu Ketahanan Pangan, Isu Kelestarian Lingkungan dan Perubahan Iklim</t>
  </si>
  <si>
    <t>Mewujudkan kota Kendari bersih, bersahaja bebas dari korupsi masyarakat sejahtera</t>
  </si>
  <si>
    <t>Mewujudkan kota kendari yang bebas dri korupsi</t>
  </si>
  <si>
    <t>La Ode Hayatu</t>
  </si>
  <si>
    <t>Bangkali, Muna</t>
  </si>
  <si>
    <t>Pertanian, Kehutanan dan Perikanan, Pariwisata</t>
  </si>
  <si>
    <t>Mewujudkan Kendari yang Aman, dan Nyaman, bersih dan Asri, sejahtera</t>
  </si>
  <si>
    <t>Jamaluddin daang</t>
  </si>
  <si>
    <t>Kerusakan lingkungan, Belum optimalnya daya saing tenaga kerja, Belum optimalnya tata kelola pemerintahan</t>
  </si>
  <si>
    <t>Isu Kualitas Sumber Daya Manusia, Isu Ketahanan Pangan, Isu Peningkatan Keamanan dan Ketertiban Kota</t>
  </si>
  <si>
    <t>Menjadi kota yg layak huni</t>
  </si>
  <si>
    <t>Weko Indira</t>
  </si>
  <si>
    <t>Kota Kendari sebagai Kota yang aman, nyaman dan berkembang dengan mengusung budaya dan kearifan lokal setempat sehingga memiliki keunikan yang mampu mengundang wisatawan dan investor sehingga dapat menjadi kota yang berkelanjutan.</t>
  </si>
  <si>
    <t>Suhrawati B</t>
  </si>
  <si>
    <t>Kendari Maju</t>
  </si>
  <si>
    <t>Hudayah</t>
  </si>
  <si>
    <t>Tobunne</t>
  </si>
  <si>
    <t>Isu Perekonomian yang berkelanjutan, Isu Ketahanan Pangan, Isu Kualitas Pelayanan Publik</t>
  </si>
  <si>
    <t xml:space="preserve">Harus lebih baik lagi </t>
  </si>
  <si>
    <t>SULAMAH, SE</t>
  </si>
  <si>
    <t>Ladongi</t>
  </si>
  <si>
    <t xml:space="preserve">Supaya kota Kendari semakin maju dan bisa bersaing dengan daerah daerah lain </t>
  </si>
  <si>
    <t>Anwar toa</t>
  </si>
  <si>
    <t>Isu Infrastruktur perkotaan yang berkelanjutan dan inklusif (drainase, jalan, jembatan, air bersih, sanitasi, dan persampahan), Isu Penguatan kebudayaan dan kearifan lokal, Isu Peningkatan Keamanan dan Ketertiban Kota</t>
  </si>
  <si>
    <t>Semoga kota Kendari ke depan lebih maju dan sejahtera kota Kendari dgn semboyan Kendari Bertakwa amin</t>
  </si>
  <si>
    <t>Pertanian, Kehutanan dan Perikanan, Pertambangan dan Penggalian, Pengadaan Listrik dan Gas</t>
  </si>
  <si>
    <t xml:space="preserve">Harapan sy semoga kota kendari semakin maju dan damai </t>
  </si>
  <si>
    <t>SAMSUDDIN RAHIM</t>
  </si>
  <si>
    <t>Kota yg maju dgn mengedepan agama dan buda lokal</t>
  </si>
  <si>
    <t>NUR SYAMSIAH SYAMSUDDIN, SP</t>
  </si>
  <si>
    <t>Agar Kota Kendari semakin maju dan masyarakatnya semakin sejahtera.</t>
  </si>
  <si>
    <t>Aryuni</t>
  </si>
  <si>
    <t>Isu Infrastruktur perkotaan yang berkelanjutan dan inklusif (drainase, jalan, jembatan, air bersih, sanitasi, dan persampahan), Isu Peningkatan Keamanan dan Ketertiban Kota</t>
  </si>
  <si>
    <t>Pariwisata</t>
  </si>
  <si>
    <t>Semoga kota kendari semakin berkembang</t>
  </si>
  <si>
    <t>SAHABUDDIN. S.IP</t>
  </si>
  <si>
    <t>Anggota DPRD kota Kendari</t>
  </si>
  <si>
    <t>Harapan saya perencanaan secara menyeluruh dimulai dari sekarang terkait penanganan masalah air bersih, banjir ( dari hulu ke hilir ) serta pemerataan pembangunan di semua wilayah utk menopang pemerataan ekonomi masyarakat. Termasuk pula pengoptimalan PAD dari  sektor pajak dan retribusi dengan meminimalisir kebocoran yg terjadi</t>
  </si>
  <si>
    <t>Muhammad Rudiawan</t>
  </si>
  <si>
    <t>Toli-toli</t>
  </si>
  <si>
    <t>Isu Perekonomian yang berkelanjutan, Isu Penguatan kebudayaan dan kearifan lokal, Isu Peningkatan Keamanan dan Ketertiban Kota</t>
  </si>
  <si>
    <t>Kota Kendari yang aman dan nyaman untuk berusaha, berkembangnya kreativitas masyarakat dan penghargaan terhadap nilai-nilai budaya.</t>
  </si>
  <si>
    <t>Ibar</t>
  </si>
  <si>
    <t>Perbaikan infrastruktur jalan, drainase dan peningkatan mutu pendidikan</t>
  </si>
  <si>
    <t>Habib Ardiansyah Nehru</t>
  </si>
  <si>
    <t>Isu Infrastruktur perkotaan yang berkelanjutan dan inklusif (drainase, jalan, jembatan, air bersih, sanitasi, dan persampahan), Isu Kualitas Sumber Daya Manusia, Isu Penguatan kebudayaan dan kearifan lokal</t>
  </si>
  <si>
    <t>Transportasi dan Pergudangan, Informasi dan Komunikasi, Pariwisata</t>
  </si>
  <si>
    <t xml:space="preserve">Sebagai pusat jasa di Sulawesi Tenggara </t>
  </si>
  <si>
    <t>Muh. Agil Ismail</t>
  </si>
  <si>
    <t>Semoga Kendari bebas dari para pejabat korupsi hahahaha</t>
  </si>
  <si>
    <t>Mustika sari</t>
  </si>
  <si>
    <t>Labunti</t>
  </si>
  <si>
    <t>Tidak ada</t>
  </si>
  <si>
    <t xml:space="preserve">Bisa menjadi kota maju, taqwa dan bisa menjadi kota terbaik </t>
  </si>
  <si>
    <t>Mertin</t>
  </si>
  <si>
    <t>Menjadi kota yg maju, aman, damai, dan masyarakat yg sejahtera.</t>
  </si>
  <si>
    <t xml:space="preserve">Yacha putri lestari </t>
  </si>
  <si>
    <t>Isu Peningkatan Keamanan dan Ketertiban Kota, Isu Transportasi (integrasi moda transportasi masal), Isu Kelestarian Lingkungan dan Perubahan Iklim</t>
  </si>
  <si>
    <t>menjadi kota yg lebih baik lagi</t>
  </si>
  <si>
    <t>Ratna</t>
  </si>
  <si>
    <t>Harapan saya yaitu orang orang lokal di dapat di berikan peran untuk memberikan kontribusi terhadap kota kendari karena mereka jauh lebih memahami kondisi kl daerahnya sendiri dan perlu adanya pengurangan pengangguran dengan menyediakan lapangan kerja, perlu adanya peningkatan keamanan dan ketertiban kota kendari dan perlu adanya pemerataan pembangunan terutama di daerah2 pelosok kota kendari</t>
  </si>
  <si>
    <t>Anwar Toa</t>
  </si>
  <si>
    <t xml:space="preserve">Semoga kota Kendari lebih kedepan </t>
  </si>
  <si>
    <t>Naila</t>
  </si>
  <si>
    <t>Mokalelelo</t>
  </si>
  <si>
    <t>Bisa menjadi kota yang layak bagi semua masyarakat</t>
  </si>
  <si>
    <t>FATIMAH AZZAHRA</t>
  </si>
  <si>
    <t>sambeani kec.abuki kab.konawe</t>
  </si>
  <si>
    <t xml:space="preserve">pelajar </t>
  </si>
  <si>
    <t>lebih di perhatikan infrastruktur jalanan dan kesenjangan sosial bagi masyarakat kota Kendari.</t>
  </si>
  <si>
    <t>Nur ardyansyah</t>
  </si>
  <si>
    <t>Isu Penguatan kebudayaan dan kearifan lokal, Isu Transportasi (integrasi moda transportasi masal)</t>
  </si>
  <si>
    <t>Inshallah bisa bersaing dengan kota besar yang ada di indonesia</t>
  </si>
  <si>
    <t>Anugrah Ayu Nur Ramadhani</t>
  </si>
  <si>
    <t>Isu Perekonomian yang berkelanjutan, Isu Digitalisasi (Perkembangan Kecerdasan Buatan atau AI), Isu Peningkatan Keamanan dan Ketertiban Kota</t>
  </si>
  <si>
    <t>Perdagangan Besar dan Eceran, Reparasi Mobil dan Sepeda Motor, Informasi dan Komunikasi, Administrasi Pemerintahan, Pertahanan dan Jaminan Sosial Wajib</t>
  </si>
  <si>
    <t>Harapan saya untuk Kota Kendari di tahun 2045 dapat menjadi Kota yang bersih, perekonomian membangkit, insfrastukrur yang memadai untuk pelajar, dan lowongan pekerjaan yang layak untuk lulusan kuliah.</t>
  </si>
  <si>
    <t>Atikah Intana</t>
  </si>
  <si>
    <t>pelajar</t>
  </si>
  <si>
    <t>Isu Infrastruktur perkotaan yang berkelanjutan dan inklusif (drainase, jalan, jembatan, air bersih, sanitasi, dan persampahan), Isu Transportasi (integrasi moda transportasi masal), Isu Kelestarian Lingkungan dan Perubahan Iklim</t>
  </si>
  <si>
    <t>Kota Kendari menjadi kota yang aman, damai, dan ramah anak</t>
  </si>
  <si>
    <t>Isdjan Roland</t>
  </si>
  <si>
    <t>Kota Kendari lebih maju lagi agar bisa bersaing dengan kota kota lainnya</t>
  </si>
  <si>
    <t>Anisa Kuewa</t>
  </si>
  <si>
    <t>Luwuk, Banggai</t>
  </si>
  <si>
    <t>Semoga Kota Kendari menjadi kota yang aman, damai, sejahtera dan berkeadilan.</t>
  </si>
  <si>
    <t>Dian purnama sari</t>
  </si>
  <si>
    <t xml:space="preserve">Unaaha </t>
  </si>
  <si>
    <t xml:space="preserve">Mewujudkan kendari menjadi kota yang bersih dari segala galanya dan nyaman </t>
  </si>
  <si>
    <t>Sari bulan S.Sos</t>
  </si>
  <si>
    <t>Semoga semua sdh terwujud</t>
  </si>
  <si>
    <t xml:space="preserve">SINTYA KAYLA ATAYA </t>
  </si>
  <si>
    <t xml:space="preserve">MAKASSAR </t>
  </si>
  <si>
    <t>Isu Perekonomian yang berkelanjutan, Isu Kualitas Sumber Daya Manusia, Isu Ketahanan Pangan</t>
  </si>
  <si>
    <t xml:space="preserve">Harapan saya, semoga kedepannya  kota Kendari bisa menjadi kota dalam taman, kota yang bertaqwa, maju, demokratis dan sejahtera sesuai dengan visi yang telah dipilih dan ingin dicapai. </t>
  </si>
  <si>
    <t>Naysa muriyanti pratiwi</t>
  </si>
  <si>
    <t>Eka sefya pertiwi</t>
  </si>
  <si>
    <t>Isu Infrastruktur perkotaan yang berkelanjutan dan inklusif (drainase, jalan, jembatan, air bersih, sanitasi, dan persampahan), Isu Digitalisasi (Perkembangan Kecerdasan Buatan atau AI), Isu Kualitas Pelayanan Publik</t>
  </si>
  <si>
    <t>Harapannya kota kendari bisa menjadi kota yang maju dan modern, sehingga bisa menarik para investor</t>
  </si>
  <si>
    <t>Mirhan Siregar</t>
  </si>
  <si>
    <t>Isu Kualitas Sumber Daya Manusia, Isu Ketahanan Pangan, Isu Transportasi (integrasi moda transportasi masal)</t>
  </si>
  <si>
    <t>Peningkatan kualitas pendidikan, penguatan ekonomi rumah tangga, menciptakan lapangan pekerjaan</t>
  </si>
  <si>
    <t>Andi Iswan</t>
  </si>
  <si>
    <t>Semoga terus menjadi lebih baik dan baik</t>
  </si>
  <si>
    <t>Wa ode owily</t>
  </si>
  <si>
    <t>Madampi</t>
  </si>
  <si>
    <t>sejajar dgn kota lain, yg meliputi keamanan, ketertiban dalam masyarakat ttp terjaga serta persekonomianttp stabil atau di tingkatkan lg</t>
  </si>
  <si>
    <t xml:space="preserve">Laode Alfat Muharam </t>
  </si>
  <si>
    <t xml:space="preserve">Kolaka Timur </t>
  </si>
  <si>
    <t xml:space="preserve">Mahasiswa </t>
  </si>
  <si>
    <t>Kel. Kambu</t>
  </si>
  <si>
    <t>Pertanian, Kehutanan dan Perikanan, Pengadaan Listrik dan Gas, Pariwisata</t>
  </si>
  <si>
    <t xml:space="preserve">Menjadi lebih baik </t>
  </si>
  <si>
    <t>Bahdar Letehina</t>
  </si>
  <si>
    <t>Terwujudnya kota kendari yg aman,maju dan sejahtera</t>
  </si>
  <si>
    <t>Anima Hisein</t>
  </si>
  <si>
    <t xml:space="preserve">Kerusakan lingkungan, Kemiskinan dan kesenjangan sosial, Masalah anak jalanan, gelandangan dan pengemis yang berkembang cukup pesat </t>
  </si>
  <si>
    <t>Isu Kualitas Sumber Daya Manusia, Isu Digitalisasi (Perkembangan Kecerdasan Buatan atau AI), Isu Kelestarian Lingkungan dan Perubahan Iklim</t>
  </si>
  <si>
    <t>Menjadi kota yang aman, nyaman, indah, maju dan beradab dengan segala kearifan lokalnya yang bijak dengan penduduk yang cerdas dan bertakwa</t>
  </si>
  <si>
    <t>Ismaya nurfacrana</t>
  </si>
  <si>
    <t>Transportasi dan Pergudangan, Informasi dan Komunikasi, Administrasi Pemerintahan, Pertahanan dan Jaminan Sosial Wajib</t>
  </si>
  <si>
    <t>Dapat lebih meningkatkan kesejahteraan masyarakat</t>
  </si>
  <si>
    <t>Panji</t>
  </si>
  <si>
    <t>Isu Penguatan kebudayaan dan kearifan lokal, Isu Ketahanan Pangan, Isu Kualitas Pelayanan Publik</t>
  </si>
  <si>
    <t>Menjadi kota yang maju dan mampu bersaing bidang perekonomian di kanca internasiol</t>
  </si>
  <si>
    <t>Taufik Nur Rahman</t>
  </si>
  <si>
    <t>Mahasiswa</t>
  </si>
  <si>
    <t>Menjadi kota yang mampu meningkatkan perekonomian di sektor pertanian khusus tanaman pangan, kehutan, serta perikanan yang terjaga</t>
  </si>
  <si>
    <t>Irwanto</t>
  </si>
  <si>
    <t>Langkumbe</t>
  </si>
  <si>
    <t>Semoga bisa lebih maju, tentram dan damai</t>
  </si>
  <si>
    <t xml:space="preserve">Iman Ilahiyyat </t>
  </si>
  <si>
    <t>Muna Barat</t>
  </si>
  <si>
    <t>Industri Pengolahan, Informasi dan Komunikasi</t>
  </si>
  <si>
    <t>Terus Maju</t>
  </si>
  <si>
    <t>ARNALDO</t>
  </si>
  <si>
    <t>Isu Infrastruktur perkotaan yang berkelanjutan dan inklusif (drainase, jalan, jembatan, air bersih, sanitasi, dan persampahan), Isu Kualitas Sumber Daya Manusia, Isu Kelestarian Lingkungan dan Perubahan Iklim</t>
  </si>
  <si>
    <t>Pengadaan Air, Pengelolaan Sampah, Limbah dan Daur Ulang, Transportasi dan Pergudangan, Administrasi Pemerintahan, Pertahanan dan Jaminan Sosial Wajib</t>
  </si>
  <si>
    <t>Sebagai warga asli kota kendari. Sangat berharap, agar kota yang kita cintai ini dapat lebih maju dibandingkan dgn kota kota lain di indonesia, karena potensi untuk maju dan berkembang ada di kota ini. Tinggal keseriusan semua stake holder saja yg perlu di maksimalkan. Utamanya pemerintah dan masy kota kendari</t>
  </si>
  <si>
    <t xml:space="preserve">Nur Izzahtul Khairiyyah </t>
  </si>
  <si>
    <t xml:space="preserve">Tungka, Enrekang </t>
  </si>
  <si>
    <t>Belum Bekerja/Fresh Graduate</t>
  </si>
  <si>
    <t>Semoga Kota Kendari selalu memberikan kontribusi terhadap perkembangan rakyatnya</t>
  </si>
  <si>
    <t>Fatimah Nur Rachim</t>
  </si>
  <si>
    <t>Pertambangan dan Penggalian, Industri Pengolahan, Informasi dan Komunikasi</t>
  </si>
  <si>
    <t xml:space="preserve">Menjadikan kota kendari yg maju seperti kota2 besar lainnya </t>
  </si>
  <si>
    <t>Puspita sari</t>
  </si>
  <si>
    <t>Pertanian, Kehutanan dan Perikanan, Pengadaan Air, Pengelolaan Sampah, Limbah dan Daur Ulang, Konstruksi</t>
  </si>
  <si>
    <t>Lebih baik lagi dan stop pungli</t>
  </si>
  <si>
    <t>Irmansyah</t>
  </si>
  <si>
    <t>Harapan untuk Kota Kendari tahun 2045 menjadi sektor perekonomian yang stabil dan menjamin keberlangsungan hidup lebih baik, lingkungan dan tata kota yang bisa membuat nyaman dan asri di setiap sudut kota kendari, pendidikan yang merata agar Kota Kendari menjadi kota yang bertaqwa dan bukan hanya jadi simbol melainkan gerakan perubahan menjadi Kota Indusrtri Kreatif, berpendidikan dan nyaman</t>
  </si>
  <si>
    <t>Syahrir K.</t>
  </si>
  <si>
    <t xml:space="preserve">Kerusakan lingkungan, Belum optimalnya pemerataan pembangunan (infrastruktur dasar dan lainnya), </t>
  </si>
  <si>
    <t xml:space="preserve">Isu Infrastruktur perkotaan yang berkelanjutan dan inklusif (drainase, jalan, jembatan, air bersih, sanitasi, dan persampahan), Isu Transportasi (integrasi moda transportasi masal), </t>
  </si>
  <si>
    <t>Semoga Kota  Kendari selalu bergerak.</t>
  </si>
  <si>
    <t>Muhammad jabir</t>
  </si>
  <si>
    <t>Isu Penguatan kebudayaan dan kearifan lokal, Isu Digitalisasi (Perkembangan Kecerdasan Buatan atau AI), Isu Kelestarian Lingkungan dan Perubahan Iklim</t>
  </si>
  <si>
    <t xml:space="preserve">kota Kendari aman dan stabil perekonomian </t>
  </si>
  <si>
    <t>ISHAQ</t>
  </si>
  <si>
    <t>Semoga menjadi kota yang nyaman, aman , lapangan pekerjaan yang tersedia untuk generasi mendatang, perekonomian dan dunia  usaha yang makin meningkat, dinamis, menuju masyarakat yang sejahtera.</t>
  </si>
  <si>
    <t>EMS</t>
  </si>
  <si>
    <t>Kota Yang Sehat, Maju, Sejahtra, Aman, Nyaman, Bersih, Lestari, Bertaqwa, Berbasis data Digital, Ramah untuk wisatawan lokal maupun internasional</t>
  </si>
  <si>
    <t>Wa Ode Momina, A.Md</t>
  </si>
  <si>
    <t>Lamaeo</t>
  </si>
  <si>
    <t>Tendik UMKendari</t>
  </si>
  <si>
    <t>Sejahtera damai n berkembang pesat</t>
  </si>
  <si>
    <t>Citra</t>
  </si>
  <si>
    <t>Desa dunggua, kec. Amonggedo</t>
  </si>
  <si>
    <t>Isu Infrastruktur perkotaan yang berkelanjutan dan inklusif (drainase, jalan, jembatan, air bersih, sanitasi, dan persampahan), Isu Perekonomian yang berkelanjutan, Isu Kualitas Sumber Daya Manusia yang unggul dan berdaya saing</t>
  </si>
  <si>
    <t xml:space="preserve">Kendari maju </t>
  </si>
  <si>
    <t>Saepul Salman, S.Pd.</t>
  </si>
  <si>
    <t>Soppeng</t>
  </si>
  <si>
    <t>Pengadaan Listrik dan Gas, Pengadaan Air, Pengelolaan Sampah, Limbah dan Daur Ulang, Transportasi dan Pergudangan</t>
  </si>
  <si>
    <t>semoga ekonomi masyarakat tidak ada lagi yang masuk kategori miskin, salah satunya tidak ada lagi pengemis dan semisalnya di jalan dan lokasi publik.</t>
  </si>
  <si>
    <t>Pertanian, Kehutanan dan Perikanan, Perdagangan Besar dan Eceran, Reparasi Mobil dan Sepeda Motor</t>
  </si>
  <si>
    <t>Menjadi kota yg maju, aman , damai, dan masyarakat yg sejahtera.</t>
  </si>
  <si>
    <t>Sampalakamnula</t>
  </si>
  <si>
    <t xml:space="preserve">kota Kendari harus lebih baik lagi </t>
  </si>
  <si>
    <t>Dwi sartika</t>
  </si>
  <si>
    <t>sinergi dan kolaborasi terus dilakukan melalui inovasi dan gagasan dari seluruh elemen masyarakat</t>
  </si>
  <si>
    <t xml:space="preserve">Herry ashak </t>
  </si>
  <si>
    <t xml:space="preserve">Masyarakat lebih sejahtera, penyediaan infrastruk sarpras  pelayanan publik lebih ditingkatkan dan kualitas pendidikan lebih ditingkatkan , SDM yang handal dan peningkatan kesehatan masyarakat </t>
  </si>
  <si>
    <t>Bj herisman</t>
  </si>
  <si>
    <t>Isu Infrastruktur perkotaan yang berkelanjutan dan inklusif (drainase, jalan, jembatan, air bersih, sanitasi, dan persampahan), Isu Kualitas Sumber Daya Manusia yang unggul dan berdaya saing</t>
  </si>
  <si>
    <t>Sistem pengolahan air bersih yg berkualitas, sehingga air pam  bisa langaung jd air minum tanpa dimasak</t>
  </si>
  <si>
    <t>Nyrwati</t>
  </si>
  <si>
    <t>Isu Perekonomian yang berkelanjutan, Isu Digitalisasi (Perkembangan Kecerdasan Buatan atau AI), Isu Transportasi (integrasi moda transportasi masal)</t>
  </si>
  <si>
    <t>Semakin maju , bersih , tertata dan lebih baik</t>
  </si>
  <si>
    <t xml:space="preserve">Muchlis </t>
  </si>
  <si>
    <t>semoga kota kendari.terus maju dan berkembang..</t>
  </si>
  <si>
    <t>Mandaria</t>
  </si>
  <si>
    <t>Palarahi</t>
  </si>
  <si>
    <t xml:space="preserve">Menjadi kota yang bertakwa, sejahtera, aman dan nyaman.. </t>
  </si>
  <si>
    <t>Nunu Wijayanti</t>
  </si>
  <si>
    <t>Pegawai Honor Non ASN Walikota Kendari</t>
  </si>
  <si>
    <t>Harapan saya agar Kota Kendari bisa Lebih maju dan Makin Sukses...KENDARI BERGERAK😊😊</t>
  </si>
  <si>
    <t>Efrata sorinji sauala</t>
  </si>
  <si>
    <t>Menjadi kota yang maju</t>
  </si>
  <si>
    <t>Agriyani Jufri Lahowu</t>
  </si>
  <si>
    <t>Kota Kendari bisa menjadi salah satu kota besar di Indonesia dimana baik dari segi kesehatan,pendidikan semua sudah tersedia di kota kendari dengan kualitas SDM,sarana dan prasarana yang kualitasnya sudah bertaraf maju dan internasional.Tak lupa semoga tidak ada lagi isu SARA yang terjadi di Kota Kendari.
KENDARI SELALU DIHATI ❤❤❤
Salam Mepokoaso 🤗</t>
  </si>
  <si>
    <t>Rollis Adinata</t>
  </si>
  <si>
    <t>Moramo 23-12-2001</t>
  </si>
  <si>
    <t>Industri Pengolahan, Jasa Perusahaan, Administrasi Pemerintahan, Pertahanan dan Jaminan Sosial Wajib</t>
  </si>
  <si>
    <t>Semoga semakin maju</t>
  </si>
  <si>
    <t>Rizky Mardewi,SKM</t>
  </si>
  <si>
    <t>Kendari semakin Maju Dengan Sumber Daya Manusia yang Berkualitas dan Lingkungan yang sehat sehingga kesejahteraan, perekonomian dan kesehatan masyarakat terjaga.</t>
  </si>
  <si>
    <t>Abdul fattah</t>
  </si>
  <si>
    <t>Mawasangka</t>
  </si>
  <si>
    <t>terciptanya sdm unggul yg kompeten untuk mewujudkan  kota kendari yg maju dan sejahtera</t>
  </si>
  <si>
    <t>Yayan ilmayana dongge</t>
  </si>
  <si>
    <t xml:space="preserve">Berketuhanan , Sejahtera, berkeadilan, </t>
  </si>
  <si>
    <t>Nespa</t>
  </si>
  <si>
    <t>Isu Infrastruktur perkotaan yang berkelanjutan dan inklusif (drainase, jalan, jembatan, air bersih, sanitasi, dan persampahan), Isu Kualitas Sumber Daya Manusia yang unggul dan berdaya saing, Isu Kelestarian Lingkungan dan Perubahan Iklim</t>
  </si>
  <si>
    <t xml:space="preserve">Harapan kota kendari lebih baik maju makmur dan siap bersaing disegala sektor </t>
  </si>
  <si>
    <t>Wahyu Arsiah</t>
  </si>
  <si>
    <t>Bulukumba</t>
  </si>
  <si>
    <t>Kota kendari yang bersih, maju dan sejahtera</t>
  </si>
  <si>
    <t>Rizky Mardewi.S.Km</t>
  </si>
  <si>
    <t>Isu Infrastruktur perkotaan yang berkelanjutan dan inklusif (drainase, jalan, jembatan, air bersih, sanitasi, dan persampahan), Isu Penguatan kebudayaan dan kearifan lokal, Isu Ketahanan Pangan</t>
  </si>
  <si>
    <t>Kendari semakin maju yang memiliki SDM berkualitas, Lingkungan dan Insfrastruktur yang terawat dan kondisi ekonomi yang meningkat</t>
  </si>
  <si>
    <t>Julia pratiwi M</t>
  </si>
  <si>
    <t>Isu Infrastruktur perkotaan yang berkelanjutan dan inklusif (drainase, jalan, jembatan, air bersih, sanitasi, dan persampahan), Isu Kualitas Sumber Daya Manusia yang unggul dan berdaya saing, Isu Peningkatan Keamanan dan Ketertiban Kota</t>
  </si>
  <si>
    <t>Semoga kota kendari lebih maju dan berkembang,</t>
  </si>
  <si>
    <t>SUHARIAH</t>
  </si>
  <si>
    <t>Tana toraja</t>
  </si>
  <si>
    <t>Keamanan kota kendari agar lebih ditingkatkan dan memberantas penyalahgunaan narkotika yang masih meresahkan masyarakat sampai sekarang,terutama dikalangan generasi muda .</t>
  </si>
  <si>
    <t>Jumsuryani, S.Si</t>
  </si>
  <si>
    <t>Lepo-Lepo</t>
  </si>
  <si>
    <t>Pegawai honorer Sekda Kota Kendari</t>
  </si>
  <si>
    <t>Isu Perekonomian yang berkelanjutan, Isu Digitalisasi (Perkembangan Kecerdasan Buatan atau AI), Isu Kelestarian Lingkungan dan Perubahan Iklim</t>
  </si>
  <si>
    <t>Kendari menjadi kota yang lebih baik dari sebelumnya dalam segala aspek</t>
  </si>
  <si>
    <t>Rasman</t>
  </si>
  <si>
    <t>Kioko,Butur</t>
  </si>
  <si>
    <t>Menjadi kota yang maju ,dlm bidang pembangunan ,ekonomi, agama dan sosial budaya.</t>
  </si>
  <si>
    <t>Ersy sakti ilham</t>
  </si>
  <si>
    <t>Profesi</t>
  </si>
  <si>
    <t>haerin</t>
  </si>
  <si>
    <t xml:space="preserve">Pegaawai Non ASN Kendari </t>
  </si>
  <si>
    <t>Isu Infrastruktur perkotaan yang berkelanjutan dan inklusif (drainase, jalan, jembatan, air bersih, sanitasi, dan persampahan), Isu Kualitas Sumber Daya Manusia yang unggul dan berdaya saing, Isu Transportasi (integrasi moda transportasi masal)</t>
  </si>
  <si>
    <t>Transportasi dan Pergudangan, Ekonomi Kreatif</t>
  </si>
  <si>
    <t>LAPANGAN PEKERJAAN DIPERBANYAK, TRANSPORTASI MASSAL DIPERBARUI BIAR YANG MENGGUNAKAN KENDARAAN PRIBADI BERALIH KE TRANSPORTASI MASSAL AGAR TIDAK TERJADI KEMACETAN DAN TIDAK TERJADI POLUSI UDARA.
UDAHH ITU AJA MAAACIW</t>
  </si>
  <si>
    <t>TASRIF</t>
  </si>
  <si>
    <t xml:space="preserve">RUSDIMAN </t>
  </si>
  <si>
    <t>Kendari menjadi lebih baik lagi</t>
  </si>
  <si>
    <t>adi supriadi</t>
  </si>
  <si>
    <t>Isu Infrastruktur perkotaan yang berkelanjutan dan inklusif (drainase, jalan, jembatan, air bersih, sanitasi, dan persampahan), Isu Kualitas Sumber Daya Manusia yang unggul dan berdaya saing, Isu Kualitas Pelayanan Publik</t>
  </si>
  <si>
    <t>terciptanya kota kendari yang tertata rapi, tertib, aman, sumber daya manusia nya mumpuni, sejahtera dan berkeadilan</t>
  </si>
  <si>
    <t xml:space="preserve">ROSMIATI, SP </t>
  </si>
  <si>
    <t>Isu Kualitas Sumber Daya Manusia yang unggul dan berdaya saing, Isu Peningkatan Keamanan dan Ketertiban Kota, Isu Kelestarian Lingkungan dan Perubahan Iklim</t>
  </si>
  <si>
    <t>Terwujud pemerataan kesejahteraan rakyat</t>
  </si>
  <si>
    <t>Djarot syaputra haris.S.M</t>
  </si>
  <si>
    <t>Honorer( walikota kendari)</t>
  </si>
  <si>
    <t>Perdagangan Besar dan Eceran, Reparasi Mobil dan Sepeda Motor, Jasa Keuangan dan Asuransi, Jasa Perusahaan</t>
  </si>
  <si>
    <t xml:space="preserve">Memperluas lapangan pkerjaan </t>
  </si>
  <si>
    <t xml:space="preserve">DEVI DWI UTAMI </t>
  </si>
  <si>
    <t xml:space="preserve">Non ASN </t>
  </si>
  <si>
    <t>Terwujudnya kota dalam taman, bersih dan lingkungan yang sejahtera</t>
  </si>
  <si>
    <t>Nur Aiyda</t>
  </si>
  <si>
    <t>Terwujudnya kota yang bersih, indah dan sejahtera</t>
  </si>
  <si>
    <t xml:space="preserve">INDAH PERMATASARI YASIN </t>
  </si>
  <si>
    <t>Punggaluku</t>
  </si>
  <si>
    <t xml:space="preserve">Kota kendari mampu memberikan pelayanan prima kepada masyarakat di segala bidang,utama nya bidang kesehatan,selanjutnya membuka kesempatan kerja, dan menarik investor untuk mau berinvestasi di kota kendari, serta mampu menjadi rollmodel bagi kota yg sedang berkembang dan akan maju. </t>
  </si>
  <si>
    <t>Darmawati</t>
  </si>
  <si>
    <t>Bone modea</t>
  </si>
  <si>
    <t xml:space="preserve">Semoga bisa menjadi kota yg bertakwa aman dan sejahtera serta mampu berdaya saing </t>
  </si>
  <si>
    <t>Nasir T</t>
  </si>
  <si>
    <t>Isu Kualitas Sumber Daya Manusia yang unggul dan berdaya saing, Isu Transportasi (integrasi moda transportasi masal)</t>
  </si>
  <si>
    <t>Industri Pengolahan, Penyediaan Akomodasi dan Makan Minum</t>
  </si>
  <si>
    <t>Semu harus trcapai</t>
  </si>
  <si>
    <t>Yuli styawati</t>
  </si>
  <si>
    <t xml:space="preserve">Purworejo </t>
  </si>
  <si>
    <t>Isu Kualitas Sumber Daya Manusia yang unggul dan berdaya saing, Isu Digitalisasi (Perkembangan Kecerdasan Buatan atau AI), Isu Peningkatan Keamanan dan Ketertiban Kota</t>
  </si>
  <si>
    <t>Pertanian, Kehutanan dan Perikanan, Informasi dan Komunikasi, Pariwisata</t>
  </si>
  <si>
    <t>Kota Kendari bisa semakin masukan berkembang lagi</t>
  </si>
  <si>
    <t>Risnawati</t>
  </si>
  <si>
    <t xml:space="preserve">Honorer </t>
  </si>
  <si>
    <t>Herianto.a</t>
  </si>
  <si>
    <t xml:space="preserve">Kolaka </t>
  </si>
  <si>
    <t>Isu Perekonomian yang berkelanjutan, Isu Peningkatan Keamanan dan Ketertiban Kota</t>
  </si>
  <si>
    <t>Jasa Keuangan dan Asuransi, Administrasi Pemerintahan, Pertahanan dan Jaminan Sosial Wajib, Ekonomi Kreatif</t>
  </si>
  <si>
    <t>Kendari maju
Ekonomi maju</t>
  </si>
  <si>
    <t>Risal.S.Sos</t>
  </si>
  <si>
    <t>Semoga kota Kendari bisa lebih maju lagi</t>
  </si>
  <si>
    <t>Rahmawati</t>
  </si>
  <si>
    <t>Kota Kendari jadi kota yg maju dan aman</t>
  </si>
  <si>
    <t>Muhammad Akram</t>
  </si>
  <si>
    <t>Honorer/Non ASN</t>
  </si>
  <si>
    <t>Isu Infrastruktur perkotaan yang berkelanjutan dan inklusif (drainase, jalan, jembatan, air bersih, sanitasi, dan persampahan), Isu Perekonomian yang berkelanjutan</t>
  </si>
  <si>
    <t>Kota yang aman dan bebas dari anak muda pelaku NAPZA.</t>
  </si>
  <si>
    <t xml:space="preserve">Sahuriyanto Meronda </t>
  </si>
  <si>
    <t>Kerusakan lingkungan, Belum optimalnya pemerataan pembangunan (infrastruktur dasar dan lainnya), Ketersediaan air bersih</t>
  </si>
  <si>
    <t>Isu Infrastruktur perkotaan yang berkelanjutan dan inklusif (drainase, jalan, jembatan, air bersih, sanitasi, dan persampahan), Isu Ketahanan Pangan, Air bersih</t>
  </si>
  <si>
    <t>Kendari menjadi kota jasa, pariwisata dan kota unik yg masih mempertahankan eksositem pertaniannya maju , masyarakat berbudaya dan mandiri serta sejahtera</t>
  </si>
  <si>
    <t>Rusna damayanti</t>
  </si>
  <si>
    <t>Lakara</t>
  </si>
  <si>
    <t>semoga 20 tahun kemudian kota kendari lebih baik lagi terutama di bagian pengolahan sampah dan bantuan sosial...</t>
  </si>
  <si>
    <t>Cornelius padang</t>
  </si>
  <si>
    <t>Kemiskinan dan kesenjangan sosial, Belum optimalnya pemerataan pembangunan (infrastruktur dasar dan lainnya), Prnyediaan air bersih</t>
  </si>
  <si>
    <t>Isu Infrastruktur perkotaan yang berkelanjutan dan inklusif (drainase, jalan, jembatan, air bersih, sanitasi, dan persampahan), Isu Transportasi (integrasi moda transportasi masal), Kualitas air bersih bagi masyarakat</t>
  </si>
  <si>
    <t xml:space="preserve">Menjadikan teluk kendari sebagai Hub/etalase/ beranda depan wajah kota kendari sebagai ibukota provinsi </t>
  </si>
  <si>
    <t>Banyus</t>
  </si>
  <si>
    <t>Peningkatan SDM dibidang agama, digitalisasi dan kemajuan TIK tanpa melupakan kultur dan budaya daerah</t>
  </si>
  <si>
    <t xml:space="preserve">Lukman hakim </t>
  </si>
  <si>
    <t xml:space="preserve">Panganguran </t>
  </si>
  <si>
    <t xml:space="preserve">Kerusakan lingkungan, Kemiskinan dan kesenjangan sosial, Lapangan pekerjaan kurang </t>
  </si>
  <si>
    <t>Pertanian, Kehutanan dan Perikanan, Industri Pengolahan, Jasa Perusahaan</t>
  </si>
  <si>
    <t>Apa di😁</t>
  </si>
  <si>
    <t>Syarlita</t>
  </si>
  <si>
    <t>Terus berkembang maju dan aman serta adanya peningkatan perekononian</t>
  </si>
  <si>
    <t>Senywati</t>
  </si>
  <si>
    <t>Mandiri dan sejahtera</t>
  </si>
  <si>
    <t>Hj. Saemina</t>
  </si>
  <si>
    <t xml:space="preserve">Konawe </t>
  </si>
  <si>
    <t>Isu Infrastruktur perkotaan yang berkelanjutan dan inklusif (drainase, jalan, jembatan, air bersih, sanitasi, dan persampahan), Isu Kualitas Sumber Daya Manusia yang unggul dan berdaya saing, Isu Penguatan kebudayaan dan kearifan lokal</t>
  </si>
  <si>
    <t xml:space="preserve">Majunya ekonomi kreatif di kota kendari </t>
  </si>
  <si>
    <t>Irdawan</t>
  </si>
  <si>
    <t>Konda</t>
  </si>
  <si>
    <t>Menjadi lebih baik dari sekarang</t>
  </si>
  <si>
    <t>Eka dila</t>
  </si>
  <si>
    <t>Isu Kualitas Sumber Daya Manusia yang unggul dan berdaya saing, Isu Transportasi (integrasi moda transportasi masal), Isu Kualitas Pelayanan Publik</t>
  </si>
  <si>
    <t>Bisa lebih baik lagi</t>
  </si>
  <si>
    <t>Titah Aprilia Riadiani</t>
  </si>
  <si>
    <t>Tulungagung</t>
  </si>
  <si>
    <t>Pengadaan Air, Pengelolaan Sampah, Limbah dan Daur Ulang, Konstruksi, Pariwisata</t>
  </si>
  <si>
    <t xml:space="preserve">Kendari semakin maju dan menjadi tempat tinggal yang nyaman </t>
  </si>
  <si>
    <t>Marhana Arif</t>
  </si>
  <si>
    <t>Sinjai</t>
  </si>
  <si>
    <t>Semoga Kota Kendari menjadi Kota yang sehat, bersih, aman dan sejahtera masyarakatnya</t>
  </si>
  <si>
    <t>Sabaruddin</t>
  </si>
  <si>
    <t>Konewe selatan</t>
  </si>
  <si>
    <t>Menjadi kota saing dgn kota kota yg sdh berkembang</t>
  </si>
  <si>
    <t>Pasrin Rine</t>
  </si>
  <si>
    <t>Bau-bau</t>
  </si>
  <si>
    <t>Terwujudnya kota kendari yang aman dan sejahtera</t>
  </si>
  <si>
    <t>Yuniati Malik, SP</t>
  </si>
  <si>
    <t>Berdaya saing dan berbasis teknologi informasi</t>
  </si>
  <si>
    <t>SANTIWATI,S.PT.M.SI</t>
  </si>
  <si>
    <t>Kota Kendari dengan sistem pelayanan publik berbasis aplikasi</t>
  </si>
  <si>
    <t>MUSLIM</t>
  </si>
  <si>
    <t>BUTUR</t>
  </si>
  <si>
    <t>Lebih maju, aman dan sejahtera</t>
  </si>
  <si>
    <t>Irham</t>
  </si>
  <si>
    <t>Transportasi dan Pergudangan</t>
  </si>
  <si>
    <t>Menjadi kota jasa yang dapat melayani berbagai kebutuhan masyarakat yang murah dan cepat</t>
  </si>
  <si>
    <t>Rabiati</t>
  </si>
  <si>
    <t>Labuan</t>
  </si>
  <si>
    <t>Honoret</t>
  </si>
  <si>
    <t>Kemiskinan dan kesenjangan sosial, Belum optimalnya perekonomian, Perlu diperhatikan rumah- rumah bagian digunung belum memadai jalanannya</t>
  </si>
  <si>
    <t>Isu Infrastruktur perkotaan yang berkelanjutan dan inklusif (drainase, jalan, jembatan, air bersih, sanitasi, dan persampahan), Isu Ketahanan Pangan, Isu Transportasi (integrasi moda transportasi masal)</t>
  </si>
  <si>
    <t>Menjadi kota terbaik dan kota percontohan seindonesia</t>
  </si>
  <si>
    <t>Muh ilham ramadhan</t>
  </si>
  <si>
    <t>Pegawai honorer</t>
  </si>
  <si>
    <t xml:space="preserve">Semoga kota kendari makin berjaya dan mengangkat honorer untuk jadi PNS </t>
  </si>
  <si>
    <t>Nur aini</t>
  </si>
  <si>
    <t>Kondongia</t>
  </si>
  <si>
    <t>Isu Infrastruktur perkotaan yang berkelanjutan dan inklusif (drainase, jalan, jembatan, air bersih, sanitasi, dan persampahan), Isu Kualitas Sumber Daya Manusia yang unggul dan berdaya saing, Isu Ketahanan Pangan</t>
  </si>
  <si>
    <t>Kota yang aman tentram dan damai makmur sejahtera</t>
  </si>
  <si>
    <t>Alamiah</t>
  </si>
  <si>
    <t>Pertambangan dan Penggalian, Pengadaan Air, Pengelolaan Sampah, Limbah dan Daur Ulang, Informasi dan Komunikasi</t>
  </si>
  <si>
    <t>Harapan saya, smoga kota kendari ke depanx bisa lbih maju baik dri segi perekonomian, pembangunan infrastruktur maupun pengadaan lapangan kerja sbg wujud kota yg tlah siap maju....Amiin....</t>
  </si>
  <si>
    <t xml:space="preserve">Kerusakan lingkungan, Belum optimalnya pemerataan pembangunan (infrastruktur dasar dan lainnya), Keterlibatan masyarakat dalam proses pembangunan </t>
  </si>
  <si>
    <t>1. Lingkungan hidup yang lebih baik
2. Kesempatan bagi masyarakat untuk berinvestasi
3. Berkembangnya pariwisata dan ekonomi kreatif yang dapat menjadi ciri khas kota kendari</t>
  </si>
  <si>
    <t>Nelis sandi arianti</t>
  </si>
  <si>
    <t>Semoga Kota Kendari bisa menjadi kota yg lebih maju, sejahtera dan berdaya saing</t>
  </si>
  <si>
    <t>Ulfa Bafadal</t>
  </si>
  <si>
    <t>Pertambangan dan Penggalian, Administrasi Pemerintahan, Pertahanan dan Jaminan Sosial Wajib, Pariwisata</t>
  </si>
  <si>
    <t>Semoga kendari bisa menjadi kota yg berkembang tanpa kemacetan</t>
  </si>
  <si>
    <t>Ani juliati</t>
  </si>
  <si>
    <t>Ameroro</t>
  </si>
  <si>
    <t>Kota yg aman,tentram,asri,sejuk,tercipta lapangan kerja</t>
  </si>
  <si>
    <t>Syam</t>
  </si>
  <si>
    <t>Harapannya agar masyarakat dapat terpenuhi kebutuhan sandang dan pangan dan memiliki kesempatan  usaha/kerja</t>
  </si>
  <si>
    <t>ISNAINI NURFITRIANI</t>
  </si>
  <si>
    <t xml:space="preserve">Semoga kota kendari , bisa betul2 menjadi kota Yg BERTAQWA dan bisa berdaya saing dgan kota2 yang lain agar masyarakatnya semakin sejahterah,,, Aamiin </t>
  </si>
  <si>
    <t>Asnia</t>
  </si>
  <si>
    <t>Morowali</t>
  </si>
  <si>
    <t>Tenaga kontrak</t>
  </si>
  <si>
    <t>Penyediaan Akomodasi dan Makan Minum</t>
  </si>
  <si>
    <t>Kesejahteraan</t>
  </si>
  <si>
    <t>Selvia Ningsi,SP</t>
  </si>
  <si>
    <t>Harapan saya menjadikan kota Kendari program kota Kendari cantik dalam artian aman,kota bertakwa/religius dan ekonomi masyarakatnya sejahtera krna dsiapkan t4. Berkreatifitas buat Usaha UMKM dan ank2 muda milenial untuk menyalurkan bakatnya demi kmajuan kota berkualitas berkompetensi,selain itu jalanan kota Kendari yg masih seperti perkampungan jalan rusak diperbaiki drainase dsdiakan oleh pihak yg bersangkutan,trimakasih🙏</t>
  </si>
  <si>
    <t>Sirajuddin</t>
  </si>
  <si>
    <t>1.Kesejatraan masyarakat kota Kendari semakin baik 
2. Penataan lingkungan kota dan kebersihan semakin baik</t>
  </si>
  <si>
    <t>Muliasni</t>
  </si>
  <si>
    <t xml:space="preserve">Kota kendari menjadi kota yg maju dan perekonomian semakin baik </t>
  </si>
  <si>
    <t>Isra frischa</t>
  </si>
  <si>
    <t>Menjadikan kota kendari menjadi lebih nyaman, aman,damai dan berdaya saing adalah agenda yang harus dilaksanakan sehingga apa yang menjadi harapan masyarakat bisa terpenuhi</t>
  </si>
  <si>
    <t xml:space="preserve">JASRIN </t>
  </si>
  <si>
    <t>Menjadi kota yg bertakwa, kota yg maju dalam bidang perkembangan ekonomi, &amp; mengurangi kemiskinan, mewujudkan kota Kendari yg lebih aman, mengurangi pengangguran.</t>
  </si>
  <si>
    <t>Andi syamsul alam</t>
  </si>
  <si>
    <t>Konawe Selatan</t>
  </si>
  <si>
    <t>Mandiri, Sejahtera, Berpengetahuan dan Religius</t>
  </si>
  <si>
    <t>ZULKARNAIM</t>
  </si>
  <si>
    <t>Wawotobi, Konawe</t>
  </si>
  <si>
    <t>Industri Pengolahan, Pengadaan Air, Pengelolaan Sampah, Limbah dan Daur Ulang, Konstruksi</t>
  </si>
  <si>
    <t>Maju, moderen, aman dan sejahtera</t>
  </si>
  <si>
    <t>Harnisa</t>
  </si>
  <si>
    <t xml:space="preserve">Kota yang bertaqwa, bersih, indah, terang benderang, harmonis dan sejahtera </t>
  </si>
  <si>
    <t>Rini Sriyani</t>
  </si>
  <si>
    <t>Kesejateraan,tdk ada lagi pengemis dijalanan, pembangunan yg merata disegala bidang, moda transportasi yg modern,lingkungan yg sehat, pelayanan rs yg maksimal untuk rakyat miskin, Bpjs hrs mendapat pelayanan yg baik, dunia pendidikan yg transparan, pemerintah yg transparan,  perekonomian yg meningkat.</t>
  </si>
  <si>
    <t>Nila</t>
  </si>
  <si>
    <t>Kota kendari maju</t>
  </si>
  <si>
    <t>Siti Marwati, SP</t>
  </si>
  <si>
    <t>Isu Perekonomian yang berkelanjutan, Isu Kualitas Sumber Daya Manusia yang unggul dan berdaya saing, Isu Ketahanan Pangan</t>
  </si>
  <si>
    <t xml:space="preserve">Mewujudkan kota Kendari yang maju, terwujudnya akhlak yang lebih baik lagi, mengurangi jumlah pengangguran dan tersedianya lapangan kerja </t>
  </si>
  <si>
    <t>Herlina Hamsah</t>
  </si>
  <si>
    <t>Maros</t>
  </si>
  <si>
    <t>Isu Perekonomian yang berkelanjutan, Isu Digitalisasi (Perkembangan Kecerdasan Buatan atau AI)</t>
  </si>
  <si>
    <t>Kota kendari semakin maju,aman dan sejahtera</t>
  </si>
  <si>
    <t>Masni</t>
  </si>
  <si>
    <t>Pinrang 31Desember 1967</t>
  </si>
  <si>
    <t>Isu Kualitas Sumber Daya Manusia yang unggul dan berdaya saing, Isu Ketahanan Pangan, Isu Kualitas Pelayanan Publik</t>
  </si>
  <si>
    <t>Pertanian, Kehutanan dan Perikanan, Industri Pengolahan</t>
  </si>
  <si>
    <t xml:space="preserve">Mewujudkan tersedianya ketahanan pangan,terwujudnya Akhlak /ketaqwaan masyarakat secara umum,menciptakan lapangan kerja/tidak ada lagi pengangguran,kwalitas pendidikan yang jauh lebih baik,terjaganya kwalitas keamanan,ketertiban dan kesehatan,
   </t>
  </si>
  <si>
    <t xml:space="preserve">Apriliani </t>
  </si>
  <si>
    <t xml:space="preserve">Rembang </t>
  </si>
  <si>
    <t>Kerusakan lingkungan, Belum optimalnya daya saing tenaga kerja</t>
  </si>
  <si>
    <t>Pengadaan Air, Pengelolaan Sampah, Limbah dan Daur Ulang, Real Estate, Jasa Perusahaan</t>
  </si>
  <si>
    <t>Semoga kendari semakin maju pembangunannya, aman lingkungannya dan bebas dari sampah</t>
  </si>
  <si>
    <t>Ernice Rantebua</t>
  </si>
  <si>
    <t>Makale</t>
  </si>
  <si>
    <t>Isu Perekonomian yang berkelanjutan, Isu Transportasi (integrasi moda transportasi masal), Isu Kualitas Pelayanan Publik</t>
  </si>
  <si>
    <t>Kota Kendari kedepanx lebih maju di semua bidang,rakyat tentram dan merasa aman#kendaribergerak</t>
  </si>
  <si>
    <t xml:space="preserve">ANDIHARMIDIN </t>
  </si>
  <si>
    <t>Walay. Kec.abuki.kab.konawe</t>
  </si>
  <si>
    <t>Desa laikaaha, kec.ranomeeto.konawe selatan</t>
  </si>
  <si>
    <t>Objek wisata perlu dibangun yg lebih baik lagi.sosil budaya,keamanan perlu ditingkatkan.pembangunan tuguh 4 pilar .</t>
  </si>
  <si>
    <t>Yeni Mayusda s.si</t>
  </si>
  <si>
    <t>Langgea</t>
  </si>
  <si>
    <t>Isu Kualitas Sumber Daya Manusia yang unggul dan berdaya saing</t>
  </si>
  <si>
    <t>Semakin maju,berdaya saing tinggi,SDM yang unggul dan berkurangnya angka kemiskinan</t>
  </si>
  <si>
    <t>ARMIN</t>
  </si>
  <si>
    <t>MENJADI KOTA YG MANDIRI</t>
  </si>
  <si>
    <t>Justiranda saputra jusuf</t>
  </si>
  <si>
    <t>Honorer dinas pertanian kota kendari</t>
  </si>
  <si>
    <t>Semoga aman</t>
  </si>
  <si>
    <t>Risni yanti ,S.Pt</t>
  </si>
  <si>
    <t>Pengadaan Air, Pengelolaan Sampah, Limbah dan Daur Ulang, Penyediaan Akomodasi dan Makan Minum, Administrasi Pemerintahan, Pertahanan dan Jaminan Sosial Wajib</t>
  </si>
  <si>
    <t>Pendidikan dan pelayanan publik di tingkatkan, tdk adax kesenjangan sosial 
Akses publik d permudah</t>
  </si>
  <si>
    <t>Teguh Permana</t>
  </si>
  <si>
    <t>Belum optimalnya pemerataan pembangunan (infrastruktur dasar dan lainnya), Belum optimalnya tata kelola pemerintahan, Jalan Kota sangat perlu dibenahi</t>
  </si>
  <si>
    <t>Perdagangan Besar dan Eceran, Reparasi Mobil dan Sepeda Motor, Administrasi Pemerintahan, Pertahanan dan Jaminan Sosial Wajib, Ekonomi Kreatif</t>
  </si>
  <si>
    <t>Menjadi kota yang aman, jalan dan drainase baik di protokol maupun di kompleks perumahan dibangun dan diperbaiki (rusak), ruang terbuka hijau ditambah.</t>
  </si>
  <si>
    <t>Yuliana</t>
  </si>
  <si>
    <t>Menjadi kota yang sejahtera, aman, dan maju</t>
  </si>
  <si>
    <t xml:space="preserve">Nely Rante </t>
  </si>
  <si>
    <t>Semoga kedepannya pembangunan lebih baik lagi</t>
  </si>
  <si>
    <t>LA POMBURU</t>
  </si>
  <si>
    <t>MUNA BARAT</t>
  </si>
  <si>
    <t>TNI</t>
  </si>
  <si>
    <t>Isu Kualitas Sumber Daya Manusia yang unggul dan berdaya saing, Isu Peningkatan Keamanan dan Ketertiban Kota, Isu Kualitas Pelayanan Publik</t>
  </si>
  <si>
    <t>Pengadaan Listrik dan Gas, Administrasi Pemerintahan, Pertahanan dan Jaminan Sosial Wajib, Ekonomi Kreatif</t>
  </si>
  <si>
    <t>KOTA KENDARI MAJU DAN BERKEMBANG DENGAN DAMAI DAN MASYARAKATNYA SEJAHTRA</t>
  </si>
  <si>
    <t>Rosnawati</t>
  </si>
  <si>
    <t>Kecamatan Konda konawe selatan</t>
  </si>
  <si>
    <t>Harapan saya semoga kota kendari bisa menjadi bagian yg bisa di banggakan dr daerah2 lain</t>
  </si>
  <si>
    <t>NOVI DIANA WIJAYANTI</t>
  </si>
  <si>
    <t>MEDAN</t>
  </si>
  <si>
    <t>Kendari hijau, aman dan digitalisasi</t>
  </si>
  <si>
    <t>Andriani Puspitaningsih</t>
  </si>
  <si>
    <t>Selaras dengan cita-cita bangsa menuju negara maju di 2045,tentu dengan harapan yang sama juga terjadi pada KOTA KENDARI,tata kelola infrastuktur yang merata dan berbasis ramah lingkungan,ketersediaan lapangan pekerjaan dan lingkungan yang bersih,tertib dan damai,diharapkan terjadi secara inklusif,DAMAI SELALU KOTA TERCINTAKU.</t>
  </si>
  <si>
    <t>Mulyady mustamin</t>
  </si>
  <si>
    <t>Isu Perekonomian yang berkelanjutan, Isu Peningkatan Keamanan dan Ketertiban Kota, Isu Transportasi (integrasi moda transportasi masal)</t>
  </si>
  <si>
    <t xml:space="preserve">Kota Kendari memiliki Sarana transportasi publik massal yang layak dan aman, yang menghubungkan seluruh bagian kota secara utuh agar pemerataan persebaran titik-titik 
Penduduk dan perokonomian masyarakat dapat dicapai. </t>
  </si>
  <si>
    <t>M. Ichsan Syirait Ramadhan</t>
  </si>
  <si>
    <t>Mampu menjadi kota dengan menjadi titik sentral percontohan bagi kota lain di wilayah regional Indonesia Timur baik secara menyeluruh hingga di seluruh Indonesia. Kemudian adanya program terintegrasi di seluruh wilayah kota kendari baik dari sektor pelayanan hingga moda transportasi. Serta sebagai kota dengan penyediaan lapangan kerja dari sektor jasa terbesar harus mampu membangun kerja sama pembangunan dengan kabupaten di sekitar wilayah kota kendari guna mampu mensupport wilayah kota dengan jumlah penduduk yang memiliki kebutuhan yang sangat besar.</t>
  </si>
  <si>
    <t>Andry Haseng M, SKM</t>
  </si>
  <si>
    <t>Kendari lebih baik</t>
  </si>
  <si>
    <t>Taufik syamsul kamar</t>
  </si>
  <si>
    <t>Isu Digitalisasi (Perkembangan Kecerdasan Buatan atau AI), Isu Peningkatan Keamanan dan Ketertiban Kota, Isu Transportasi (integrasi moda transportasi masal)</t>
  </si>
  <si>
    <t xml:space="preserve">Menjadi kota besar </t>
  </si>
  <si>
    <t xml:space="preserve">Eko Wibowo </t>
  </si>
  <si>
    <t xml:space="preserve">Harapan untuk kota Kendari di tahun 2045 bisa lebih maju dari sekarang </t>
  </si>
  <si>
    <t>Kota Kendari lebih sejahtra</t>
  </si>
  <si>
    <t>FIFRIANA RIRI HATUELA</t>
  </si>
  <si>
    <t>Isu Infrastruktur perkotaan yang berkelanjutan dan inklusif (drainase, jalan, jembatan, air bersih, sanitasi, dan persampahan), Isu Kualitas Sumber Daya Manusia yang unggul dan berdaya saing, Isu Digitalisasi (Perkembangan Kecerdasan Buatan atau AI)</t>
  </si>
  <si>
    <t>Informasi dan Komunikasi, Jasa Keuangan dan Asuransi, Pariwisata</t>
  </si>
  <si>
    <t>KOTA KENDARI LEBIH MAJU, BERKEMBANG DAN MEMILIKI SDM YANG BERDAYA SAING</t>
  </si>
  <si>
    <t>Octavianus padang</t>
  </si>
  <si>
    <t>Konstruksi, Jasa Keuangan dan Asuransi, Pariwisata</t>
  </si>
  <si>
    <t xml:space="preserve">Pembangunan merata disegala aspek </t>
  </si>
  <si>
    <t>Mega</t>
  </si>
  <si>
    <t xml:space="preserve">Jakarta </t>
  </si>
  <si>
    <t xml:space="preserve">Belum optimalnya daya saing tenaga kerja, Pendidikan yang mahal untuk ekonomi menengah ke bawah dan informasi penyelenggaraan pendidikan nonformal belum optimal: peningkatan pelayanan kesehatan </t>
  </si>
  <si>
    <t xml:space="preserve">Sebagai ibu kota lebih terstruktur untuk pelayanan-pelayanan masyarakat, kesehatan dan pendidikan juga moda transportasi umum yang menjangkau banyak tempat. Tetap melestarikan lingkungan, pembangunan berdasarkan AMDAL, sektor ekonomi kreatif dan pariwisata berkembang </t>
  </si>
  <si>
    <t>Yadhi</t>
  </si>
  <si>
    <t>Kemiskinan dan kesenjangan sosial, Belum optimalnya pemerataan pembangunan (infrastruktur dasar dan lainnya), Kebersihan kota yang belum optimal</t>
  </si>
  <si>
    <t>Kota kendari menjadi kota yang aman, nyaman, sejahtera dan berdaya saing</t>
  </si>
  <si>
    <t>Jumail</t>
  </si>
  <si>
    <t>Harapan sy 20 kedepan, agar semua jalan di kota Kendari tidak ada lg yg belum ter aspal serta drainase lebih terintegrasi, ekonomi kreatif agar mendapat dukungan penuh dari pemerintah, sekolah gratis, ketersediaan air bersih, edukasi terkait pengelolaan sampah</t>
  </si>
  <si>
    <t>NSISA SE</t>
  </si>
  <si>
    <t>Kota kenda sukses maju dan bisa bersaing dengan daerah lain</t>
  </si>
  <si>
    <t>Lukman</t>
  </si>
  <si>
    <t>kota kendari menjadi kota agrowisata tebesar di sultra</t>
  </si>
  <si>
    <t>Lasiji</t>
  </si>
  <si>
    <t>Pengadaan Air, Pengelolaan Sampah, Limbah dan Daur Ulang, Perdagangan Besar dan Eceran, Reparasi Mobil dan Sepeda Motor, Administrasi Pemerintahan, Pertahanan dan Jaminan Sosial Wajib</t>
  </si>
  <si>
    <t>Masyarakat kota Kendari hidup sejahtera</t>
  </si>
  <si>
    <t>La Uba</t>
  </si>
  <si>
    <t>Kab. Butenh</t>
  </si>
  <si>
    <t>Menjadi kota emas</t>
  </si>
  <si>
    <t>Mukarram</t>
  </si>
  <si>
    <t>Semakin Maju dan Sejahtera sesuai visi Kota Kendari</t>
  </si>
  <si>
    <t>Kasno Arif</t>
  </si>
  <si>
    <t>Industri Pengolahan, Pengadaan Air, Pengelolaan Sampah, Limbah dan Daur Ulang, Administrasi Pemerintahan, Pertahanan dan Jaminan Sosial Wajib</t>
  </si>
  <si>
    <t>Adanya sumberdaya ekonomi lokal sebagai brand Kota Kendari yang dikelola dan memiliki  daya saing global</t>
  </si>
  <si>
    <t>Elvanus polla</t>
  </si>
  <si>
    <t>Semoga bisa lebih maju lagi dari yg sekarang</t>
  </si>
  <si>
    <t>Rezha oktara saputra</t>
  </si>
  <si>
    <t>Bisa lebih sejahtera</t>
  </si>
  <si>
    <t>SURAHMAN</t>
  </si>
  <si>
    <t>Jadilah kota beriman jangan hanya mengejar duniawi belaka</t>
  </si>
  <si>
    <t>Nur hidayati</t>
  </si>
  <si>
    <t>PPPK</t>
  </si>
  <si>
    <t>Isu Perekonomian yang berkelanjutan, Isu Kualitas Sumber Daya Manusia yang unggul dan berdaya saing, Isu Kelestarian Lingkungan dan Perubahan Iklim</t>
  </si>
  <si>
    <t>Pertanian, Kehutanan dan Perikanan, Ekonomi Kreatif</t>
  </si>
  <si>
    <t>Semoga Kendari lebih maju dalam segi ekonomi, lingkungan dan kesejahteraan rakyat</t>
  </si>
  <si>
    <t>Masrul</t>
  </si>
  <si>
    <t>enano Kabupaten Bombana</t>
  </si>
  <si>
    <t>Industri Pengolahan, Administrasi Pemerintahan, Pertahanan dan Jaminan Sosial Wajib, Ekonomi Kreatif</t>
  </si>
  <si>
    <t>menjadi kota yang memiliki masyarakat berakhlaqul qarimah,  kota yang bersih,  indah,  aman,  meningkat pendapatan, lapangan kerja tersedia,  pendidikan yang dijangkau seluruh masyarakat kota kendari</t>
  </si>
  <si>
    <t>Widyanto</t>
  </si>
  <si>
    <t>Isu Kualitas Sumber Daya Manusia yang unggul dan berdaya saing, Isu Ketahanan Pangan, Isu Kelestarian Lingkungan dan Perubahan Iklim</t>
  </si>
  <si>
    <t>Kota kendari bisa maju, berakhlak, berbudaya dan mempu bersaing dgn kota2 besar lainnya</t>
  </si>
  <si>
    <t>helda</t>
  </si>
  <si>
    <t>Semoga Kota Kendari semakin maju dan berkembang baik dari aspek informasi, perekonomian, pariwisata, serta kesejahteraan masyarakatnya</t>
  </si>
  <si>
    <t>Herlina</t>
  </si>
  <si>
    <t>Honorer Dinas Pertanian Kota Kendari</t>
  </si>
  <si>
    <t>Mensejahterakan masyarat Kota Kendari</t>
  </si>
  <si>
    <t>Drh. AFIF ISYA AKBAR</t>
  </si>
  <si>
    <t>RAHA</t>
  </si>
  <si>
    <t>Isu Kualitas Pelayanan Publik</t>
  </si>
  <si>
    <t>Semakin baik dan jaya</t>
  </si>
  <si>
    <t>Sutia Akbar Taridala</t>
  </si>
  <si>
    <t>Kota Kendari dapat mengembangkan eksistensinya sebagai ibukota Provinsi.</t>
  </si>
  <si>
    <t>Al Musawwir Arrasaq</t>
  </si>
  <si>
    <t xml:space="preserve">Banyak sampah yang tidak ditangani, jalan yang tidak aman untuk pengendara terutama Ibu hamil </t>
  </si>
  <si>
    <t xml:space="preserve">Bebas sampah, pencurian, perampokan dan begal. Bebas jaringan jelek dan jalan berlubang </t>
  </si>
  <si>
    <t>La Sifati</t>
  </si>
  <si>
    <t>TNI AL</t>
  </si>
  <si>
    <t>Isu Penguatan kebudayaan dan kearifan lokal, Isu Peningkatan Keamanan dan Ketertiban Kota, Isu Kelestarian Lingkungan dan Perubahan Iklim</t>
  </si>
  <si>
    <t>Pertanian, Kehutanan dan Perikanan, Pertambangan dan Penggalian, Ekonomi Kreatif</t>
  </si>
  <si>
    <t>Menjadi kota modern yg berbudaya</t>
  </si>
  <si>
    <t>Karnita rombe</t>
  </si>
  <si>
    <t>Isu Perekonomian yang berkelanjutan, Isu Kualitas Sumber Daya Manusia yang unggul dan berdaya saing, Isu Peningkatan Keamanan dan Ketertiban Kota</t>
  </si>
  <si>
    <t>Menjadi kota Kendari yg sejahtra dan masyarakatx makmur menuju kota Kendari bertaqwa</t>
  </si>
  <si>
    <t>Fakhrisya Zalili</t>
  </si>
  <si>
    <t>Isu Ketahanan Pangan, Isu Kelestarian Lingkungan dan Perubahan Iklim</t>
  </si>
  <si>
    <t xml:space="preserve">Pembangunan bukan hanya tentang pertumbuhan ekonomi tapi keadilan sosial dan keadilan ekologis.. </t>
  </si>
  <si>
    <t>Sukmawati, S.ST., M.Keb</t>
  </si>
  <si>
    <t xml:space="preserve">Mewujudkan kota Kendari sesuai dengan visi misi kota Kendari </t>
  </si>
  <si>
    <t>Faisal</t>
  </si>
  <si>
    <t>Kolaka timur</t>
  </si>
  <si>
    <t>Isu Kualitas Sumber Daya Manusia yang unggul dan berdaya saing, Isu Penguatan kebudayaan dan kearifan lokal, Isu Transportasi (integrasi moda transportasi masal)</t>
  </si>
  <si>
    <t>Menjadi kota yang dapat di contoh oleh, kota tetangga, khususnya di sulawesi tenggara</t>
  </si>
  <si>
    <t xml:space="preserve">MINAWATI </t>
  </si>
  <si>
    <t>Lawulo</t>
  </si>
  <si>
    <t xml:space="preserve">Meningkatkan ekonomi kreatif dan memperhatikan tenaga honorer </t>
  </si>
  <si>
    <t xml:space="preserve">ABDULLAH FIRMAN </t>
  </si>
  <si>
    <t>Pertanian, Kehutanan dan Perikanan, Industri Pengolahan, Administrasi Pemerintahan, Pertahanan dan Jaminan Sosial Wajib</t>
  </si>
  <si>
    <t>semoga kota kendari menjadi kota yang maju aman sejahtera dan bergerak cepat</t>
  </si>
  <si>
    <t>Toto</t>
  </si>
  <si>
    <t>Isu Penguatan kebudayaan dan kearifan lokal, Isu Ketahanan Pangan, Isu Kesempatan Bekerja bagi masyarakat kota kendari</t>
  </si>
  <si>
    <t>Pengadaan Listrik dan Gas, Transportasi dan Pergudangan, Ekonomi Kreatif</t>
  </si>
  <si>
    <t>KENDARI Menjadi pusat ekonomi, pariwisata dan pembangunan yang konservatif....</t>
  </si>
  <si>
    <t>Agustono Slamet</t>
  </si>
  <si>
    <t>membangun tanpa menghilangkan sdm yang religius dan sda yang ramah lingkungan</t>
  </si>
  <si>
    <t>Sri yuni</t>
  </si>
  <si>
    <t>Seoga kota kendari menjadi kota yang bersih dan masyarakatnya lebih sejahtera</t>
  </si>
  <si>
    <t>Nurhaja Taridala</t>
  </si>
  <si>
    <t>Isu Kualitas Sumber Daya Manusia yang unggul dan berdaya saing, Isu Digitalisasi (Perkembangan Kecerdasan Buatan atau AI), Isu Transportasi (integrasi moda transportasi masal)</t>
  </si>
  <si>
    <t xml:space="preserve">Harapan saya di tahun 2045 kendari menjadi kota yang masyarakatnya sejarah. </t>
  </si>
  <si>
    <t>Setuju untuk kemajuan kota kendari seiring dengan semboyan kendari bergerak.</t>
  </si>
  <si>
    <t>Kota Kendari yang aman, bersih, tertib, bertaqwa kepada Allah, beradab, dan sejahtera.</t>
  </si>
  <si>
    <t>Musriah</t>
  </si>
  <si>
    <t>Lohia raha muna</t>
  </si>
  <si>
    <t>Isu Perekonomian yang berkelanjutan, Isu Kualitas Sumber Daya Manusia yang unggul dan berdaya saing, Isu Penguatan kebudayaan dan kearifan lokal</t>
  </si>
  <si>
    <t>Aman adil dan sejahtera</t>
  </si>
  <si>
    <t xml:space="preserve">Al Mukaddas </t>
  </si>
  <si>
    <t xml:space="preserve">Semoga Kota Kendari Lebih Maju </t>
  </si>
  <si>
    <t>JONI.Spt</t>
  </si>
  <si>
    <t>Semoga menjadi kota aman damai dan sejahtra perekonomian</t>
  </si>
  <si>
    <t>VANI APRIANA</t>
  </si>
  <si>
    <t>Isu Infrastruktur perkotaan yang berkelanjutan dan inklusif (drainase, jalan, jembatan, air bersih, sanitasi, dan persampahan), Isu Perekonomian yang berkelanjutan, Isu Transportasi (integrasi moda transportasi masal)</t>
  </si>
  <si>
    <t xml:space="preserve">Makin maju dan bersumber daya </t>
  </si>
  <si>
    <t>Helvi</t>
  </si>
  <si>
    <t>Menjadi kota bertaqwa, bersih dan aman.</t>
  </si>
  <si>
    <t xml:space="preserve">Andi Nardawati </t>
  </si>
  <si>
    <t>Palu</t>
  </si>
  <si>
    <t xml:space="preserve">Kota Kendari sejahtera aman, tentram dan berdaya saing </t>
  </si>
  <si>
    <t>Nursanti</t>
  </si>
  <si>
    <t xml:space="preserve">smoga prmsalahan tentang sampah,air,perekonomian,umkm,usaha2 kecil,bantuan dll smua dpt terelisasi dgn baik. </t>
  </si>
  <si>
    <t>Lisnawati Sardin</t>
  </si>
  <si>
    <t>Kota kendari lebih baik lagi ekonomi, budaya, kebersihannya, pariwisata, dan keamanannya. Kota kendari lebih baik dari kota kota lain di indonesia</t>
  </si>
  <si>
    <t>Marlina.S.Sos</t>
  </si>
  <si>
    <t>Honorer K2</t>
  </si>
  <si>
    <t>Sektor pertanian di tingkatkan lagi</t>
  </si>
  <si>
    <t>Asliliyani</t>
  </si>
  <si>
    <t xml:space="preserve">Menjadi kota yang berdaya saing yang mencakup semua aspek. </t>
  </si>
  <si>
    <t>Chaerany indrawaty</t>
  </si>
  <si>
    <t>Menjadi kota yg aman dan sejahtra dan beriman</t>
  </si>
  <si>
    <t>Albert</t>
  </si>
  <si>
    <t xml:space="preserve">Harus lebih dan lebih maju.. </t>
  </si>
  <si>
    <t>Riky Hendriawan</t>
  </si>
  <si>
    <t xml:space="preserve">Semoga sukses </t>
  </si>
  <si>
    <t>Gustan</t>
  </si>
  <si>
    <t>Isu Perekonomian yang berkelanjutan, Isu Ketahanan Pangan</t>
  </si>
  <si>
    <t xml:space="preserve">Menjadi kota bertakwa, bersih,ramah masyarakatnya dan bisa memperluas lapangan pekerjaan </t>
  </si>
  <si>
    <t>Ria darliah</t>
  </si>
  <si>
    <t>Honorer Dinas pertanian kota kendari</t>
  </si>
  <si>
    <t>Lebih maju lagi</t>
  </si>
  <si>
    <t>HARTO IRAWAN</t>
  </si>
  <si>
    <t>Semoga maju dan sukses</t>
  </si>
  <si>
    <t>Ruslan</t>
  </si>
  <si>
    <t>Bantaeng</t>
  </si>
  <si>
    <t>Kendari sejahtera</t>
  </si>
  <si>
    <t>Andi Maulana Fakry</t>
  </si>
  <si>
    <t>Belum optimalnya perekonomian, Belum optimalnya tata kelola pemerintahan, Memajukan olahraga</t>
  </si>
  <si>
    <t>Isu Infrastruktur perkotaan yang berkelanjutan dan inklusif (drainase, jalan, jembatan, air bersih, sanitasi, dan persampahan), Isu Perekonomian yang berkelanjutan, Memajukan olahraga</t>
  </si>
  <si>
    <t>Pertanian, Kehutanan dan Perikanan, Penyediaan Akomodasi dan Makan Minum, Informasi dan Komunikasi</t>
  </si>
  <si>
    <t>Kota kendari menjadi lebih maju, sejahtera dan berkeadilan</t>
  </si>
  <si>
    <t>Haris</t>
  </si>
  <si>
    <t>Kolaks</t>
  </si>
  <si>
    <t>Lebih Baik</t>
  </si>
  <si>
    <t>Minsar Yamin A.Md</t>
  </si>
  <si>
    <t>Menjadi Kota Yang Maju, Bertaqwa, sejahtera dan damai.</t>
  </si>
  <si>
    <t>LAODE MUHAMMAD AWAL JAYANTO, S. IP</t>
  </si>
  <si>
    <t>Menjadi kota terbaik dari seluruh kota seluruh indonesia</t>
  </si>
  <si>
    <t>Agus salim</t>
  </si>
  <si>
    <t>Pembangunan yg berkelanjutan</t>
  </si>
  <si>
    <t>Cartodik, SP</t>
  </si>
  <si>
    <t xml:space="preserve">Banjarharjo Brebes </t>
  </si>
  <si>
    <t xml:space="preserve">Visi misi bisa terwujud secar maksimal </t>
  </si>
  <si>
    <t>Andi 9ctavia ansar</t>
  </si>
  <si>
    <t xml:space="preserve"> BEratas kemiskinan buta huruf </t>
  </si>
  <si>
    <t>Jumirad</t>
  </si>
  <si>
    <t>Masyrkt sejahtera kemananan dan ketertibaab serta ketersediaam lapanfan kerja</t>
  </si>
  <si>
    <t>Fitria</t>
  </si>
  <si>
    <t>Wasuemba</t>
  </si>
  <si>
    <t>Isu Perekonomian yang berkelanjutan, Isu Ketahanan Pangan, Isu Peningkatan Keamanan dan Ketertiban Kota</t>
  </si>
  <si>
    <t xml:space="preserve">Terwujudnya kota kendari yang aman dan damai </t>
  </si>
  <si>
    <t>Andi dea lovitasari asweda</t>
  </si>
  <si>
    <t>Pertanian, Kehutanan dan Perikanan, Pertambangan dan Penggalian, Pariwisata</t>
  </si>
  <si>
    <t>Semoga kota kendari semakin maju, berdaya saing tinggi, memiliki SDM yang unggul, serta semoga pemerintah Kota Kendari dapat menurunkan angka kemiskinan di Kota Kendari</t>
  </si>
  <si>
    <t>FITRIA,S.Pt</t>
  </si>
  <si>
    <t>Terwujudnya kendari yg aman dan damai</t>
  </si>
  <si>
    <t>RAHMIN</t>
  </si>
  <si>
    <t>Pertanian, Kehutanan dan Perikanan, Perdagangan Besar dan Eceran, Reparasi Mobil dan Sepeda Motor, Pariwisata</t>
  </si>
  <si>
    <t xml:space="preserve">Terwujudnya kota Kendari dalam taman, bertaqwa, aman dan masyarakat sejahtera </t>
  </si>
  <si>
    <t>Sunaeni</t>
  </si>
  <si>
    <t>Isu Digitalisasi (Perkembangan Kecerdasan Buatan atau AI), Isu Peningkatan Keamanan dan Ketertiban Kota, Isu Kelestarian Lingkungan dan Perubahan Iklim</t>
  </si>
  <si>
    <t>Kendari lebih baik dan maju</t>
  </si>
  <si>
    <t>Syamsul Bahri Arifin</t>
  </si>
  <si>
    <t>Transportasi dan Pergudangan, Administrasi Pemerintahan, Pertahanan dan Jaminan Sosial Wajib, Ekonomi Kreatif</t>
  </si>
  <si>
    <t xml:space="preserve">Lebih inovatif </t>
  </si>
  <si>
    <t>Ilsan Naim, S. Pt</t>
  </si>
  <si>
    <t xml:space="preserve">Semoga Kota kendari menjadi kota yang lebih maju dengan mengedepankan visi misi kota kendari dengan memiliki SDM dan IPTEK yang lebih maju </t>
  </si>
  <si>
    <t xml:space="preserve">Philipus Baru </t>
  </si>
  <si>
    <t>La wama</t>
  </si>
  <si>
    <t>Petani/ honorer</t>
  </si>
  <si>
    <t>Kota yg mampu berdayasaing dlm segala bidang serta terciptanx keamanan yg kondusif.</t>
  </si>
  <si>
    <t xml:space="preserve">Indra gunawan susanto </t>
  </si>
  <si>
    <t>Keamanan dan lingkungan</t>
  </si>
  <si>
    <t>Asriati Lio</t>
  </si>
  <si>
    <t>BauBau</t>
  </si>
  <si>
    <t>Harapan x kota Kendari menjadi kota yang maju yang berfokus pada pembangunan berkelanjutan dan di dukung pertumbuhan teknologi dan inovasi serta meningkat x pendidikan yang berkualitas</t>
  </si>
  <si>
    <t>Widya</t>
  </si>
  <si>
    <t>Maju</t>
  </si>
  <si>
    <t>Abdul Haadii</t>
  </si>
  <si>
    <t>Guali</t>
  </si>
  <si>
    <t>Kerusakan lingkungan, Belum optimalnya pemerataan pembangunan (infrastruktur dasar dan lainnya)</t>
  </si>
  <si>
    <t>Menjadi Kota yang sangat nyaman</t>
  </si>
  <si>
    <t>Atika Purnamasari</t>
  </si>
  <si>
    <t xml:space="preserve">Semoga kota kendari lebih maju dan tidak ada kerusakan jalan dan menjadi kota yg bertakwa </t>
  </si>
  <si>
    <t>Lisman</t>
  </si>
  <si>
    <t>Isu Digitalisasi (Perkembangan Kecerdasan Buatan atau AI), Isu Peningkatan Keamanan dan Ketertiban Kota</t>
  </si>
  <si>
    <t xml:space="preserve">Pengelolaan Pasar tradisional tertata dengan baik menjadi pasar pasar unggulan. harapannya menertibkan pedagang pedagang eks pasar tradisional </t>
  </si>
  <si>
    <t>SyafrilA.Tekaka.,S.Pi</t>
  </si>
  <si>
    <t>Kendari Lebih maju, Bersih Aman, Nyaman dan sejahterah</t>
  </si>
  <si>
    <t>Nur Fatima</t>
  </si>
  <si>
    <t>Pengadaan Listrik dan Gas, Ekonomi Kreatif, Pariwisata</t>
  </si>
  <si>
    <t xml:space="preserve">Kendari menjadi kota yg lebih baik... Terkhususnya jaminan keamanan masyarakat </t>
  </si>
  <si>
    <t>Serlianti</t>
  </si>
  <si>
    <t>MENGURUS RUMAH TANGGA</t>
  </si>
  <si>
    <t xml:space="preserve">Harapannya maju, asri, bertakwa </t>
  </si>
  <si>
    <t>HENRA</t>
  </si>
  <si>
    <t xml:space="preserve">Parepare </t>
  </si>
  <si>
    <t xml:space="preserve">Pegawai honorer </t>
  </si>
  <si>
    <t xml:space="preserve">Agar selalu memperhatikan kesejahteraan masyarakat </t>
  </si>
  <si>
    <t>Ir.Andang</t>
  </si>
  <si>
    <t>Semoga masyarakat sejahtera sandang pangan</t>
  </si>
  <si>
    <t>MINARNI AJUSA</t>
  </si>
  <si>
    <t>Transportasi dan Pergudangan, Informasi dan Komunikasi, Ekonomi Kreatif</t>
  </si>
  <si>
    <t xml:space="preserve">Harapannya semoga Kota Kendari menjadi Kota yang ramah lingkungan serta dapat meningkatkan kesejahteraan masyarakatnya. </t>
  </si>
  <si>
    <t>Maka</t>
  </si>
  <si>
    <t>Laloumera</t>
  </si>
  <si>
    <t>Menjadi kota metro politan dan kota Jasa yg mendunia.wsslm</t>
  </si>
  <si>
    <t>Nurlina</t>
  </si>
  <si>
    <t>Hongoa</t>
  </si>
  <si>
    <t xml:space="preserve">Tetap menjadi kota kendari yg bersih disegalah lingkungan dan keamanan tetap terjaga </t>
  </si>
  <si>
    <t>MUH. FAJRI MALIK</t>
  </si>
  <si>
    <t>AMBON</t>
  </si>
  <si>
    <t>Isu Infrastruktur perkotaan yang berkelanjutan dan inklusif (drainase, jalan, jembatan, air bersih, sanitasi, dan persampahan), Isu Peningkatan Keamanan dan Ketertiban Kota, Isu Sara</t>
  </si>
  <si>
    <t>Jadi Kota yang Berkembang</t>
  </si>
  <si>
    <t>ASMIN</t>
  </si>
  <si>
    <t>Semoga kota kendari terus maju jaya dan sukses</t>
  </si>
  <si>
    <t>Siti hajera</t>
  </si>
  <si>
    <t>Isu Ketahanan Pangan, Isu Peningkatan Keamanan dan Ketertiban Kota, Isu Kualitas Pelayanan Publik</t>
  </si>
  <si>
    <t xml:space="preserve">Agar lebih memperhatikan kesejahteraan masyarakat </t>
  </si>
  <si>
    <t>Alyanovta Helsazavira R.</t>
  </si>
  <si>
    <t>Bau - bau</t>
  </si>
  <si>
    <t>Jasa Keuangan dan Asuransi, Administrasi Pemerintahan, Pertahanan dan Jaminan Sosial Wajib, Pariwisata</t>
  </si>
  <si>
    <t>semakin maju dan sejahtera.</t>
  </si>
  <si>
    <t xml:space="preserve">Minarni </t>
  </si>
  <si>
    <t xml:space="preserve">Ingin kota Kendari lebih maju dan kota yang bertakwa bersih </t>
  </si>
  <si>
    <t>Herman. DM</t>
  </si>
  <si>
    <t>Watampone</t>
  </si>
  <si>
    <t>Masalah sumber daya manusia, lapangan kerja  serta persampahan dan kebanjiran harus tertangani secara tuntas</t>
  </si>
  <si>
    <t>SYAHDAN. A. MD</t>
  </si>
  <si>
    <t>Boneoge. Kab donggala sulawesi tenga</t>
  </si>
  <si>
    <t xml:space="preserve">Harapan </t>
  </si>
  <si>
    <t>Harapan 2045 semoga kota kendari aman dan damai perekonomian menjngkat dan masyarakat sejahtera</t>
  </si>
  <si>
    <t>Rukmana</t>
  </si>
  <si>
    <t>Pertanian, Kehutanan dan Perikanan, Informasi dan Komunikasi, Administrasi Pemerintahan, Pertahanan dan Jaminan Sosial Wajib</t>
  </si>
  <si>
    <t>Semua pelayanan publik berbasis digital serta aman dan tentram</t>
  </si>
  <si>
    <t xml:space="preserve">Tetap terjaga kebersihan dan keamanan </t>
  </si>
  <si>
    <t>Satriani aloma</t>
  </si>
  <si>
    <t>pegawai honorer</t>
  </si>
  <si>
    <t>Kota kendari yang bertaqwa, dan maju dari segala aspek baik ekonomi sosial dan budaya maupun infrastruktur</t>
  </si>
  <si>
    <t>juliarta</t>
  </si>
  <si>
    <t xml:space="preserve">Kemiskinan dan kesenjangan sosial, </t>
  </si>
  <si>
    <t>harapan saya kedepannya kota kendari unggul dalam semua bidang</t>
  </si>
  <si>
    <t xml:space="preserve">Wa sariaty </t>
  </si>
  <si>
    <t xml:space="preserve">Buton </t>
  </si>
  <si>
    <t>Kota Kendari menjadi kota yang bersih,maju, berakhlak dan nyaman untuk di huni</t>
  </si>
  <si>
    <t xml:space="preserve">Muhardin putra </t>
  </si>
  <si>
    <t xml:space="preserve">Harapan kami  kota kendari supaya lebih ditingkatkan lagi teruatama di semua aspek baik aspek ekonmomi,sosial dan budaya </t>
  </si>
  <si>
    <t>Ema</t>
  </si>
  <si>
    <t>Magelang</t>
  </si>
  <si>
    <t>Kota kendari yang berdaya saing, beradab, berbudaya, berinovasi dan berkelanjutan</t>
  </si>
  <si>
    <t>SEKO KH</t>
  </si>
  <si>
    <t>Kota Layak Huni yang Tangguh</t>
  </si>
  <si>
    <t>Sulsia uber</t>
  </si>
  <si>
    <t xml:space="preserve">Semoga menjadi kota maju dengan SDM yg berdaya saing tinggi, sehingga bisa menjadi kota yang ramah, bersih dan berakhlak. </t>
  </si>
  <si>
    <t>Eni Misni Arwati</t>
  </si>
  <si>
    <t>Belum optimalnya pemerataan pembangunan (infrastruktur dasar dan lainnya), Pembangunan ruko dijalanan yg sdh menggunakan got yg dibuat pemerintah sehingga mulai macet dan kota menjadi kurang rapi</t>
  </si>
  <si>
    <t xml:space="preserve">Ruko dan pasar yg tertata rapi, pelayanan kesehatan tanpa harus dirujuk(perlatan operasi lengkap dengan dokter yg bisa menjalankan. belum ada dokter gastro sehingga masih harus ke luar daerah. </t>
  </si>
  <si>
    <t>Masnur Mansyur, SP</t>
  </si>
  <si>
    <t>Kota kendari Maju dan berkembang d sesuaikan dengan kearipan lokal dalam pembangunan kota yg dapat bersaing dgn kota lain.</t>
  </si>
  <si>
    <t>Mayani</t>
  </si>
  <si>
    <t>Ambaipua</t>
  </si>
  <si>
    <t>Honorer sat polpp</t>
  </si>
  <si>
    <t>Agar kedepanx lebih baik lagi</t>
  </si>
  <si>
    <t xml:space="preserve">Ainussalbi Al Ikhsan </t>
  </si>
  <si>
    <t>Menjadi kota yang maju berkembang dan tetap memperhatikan kualitas lingkungan</t>
  </si>
  <si>
    <t>Ikra Saecar Kaimuddin Haris</t>
  </si>
  <si>
    <t>Isu Penguatan kebudayaan dan kearifan lokal, Isu Digitalisasi (Perkembangan Kecerdasan Buatan atau AI), Isu Transportasi (integrasi moda transportasi masal)</t>
  </si>
  <si>
    <t>Pengadaan Air, Pengelolaan Sampah, Limbah dan Daur Ulang, Jasa Keuangan dan Asuransi, Jasa Perusahaan</t>
  </si>
  <si>
    <t>Semoga Kota Kendari di 2045 bebas polusi dan bebas banjir</t>
  </si>
  <si>
    <t>Husnul</t>
  </si>
  <si>
    <t xml:space="preserve">Freelance </t>
  </si>
  <si>
    <t>Industri Pengolahan, Jasa Perusahaan, Ekonomi Kreatif</t>
  </si>
  <si>
    <t xml:space="preserve">Semakin maju diera modern dan sejahtera warga dengan perekonomian dapat memenuhi kebutuhan hidup masyarakat dengan lapangan kerja yang semakin meluas untuk SDM yang kompeten </t>
  </si>
  <si>
    <t>rosmawaty</t>
  </si>
  <si>
    <t>Wajo</t>
  </si>
  <si>
    <t>Pertanian, Kehutanan dan Perikanan, Pengadaan Air, Pengelolaan Sampah, Limbah dan Daur Ulang, Jasa Keuangan dan Asuransi</t>
  </si>
  <si>
    <t>Menjadi kota yang dapat berdayasaing</t>
  </si>
  <si>
    <t>Saban Rahim</t>
  </si>
  <si>
    <t>Menjadi Kota Inklusif, Produktif dan Berkelanjutan</t>
  </si>
  <si>
    <t>Zulkifli sarita</t>
  </si>
  <si>
    <t>Industri Pengolahan, Konstruksi, Real Estate</t>
  </si>
  <si>
    <t>Supaya lebih dapat menjadi kota mandiri</t>
  </si>
  <si>
    <t>Nurhaeda</t>
  </si>
  <si>
    <t>Sulsel</t>
  </si>
  <si>
    <t>Harapanx, Kotax semakin maju,Aman, Damai masyarakatx makin sejahtera dan makin cerdas.</t>
  </si>
  <si>
    <t>Muliati Tosepu</t>
  </si>
  <si>
    <t>wawotobi</t>
  </si>
  <si>
    <t>Harapannya kedepan kota kendari menjadi kota yg setara dengan kota -kota yg sdh lebih maju yg ada di Indonesia,</t>
  </si>
  <si>
    <t>Salniwati</t>
  </si>
  <si>
    <t>Isu Perekonomian yang berkelanjutan, Isu Kualitas Sumber Daya Manusia yang unggul dan berdaya saing, Isu Digitalisasi (Perkembangan Kecerdasan Buatan atau AI)</t>
  </si>
  <si>
    <t>Maju, Bertaqwa&amp;Berjaya</t>
  </si>
  <si>
    <t xml:space="preserve">ERDIANSYAH </t>
  </si>
  <si>
    <t xml:space="preserve">JAKARTA </t>
  </si>
  <si>
    <t xml:space="preserve">KENDARI LEBIH SEJAHTERA </t>
  </si>
  <si>
    <t xml:space="preserve">Zulhijas </t>
  </si>
  <si>
    <t xml:space="preserve">Semoga sudah menjadi kota yang maju,makmur,berdaya saing dan masyarakat nya sudah tidak ada lagi yang miskin atau tidak bekerja </t>
  </si>
  <si>
    <t>Andi Angreni</t>
  </si>
  <si>
    <t>Soppeng sul-sel</t>
  </si>
  <si>
    <t>Menjadi lebih baik dan masyarakat bisa sejahtera.</t>
  </si>
  <si>
    <t>Irwan</t>
  </si>
  <si>
    <t xml:space="preserve">Kota KDI ke depan harus lebih baik maju bersaing dgn kota kota lain yg SDH maju </t>
  </si>
  <si>
    <t xml:space="preserve">Milda yanti </t>
  </si>
  <si>
    <t>Gunung jaya</t>
  </si>
  <si>
    <t>Semoga kota Kendari bisa lebih baik dan tertata lagi</t>
  </si>
  <si>
    <t>RT</t>
  </si>
  <si>
    <t>Isu Digitalisasi (Perkembangan Kecerdasan Buatan atau AI), Isu Transportasi (integrasi moda transportasi masal), Isu Kelestarian Lingkungan dan Perubahan Iklim</t>
  </si>
  <si>
    <t>Pemerataan sosial</t>
  </si>
  <si>
    <t>YANDRI G</t>
  </si>
  <si>
    <t>Pegawai Honorer</t>
  </si>
  <si>
    <t>Isu Perekonomian yang berkelanjutan, Isu Ketahanan Pangan, Isu Kelestarian Lingkungan dan Perubahan Iklim</t>
  </si>
  <si>
    <t>Lebih memperhatikan kesajatraan rakyat</t>
  </si>
  <si>
    <t>Nanang Muslimin</t>
  </si>
  <si>
    <t>Menjadi Kota Bertakwa</t>
  </si>
  <si>
    <t>Omar Kaimuddin Haris</t>
  </si>
  <si>
    <t>Isu Infrastruktur perkotaan yang berkelanjutan dan inklusif (drainase, jalan, jembatan, air bersih, sanitasi, dan persampahan), Isu Penguatan kebudayaan dan kearifan lokal, Isu Digitalisasi (Perkembangan Kecerdasan Buatan atau AI)</t>
  </si>
  <si>
    <t>Bisa lebih maju dan bersaing dengan kota-kota besar lainnya dari bidang infrastruktur dan perekonomian</t>
  </si>
  <si>
    <t>Ir.Hasbullah Irsyam L, ST.,MPWK</t>
  </si>
  <si>
    <t>menjadi kota yang semakin maju untuk ekonomi,budaya, pendidikan dan teratur dalam hal lingkungan dan keamanan.</t>
  </si>
  <si>
    <t xml:space="preserve">Nurlyana </t>
  </si>
  <si>
    <t>Semoga kendari semakin maju</t>
  </si>
  <si>
    <t>Abdur Rafi</t>
  </si>
  <si>
    <t>Maju Kendari Emas</t>
  </si>
  <si>
    <t>Agus Setiawan Hatubi Mbilala Tosepu</t>
  </si>
  <si>
    <t>Wawotobi</t>
  </si>
  <si>
    <t>Kerusakan lingkungan, Kemiskinan dan kesenjangan sosial, Indeks atau derajad Kesehatan masyarakat</t>
  </si>
  <si>
    <t>Terwujudnya Kondisi Lingkungan, Sosial, Ekonomi yang seimbang dan berkelanjutan</t>
  </si>
  <si>
    <t xml:space="preserve">Muhammad Ihlas </t>
  </si>
  <si>
    <t>Isu Ketahanan Pangan, Isu Transportasi (integrasi moda transportasi masal), Isu Kelestarian Lingkungan dan Perubahan Iklim</t>
  </si>
  <si>
    <t>Kota Kendari yang Maju, Aman, Nyaman, Demokratis, Iman, Responsif dan Indah (MANDIRI)</t>
  </si>
  <si>
    <t>Didiet</t>
  </si>
  <si>
    <t>Konstruksi, Transportasi dan Pergudangan, Administrasi Pemerintahan, Pertahanan dan Jaminan Sosial Wajib</t>
  </si>
  <si>
    <t xml:space="preserve">Semoga kota kendari bisa menjadi kota yang bisa menjadi panutan kota2 lain dalam bidang pendidikan, pelayanan publik pemerintahan, serta kemajuan kota </t>
  </si>
  <si>
    <t>Rano</t>
  </si>
  <si>
    <t>Hohorer</t>
  </si>
  <si>
    <t>Semoga kota kendari makin maju dan sukses menagani semua masalah di kota kendari</t>
  </si>
  <si>
    <t>Ridha</t>
  </si>
  <si>
    <t>Mewujudkan Kota Kendari yang berdaya saing, mandiri dengan memaksimalkan potensi yang ada serta mewujudkan perkotaan yang aman nyaman dan layak huni agar sehingga dapat sejajar dengan kota-kota modern lainnya yang ada di Indonesia</t>
  </si>
  <si>
    <t>Asramid Yasin</t>
  </si>
  <si>
    <t>Kesejahteraan masyarakat dapat dirasakan oleh seluruh masyarakat kota Kendari</t>
  </si>
  <si>
    <t>Hardin</t>
  </si>
  <si>
    <t xml:space="preserve">Muna Barat </t>
  </si>
  <si>
    <t xml:space="preserve">Semoga Kota Kendari di Tahun 2025 semakin religius, maju, aman dan sejahtera... Aammiin </t>
  </si>
  <si>
    <t>Abdul Jalik</t>
  </si>
  <si>
    <t>Demak</t>
  </si>
  <si>
    <t>Menjadi kota penopang perekonomian nasional lewat SDA yang transparan dan kembali pada kesejahteraan warga</t>
  </si>
  <si>
    <t>Isran lasahari</t>
  </si>
  <si>
    <t>Kendari bisa menjadi kota yang sejuk</t>
  </si>
  <si>
    <t xml:space="preserve">Romy Kurniawan </t>
  </si>
  <si>
    <t xml:space="preserve">Nyaman, aman dan sejahtera </t>
  </si>
  <si>
    <t>SABRI</t>
  </si>
  <si>
    <t>Ingin menjadi kota yg lebi baiklagi.dn berkembang pesat.</t>
  </si>
  <si>
    <t>LD SELE</t>
  </si>
  <si>
    <t xml:space="preserve">Raha, </t>
  </si>
  <si>
    <t>Pertanian, Kehutanan dan Perikanan, Industri Pengolahan, Pengadaan Listrik dan Gas</t>
  </si>
  <si>
    <t>Belum sejahtra</t>
  </si>
  <si>
    <t>Noviana Hikmawati</t>
  </si>
  <si>
    <t>Semoga kota kendari menjadi salah satu kota yang mampu menciptakan sumber daya manusia yg kreatif n inovatif berbasis perkembangan iptek tetapi tetap menjunjung tinggi kearifan lokal sehingga mampu menciptakan generasi generasi masa depan yang mampu memimpin kota ini mejadi kota yg berbudaya, berakhlak, amanah dan bersinergi tinggi agar kota kendari makin berkembanh ke depannya dan memiliki daya saing dengan kota2 yg lbh maju lagi. Semoga tidak ada lagi kemiskinan, KKN, infrastruktur yg kurang baik sep jalan raya, dll</t>
  </si>
  <si>
    <t>Syukur</t>
  </si>
  <si>
    <t>Diperlukan ketegasan pemerintah dan kepatuhan masyarakat Kota Kendari dalam implementasi regulasi baik yang telah ditetapkan melalu Perda maupun Perbup terutama terkait penataan dan pentaatan terhadap pemanfaatan ruang sempadan jalan dan sempadan sungai, uatamanya fenomena pemanfaatan bahu jalan (pada lingkungan kelurahan) dengan tidak tertib oleh masyarakat sehingga permukiman menjadi kumuh dan tidak tertata. Pemerintah setempat terkesan membiarkan hal ini yang notabene seharusnya menjadi garda terdepan untuk melakukan intervensi terhadap wilayah kerjanya masing-masing.</t>
  </si>
  <si>
    <t>La Jipa</t>
  </si>
  <si>
    <t>Kancitala</t>
  </si>
  <si>
    <t>Kota kendari bisa maju sesuai dgn visi misinya</t>
  </si>
  <si>
    <t xml:space="preserve">SARAH JULIANTI PUNARA </t>
  </si>
  <si>
    <t xml:space="preserve">Honorer yang sudah lama mengabdi  yang belum ada kejelasan.. tolong di beri kejelasan  di angkat menjadi PNS </t>
  </si>
  <si>
    <t>MUHAMMAD AKRAM</t>
  </si>
  <si>
    <t xml:space="preserve">Jadikan Kota Kendari sebagai kota industri </t>
  </si>
  <si>
    <t>Syamsuri salaming</t>
  </si>
  <si>
    <t>Pinrang</t>
  </si>
  <si>
    <t>Honor di sekretariat wali kota kendari</t>
  </si>
  <si>
    <t>Semoga kota kendari bisa lebih maju dan berkembang dari segala inprastuktur</t>
  </si>
  <si>
    <t>Daeng Lewa</t>
  </si>
  <si>
    <t>Lebih berkembang untuk yg lebih baik lagi</t>
  </si>
  <si>
    <t>Dekri S,SP</t>
  </si>
  <si>
    <t>U. Pandang</t>
  </si>
  <si>
    <t>Kota yang aman sejahtera; kesenjangan sosial lebih kecil persentasex</t>
  </si>
  <si>
    <t>Fajar</t>
  </si>
  <si>
    <t xml:space="preserve">Mario Firdauzi </t>
  </si>
  <si>
    <t xml:space="preserve">Kelurahan Tudaone </t>
  </si>
  <si>
    <t xml:space="preserve">Kota kendari tidak hanya menjadi kota jasa.., harus lebih maju dari kota kota besar di Indonesia </t>
  </si>
  <si>
    <t>Alfidah</t>
  </si>
  <si>
    <t>Kota kendari menjadi kota yg maju, aman damai dan sejahtera masyarakatnya..</t>
  </si>
  <si>
    <t xml:space="preserve">sawaludin </t>
  </si>
  <si>
    <t>kendari yg maju dan berahlak</t>
  </si>
  <si>
    <t>Akib</t>
  </si>
  <si>
    <t>Onembute</t>
  </si>
  <si>
    <t>Kendari kita yang damai, adil dan makmur</t>
  </si>
  <si>
    <t>ANDI CELLA TENRI A.D.P.S., SE</t>
  </si>
  <si>
    <t>SDM tinggi dan berdaya saing tinggi dilandasi iman dan taqwa kepada Tuhan Yang Maha Esa sehingga tercipta Keamanan, Perekonomian Maju dll</t>
  </si>
  <si>
    <t xml:space="preserve">SRI INRAWATI HAFILI, S. Hut., MP. </t>
  </si>
  <si>
    <t>Isu Peningkatan Keamanan dan Ketertiban Kota, Isu Kualitas Pelayanan Publik, Isu Kelestarian Lingkungan dan Perubahan Iklim</t>
  </si>
  <si>
    <t>Jadi kota sehat, sejahtra dan bertakwa</t>
  </si>
  <si>
    <t xml:space="preserve">Aland Sucipto </t>
  </si>
  <si>
    <t>Pertambangan dan Penggalian, Pengadaan Air, Pengelolaan Sampah, Limbah dan Daur Ulang, Administrasi Pemerintahan, Pertahanan dan Jaminan Sosial Wajib</t>
  </si>
  <si>
    <t>Menjadi kota Kendari yang sejuk, terang dan infrastruktur yang memadai (jalan, jembatan dan drainase) serta pertumbuhan ekonomi yg signifikan, terbukanya lapangan pekerjaan dan pejabat pemerintah yg berintegritas terhadap warganya dalam menjalankan amanah....</t>
  </si>
  <si>
    <t>samsuri</t>
  </si>
  <si>
    <t>pongkalaero</t>
  </si>
  <si>
    <t>Kerusakan lingkungan, Kemiskinan dan kesenjangan sosial, Kurangnya perhstisn terhadap peningkatan kualitas Pendidik dan Tenaga Kependidikan serta Kesejahteraan Imam, guru ngaji dan pendeta</t>
  </si>
  <si>
    <t>Kota Kendari yang memiliki sumber daya manusia yang tinggi, masyarakatnya tidak miskin dan pelayanan publik (rumah sakit, sekolah, kantor camat dan Kelurahan, dll) berkualitas.</t>
  </si>
  <si>
    <t>Yusri nandar</t>
  </si>
  <si>
    <t>Mudah2an kota kendari ditahun 2045 semakin maju sejahterah, aman dan kondusif sehingga bisa meningkatkan lapangan kerja dan pembangunan infrastruktur yg merata di wilayah kota kendari</t>
  </si>
  <si>
    <t>Dwi Rinnarsuri</t>
  </si>
  <si>
    <t>Masyarakat hidup dalam lingkungan yang sehat, tercukupi kebutuhan dasarnya Dan dalam kondisi yang aman</t>
  </si>
  <si>
    <t>SYAMSIAH, S. Sos</t>
  </si>
  <si>
    <t>Kabupaten Pinrang</t>
  </si>
  <si>
    <t xml:space="preserve">Honorer ( Non ASN ) </t>
  </si>
  <si>
    <t xml:space="preserve">Saya berharap SDM yang bekerja di Pemerintahan benar benar mampu bekerja mengikuti perubahan zaman di era digital, tidak hanya datang, duduk diam dan pulang. </t>
  </si>
  <si>
    <t>Wa Ode Kasi</t>
  </si>
  <si>
    <t xml:space="preserve">Saya berharap Kota Kendari semakin maju dari segi perekonomian, pendidikan dan kesehatan masyarakat. </t>
  </si>
  <si>
    <t>Tri K</t>
  </si>
  <si>
    <t>Lebih maju, bisa sejajar dengan kota2 di pulau Jawa</t>
  </si>
  <si>
    <t>Hastuty</t>
  </si>
  <si>
    <t>Mojokerto</t>
  </si>
  <si>
    <t>Kota Kendari Lebih Maju dan Menjadi Sentral Perekonomian di Sulawesi Tenggar</t>
  </si>
  <si>
    <t>Ariyanti</t>
  </si>
  <si>
    <t xml:space="preserve">Bisa menjadi lebih baik dari tahun sebelumnya.smoga bisa mengatasi masalah keamanan dan kemiskinan di kota Kendari </t>
  </si>
  <si>
    <t xml:space="preserve">Sukardin Ahmad </t>
  </si>
  <si>
    <t>Perdagangan Besar dan Eceran, Reparasi Mobil dan Sepeda Motor, Ekonomi Kreatif, Pariwisata</t>
  </si>
  <si>
    <t xml:space="preserve">Aman dan sejahtera </t>
  </si>
  <si>
    <t>Isu Kelestarian Lingkungan dan Perubahan Iklim</t>
  </si>
  <si>
    <t xml:space="preserve">Menjadi kota bertaqwa, maju ekonomi pendidikan, kesehatan &amp; sosial budaya </t>
  </si>
  <si>
    <t>Andi Pratiwi Utami</t>
  </si>
  <si>
    <t>Isu Ketahanan Pangan, Isu Kualitas Pelayanan Publik, Isu Kelestarian Lingkungan dan Perubahan Iklim</t>
  </si>
  <si>
    <t>Menjadi kota yg ramah anak , ramah lingkungan dan bertaqwa serta maju dalam pembangunan dan perekonomian .</t>
  </si>
  <si>
    <t>HISTINA</t>
  </si>
  <si>
    <t>Lebih berkembang , SDM berdaya saing, kota bertaqwa  ,aman dan sejahtera</t>
  </si>
  <si>
    <t>Dr.M.Husni Kotta,ST.,MSi</t>
  </si>
  <si>
    <t>Kelenhķ</t>
  </si>
  <si>
    <t>Arifuddin</t>
  </si>
  <si>
    <t>Harapan saya semoga kedepan nya semakin baik kota kendari dalam segala bidang,..</t>
  </si>
  <si>
    <t>INDRA JAYA SOLERAI</t>
  </si>
  <si>
    <t>Pengadaan Air, Pengelolaan Sampah, Limbah dan Daur Ulang, Jasa Keuangan dan Asuransi, Ekonomi Kreatif</t>
  </si>
  <si>
    <t xml:space="preserve">Komunikatif asuh  santun innovative Dan harmonis itu yg pertama
Konsep kota hijau, Dipertahankan. Peningkatan insfraktuktur, peningkatan mutu sdm 
Transparansi akuntabel disiplin Dan </t>
  </si>
  <si>
    <t>La Ngkarisu</t>
  </si>
  <si>
    <t>Kota kendari menjadi kota layak huni bagi semua kalalngan sekaligus menjadi kota jasa yang tetap menjaga nilai nilai kebudayaan masing masing etnis dan komunitas sehingga tercipta kehidipan yang harmonis diantara sesama</t>
  </si>
  <si>
    <t>SITTI SALEHA</t>
  </si>
  <si>
    <t>PALOPO</t>
  </si>
  <si>
    <t>Menjadi kota yang damai dan aman bagi seluruh masyarakatnya</t>
  </si>
  <si>
    <t>kasubag</t>
  </si>
  <si>
    <t>Konàwe</t>
  </si>
  <si>
    <t>punggolaka</t>
  </si>
  <si>
    <t>Kota layak huni berbudaya dan berkeàdilan</t>
  </si>
  <si>
    <t>Fokus ke panataan infrastruktur jalan dalam kota, kondisi jalan harus mulus, baik jalan utama maupun jalan dalam lorong atau gang</t>
  </si>
  <si>
    <t>Isu Infrastruktur perkotaan yang berkelanjutan dan inklusif (drainase, jalan, jembatan, air bersih, sanitasi, dan persampahan), Isu Transportasi (integrasi moda transportasi masal)</t>
  </si>
  <si>
    <t>Air PDAM mengalir tiap hari</t>
  </si>
  <si>
    <t xml:space="preserve">Syahrul </t>
  </si>
  <si>
    <t>Isu Kualitas Sumber Daya Manusia yang unggul dan berdaya saing, Isu Digitalisasi (Perkembangan Kecerdasan Buatan atau AI), Isu Kelestarian Lingkungan dan Perubahan Iklim</t>
  </si>
  <si>
    <t>Penyediaan Akomodasi dan Makan Minum, Informasi dan Komunikasi, Ekonomi Kreatif</t>
  </si>
  <si>
    <t>Semoga menjadi kota yang aman dan damai</t>
  </si>
  <si>
    <t>Julie Kaimuddin</t>
  </si>
  <si>
    <t>Jadi kota maju</t>
  </si>
  <si>
    <t>Rian Ismaya</t>
  </si>
  <si>
    <t>Kita kendari menjadi kota yg lebih maju, mempunyai daya saing</t>
  </si>
  <si>
    <t>Arianti Patiung</t>
  </si>
  <si>
    <t>Kendari semakin maju, semakin berbudaya dan sejahtera</t>
  </si>
  <si>
    <t>Sitti Halmina</t>
  </si>
  <si>
    <t>Semoga Kota Kendari menjadi Kota yang lebih damai, aman dan sejahterah</t>
  </si>
  <si>
    <t>Zamsiar, S. Kom., M.A.P</t>
  </si>
  <si>
    <t xml:space="preserve">Aman, damai, sejahtera, sudah tidak ada penduduk tergolong sangat miskin, tidak ada pengangguran agar jg tidak ada anak2 jalanan </t>
  </si>
  <si>
    <t>Rusdy Ashar, S.STP.,M.Si</t>
  </si>
  <si>
    <t>Kota Kendari kelak menjadi Kota Masa Depan dan Rumah Bersama bagi seluruh masyarakat yg bermukim dan berkunjung. Untuk itu penting dan urgen penyusunan Rencana Pembangunan Jangka Panjang ini sebagai intrumen dasar dalam perumusan kebijakan Pemerintah selama 20 tahun kedepan. Tentu hasilnya belum dapat dirasakan saat ini, tapi dukungan seluruh stakeholder menjadi kunci semua ini dapat kita capai bersama. Semoga mimpi besar kita semua dapat mewujudkan Ibukota Sulawesi Tenggara Kota Kendari menjadi Kota yg Maju, Berbudaya, Aman, Nyaman &amp; Sejahtera dengan tetap mempertahankan lokalitas dan warisan leluhur</t>
  </si>
  <si>
    <t>HASRAN.B, SE</t>
  </si>
  <si>
    <t>Semoga kota Kendari di tahun 2045 menjadi kota yang aman, sehat, tentram dan bertaqwa, dan menjadi kota metropolitan.</t>
  </si>
  <si>
    <t>Muhammad anan kusuma, S.Pi</t>
  </si>
  <si>
    <t>Isu Kualitas Sumber Daya Manusia yang unggul dan berdaya saing, Isu Penguatan kebudayaan dan kearifan lokal, Isu Peningkatan Keamanan dan Ketertiban Kota</t>
  </si>
  <si>
    <t>Industri Pengolahan, Real Estate, Ekonomi Kreatif</t>
  </si>
  <si>
    <t>Kota Kendara menjadi Kota Maju disemua sektor bidang</t>
  </si>
  <si>
    <t>Ahmad</t>
  </si>
  <si>
    <t>Transportasi dan Pergudangan, Ekonomi Kreatif, Pariwisata</t>
  </si>
  <si>
    <t>Pemerataan</t>
  </si>
  <si>
    <t>Andi Nila Susanty</t>
  </si>
  <si>
    <t>Semoga Kota Kendari Semakin Maju Dalam Segala Sektor Untuk Mewujudkan Pembangunan 2045 Yang Lebih Baik.</t>
  </si>
  <si>
    <t xml:space="preserve">Rendi Putra Pratama </t>
  </si>
  <si>
    <t>Kecamatan konda</t>
  </si>
  <si>
    <t>Isu Kualitas Sumber Daya Manusia yang unggul dan berdaya saing, Isu Penguatan kebudayaan dan kearifan lokal, Isu Kualitas Pelayanan Publik</t>
  </si>
  <si>
    <t>Saya mengharapkan yang terbaik untuk Kota kendari</t>
  </si>
  <si>
    <t xml:space="preserve">Citra Eko sanggula </t>
  </si>
  <si>
    <t>Sukses dan maju terus kota kebanggaan ku kota Kendari</t>
  </si>
  <si>
    <t>Erlin</t>
  </si>
  <si>
    <t>Kendari lebih baik, aman, nyaman, berbudaya, berbasis lingkungan dan sejahtera</t>
  </si>
  <si>
    <t>La Udi Ari</t>
  </si>
  <si>
    <t>Lahontohe</t>
  </si>
  <si>
    <t xml:space="preserve">Belum optimalnya pemerataan pembangunan (infrastruktur dasar dan lainnya), Penertiban pedagang kaki lima yang menggunakan bahu jalan (damija) hampir sepanjang jalan kota kendari sangat mengganggu aktifitas pengguna jalan belum maksimal </t>
  </si>
  <si>
    <t>Kota Kendari Yang Bersih, Damai dan Bersahajah.</t>
  </si>
  <si>
    <t xml:space="preserve">Lisna Dwi Meliyati </t>
  </si>
  <si>
    <t xml:space="preserve">Aman , tentram dan sejahtera </t>
  </si>
  <si>
    <t>SUSY LAKSMY WARDHANI</t>
  </si>
  <si>
    <t>JAKARTA</t>
  </si>
  <si>
    <t>THL KEMENTAN</t>
  </si>
  <si>
    <t xml:space="preserve">Semakin maju dan masyarakat lebih sejahtera </t>
  </si>
  <si>
    <t xml:space="preserve">La madiani </t>
  </si>
  <si>
    <t>Wali</t>
  </si>
  <si>
    <t xml:space="preserve">Tenaga honorer </t>
  </si>
  <si>
    <t xml:space="preserve">Nyaman pelayanan publik dan nyaman beraktivitas  </t>
  </si>
  <si>
    <t>Sariati hadia</t>
  </si>
  <si>
    <t>Pasar wajp</t>
  </si>
  <si>
    <t>Maju dan sukses</t>
  </si>
  <si>
    <t>Asdin. SP</t>
  </si>
  <si>
    <t>Isu Kualitas Sumber Daya Manusia yang unggul dan berdaya saing, Isu Ketahanan Pangan, Isu Peningkatan Keamanan dan Ketertiban Kota</t>
  </si>
  <si>
    <t>Semoga kedepannya lebih baik dan maju</t>
  </si>
  <si>
    <t>Mnjadi kota bertaqwa dan idola dari kota2 yg laen dari sgala hal</t>
  </si>
  <si>
    <t>Muhammad Ilham Cahyadi Pratama S</t>
  </si>
  <si>
    <t>Makin lebih baik dari tahun sebelumnya, dan tidak mengulangi kesalahan tahun yang sebelumnya</t>
  </si>
  <si>
    <t xml:space="preserve">Wa Ode Fatimah </t>
  </si>
  <si>
    <t>Tobea kab.Muna</t>
  </si>
  <si>
    <t>Pengadaan Listrik dan Gas, Informasi dan Komunikasi, Pariwisata</t>
  </si>
  <si>
    <t>Smoga Kota Kendari menjadi kota yg maju dan aman</t>
  </si>
  <si>
    <t>Randi</t>
  </si>
  <si>
    <t>Taipa</t>
  </si>
  <si>
    <t>Lembo</t>
  </si>
  <si>
    <t>Waode fatimah</t>
  </si>
  <si>
    <t>Kabupaten muna (tobea)</t>
  </si>
  <si>
    <t>Pertambangan dan Penggalian, Pengadaan Air, Pengelolaan Sampah, Limbah dan Daur Ulang, Pariwisata</t>
  </si>
  <si>
    <t>Semoga kota kendari menjadi kota yang sejahtera adil makmur serta bisa menjadi icon bagi kota yang lain</t>
  </si>
  <si>
    <t>Suparti, S. Pd. MM</t>
  </si>
  <si>
    <t>Jawa Timur</t>
  </si>
  <si>
    <t xml:space="preserve">1.Masyarakatnya  yg tetap aman , damai Dan sejahtera dlm keBhinekaan. 
2.Memiliki SDM yg mampu bersaing secara Global. 
</t>
  </si>
  <si>
    <t>Smogah menjadi kota yang maju</t>
  </si>
  <si>
    <t>Ine Panrelli</t>
  </si>
  <si>
    <t>Lumbi_lumbia</t>
  </si>
  <si>
    <t>Kemiskinan dan kesenjangan sosial, Belum optimalnya pemerataan pembangunan (infrastruktur dasar dan lainnya), Masih banyak pengemis di jalan di lampu merah dll</t>
  </si>
  <si>
    <t>Pertanian, Kehutanan dan Perikanan, Pengadaan Listrik dan Gas, Transportasi dan Pergudangan</t>
  </si>
  <si>
    <t>Menjadi kota yg asri, aman, sdmnya unggul, warganya sehat sejahtera dan bahagia</t>
  </si>
  <si>
    <t>Ritnayani amd,kep</t>
  </si>
  <si>
    <t>Kolono</t>
  </si>
  <si>
    <t>Pengadaan Air, Pengelolaan Sampah, Limbah dan Daur Ulang, Informasi dan Komunikasi, Jasa Perusahaan</t>
  </si>
  <si>
    <t>Semoga kota kendari lebih baik dan lebih maju lagi</t>
  </si>
  <si>
    <t>Ismail Yushar</t>
  </si>
  <si>
    <t>Menjadi kota yang maju dan memudahkan masyarakat</t>
  </si>
  <si>
    <t>Ir. Saidin Siho</t>
  </si>
  <si>
    <t>Pensiunan ASN kota kdi</t>
  </si>
  <si>
    <t xml:space="preserve">Kota kdi yg aman, nyaman dan tentram hidup berdampingan, maju pesat , masyarakat makin cerdas dan patuh dg peraturan, angka harapan hidup tinggi, sektor ekonomi berkembang pesat, infrastruktur kota dan air bersih sdh terpenuhi
</t>
  </si>
  <si>
    <t>Pelayanan publik, ketersedian lapangan kerja, kebersihan dan ketersediaannya air bersih...</t>
  </si>
  <si>
    <t xml:space="preserve">Sitti Nursina </t>
  </si>
  <si>
    <t>Kota Kendari menjadi kota yg Asri,nyaman,aman,bebas sampah warganya sehat,sejahter dan sdmnya unggul.</t>
  </si>
  <si>
    <t>Ahmad Rizal</t>
  </si>
  <si>
    <t>Belum optimalnya perekonomian, Belum optimalnya pemerataan pembangunan (infrastruktur dasar dan lainnya), Tata Kota</t>
  </si>
  <si>
    <t>Menjadi lebih maju dan sejahtera</t>
  </si>
  <si>
    <t>Alfiani</t>
  </si>
  <si>
    <t>Desa laikaaha Ranomeeto</t>
  </si>
  <si>
    <t>Semoga makin maju</t>
  </si>
  <si>
    <t xml:space="preserve">SITTISURIANI </t>
  </si>
  <si>
    <t xml:space="preserve">Semoga kota Kendari menjadi kota yg terus berkembang maju dan berdaya saing tinggi dgn kota lainnya  yg ad di Indonesia </t>
  </si>
  <si>
    <t>Rizky noval wimasaputra</t>
  </si>
  <si>
    <t>Surabaya</t>
  </si>
  <si>
    <t>Isu Kualitas Sumber Daya Manusia yang unggul dan berdaya saing, Isu Peningkatan Keamanan dan Ketertiban Kota, Isu Transportasi (integrasi moda transportasi masal)</t>
  </si>
  <si>
    <t>1. Terpenuhinya pelayanan dasar masyarakat seperti air bersih dan jalan yang berkondisi baik serta pengelolaan sampah yg benar
2. Peningkatan tata kelola pemerintahan dan keamanan, terutama penertiban tukang parkir liar harus bisa diambil alih dan diatur utk peningkatan PAD dan kontrol pengendara kendaraan di jalan (saat ini jarang ada polisi di pos2 dan patroli di jalan)
3. Pembatasan dan pengendalian berita negatif dan merusak pada media2 online.</t>
  </si>
  <si>
    <t>Zie</t>
  </si>
  <si>
    <t>Isu Digitalisasi (Perkembangan Kecerdasan Buatan atau AI), Isu Ketahanan Pangan, Isu Kelestarian Lingkungan dan Perubahan Iklim</t>
  </si>
  <si>
    <t>Harapannya terwujudnya perekonomian masyarakat kendari yg stabil di landasi pada nilai2 moral dan ketaqwaan yg berkembang baik dan  menjadikan kota kendari yang maju,sejahtera,berkelanjutan serta berbudaya</t>
  </si>
  <si>
    <t>Isni damayanti</t>
  </si>
  <si>
    <t>Semoga dalam pembagian bansos lebih di perketat lagi karena ad yang benar-benar membutuhkan tetapi tidak mendapatkan.</t>
  </si>
  <si>
    <t>Muslimah, S.P.</t>
  </si>
  <si>
    <t>Isu Perekonomian yang berkelanjutan, Isu Kualitas Sumber Daya Manusia yang unggul dan berdaya saing</t>
  </si>
  <si>
    <t xml:space="preserve">Menjadi kota yang sukses </t>
  </si>
  <si>
    <t>Harisman</t>
  </si>
  <si>
    <t>Kota yang bersih, hijau dan bebas macet</t>
  </si>
  <si>
    <t>Arif Roberto Halmus, SE</t>
  </si>
  <si>
    <t>Mewujudkan kota kendari tahun 2045 sebagai kota dalam Taman yang ramah lingkungan, bettaqwa, Maju, Aman, Adil, Demokratis dan Sejahtera</t>
  </si>
  <si>
    <t>Ayu Justitia</t>
  </si>
  <si>
    <t>Lebih maju lagi dalam segala hal</t>
  </si>
  <si>
    <t>Ahmad fajar</t>
  </si>
  <si>
    <t>Ekonomi Stabil</t>
  </si>
  <si>
    <t>Sarniati maki</t>
  </si>
  <si>
    <t>Semoga kedepannya kota kendari selalu menjadi kota yang bertakwa, perekonomian meningkat,dan selalu terjaga keamanannya</t>
  </si>
  <si>
    <t xml:space="preserve">Ali Hamzah </t>
  </si>
  <si>
    <t xml:space="preserve">Watuputih </t>
  </si>
  <si>
    <t xml:space="preserve">Maju berkeadilan </t>
  </si>
  <si>
    <t>M.Sulhan SPi</t>
  </si>
  <si>
    <t>Seperti daerah2 wisata lainnya tumbuh dgn lingkungan yg baik dan tdk macet itu saja</t>
  </si>
  <si>
    <t>Irfan katili</t>
  </si>
  <si>
    <t>Gorontalo</t>
  </si>
  <si>
    <t>Kota kendari lebih bersih dan aman tanpa perselisihan  dan hidup sehat tentram  sejahtra</t>
  </si>
  <si>
    <t>Nurhayati Ane</t>
  </si>
  <si>
    <t>Sementara Mencari Kerja</t>
  </si>
  <si>
    <t>Harapan saya agar Kendari dapat berkembang menjadi kota yang memiliki SDM yang unggul, baik segi akhlak maupun ilmu.</t>
  </si>
  <si>
    <t>Farid</t>
  </si>
  <si>
    <t>Lebih maju untuk pembangunan berkelanjutan. Terimakasih</t>
  </si>
  <si>
    <t>Irfan katiti</t>
  </si>
  <si>
    <t>Harapan sy kota  harus lebih bersih  ramah lingkungan dan dijauhkan dari perselisihah supaya kota kendari  selalu hidup sehat aman dan tentram.</t>
  </si>
  <si>
    <t>yuliana</t>
  </si>
  <si>
    <t>semoga lebih baik lagi</t>
  </si>
  <si>
    <t>Wa Ode Farnia Dimi, SP</t>
  </si>
  <si>
    <t xml:space="preserve">Banabungi </t>
  </si>
  <si>
    <t xml:space="preserve">Semoga semakin jaya </t>
  </si>
  <si>
    <t>Syaldria liambo, STP</t>
  </si>
  <si>
    <t>Isu Kualitas Sumber Daya Manusia yang unggul dan berdaya saing, Isu Penguatan kebudayaan dan kearifan lokal, Isu Ketahanan Pangan</t>
  </si>
  <si>
    <t>Semoga kota kendari dapat berdaya saing sampai kemanca negara</t>
  </si>
  <si>
    <t>Asnita Malaka</t>
  </si>
  <si>
    <t>Semoga menjadi kota yg lbh baik lagi dari segala bidang</t>
  </si>
  <si>
    <t>Prof. Dr. Samdin, SE.M.Si</t>
  </si>
  <si>
    <t>Rukuwa, Binongko, Wakatobi</t>
  </si>
  <si>
    <t>Kota yg maju sejahtra dan religius</t>
  </si>
  <si>
    <t>ALFIANI</t>
  </si>
  <si>
    <t>Honorer Dinas pertanian</t>
  </si>
  <si>
    <t>Desa Laikaaha Ranomeeto</t>
  </si>
  <si>
    <t>Agar kendari lebih maju lagi</t>
  </si>
  <si>
    <t>Siti sopiah</t>
  </si>
  <si>
    <t>Honorer dlhk kota kendari</t>
  </si>
  <si>
    <t>Belum maksimal pengelolaan sampah dikelurahan2 ,perlu dibangun objek wisata yg baru lebih modern ,dan kuliner lokal,dan dilestarikan budaya lokal sultra adat istiadat ,ketahanan pangan ,perlu pembangunan tugu monumen 4 pilar suku asli sultra.</t>
  </si>
  <si>
    <t>Sudirman</t>
  </si>
  <si>
    <t xml:space="preserve">Semoga apa yang di rencanakan dapat tercapai </t>
  </si>
  <si>
    <t>Usdin</t>
  </si>
  <si>
    <t>Kabupaten konawe</t>
  </si>
  <si>
    <t>Agar lebih aman dan damai dengan  tetap mengedepankan adat istiadat kebudayaan lokal</t>
  </si>
  <si>
    <t xml:space="preserve">Pinrang </t>
  </si>
  <si>
    <t>Isu Kualitas Sumber Daya Manusia yang unggul dan berdaya saing, Isu Kualitas Pelayanan Publik</t>
  </si>
  <si>
    <t>Pertanian, Kehutanan dan Perikanan, Penyediaan Akomodasi dan Makan Minum</t>
  </si>
  <si>
    <t>Nur cholis majid</t>
  </si>
  <si>
    <t xml:space="preserve">Smoga pimpinan bisa lebih di perhatikan mulai dari perekonomian, dan SDAnya. </t>
  </si>
  <si>
    <t>Muh farhan nusry</t>
  </si>
  <si>
    <t>SATGAS KEBERSIHAN</t>
  </si>
  <si>
    <t>Belum optimalnya pemerataan pembangunan (infrastruktur dasar dan lainnya), Belum optimalnya daya saing tenaga kerja</t>
  </si>
  <si>
    <t>Semoga kota kendari jalannya lebih bagus lagi, dan keamanan lebih ketat</t>
  </si>
  <si>
    <t>MUH FIRMAN AKHIL</t>
  </si>
  <si>
    <t>Semoga menjadi kota kendari yang bersih dan menjadi kota yang makmur orang orangnya</t>
  </si>
  <si>
    <t xml:space="preserve">Essy Wijayanti </t>
  </si>
  <si>
    <t>Sakir mado</t>
  </si>
  <si>
    <t xml:space="preserve">Semoga apa yg di cita citakan pemerintah daerah,kota Kendari tercapai,hrs kerja sama pemerintah daerah dan masyarakat </t>
  </si>
  <si>
    <t>Muh. Erwin fajar</t>
  </si>
  <si>
    <t>Real Estate, Administrasi Pemerintahan, Pertahanan dan Jaminan Sosial Wajib, Pariwisata</t>
  </si>
  <si>
    <t xml:space="preserve">Pengelolaan Sumber daya Manusia dan SDA lebih terarah sesuai visi dan misi kota kendari, </t>
  </si>
  <si>
    <t>Antonius Rante Tandi, S.E</t>
  </si>
  <si>
    <t>Isu Peningkatan Keamanan dan Ketertiban Kota, Isu Kelestarian Lingkungan dan Perubahan Iklim</t>
  </si>
  <si>
    <t xml:space="preserve">Semakin aman. </t>
  </si>
  <si>
    <t xml:space="preserve">Adrisal Usman </t>
  </si>
  <si>
    <t>Kota Kendari menjadi kita yang aman, ramah, sehat, berteknologi serta yang paling utama adalah kota yang religius</t>
  </si>
  <si>
    <t>Junarlin</t>
  </si>
  <si>
    <t>Tekonea, kab. Konkep</t>
  </si>
  <si>
    <t>Kendari sejahtera, aman dan tidak macet</t>
  </si>
  <si>
    <t>Herdin djufri m</t>
  </si>
  <si>
    <t>Semua infrastruktur,ekonomi,kemiskinan,budaya,lapangan kerja sangat baik</t>
  </si>
  <si>
    <t>Gumbe armika</t>
  </si>
  <si>
    <t>Kendari bersih, maju, sejahtera, aman, bertakwa</t>
  </si>
  <si>
    <t>Indahsaja</t>
  </si>
  <si>
    <t>Kendari aman, teduh, terang, nyaman, tidak terdapat banjir dan kemacetan serta kesempatan untuk bekerja tersedia secara terbuka.</t>
  </si>
  <si>
    <t>Hj. Yuhliati</t>
  </si>
  <si>
    <t>Pensiunan</t>
  </si>
  <si>
    <t>Kendari aman, terang, bersih, nyaman, ketersediaan air bersih dan bahan pangan terpenuhi.</t>
  </si>
  <si>
    <t>Muhammad yusuf ali</t>
  </si>
  <si>
    <t>Anggoeya</t>
  </si>
  <si>
    <t>Kerusakan lingkungan, Belum optimalnya pemerataan pembangunan (infrastruktur dasar dan lainnya), Pelaku umkm belum mendapatkan tempat yang stategis</t>
  </si>
  <si>
    <t>Saya sebagai masyarakat kota kendari berharap pemerintah kedepannya untuk memperhatikan pelaku UMKM dalam hal ini pemerintah menyiapkan tempat untuk pelaku UMKM berusaha, keamanan dan ketertiban dalam hal ini mengaktifkan kembali siskamling, pemerataan dalam pembangunan, serta menyiapkan lokasi wisata bagi masyarakat kota kendari dan sekitarnya..</t>
  </si>
  <si>
    <t>I Wayan Jasana</t>
  </si>
  <si>
    <t>Catur</t>
  </si>
  <si>
    <t>Isu Ketahanan Pangan, Isu Peningkatan Keamanan dan Ketertiban Kota, Isu Kelestarian Lingkungan dan Perubahan Iklim</t>
  </si>
  <si>
    <t xml:space="preserve">Kota Kendari Makin Maju Bertakwa  Dan Sejahtera </t>
  </si>
  <si>
    <t>Udin</t>
  </si>
  <si>
    <t xml:space="preserve">Semoga bisa ditata kota nya, gak semerawut seperti sekarang. Kota yg kumuh. </t>
  </si>
  <si>
    <t>Ira Ryski</t>
  </si>
  <si>
    <t>Meningkatkan pelayanan publikasi yg integritas Dan bebas korupsi</t>
  </si>
  <si>
    <t>Iping mariandana</t>
  </si>
  <si>
    <t xml:space="preserve">Sy ingin kendari menjadi kota dengan masyarakat yg taat, menjadi rumah bagi semua, kota hijau yang melek terhadap informasi, kota dengan infrastruktur yg mantap. </t>
  </si>
  <si>
    <t xml:space="preserve">Andriani </t>
  </si>
  <si>
    <t>IRT</t>
  </si>
  <si>
    <t>Pengadaan Listrik dan Gas, Transportasi dan Pergudangan, Pariwisata</t>
  </si>
  <si>
    <t xml:space="preserve">Semoga semakin maju </t>
  </si>
  <si>
    <t>Mushaddiq</t>
  </si>
  <si>
    <t>Barru</t>
  </si>
  <si>
    <t>tata kelola pemerintahan khususnya peningkatan karier ASN yg nepotisme dan keberpihakan walikota terpilih, ASN terimbas dg pilihan politik</t>
  </si>
  <si>
    <t>Pemerintah kota harus hadir untuk pemenuhan kebutuhan dasar masyarakatnya</t>
  </si>
  <si>
    <t>Lily juliatin</t>
  </si>
  <si>
    <t>Lebih sejahtera, bersih, indah dan aman</t>
  </si>
  <si>
    <t>Wou</t>
  </si>
  <si>
    <t>Semua sadar untuk menjaga alam ciptaan Tuhan, dengan cara pemerintah melahirkan Perda tentang sanksi bagi siapapun masyarakat kota Kendari yang membuang sampah sembarang. Bila ini tidak ditangani serius, yang merasakan dampaknya adalah anak cucu kita semua. Kurangi penggunaan plastik dan sterofom. Berharap pabrik plastikdan sterofom  bisa buka usaha lain, jangan produksi itu lagi, demi berkurangnya sampah</t>
  </si>
  <si>
    <t>Darmawan chilion</t>
  </si>
  <si>
    <t>Real Estate, Informasi dan Komunikasi, Jasa Keuangan dan Asuransi</t>
  </si>
  <si>
    <t>Menjadi kota tujuan ekonomi</t>
  </si>
  <si>
    <t>Gita Sagita Asis</t>
  </si>
  <si>
    <t xml:space="preserve">Kota Kendari menjadi Kota yang mampu memberikan pelayanan publik, jaminan keamanan, yang memadai serta lingkungan tumbuh yang positif bagi generasi yang akan datang. </t>
  </si>
  <si>
    <t>Arfan</t>
  </si>
  <si>
    <t>Semoga di tahun yang akan datang Kendari bisa menjadi kota yg maju aman dan tentram buat pendatang serta angka kemiskinan menurun serta sejahtera .</t>
  </si>
  <si>
    <t>Irfan Rustam</t>
  </si>
  <si>
    <t>Industri Pengolahan, Pengadaan Listrik dan Gas, Informasi dan Komunikasi</t>
  </si>
  <si>
    <t>Lebih banyaknya pengadaan beasiswa untuk masyarakat kota Kendari</t>
  </si>
  <si>
    <t>nur wardi sutrisno</t>
  </si>
  <si>
    <t>semoga kali kadia bisa hidup ikan koi seperti di jepang</t>
  </si>
  <si>
    <t>Ibrahim</t>
  </si>
  <si>
    <t>Kendari aman,  bersih, sejahtera, lapangan kerja tersedia dan Pemerintah Kota Kendari tidak berutang sehingga bisa mensejahterakan masyarakatnya.</t>
  </si>
  <si>
    <t>Amsir</t>
  </si>
  <si>
    <t>Raha, kab muna</t>
  </si>
  <si>
    <t>Pensiunan pns</t>
  </si>
  <si>
    <t xml:space="preserve">Semoga Kendari menjadi daerah yg maju masyarakatnya sejahtera </t>
  </si>
  <si>
    <t>Nona</t>
  </si>
  <si>
    <t>Kendari menjadi kota bertaqwa, memiliki lingkungan yang sehat &amp; bersih dengan tata kelolah kota yang baik, sehingga kota dalam taman bisa benar-benar menjadi wujud nyata, perekonomian yang stabil &amp; warga kota Kendari dapat hidup dengan rasa aman</t>
  </si>
  <si>
    <t>Chia</t>
  </si>
  <si>
    <t>Isu Penguatan kebudayaan dan kearifan lokal, Isu Digitalisasi (Perkembangan Kecerdasan Buatan atau AI)</t>
  </si>
  <si>
    <t>Semoga kota Kendari semakin maju n berkembang disektor pendidikan perekonomian dan pariwisata</t>
  </si>
  <si>
    <t>SALAM</t>
  </si>
  <si>
    <t>Kota kendari kedepannya  lebih baik.</t>
  </si>
  <si>
    <t>Asnar</t>
  </si>
  <si>
    <t>Makin maju dan sejahtra</t>
  </si>
  <si>
    <t>Joice Paskaria Bangapadang</t>
  </si>
  <si>
    <t>Belum optimalnya pemerataan pembangunan (infrastruktur dasar dan lainnya), Belum optimalnya tata kelola pemerintahan, Pelayanan publik yang msh ada pungli</t>
  </si>
  <si>
    <t>Setara dgn kota besar tp tetep mempertahankan ruang terbuka hijau dgn byk taman dlm kota san tetap menjaga keamanan kota</t>
  </si>
  <si>
    <t>NormaAzazi</t>
  </si>
  <si>
    <t>Padang</t>
  </si>
  <si>
    <t>Terwujudnya kota yg bersih, nyaman , ekonomi bergerak pesat, kualitas pendidikan dan kesehatan masyarakat meningkat, masyarakatnya bertaqwa, pemerintahan yg bersih,jujur, berdedikasi dan berintegritas. Kesadaran masyarakat akan pentingnya menjaga kebersihan, ketertiban,  lingkungan yg sehat, hijau utk keberlanjutan anak2 keturunan kelak. Kesimpulannya pentingnya kesadaran masyarakat &amp; pemerintahannya utk terus bersama2 menjaga kota tercinta dg terus mewujudkan Kendari Kota Bertakwa  dan Kota dalam Taman</t>
  </si>
  <si>
    <t>Sumarti</t>
  </si>
  <si>
    <t>Industri Pengolahan, Konstruksi, Administrasi Pemerintahan, Pertahanan dan Jaminan Sosial Wajib</t>
  </si>
  <si>
    <t>Bisa cepat berkembang dan maju dalam hal pmbangunan, investor lebih dimudahkan untuk bisa masuk dan administrasi pengelolaan perizinan awal untuk membuat perizinan baru usaha lebih dimudahkan</t>
  </si>
  <si>
    <t>Fika</t>
  </si>
  <si>
    <t>Semoga kendari dpt menjadi kota yg maju, dari segala sisi. Kurang-kurangi nepotisme dalam berlembaga</t>
  </si>
  <si>
    <t>Hj. Dwi</t>
  </si>
  <si>
    <t>Kendari Kota Hijau Bersih Dan BerTaqwa</t>
  </si>
  <si>
    <t xml:space="preserve">Bustamin Ahya </t>
  </si>
  <si>
    <t>Infrastruktur, Pariwisata n Publik Service Serta SDM yg unggul..</t>
  </si>
  <si>
    <t>Pini Astati</t>
  </si>
  <si>
    <t>Semoga menuju green belt tanpa ada sampah di teluk kendari. Soalnya saya pribadi sakit mata kalau melihat banyak sekali sampah di teluk kendari. Terima Kasih</t>
  </si>
  <si>
    <t>Pertambangan dan Penggalian, Pengadaan Air, Pengelolaan Sampah, Limbah dan Daur Ulang, Ekonomi Kreatif</t>
  </si>
  <si>
    <t>Semoga masyarakat kots kendari lebih bertaqwa dan sejahtera</t>
  </si>
  <si>
    <t>Nawir Hamzah</t>
  </si>
  <si>
    <t>Rogo  Muna Barat</t>
  </si>
  <si>
    <t>Lembaga Zakat</t>
  </si>
  <si>
    <t>Kenjadi Kota Bertaqwa, aman dan Sejahtera</t>
  </si>
  <si>
    <t>La Ode Muhamad Jumardin</t>
  </si>
  <si>
    <t>Semakin maju dalam hal SDM, TEKNOLOGI DAN MEMILIKI LITERASI YANG TINGGI</t>
  </si>
  <si>
    <t>Ade miyati</t>
  </si>
  <si>
    <t>Isu Digitalisasi (Perkembangan Kecerdasan Buatan atau AI), Isu Peningkatan Keamanan dan Ketertiban Kota, Isu Kualitas Pelayanan Publik</t>
  </si>
  <si>
    <t>Semoga kendari bisa menjadi kota yg lebih maju lagi dan bisa bersaing dengan kota-kota maju yg ada di indonesia maupun Dunia</t>
  </si>
  <si>
    <t>Fatma</t>
  </si>
  <si>
    <t>Semoga kendari bisa menjadi kota yg lebih baik lagi dari segala hal</t>
  </si>
  <si>
    <t>Muhammad shabrun algifari</t>
  </si>
  <si>
    <t>Isu Perekonomian yang berkelanjutan, Isu Kualitas Sumber Daya Manusia yang unggul dan berdaya saing, Isu Kualitas Pelayanan Publik</t>
  </si>
  <si>
    <t>Meningkatnya kualitas sumber daya manusia dan perekonomian.</t>
  </si>
  <si>
    <t>Mirwana</t>
  </si>
  <si>
    <t>wakatobi</t>
  </si>
  <si>
    <t>honorer</t>
  </si>
  <si>
    <t>Untuk meningkatkan ketertiban lingkungan dan perekonomian</t>
  </si>
  <si>
    <t>ABDUL RAUF</t>
  </si>
  <si>
    <t>Masyarakat sejahtera</t>
  </si>
  <si>
    <t>Ellfi</t>
  </si>
  <si>
    <t>Sandakan</t>
  </si>
  <si>
    <t xml:space="preserve">Kota kendari menjadi kota yang lebih sehat melalui terciptanya kualitas lingkungan memenuhi syarat </t>
  </si>
  <si>
    <t>Sulfa</t>
  </si>
  <si>
    <t>Abepura</t>
  </si>
  <si>
    <t>Agar air pdam bosa mengalir tiap hari.. tersedianya bak sampah yang memadai</t>
  </si>
  <si>
    <t>Zulkifli Adiansya</t>
  </si>
  <si>
    <t>Menjadi Kota yang menjaga hubungan baik antara beragama dan bisa menjalani kehidupan agama dengan aman Damai serta bisa menerapkan syariat islam dalam kehidupan dan pemerintah bagi yang menganutnya.. 
Terimakasih</t>
  </si>
  <si>
    <t>Anwar</t>
  </si>
  <si>
    <t xml:space="preserve">Maju, Mandiri, Beriman dan berkeadilan. </t>
  </si>
  <si>
    <t>Fiola Finandakasih</t>
  </si>
  <si>
    <t>Belum aman</t>
  </si>
  <si>
    <t>Semoga menjadi kota dengan masyarakat yang bahagia, sehat, dan berakhlak mulia</t>
  </si>
  <si>
    <t>Malauddin</t>
  </si>
  <si>
    <t>Sinjai  sul sel</t>
  </si>
  <si>
    <t>Mudah mudahan kedepan kendari makin maju utamanys perekonomian serta perbaikan infrastruktur.</t>
  </si>
  <si>
    <t>Dwi suciyanti maslan A.Md keb</t>
  </si>
  <si>
    <t xml:space="preserve">pomalaa </t>
  </si>
  <si>
    <t>honor</t>
  </si>
  <si>
    <t>Jasa Keuangan dan Asuransi</t>
  </si>
  <si>
    <t xml:space="preserve">semua warga kendari sukses </t>
  </si>
  <si>
    <t>Arpan Tombili</t>
  </si>
  <si>
    <t>Kota Kendari yg BENAR-BENAR Bersih, Aman, Demokratis, Transparan. Bukan sekedar slogan yg terkesan seremonial dan mengejar prestasi dan prestise</t>
  </si>
  <si>
    <t>Malasari amf</t>
  </si>
  <si>
    <t>Kerusakan lingkungan, Belum optimalnya daya saing tenaga kerja, Lebih tegas kepada masyarakat yg suka buang sampah di kali dan sembarang tempat, dan tolong beritahu warga yg punya mobil untuk TDK parkir di jalan, mengganggu kenyamanan saja</t>
  </si>
  <si>
    <t>Isu Kualitas Sumber Daya Manusia yang unggul dan berdaya saing, Isu Transportasi (integrasi moda transportasi masal), Isu Kelestarian Lingkungan dan Perubahan Iklim</t>
  </si>
  <si>
    <t xml:space="preserve">Smoga Kendari menjadi kota yg bersih, ramah, dan bertaqwa, mempunyai pemimpin dengan jiwa toleransi yg tinggi dan Tidak KKN, membina para abdi negara lebih santun, ramah dan sopan serta senyum dan sapa dalam melayani masyarakat dengan berbagai keluhannya </t>
  </si>
  <si>
    <t>Weni</t>
  </si>
  <si>
    <t>Pomalaa</t>
  </si>
  <si>
    <t>Kota yg aman, tertata rapi dan tidak macet serta infrastruktur yg memadai, jalanan tidak rusak dan berlubang, serta pemerintahan yg adil dan demokratis.. Aammiinnn</t>
  </si>
  <si>
    <t>Irawati</t>
  </si>
  <si>
    <t>Kota hijau dan layak huni... Serta membuka lapangan kerja</t>
  </si>
  <si>
    <t>Indrawati Djafar. SKM</t>
  </si>
  <si>
    <t xml:space="preserve">Semoga dengan slogan kendari bergerak. Kendari akan semakin maju dengan pencapaian yang terbaik  </t>
  </si>
  <si>
    <t>Yuanita Adhawali</t>
  </si>
  <si>
    <t>Semoga kota kendari lebih baik</t>
  </si>
  <si>
    <t>Desrina</t>
  </si>
  <si>
    <t>Kota Kendari lebih mengutamakan kesejahteraan masyarakat yg merata, mengutamakan keamanan dan kenyaman masyarakat dikota Kendari tercinta.</t>
  </si>
  <si>
    <t>Santi Serli</t>
  </si>
  <si>
    <t>Pertambangan dan Penggalian, Pengadaan Listrik dan Gas, Pariwisata</t>
  </si>
  <si>
    <t xml:space="preserve">Semoga kota kendari makin bersih </t>
  </si>
  <si>
    <t xml:space="preserve">Nena Masita Thamrin </t>
  </si>
  <si>
    <t>Kota Kendari yang semakin maju</t>
  </si>
  <si>
    <t>Nur salmawati</t>
  </si>
  <si>
    <t>Kota Kendari semakin maju dan jaya selalu</t>
  </si>
  <si>
    <t>Marlian</t>
  </si>
  <si>
    <t>Rinta</t>
  </si>
  <si>
    <t>Kota Kendari yang sejahtera, sistem pemerintahan yang demokratis, hindari monney politik, hindari sistem dinasti, rekrut pegawai sesuai potensi dan keahlian, perhatikan para tenaga pengabdi, khususnya bidang kesehatan🙏dan berharap Kendari tetap aman dan aktifkannya CCTV di setiap sudut jalan, sebab maraknya pembegalan dan pencurian 🙏</t>
  </si>
  <si>
    <t>Sri sundari laugi</t>
  </si>
  <si>
    <t>Sampara</t>
  </si>
  <si>
    <t>Penyediaan Akomodasi dan Makan Minum, Informasi dan Komunikasi, Jasa Keuangan dan Asuransi</t>
  </si>
  <si>
    <t xml:space="preserve">Menjadi kota yg bersih dan sehat, serta mampu menjadi kota yg maju </t>
  </si>
  <si>
    <t>Bintang, SKM</t>
  </si>
  <si>
    <t>Baito (konawe selatan)</t>
  </si>
  <si>
    <t>Isu Perekonomian yang berkelanjutan, Isu Peningkatan Keamanan dan Ketertiban Kota, Isu kesehatan</t>
  </si>
  <si>
    <t>Harapan saya, semoga ditahun 2045, kota kendari  menjadi kota layak di segala bidang</t>
  </si>
  <si>
    <t>WA ODE UMA,SKM</t>
  </si>
  <si>
    <t>MADAMPI</t>
  </si>
  <si>
    <t>Kota Kendari agar lebih maju, damai dan sejahtera</t>
  </si>
  <si>
    <t>Arbi Ardiani H</t>
  </si>
  <si>
    <t>Parepare</t>
  </si>
  <si>
    <t>Menjadi kota yang aman dan bersih</t>
  </si>
  <si>
    <t xml:space="preserve">Heri Setiawan </t>
  </si>
  <si>
    <t xml:space="preserve">Palembang </t>
  </si>
  <si>
    <t xml:space="preserve">Honor daerah kota Kendari, tenaga sukarela </t>
  </si>
  <si>
    <t>Bersih, rapi, maju dan sehat</t>
  </si>
  <si>
    <t>LA ODE SAHIDIN</t>
  </si>
  <si>
    <t>Diraha</t>
  </si>
  <si>
    <t>Menjadi kota yang maju dan mampu bersaing dengan kota - kota lain diindonesia.</t>
  </si>
  <si>
    <t>Marling</t>
  </si>
  <si>
    <t>Dapat mewujudkan Kendari sehat bersih dan perekonomian dan narkoba</t>
  </si>
  <si>
    <t xml:space="preserve">Hidayat Hermanto </t>
  </si>
  <si>
    <t xml:space="preserve">Kota yang mensejahterakan warga yang berkeadilan </t>
  </si>
  <si>
    <t xml:space="preserve">AS WIDARNY </t>
  </si>
  <si>
    <t>Konstruksi, Penyediaan Akomodasi dan Makan Minum, Ekonomi Kreatif</t>
  </si>
  <si>
    <t>Kota Kendari bertakwa</t>
  </si>
  <si>
    <t>Idarbaribi</t>
  </si>
  <si>
    <t>Kendari semoga lebih maju dan berkembang pesat seperti kota2 yg lain</t>
  </si>
  <si>
    <t>Suci Ramadan, AMK</t>
  </si>
  <si>
    <t>semoga kota Kendari bisa lebih maju &amp; berkembang kedepannya, sehingga bisa menjadi salah satu kota tujuan (rekreasi/liburan) untuk warga dari daerah lain</t>
  </si>
  <si>
    <t>Fahira Dipayanthi</t>
  </si>
  <si>
    <t>Lebih maju</t>
  </si>
  <si>
    <t>Nur amalia s</t>
  </si>
  <si>
    <t>Pertambangan dan Penggalian, Industri Pengolahan, Pengadaan Listrik dan Gas</t>
  </si>
  <si>
    <t xml:space="preserve">Semoga 2025 kota kendari makin jaya, maju dan sejahtera  </t>
  </si>
  <si>
    <t>RENI, SKM</t>
  </si>
  <si>
    <t>LAMBANGI</t>
  </si>
  <si>
    <t>Lebih memperhatikan lagi masyarakat yg menengah kebawah terutama dalam pelayanan kesehatannya. Serta menyiapkan lahan bagi pedagang kaki lima.</t>
  </si>
  <si>
    <t>Arnita</t>
  </si>
  <si>
    <t>1. Kendari masih memiliki banyak sekali lahan kosong yg blm di kelola dgn baik, alangkah baiknya jika di kelola dengan baik untuk menarik para wisatawan, misalnya di buat taman bermain seperti yg ada di Kota Batu, Jawa Timur. Sehingga sekaligus membuka lapangan pekerjaan untuk warga kendari. 
2. Semoga MTQ bisa di manfaatkan sebagaimana mestinya untuk acara2 keagamaan, jg lebih di perhatikan lg untuk pemeliharaan nya. 
3. Untuk tempat2 umum, semoga selalu di lengkapi dengan tempat sampah. Semoga 2045 pengelolaan sampah sudah cukup baik utamanya di jalan2 umum/utama kota. 
4. Untuk keamanan kota kendari, semoga ada patroli khusus tengah malam di tengah maraknya pembegalan yg di lakukan belakangan ini. 
Maju terus kota kendari ku 🙌</t>
  </si>
  <si>
    <t>Nyoman suweco</t>
  </si>
  <si>
    <t>Isu Penguatan kebudayaan dan kearifan lokal, Isu Digitalisasi (Perkembangan Kecerdasan Buatan atau AI), Isu Ketahanan Pangan</t>
  </si>
  <si>
    <t>Kota yang maju,sejahtera,aman dan kesehatan yang berkualitas</t>
  </si>
  <si>
    <t>satrywani,Amd.Ak</t>
  </si>
  <si>
    <t>Harapan saya kota kendari dapat berkembang,dari tahun tahun kemarin,serta mewujudkan kesejahtraan perekonokomian pd masyarat kota kendari.</t>
  </si>
  <si>
    <t xml:space="preserve">SITTI AISYAH PUTIRI RANNA </t>
  </si>
  <si>
    <t xml:space="preserve">Harapan saya kendari jadi semakin maju, tidak ada banjir ketika hujan, krn drainase kota kendari slalu bermasalah. Byk pembangunan tp drainase tdk terpikirkan, kmn alirannya dan bgm dampaknya pada masyarakat, tengah kota jd sering banjir meski curah hujan hanya sebentar. </t>
  </si>
  <si>
    <t>Harita La Sae</t>
  </si>
  <si>
    <t>Isu Infrastruktur perkotaan yang berkelanjutan dan inklusif (drainase, jalan, jembatan, air bersih, sanitasi, dan persampahan), Isu Digitalisasi (Perkembangan Kecerdasan Buatan atau AI)</t>
  </si>
  <si>
    <t>Menjadi Kota Kendari yang Damai dan sejahtera serta perekonomian yang perlu ditingkatkan</t>
  </si>
  <si>
    <t>Ayu Ashari</t>
  </si>
  <si>
    <t>Semoga kota kendari lebih maju dan Jaya</t>
  </si>
  <si>
    <t>Yeyen Putri Hamsari, A.Md.Keb</t>
  </si>
  <si>
    <t>Pertambangan dan Penggalian, Real Estate, Informasi dan Komunikasi</t>
  </si>
  <si>
    <t>semoga kota kendari semakin maju, bisa menjadi smart city dengan perkembangan ite yang lebih mumpuni, perekonomian merata dengan baik, menciptakan sdm yg berkualitas berdaya saing tinggi dan tetap menjunjung tinggi ketaqwaan &amp; nilai norma serta budaya lokal. pak kalo bisa p3k puskesmas kandai di kasi banyak2 kuotanya iye🤭 salam mepokoaso sosoito😘 kendari bergerak kendari maju👏🏻</t>
  </si>
  <si>
    <t>Karmila</t>
  </si>
  <si>
    <t>Puskesmas kandai</t>
  </si>
  <si>
    <t>Penerimaan p3k/ CPNS khususnya tenaga kesehatan di kota kendari</t>
  </si>
  <si>
    <t>Rismawati</t>
  </si>
  <si>
    <t>Jadikan kota Kendari kota impian dan nyaman serta kota yang selalu dirindukan oleh orang orang</t>
  </si>
  <si>
    <t>YENNI PURWATI</t>
  </si>
  <si>
    <t>Semoga menjadi kota yang maju, berdaya saing</t>
  </si>
  <si>
    <t xml:space="preserve">Niska Kurniasih </t>
  </si>
  <si>
    <t xml:space="preserve">Ranomeeto </t>
  </si>
  <si>
    <t>Jadi kota terbaik yang sesuai harapan masyarakat.</t>
  </si>
  <si>
    <t>DIANA, SKM</t>
  </si>
  <si>
    <t>WATUMEETO</t>
  </si>
  <si>
    <t>RANOMEETO</t>
  </si>
  <si>
    <t>MASYARAKAT KOTA KENDARI  MAKIN SEJAHTERA DAN PEREKONOMIAN MAKIN MENINGKAT</t>
  </si>
  <si>
    <t>Ridhayati</t>
  </si>
  <si>
    <t>Ekonomi Kreatif, Pariwisata</t>
  </si>
  <si>
    <t>Menjadi kota yang maju bertaqwa dan sejahtra</t>
  </si>
  <si>
    <t>Mustika Drupadi, A.md.Farm</t>
  </si>
  <si>
    <t>Desa Sonai</t>
  </si>
  <si>
    <t>Kendari lebih maju dan aman.</t>
  </si>
  <si>
    <t>afriani</t>
  </si>
  <si>
    <t>Penyediaan Akomodasi dan Makan Minum, Administrasi Pemerintahan, Pertahanan dan Jaminan Sosial Wajib, Ekonomi Kreatif</t>
  </si>
  <si>
    <t>semoga pembangunan  kota kendari lebih baik lagi</t>
  </si>
  <si>
    <t xml:space="preserve">Nurmayani Anhufi </t>
  </si>
  <si>
    <t>Wakoko</t>
  </si>
  <si>
    <t>Pemerataan sarana dan prasarana untuk pendidikan diseluruh wilayah kota kendari serta peningkatan kesejahteraan bagi tenaga kesehatan khususnya perawat/ programer TBC</t>
  </si>
  <si>
    <t>Donna Karan</t>
  </si>
  <si>
    <t>Dokter Gigi</t>
  </si>
  <si>
    <t>Isu Infrastruktur perkotaan yang berkelanjutan dan inklusif (drainase, jalan, jembatan, air bersih, sanitasi, dan persampahan), Isu Transportasi (integrasi moda transportasi masal), Isu Kualitas Pelayanan Publik</t>
  </si>
  <si>
    <t>Semoga masalah yang ada saat ini dapat teratasi di tahun-tahun mendatang dan semoga Kota Kendari menjadi lebih berkembang lagi.</t>
  </si>
  <si>
    <t xml:space="preserve">Dedi Rahmat, SKM </t>
  </si>
  <si>
    <t xml:space="preserve">Terus berbenah untuk Kota Kendari yang lebih maju dan sejahtera </t>
  </si>
  <si>
    <t>Nursanti Dewi usman</t>
  </si>
  <si>
    <t xml:space="preserve">Terciptanya peningkatan ekonomi,pendidikan lebih baik dan kesehatan </t>
  </si>
  <si>
    <t>Dilla zulfa</t>
  </si>
  <si>
    <t>Klaten</t>
  </si>
  <si>
    <t>Semoga pemerataan ekonomi dpt tercapai</t>
  </si>
  <si>
    <t>Arwiati</t>
  </si>
  <si>
    <t>Lohia, Kec. Lohia Kab. Muna</t>
  </si>
  <si>
    <t>Honorer BLUD UPTD Puskesmas Kandai</t>
  </si>
  <si>
    <t xml:space="preserve">Pemerataan lapangan pekerjaan, </t>
  </si>
  <si>
    <t>Nur Ida Abdilullah</t>
  </si>
  <si>
    <t>Lambuya</t>
  </si>
  <si>
    <t>Isu Perekonomian yang berkelanjutan, Isu Penguatan kebudayaan dan kearifan lokal, Isu Transportasi (integrasi moda transportasi masal)</t>
  </si>
  <si>
    <t>Berharap agar pemerintah kota Kendari lebih memacu lagi percepatan pengembangan pembangunan serta penataan kota. dari berbagai sektor agar kota lebih maju lagi kedepannya dalam hal perekonomian, pendidikan, perindustrian, pariwisata sehigga dapan menciptakan lapangan kerja bagi warga kita kendari khususnya</t>
  </si>
  <si>
    <t>Sulaeha</t>
  </si>
  <si>
    <t xml:space="preserve">menjadi kota yg layak huni ,aman,bersih,bebas dari polusi saling menghargai dan bebas dari korupsi </t>
  </si>
  <si>
    <t>Rezki Purnama Yusuf</t>
  </si>
  <si>
    <t>Dr</t>
  </si>
  <si>
    <t xml:space="preserve">Meningkatkan kesejahteraan dokter umum </t>
  </si>
  <si>
    <t>Rizky Jumiati</t>
  </si>
  <si>
    <t>Pengadaan Listrik dan Gas, Penyediaan Akomodasi dan Makan Minum, Administrasi Pemerintahan, Pertahanan dan Jaminan Sosial Wajib</t>
  </si>
  <si>
    <t>Saya harap kota kendari bisa lebih maju dan memberi upah pada honorer sesuai pekerjaanx. Semoga kota kendari selalu aman dan bersih.</t>
  </si>
  <si>
    <t>Siti sunarti,SKM</t>
  </si>
  <si>
    <t>Kel Kasupute,kab konawe</t>
  </si>
  <si>
    <t>Harapan agar masyarakat kota kendari bisa lebih maju dan berkembang serta bisa hidup bersih dan sehat</t>
  </si>
  <si>
    <t>Yuniarti</t>
  </si>
  <si>
    <t>Kendari bisa jadi kota metropolitan</t>
  </si>
  <si>
    <t>Sri Ayusni Yunus</t>
  </si>
  <si>
    <t>Semoga Kota Kendari Semakin Maju, Bebas dari kemacetan dan banjir dan warganya semakin sejahtera</t>
  </si>
  <si>
    <t>Sri wahyuni Ludin,SKM</t>
  </si>
  <si>
    <t>Tomia</t>
  </si>
  <si>
    <t>Kota Kendari Semakin Maju, Sejahtera, Aman dan Bisa Bersaing dengan Kota-Kota Besar lainnya</t>
  </si>
  <si>
    <t>Lisbeth</t>
  </si>
  <si>
    <t>Beteleme</t>
  </si>
  <si>
    <t xml:space="preserve">1. Air bersih/ PDAM  jalan setiap hari dan memenuhi syarat kesehatan
2. Jalanan sampai kelorong- lorong beraspal dan mulus
3. Masyarakat merasa aman berusaha
</t>
  </si>
  <si>
    <t>Rismaida</t>
  </si>
  <si>
    <t>Belum optimalnya pemerataan pembangunan (infrastruktur dasar dan lainnya), Belum optimalnya tata kelola pemerintahan, Belum optimalnya sarana dan prasana serta SDM(medis dan non medis) yg tersedia untk pelayanan khususx dibidang kesehatan</t>
  </si>
  <si>
    <t>Isu Kualitas Sumber Daya Manusia yang unggul dan berdaya saing, Isu Penguatan kebudayaan dan kearifan lokal, Isu Digitalisasi (Perkembangan Kecerdasan Buatan atau AI)</t>
  </si>
  <si>
    <t>Harapan saya untuk kota kendari bisa menjadi kota yg bersih,kota sehat dan bisa mensejahterakan seluruh lapisan masyarakatnya</t>
  </si>
  <si>
    <t>Sarlina</t>
  </si>
  <si>
    <t>Kedepannya menjadi kota yang lebih baju, bersih, aman, dan sejahtera warganya</t>
  </si>
  <si>
    <t xml:space="preserve">Mulianti </t>
  </si>
  <si>
    <t xml:space="preserve">Sorowako </t>
  </si>
  <si>
    <t>Kendari menjadi lebih nyaman, aman, bersih, terawat, bebas dari kemiskinan, derajat kesehatan masyarakat meningkat, TDK ada lagi pengemis dan peminta2 di lampu merah, anak2 dapat bersekolah dengan baik dan aman, memuliakan orang tua, berakhlak baik dan lebih selektif terhadap kebijakan dan penerimaan budaya2 yg tidak sesuai dgn norma masyarakat.</t>
  </si>
  <si>
    <t xml:space="preserve">Irfan </t>
  </si>
  <si>
    <t>Waulai, Kab. Muna</t>
  </si>
  <si>
    <t>Kota Kendari sebagai kota transit yg dapat meningkatkan perekonomian masyarakat</t>
  </si>
  <si>
    <t>Ulfa</t>
  </si>
  <si>
    <t xml:space="preserve">Bisa lebih baik lagi dan mensejahterakan nakes </t>
  </si>
  <si>
    <t>Nur aisah</t>
  </si>
  <si>
    <t>Lebih baik lagi</t>
  </si>
  <si>
    <t>Yustina Palimbo</t>
  </si>
  <si>
    <t xml:space="preserve">Kota Kendari dapat menarik wisatawan asing sebanyak banyaknya dengan mengelola sumber wisata alam yang dapat dibanggakan sehingga bisa merubah perekonomian disegala sektor </t>
  </si>
  <si>
    <t>Selviana</t>
  </si>
  <si>
    <t xml:space="preserve">Semakin maju dan aman </t>
  </si>
  <si>
    <t>A. Nurwinda Ramadani</t>
  </si>
  <si>
    <t>Kabupaten Bone</t>
  </si>
  <si>
    <t>semoga begal berkurang, SDM berkembang.</t>
  </si>
  <si>
    <t xml:space="preserve">Hairul </t>
  </si>
  <si>
    <t>Amosilu konawe</t>
  </si>
  <si>
    <t>Lebih baik lagi,dan bisa bersaing dengan kota kota lain di Indonesia yang sudah duluan maju,Kendari bergerak siappp</t>
  </si>
  <si>
    <t xml:space="preserve">Jumiatin </t>
  </si>
  <si>
    <t>terwujudnya peningkatan kesejahteraan masyarakat Kota Kendari melalui pembangunan ekonomi yang berlandaskan pada keunggulan daya saing, kekayaan sumber daya alam, sumber daya manusia dan budaya</t>
  </si>
  <si>
    <t xml:space="preserve">ROSDIANA </t>
  </si>
  <si>
    <t>KONAWE SELATAN</t>
  </si>
  <si>
    <t>Semoga kota kendari smakin maju</t>
  </si>
  <si>
    <t>Hesty</t>
  </si>
  <si>
    <t>Semoga taman terbuka walikota cpt selesai dan lekas dapat difungsikan kembali, angkutan umum yg murah dapat beroperasi lg agar memudahkan masyarakat tdk perlu lg pesan2 angkutan online, tlg pemerintah bs lebih diperhatikan untuk angkutan umum yg sdh mulai punah, anak jalanan atw badut jalanan tlg ditertibkan karena sangat mengganggu skali pengendara ketika berada di lampu merah. Peminta2 yg selalu berkeliaran di rumah makan ataupun dijalanan tlg ditertibkan karena biar masih muda dan sehat minta2 mi juga kerjax. Apalg anak2 yg hrsnya sekolah dan belajar jd peminta2 mi jg. Ingin sekali kota kendari bebas dari yg namax peminta2 d lampu merah.</t>
  </si>
  <si>
    <t>Oktariana Eka</t>
  </si>
  <si>
    <t>Konstruksi, Administrasi Pemerintahan, Pertahanan dan Jaminan Sosial Wajib, Ekonomi Kreatif</t>
  </si>
  <si>
    <t>Maju, Masyarakat &amp; Pemerintahan Sejahtera, Cerdas Membangun, Kreatif Berpikir</t>
  </si>
  <si>
    <t xml:space="preserve">Titi unartin Halip SKM MM </t>
  </si>
  <si>
    <t xml:space="preserve">Kota Kendari lebih bersih tak ada sampah ygdan jalan sdh tak ada yg lubang perbaikan drainase </t>
  </si>
  <si>
    <t>YULIA DEVY TEKAKA,Amd.Kep</t>
  </si>
  <si>
    <t>Pengadaan Listrik dan Gas, Pengadaan Air, Pengelolaan Sampah, Limbah dan Daur Ulang, Penyediaan Akomodasi dan Makan Minum</t>
  </si>
  <si>
    <t>Kota kendari semakin baik,maju dan berkembang.</t>
  </si>
  <si>
    <t>Hariati a ma</t>
  </si>
  <si>
    <t>Motui</t>
  </si>
  <si>
    <t xml:space="preserve">Adriani </t>
  </si>
  <si>
    <t xml:space="preserve">Wanci </t>
  </si>
  <si>
    <t>Berbudaya, keamanan, keindahan.</t>
  </si>
  <si>
    <t>Yayukrisna Sri Kusnita</t>
  </si>
  <si>
    <t xml:space="preserve">Wawotobi </t>
  </si>
  <si>
    <t>Semoga kendari akan menjadi kota yang lebih baik dan terbebas dari berbagai masalah, memberikan kenyamanan bagi siapa saja. Jaya Kota Kendari...</t>
  </si>
  <si>
    <t>Aman, berbudaya, keindahan.</t>
  </si>
  <si>
    <t>Nurwati sinta</t>
  </si>
  <si>
    <t xml:space="preserve">Semoga kota kendari semakin berkembang dan selalu aman,damai dan tentram </t>
  </si>
  <si>
    <t>Rosmayanti Halip, AMK</t>
  </si>
  <si>
    <t>Kota kendari aman dan tentram.kota kendari jaya selalu</t>
  </si>
  <si>
    <t>Nurfitriana, am.keb</t>
  </si>
  <si>
    <t xml:space="preserve">Semoga pemerintah kota kendari bisa mewujudkan visi misinya sesuai dgn target yg diharapkan, shingga masyarakat kota kendari dapat hidup dengan tenteram, aman sentosa dan tidak ada lagi si miskin dan si kaya serta hukum berlaku tanpa tebang pilih.. semoga kota kendari juga diberi pemimpin² yg amanah dan takut dengan Allah SWT,, aamiin inshaAllah </t>
  </si>
  <si>
    <t>Asmarani,A.Md.Keb</t>
  </si>
  <si>
    <t>Taddagaae</t>
  </si>
  <si>
    <t>Kota yg bertakwa,aman ,bersih</t>
  </si>
  <si>
    <t>Asrida</t>
  </si>
  <si>
    <t>Lebih baik,lebih maju dan tindakan kriminal &amp; kejahatan berkurang</t>
  </si>
  <si>
    <t>Erni. Latif</t>
  </si>
  <si>
    <t>Lebih meningkatkan lagi kesehjahteraan masyarakat terutama PNS guna menunjang sumber daya manusia agar tercapai pelayanan yang maksimal</t>
  </si>
  <si>
    <t>HINARTI</t>
  </si>
  <si>
    <t>Lagadi</t>
  </si>
  <si>
    <t>Administarasi kesehatan （tata usaha, rekam medis）</t>
  </si>
  <si>
    <t>Pengadaan Listrik dan Gas, Pengadaan Air, Pengelolaan Sampah, Limbah dan Daur Ulang, Jasa Perusahaan</t>
  </si>
  <si>
    <t>Makin maju dan jalanan di aspal setiap lorong supaya masyarakat senang</t>
  </si>
  <si>
    <t>Hitnawati</t>
  </si>
  <si>
    <t>Rahadopi,kab. Bombana</t>
  </si>
  <si>
    <t>Menjadi kota yg lebih maju,memiliki sumber daya manusia yg unggul dan berdaya saing.</t>
  </si>
  <si>
    <t>Nilawaty dg. Te'ne</t>
  </si>
  <si>
    <t xml:space="preserve">Semoga perhatian untuk warga yg kurang mampu dan anak-anak yg putus sekolah di perhatikan betul dan untuk penerima bantuan dari segala macam bantuan dari pemerintah semoga tepat sasaran </t>
  </si>
  <si>
    <t>Muslimah,SKM</t>
  </si>
  <si>
    <t>Banyuwangi</t>
  </si>
  <si>
    <t>Kota kendari menjadi kota yang lebih baik dan lebih maju</t>
  </si>
  <si>
    <t>Wayan Wiwik Sri Jayanti</t>
  </si>
  <si>
    <t>Lapoa</t>
  </si>
  <si>
    <t>Kota kendari bisa menjadi kota yang maju</t>
  </si>
  <si>
    <t>Sinaluddin</t>
  </si>
  <si>
    <t>Mowila</t>
  </si>
  <si>
    <t>Aman sejahtera dan berakhlak</t>
  </si>
  <si>
    <t xml:space="preserve">Ade irma </t>
  </si>
  <si>
    <t>Honor</t>
  </si>
  <si>
    <t>Kemiskinan dan kesenjangan sosial, Belum optimalnya daya saing tenaga kerja, Tenaga honor belum di sejahterahkan padahal sudah mengabdi bertahun-tahun</t>
  </si>
  <si>
    <t xml:space="preserve">Lebih memperhatikan SDM yg masih honor dan sdh bertahun2 mengabdi agar terangkat jdi pegawai tetap . Serta jngn membedakan tenaga kerja asing bgian pertambangan, gaji mereka di samakan dengan tenaga kerja indonesia. </t>
  </si>
  <si>
    <t>Tahmar</t>
  </si>
  <si>
    <t xml:space="preserve">Kendari yang aman, damai, bersih dan tertata serta tidak banjir </t>
  </si>
  <si>
    <t>Marwah</t>
  </si>
  <si>
    <t>Industri Pengolahan, Ekonomi Kreatif</t>
  </si>
  <si>
    <t>Semoga kita kendari semakin sehat dan sejahtera</t>
  </si>
  <si>
    <t xml:space="preserve">Muh. Reinaldi </t>
  </si>
  <si>
    <t>Pengadaan Air, Pengelolaan Sampah, Limbah dan Daur Ulang, Konstruksi, Jasa Perusahaan</t>
  </si>
  <si>
    <t>Harapan kedepannya yaitu bisa menjadi kota yang asri, bersih, tersedianya air bersih di setiap wilayah kecamatan kota kendari, serta menjadi kota yang hijau, tersedianya pelayanan bagi masyarakat publik, serta terjamin kualitas hidup masyarakat kota kendari.</t>
  </si>
  <si>
    <t>Nirmala, AMAK</t>
  </si>
  <si>
    <t xml:space="preserve">Kalabahi </t>
  </si>
  <si>
    <t xml:space="preserve">Semoga Kota Kendari mencapai target yang diharapkan menjadi lebih baik dari yang sekarang </t>
  </si>
  <si>
    <t>Sari Harima</t>
  </si>
  <si>
    <t>Honorer puskesmas</t>
  </si>
  <si>
    <t>Pertanian, Kehutanan dan Perikanan, Jasa Keuangan dan Asuransi</t>
  </si>
  <si>
    <t>Pemerintahannya lebih jujur dan amanah</t>
  </si>
  <si>
    <t>Wa ode sarni S.Kep</t>
  </si>
  <si>
    <t>Lipu</t>
  </si>
  <si>
    <t xml:space="preserve">Puskesmas wua-wua </t>
  </si>
  <si>
    <t xml:space="preserve">Maju untuk kepentingan bersama </t>
  </si>
  <si>
    <t xml:space="preserve">Ari Idria </t>
  </si>
  <si>
    <t>Menjadi kota yang aman terhindar dari kejahatan begal ataupun busur</t>
  </si>
  <si>
    <t>Sri delfi</t>
  </si>
  <si>
    <t>Perdagangan Besar dan Eceran, Reparasi Mobil dan Sepeda Motor, Transportasi dan Pergudangan, Penyediaan Akomodasi dan Makan Minum</t>
  </si>
  <si>
    <t xml:space="preserve">Lowongan pekerjaan di perluas lagi buat para pemuda yang baru lulus kuliah </t>
  </si>
  <si>
    <t>Dalfiani</t>
  </si>
  <si>
    <t>Bone(Sulawesi Selatan )</t>
  </si>
  <si>
    <t>Konstruksi</t>
  </si>
  <si>
    <t>Inftra struktur puuwatu mandonga 2 jalur dan semakin beesih dan semangat bergerak</t>
  </si>
  <si>
    <t xml:space="preserve">La Ode Ikhlas </t>
  </si>
  <si>
    <t>Desa bubu, kec.kambowa, kab.buton utara</t>
  </si>
  <si>
    <t xml:space="preserve">Honorer RSUD kota Kendari </t>
  </si>
  <si>
    <t>Semoga menjadi kota yang diridhoi Allah, kota yang aman, damai sejahtera dan religius</t>
  </si>
  <si>
    <t>Reza Reopratama Putra Muller</t>
  </si>
  <si>
    <t>Lebih maju lagi dari tahun tahun sebelumnya,lebih mementingkan tenaga kerja dalam daerah baru tenaga kerja luar,keamanan dan kesejahtraan masyarakat lebih bagus lagi</t>
  </si>
  <si>
    <t>lani oktavia</t>
  </si>
  <si>
    <t>harapan saya agar masyarakat dan pemerintah meperhatikan kebersihan kota kendari karna masih banyak sampah-sampah yang beserakan di teluk kendari ini</t>
  </si>
  <si>
    <t>Ari mulyono</t>
  </si>
  <si>
    <t>Pengadaan Listrik dan Gas, Perdagangan Besar dan Eceran, Reparasi Mobil dan Sepeda Motor, Administrasi Pemerintahan, Pertahanan dan Jaminan Sosial Wajib</t>
  </si>
  <si>
    <t>Semakin maju di sektor perekonomian</t>
  </si>
  <si>
    <t xml:space="preserve">Novie Amaliah Selvyana </t>
  </si>
  <si>
    <t>Tenggarong</t>
  </si>
  <si>
    <t xml:space="preserve">Semoga lebih baik kedepannya lebih maju. Bangunan dan jalan yang rusak segera di perbaiki, UMR kota Kendari ada peningkatan, lapangan pekerjaan di buka lebih luas dengan bersih, jujur, dan adil. </t>
  </si>
  <si>
    <t>Suryo</t>
  </si>
  <si>
    <t>Kerusakan lingkungan, Belum optimalnya pemerataan pembangunan (infrastruktur dasar dan lainnya), Penggunaan Teknologi Informasi yang tertinggal</t>
  </si>
  <si>
    <t>Bebas korupsi dan tenaga IT diberdayakan</t>
  </si>
  <si>
    <t>Elin Harliani</t>
  </si>
  <si>
    <t>Tenaga sukarela</t>
  </si>
  <si>
    <t>Sitti Fatima</t>
  </si>
  <si>
    <t xml:space="preserve">Kemiskinan dan kesenjangan sosial, Belum optimalnya daya saing tenaga kerja, Makin banyaknya mental anak anak remaja yang semakin hari semakin bobrok , contohnha bayuaknya kasus2 pencurin, pembegalan, pemerkosaan yang dilakukan anak2 remaja  </t>
  </si>
  <si>
    <t xml:space="preserve">Menjadi kota yang bersih, bertakwa, beriman maju,  menjaga silaturahmi, menjadi kota yang aman dan bebas dari ancaman, baik ancaman dsri luar maupun dari dalam,  msmpu bersaing , mampu menyiapkan lapangan kerja, mampu menciptakan SDM . Anak2 muda/ remaja yang kreatif, yang tidak rusak mental ,,  </t>
  </si>
  <si>
    <t>Suriyati*</t>
  </si>
  <si>
    <t>Menjadi kota yg ramah dalam semua bidang</t>
  </si>
  <si>
    <t>Satria basri</t>
  </si>
  <si>
    <t xml:space="preserve">Semoga kota kendari lebih maju </t>
  </si>
  <si>
    <t xml:space="preserve">Sitti himaya </t>
  </si>
  <si>
    <t>Lebih maju lagi dan berdaya saing dgn kiota kota lainnya</t>
  </si>
  <si>
    <t>Husnawati</t>
  </si>
  <si>
    <t>Kota Kendari lebih maju dan berkembang dan dapat bersaing dengan kota lain diindonesia</t>
  </si>
  <si>
    <t>Hajerah,Amk</t>
  </si>
  <si>
    <t>Harapan saya semoga kota kendari akan lebih majiu perkenbangan ekonimix dan akan lebih bersih dan tertata rapih serta saya harapkan kesadaran masyarakat untuk lebih memperhatikan kebersihan.karena yg saya liat masih banyak d tempat² terbuka walaupin ada tong sampah d sediakan tetapi masih saja smpah makanan atau minunam mereka tdk buang d tempat sampah.</t>
  </si>
  <si>
    <t>Rusniati syarif</t>
  </si>
  <si>
    <t>SEMOGA LEBIH MAJU,BERKEMBANG DAN AMAN</t>
  </si>
  <si>
    <t>RAHMANIAR</t>
  </si>
  <si>
    <t>Kendari bersih dan bertaqwa</t>
  </si>
  <si>
    <t>Andriyani Pradita</t>
  </si>
  <si>
    <t xml:space="preserve">Honor </t>
  </si>
  <si>
    <t>Semoga kendari lebih cpt maju seperti kota” lainnya</t>
  </si>
  <si>
    <t>Indrya Palaoa Demsy</t>
  </si>
  <si>
    <t>Kendari Tetap Menjadi Kota Bertakwa</t>
  </si>
  <si>
    <t>Juwiyanti</t>
  </si>
  <si>
    <t>Smoga kedepanNya kota kendari bisa lbh maju,kebersihan lingkungan selalu terjaga,perekonomian masyarakat semakin ditingkatkan,bebas polusi,keamanan daerah,para pekerja honorer diperhatikan.</t>
  </si>
  <si>
    <t>Hasdin</t>
  </si>
  <si>
    <t>Rate-rate</t>
  </si>
  <si>
    <t>Pengadaan Listrik dan Gas, Real Estate, Perdagangan Besar dan Eceran, Reparasi Mobil dan Sepeda Motor</t>
  </si>
  <si>
    <t>Aman dan tentram</t>
  </si>
  <si>
    <t>Serly, AMK., SKM</t>
  </si>
  <si>
    <t>Diharapkan untuk peluang kerja di kota Kendari di utamakan warga kota Kendari sehingga mendapatkan kesejahtraan</t>
  </si>
  <si>
    <t>Fitri</t>
  </si>
  <si>
    <t>Kota yang aman dan bersih</t>
  </si>
  <si>
    <t>Jeni Arni H.T</t>
  </si>
  <si>
    <t>Pertanian, Kehutanan dan Perikanan, Konstruksi, Pariwisata</t>
  </si>
  <si>
    <t>terwujudnya kota kendari  sebagai kota yang bersih dan sehat</t>
  </si>
  <si>
    <t xml:space="preserve">Aswi Yanti </t>
  </si>
  <si>
    <t>Semoga tercapai segala pembangunan dari segala bidang</t>
  </si>
  <si>
    <t>MARIYATNI RASYID, SKM., M. KM</t>
  </si>
  <si>
    <t>Belum optimalnya perekonomian, Belum optimalnya tata kelola pemerintahan</t>
  </si>
  <si>
    <t>Kota kendari lebih maju dari tahun 2023</t>
  </si>
  <si>
    <t xml:space="preserve">Suryanti </t>
  </si>
  <si>
    <t>Kendari semakin maju, masyarakat berakhlak dan sejahtera</t>
  </si>
  <si>
    <t xml:space="preserve">Kasmawati </t>
  </si>
  <si>
    <t>Masohi</t>
  </si>
  <si>
    <t>Administrasi Pemerintahan, Pertahanan dan Jaminan Sosial Wajib, Ekonomi Kreatif</t>
  </si>
  <si>
    <t>Menjadi kota yg betul2 bertaqwa dalam konsep yg sesungguhnya bukan sekedar wacana diatas kertas</t>
  </si>
  <si>
    <t>Kontrak</t>
  </si>
  <si>
    <t>Kendari aman dan sejahtera</t>
  </si>
  <si>
    <t>HERMAN.SE.MM</t>
  </si>
  <si>
    <t>Pengadaan Listrik dan Gas, Pengadaan Air, Pengelolaan Sampah, Limbah dan Daur Ulang, Perdagangan Besar dan Eceran, Reparasi Mobil dan Sepeda Motor</t>
  </si>
  <si>
    <t>Harus lebih di tingkatkan dan lebih baik</t>
  </si>
  <si>
    <t>Hastuti,SKM</t>
  </si>
  <si>
    <t xml:space="preserve">Selalu memelihara falisitas kota teruatama taman kota yg ada dikota kendari atw ada petugas yg bisa bertanggungjawab unk menjaga taman atw bisa perbantukn pemerintah setempat </t>
  </si>
  <si>
    <t>Maryam</t>
  </si>
  <si>
    <t>Kendari bersih, nyaman Dan sejahtera.</t>
  </si>
  <si>
    <t>Wd.Suharni</t>
  </si>
  <si>
    <t>Lapadaku</t>
  </si>
  <si>
    <t>Tenaga Kesehatan</t>
  </si>
  <si>
    <t>maju dan sukses dengan program untuk kemajuan kota kendari</t>
  </si>
  <si>
    <t xml:space="preserve">Menjadi kota ramah wisata </t>
  </si>
  <si>
    <t>Wa ode erawati.afu.s.kep.ns</t>
  </si>
  <si>
    <t>Pembangunan dan fasilitas kesehatan supaya lebih lengkap</t>
  </si>
  <si>
    <t>Novi Apriani</t>
  </si>
  <si>
    <t>kota kendari menjadi kota yang bersih, jujur, dan ekonomi masyarakat meningkat</t>
  </si>
  <si>
    <t>Windy</t>
  </si>
  <si>
    <t>Semoga lebih baik</t>
  </si>
  <si>
    <t>Nur rahmayani</t>
  </si>
  <si>
    <t>Peningkatan keamanan lingkungan dan objek wisata</t>
  </si>
  <si>
    <t>Fhita Rastin</t>
  </si>
  <si>
    <t>Semoga kota kendari kedepannya semakin aman dan obyek wisata semakin banyak</t>
  </si>
  <si>
    <t>Hasrawia</t>
  </si>
  <si>
    <t xml:space="preserve">Terwudkannya visi misi kendari tahun 2023
</t>
  </si>
  <si>
    <t>Bambang Asmanto, SKM.,M.Kes</t>
  </si>
  <si>
    <t>Towua</t>
  </si>
  <si>
    <t>Semoga kendari makin maju dan berkembang pesat</t>
  </si>
  <si>
    <t>Nurul Safaatin Adha</t>
  </si>
  <si>
    <t>Isu Perekonomian yang berkelanjutan, Isu Ketahanan Pangan, Isu Transportasi (integrasi moda transportasi masal)</t>
  </si>
  <si>
    <t>semoga kota kendari bersih dari polusi dan pencemaran yang dapat mengganggu kesehatan masyarakat. Karna kesehatan merupakan ujung tombak dari keberhasilan suatu daerah 👍👍</t>
  </si>
  <si>
    <t>Indarwati Amnur</t>
  </si>
  <si>
    <t xml:space="preserve">Menjadi kota yang dituju yang aman dan dapat memberikan kehidupan yang baik bagi masyarakat. </t>
  </si>
  <si>
    <t>SUHERMAN,SH</t>
  </si>
  <si>
    <t>Raha,tgl 26 Mei 1969</t>
  </si>
  <si>
    <t>Pertanian, Kehutanan dan Perikanan, Perdagangan Besar dan Eceran, Reparasi Mobil dan Sepeda Motor, Administrasi Pemerintahan, Pertahanan dan Jaminan Sosial Wajib</t>
  </si>
  <si>
    <t>Menjadi Kota yg Aman,bersih,indah,sejahtera &amp; punya daya saing dari segala aspek,!!!</t>
  </si>
  <si>
    <t>Yuliyanti</t>
  </si>
  <si>
    <t>Lebih aman, lebih bersih, lebih hijau</t>
  </si>
  <si>
    <t>Ni komang srikurniawati,AMK</t>
  </si>
  <si>
    <t xml:space="preserve">Lingkungan lebih aman,lebih nyaman dan asri,perekonomian masyarakat lebih maju </t>
  </si>
  <si>
    <t>Ismawati. SKM</t>
  </si>
  <si>
    <t>Kota kendari lebih Maju..Bertagwa.lebih bersih. Dan lebih amanah</t>
  </si>
  <si>
    <t>AIDA</t>
  </si>
  <si>
    <t>Tingkatkan Transportasi Laut dari Kota Kendari ke Luar atau ke berbagai Kota/Daerah lainnya</t>
  </si>
  <si>
    <t>Laode abdul ajiz,S.Sos</t>
  </si>
  <si>
    <t>Menjadi kota yang aman, indah, bersih dan mempuyai daya saing di segala aspek.</t>
  </si>
  <si>
    <t>FATRIANA LIAMBO</t>
  </si>
  <si>
    <t>Wonggeduku</t>
  </si>
  <si>
    <t>Terwujudnya kota yg mampu bersaing dgn daerah lain dari segala Sektor.</t>
  </si>
  <si>
    <t>Srirahayu kadir</t>
  </si>
  <si>
    <t>Semoga kota kendari kedepan lebih maju lg dalam segala hal🙏🙏</t>
  </si>
  <si>
    <t>Kel. Tinobu, kec. lasolo, kab. konawe utara</t>
  </si>
  <si>
    <t>kota kendari lebih aman, damai, bersih dan bertaqwa</t>
  </si>
  <si>
    <t>Asnih</t>
  </si>
  <si>
    <t>Terciptanya kota Kendari yg bertakwa,aman,sejahtera</t>
  </si>
  <si>
    <t>Herfina Farsan</t>
  </si>
  <si>
    <t>Smoga menjadi kota yg sejahtra.. Amin</t>
  </si>
  <si>
    <t>Herlina,S.SKM</t>
  </si>
  <si>
    <t>Jeneponto</t>
  </si>
  <si>
    <t xml:space="preserve">Semoga di tahun 2045 kota Kendari semakin maju dan kebutuhan masyarakat semakin terpenuhi </t>
  </si>
  <si>
    <t xml:space="preserve">Wa Erni </t>
  </si>
  <si>
    <t>Kota Kendari menjadi Kota yang Inklusif,Ramah Perempuan dan Anak,Maju,Aman,Damai dan Sejahtera.</t>
  </si>
  <si>
    <t>Ramla</t>
  </si>
  <si>
    <t xml:space="preserve">Ujung Pandang </t>
  </si>
  <si>
    <t>Perubahan yang lebih baik</t>
  </si>
  <si>
    <t>Yusean</t>
  </si>
  <si>
    <t>Malaringgi</t>
  </si>
  <si>
    <t>Pegawai honor</t>
  </si>
  <si>
    <t>Terus berkembang Dan daya saing SDA nya Dan SDM nya</t>
  </si>
  <si>
    <t>Nurhaida Lamlanto</t>
  </si>
  <si>
    <t xml:space="preserve">Lebih maju, lebih transparan, bebas KKN, aman, sejahtera, bersih, tertib, tertata, bebas parkir liar, lapangan kerja mudah, SDM berkualitas dan memadai </t>
  </si>
  <si>
    <t>Norma Intang</t>
  </si>
  <si>
    <t>-</t>
  </si>
  <si>
    <t>Sri suwarni</t>
  </si>
  <si>
    <t>Kota kendaru berkembang dalam segala bidang</t>
  </si>
  <si>
    <t>Rahmawati, SKM</t>
  </si>
  <si>
    <t>Bertambah maju dan berkembang</t>
  </si>
  <si>
    <t>Meita Anggraini Yuniar</t>
  </si>
  <si>
    <t>Isu Infrastruktur perkotaan yang berkelanjutan dan inklusif (drainase, jalan, jembatan, air bersih, sanitasi, dan persampahan), Isu Kualitas Pelayanan Publik</t>
  </si>
  <si>
    <t>Pengadaan Listrik dan Gas, Ekonomi Kreatif</t>
  </si>
  <si>
    <t>Semoga kota kendari bebas dari pungli</t>
  </si>
  <si>
    <t>Cece Andriani</t>
  </si>
  <si>
    <t>Non PNS</t>
  </si>
  <si>
    <t>Pengadaan Listrik dan Gas, Pengadaan Air, Pengelolaan Sampah, Limbah dan Daur Ulang, Konstruksi</t>
  </si>
  <si>
    <t>Semoga semakin berkembang</t>
  </si>
  <si>
    <t>Sitti nadima skm</t>
  </si>
  <si>
    <t>Semakin maju dan berkembang</t>
  </si>
  <si>
    <t xml:space="preserve">HANTI </t>
  </si>
  <si>
    <t>Harapan saya semoga kita Kendari lebih maju lagi</t>
  </si>
  <si>
    <t>Ratna Sari Nur, SKM</t>
  </si>
  <si>
    <t>Kota kendari yang maju dan sejahtera</t>
  </si>
  <si>
    <t xml:space="preserve">Wa ode irmawati </t>
  </si>
  <si>
    <t>Muna barat</t>
  </si>
  <si>
    <t>Menjadi lebih maju</t>
  </si>
  <si>
    <t xml:space="preserve">Drg.Liandy Karnian </t>
  </si>
  <si>
    <t>Pertanian, Kehutanan dan Perikanan, Pengadaan Listrik dan Gas, Jasa Keuangan dan Asuransi</t>
  </si>
  <si>
    <t>Peningkatan harga bahan pangan dapat seimbang dengan peningkatan pendapatan dan penghasilan masyarakat.
Penjualan bahan pangan di pasar maupun di swalayan dapat dilakukan kontrol rutin untuk mencegah peningkatan harga yang signifikan. Khususnya harga sembako.
Penjualan gas hijau bersubsidi ke tiap pangkalan dilakukan kontrol yang ketat agar pedagang nakal tidak hanya mencari keuntungan besar dengan menjualnya kembali ke pedagang lainnya dan rumah makan, bukannya kepada masyarakat pengguna untuk kebutuhan rumah tangga sehari-hari. Penyalurannya perlu di awasi ketat, bila perlu dipasang kan CCTV di depan area pangkalan2 yang ada di kota Kendari, bertujuan agar ada sistem yang dpt mengawasi selalu pedagang nakal sehingga mereka dapat jera dengan sendirinya.
Penyaluran KUR untuk pedagang kecil dan mikro, senantiasa transparan dan terbuka, khususnya untuk masyarakat kecil dan menengah. Perlu adanya pengawasan bila memungkinkan dilakukan.
Adanya koperasi simpan pinjam khusus untuk PNS kota Kendari, pinjaman dana dengan suku bunga yang relatif rendah, agar dpt membantu ekonomi pada saat ada kebutuhan mendesak, dll.</t>
  </si>
  <si>
    <t>Jamaluddin</t>
  </si>
  <si>
    <t>Maros Sulawesi selatan</t>
  </si>
  <si>
    <t>Kota Kendari bisa lebih maju dari segala sektor terutama SDM,ekonomi,dan pelayanan publik</t>
  </si>
  <si>
    <t>Yulius Patuban</t>
  </si>
  <si>
    <t>Kota Kendari bebas dari Pengangguran, Kualitas sarana dan prasarana penunjang kebersihan lingkungan bagus, peningkatan perekonomian dan bebas dari kemiskinan, peningkatan tempat tempat berwisata, kemajuan Rohani dan penyelenggaraan pemerintahan yg baik dan berpihak pada rakyat</t>
  </si>
  <si>
    <t>Ima Nuriana</t>
  </si>
  <si>
    <t xml:space="preserve">Kota hijau,aman dan bertaqwa </t>
  </si>
  <si>
    <t>Irnawati Andi Ibrahim</t>
  </si>
  <si>
    <t xml:space="preserve">Isu Infrastruktur perkotaan yang berkelanjutan dan inklusif (drainase, jalan, jembatan, air bersih, sanitasi, dan persampahan), Isu Kualitas Pelayanan Publik, Isu kesejahteraan guru honorer semakin tidak dipertimbangkan </t>
  </si>
  <si>
    <t>Kedepanx semakin jaya dari segala bidang,utamax pendidikan...guru honorer swasta dan negri bisa jd prioritas.</t>
  </si>
  <si>
    <t xml:space="preserve">Ludin </t>
  </si>
  <si>
    <t xml:space="preserve">Peningkatan ekonomi di tingkatkan dan peningkatan pembangunan </t>
  </si>
  <si>
    <t>ASHAR</t>
  </si>
  <si>
    <t>Pengadaan  Air</t>
  </si>
  <si>
    <t>St.Syahriyani</t>
  </si>
  <si>
    <t>Pengadaan Listrik dan Gas, Informasi dan Komunikasi, Ekonomi Kreatif</t>
  </si>
  <si>
    <t>Kendari bertaqwa, lapangan kerja tersedia dan masyarakat sejahterah</t>
  </si>
  <si>
    <t>VIDYA ANGGRAINI, S.STP</t>
  </si>
  <si>
    <t>Menjadi kota yang dapat mengutamakan prioritas pembangunannya dari permasalahan-permasalahan yang sudah di rangkum dari seluruh stakeholder melalui kuisioner ini</t>
  </si>
  <si>
    <t>La Sarifu</t>
  </si>
  <si>
    <t>Agar visi misi Kota Kendari  th 2025 sapai tj 2045 fapat tercapai</t>
  </si>
  <si>
    <t>Anastasia.S.Pd</t>
  </si>
  <si>
    <t>Harapan sy untuk kota Kendari di THN 2045:semoga jalan2 di kota Kendari TDK ada LG yg berlubang2, drenase SDH bagus sehingga TDK banjir lagi, sampah2 TDK ada LG yg berhambur di jln,pasar2  bersih TDK sepertih skrng pasarx kotor sayur2 yg TDK lalu di buang sembrang.</t>
  </si>
  <si>
    <t xml:space="preserve">BUSRAN </t>
  </si>
  <si>
    <t>Konstruksi, Real Estate, Ekonomi Kreatif</t>
  </si>
  <si>
    <t xml:space="preserve">Kota Kendari semakin maju, berkembang, dan nyaman sebagai tempat tinggal </t>
  </si>
  <si>
    <t xml:space="preserve">Ardillah Hadaddo </t>
  </si>
  <si>
    <t>Ternate</t>
  </si>
  <si>
    <t>Menjadi kota yang bertakwa kepada Allah SWT. 
Dan mohon pemerintah kota kendari agar mengajukan formasi guru PAI sebanyak banyaknya. Sukses Selalu untuk kota Kendari</t>
  </si>
  <si>
    <t>Nurmailah</t>
  </si>
  <si>
    <t xml:space="preserve">Menciptakan lapangan kerja lebih banyak lagi, menjaga kebersihan , tdk adanya pembuangan sampah diselokan.. </t>
  </si>
  <si>
    <t>M. Bahring</t>
  </si>
  <si>
    <t>Bungkutoko, 17-11-1962</t>
  </si>
  <si>
    <t>Masyarakat yg buang sampah sembarangan di beri sanksi,salah satu faktor yg meusak perkotaan , klu bisa ada juga petugas khusus membersikan got2/saruran air yg sering mengakibatkan kota JD banjir..</t>
  </si>
  <si>
    <t>Hariani</t>
  </si>
  <si>
    <t>Ekonomi meningkat,lapangan kerja terbuka
Ut lulusan sarjana,,,,dan perhatian pemerintah ut anak2 di bawah umur yg mendapat pelecehan,,,,masyarakat Kendari aman dan tentram dlm menjalani kehidupan sehari2</t>
  </si>
  <si>
    <t>ISRAH AROPA</t>
  </si>
  <si>
    <t>POHARA</t>
  </si>
  <si>
    <t>Isu Peningkatan Keamanan dan Ketertiban Kota, Isu Transportasi (integrasi moda transportasi masal), Isu Kualitas Pelayanan Publik</t>
  </si>
  <si>
    <t>Juhaeda</t>
  </si>
  <si>
    <t>Semoga kota Kendari menjadi kota yang maju dan berkembang, menjadi pusat perekonomian nasional di Indonesia. Sehingga masyarakat bisa sejahtera.</t>
  </si>
  <si>
    <t>Wisma</t>
  </si>
  <si>
    <t>Konawe kepulauan</t>
  </si>
  <si>
    <t>Pengadaan Listrik dan Gas, Pengadaan Air, Pengelolaan Sampah, Limbah dan Daur Ulang</t>
  </si>
  <si>
    <t>Menstabilkan perekonomian dan memberantas kemiskinan</t>
  </si>
  <si>
    <t>WA ODE NURUWATI</t>
  </si>
  <si>
    <t xml:space="preserve">Terus maju </t>
  </si>
  <si>
    <t>Andi nursakti</t>
  </si>
  <si>
    <t>Pembangunan infrasruktur dpt d rasakan semua lapisan masy. Dan ekonomi semakin membaik.</t>
  </si>
  <si>
    <t>Muh. Ali Muktadir. B</t>
  </si>
  <si>
    <t>Semoga Kota Kendari semakin maju dalam bidang Ekonomi, Kesejahteraan Social Dan Teknologi</t>
  </si>
  <si>
    <t xml:space="preserve">Sitti Rabia </t>
  </si>
  <si>
    <t xml:space="preserve">semakin lebih baik daya guna dan ekonomi </t>
  </si>
  <si>
    <t>Rahmatia</t>
  </si>
  <si>
    <t>Terjaminx amanan masyarakat khusus nya bagi Perempuan Dan Anak</t>
  </si>
  <si>
    <t>Indriyanti</t>
  </si>
  <si>
    <t xml:space="preserve">Semoga kota kendari kedepannya semakin jaya </t>
  </si>
  <si>
    <t>Yaneke mamusung</t>
  </si>
  <si>
    <t>Semakin maju dalam perekonomian</t>
  </si>
  <si>
    <t>Yuliani</t>
  </si>
  <si>
    <t>Kendari menjadi kota bertaqwa, aman perekonomian meningkat</t>
  </si>
  <si>
    <t>Sajiddah</t>
  </si>
  <si>
    <t>Kota kendari akan lebih berkembang dan maju</t>
  </si>
  <si>
    <t>Rossana</t>
  </si>
  <si>
    <t>Bungguosu</t>
  </si>
  <si>
    <t>harapan saya untuk kota kendari tahun 2045 adalah terwujudx sumberdaya manusia yg berdaya saing secara global,kota yg aman bagi setiap masyarakatx dan yg paling utama kota yg mengedepankan iman dan takwa kepada penciptax.</t>
  </si>
  <si>
    <t>Kota kendari akan lebih maju</t>
  </si>
  <si>
    <t>Muawiyah</t>
  </si>
  <si>
    <t>lebih baik</t>
  </si>
  <si>
    <t>Lambubalano</t>
  </si>
  <si>
    <t>Ekonimi berkembang kebih baik, kebersihan dan tata ruang lebih baik, dan terpenting keamanan dan kenyamanan baik siang maupun malam</t>
  </si>
  <si>
    <t>Ari</t>
  </si>
  <si>
    <t>Jalan di perbaiki dan di buat lebih banyak Jalan alternatif karena kemacetan pasti akan terjadi. 
Keamanan terutama pada saat malam hari hingga dinihari agar ditingkatkan, solusi diperbanyak CCTV dan penerangan di seluruh sudut kota ini, terimakasih semoga jgn hanya dibaca😁😄🙏</t>
  </si>
  <si>
    <t>WA ODE DARMINA S.Pd</t>
  </si>
  <si>
    <t>Mabolu, Kabupaten Muna</t>
  </si>
  <si>
    <t xml:space="preserve">Semoga semakin </t>
  </si>
  <si>
    <t xml:space="preserve">Sri pangestutik </t>
  </si>
  <si>
    <t>Meningkatkan perekonomian yang berkelanjutan dan peningkatan sumber daya manusia yang berdaya saing.</t>
  </si>
  <si>
    <t>rahmiati tongasa</t>
  </si>
  <si>
    <t>Pengadaan Air, Pengelolaan Sampah, Limbah dan Daur Ulang, Penyediaan Akomodasi dan Makan Minum, Pariwisata</t>
  </si>
  <si>
    <t>maju dan masyarakatnya sejahtera</t>
  </si>
  <si>
    <t>WA ODE DARMINA, S.Pd</t>
  </si>
  <si>
    <t>Mabolu Kabunpaten Muna</t>
  </si>
  <si>
    <t>Konstruksi, Jasa Keuangan dan Asuransi, Administrasi Pemerintahan, Pertahanan dan Jaminan Sosial Wajib</t>
  </si>
  <si>
    <t>Semoga semakin Berkembang dan jaya selalu kota kendari</t>
  </si>
  <si>
    <t>Adriananda Trimedia Sanggo</t>
  </si>
  <si>
    <t>pelajar SMA</t>
  </si>
  <si>
    <t>berkurangnya tingkat sampah yang semakin melunjak dan meratanya sistem ekonomi dengan menyediakan lapangan pekerjaan dan sistem pendidikan yang harus merata ke pelosok Sulawesi tenggara</t>
  </si>
  <si>
    <t xml:space="preserve">Megawati </t>
  </si>
  <si>
    <t xml:space="preserve">Kota kndari mnjadi yg layak huni srta pelayanan publik x LBH di optimalkan LG trutama bagi masyarakat yg kurang mampu dominan hrus LBH di utamakan </t>
  </si>
  <si>
    <t xml:space="preserve">Nur Isni </t>
  </si>
  <si>
    <t xml:space="preserve">Pemberantasan Pemakai dan pengedar obat terlarang di kalangan anak sekolah dan masyarakat yg makin menjamur </t>
  </si>
  <si>
    <t xml:space="preserve">Imran </t>
  </si>
  <si>
    <t>semoga kedepannya kdi aman tenang</t>
  </si>
  <si>
    <t>WD. Zaibatul Hasana</t>
  </si>
  <si>
    <t>Industri Pengolahan, Pengadaan Listrik dan Gas, Pariwisata</t>
  </si>
  <si>
    <t>Semoga kedepanX kota Kendari dpt menjadi kota yg lebih maju dengan tetap memagang kearifan lokal dan budayaX</t>
  </si>
  <si>
    <t>Mursit</t>
  </si>
  <si>
    <t>Agar menjadi kota yang bisa bersaing dengan kota besar yang berada di Indonesia.</t>
  </si>
  <si>
    <t>Wa ode mitrawati</t>
  </si>
  <si>
    <t xml:space="preserve">Semoga menjadi kota yang aman dari kejahatan, pencurian, pemerkosaan dan tindak pidana lain yang merugikan masyarakat banyak. </t>
  </si>
  <si>
    <t>Rulyana</t>
  </si>
  <si>
    <t>Menjadi kota yang bersih,Aman,nyaman ,makmur,mampu berdaya saing, terus bergerak maju, dan berbudaya</t>
  </si>
  <si>
    <t>Isu Perekonomian yang berkelanjutan, Isu Digitalisasi (Perkembangan Kecerdasan Buatan atau AI), Isu Kualitas Pelayanan Publik</t>
  </si>
  <si>
    <t>Akses layanan Publik untuk disabilatas dan kelompok rentan,  adanya program perlindungan Perempuan Pembela HAM</t>
  </si>
  <si>
    <t>Vina</t>
  </si>
  <si>
    <t xml:space="preserve">Kota yang maju dan modern dibidang pendidikan, kesehatan dan ekonomi, sehingga masyarakatnya sejahtera </t>
  </si>
  <si>
    <t>jusrianti muslan</t>
  </si>
  <si>
    <t>semakin berkembang lagi kedepanya</t>
  </si>
  <si>
    <t>iyan rasid sume</t>
  </si>
  <si>
    <t xml:space="preserve">ibu rumah tangga </t>
  </si>
  <si>
    <t xml:space="preserve">konsel </t>
  </si>
  <si>
    <t>semoga menjadi kota yg bertakwa berilmu,perpendidikan dan beragama juga damai.semoga pembangunan nya lebih baik lagi untuk masa depan kota kendari .</t>
  </si>
  <si>
    <t>Devasmita</t>
  </si>
  <si>
    <t>Watunggarandu</t>
  </si>
  <si>
    <t xml:space="preserve">Perbaikan jalan di jl prof abdurauf tarimana, penggerukkan drainase samping MTQ (jika full akan mnybabkn banjir dirmh warga sekitar), dan larangan buang sampah disembarang tempat serta sanksi </t>
  </si>
  <si>
    <t>ARNIN</t>
  </si>
  <si>
    <t>Harapan saya agar kota Kendari bisa lebih maju lagi dan penuh dengan perubahan-perubahan yang lebih baik lagi.</t>
  </si>
  <si>
    <t>Kani</t>
  </si>
  <si>
    <t>Semoga kita Kendari bisa berdaya saing</t>
  </si>
  <si>
    <t>Rusdiani</t>
  </si>
  <si>
    <t>Sebagaimana misinya Membangun kota kendari mewujudkan kota kendari yg beriman dan bertakwa  dan berakhlak mulia sehingga masyarakatnya dapat hidup rukun dan damai</t>
  </si>
  <si>
    <t>Muh mujiddin Raf, SE, MMP</t>
  </si>
  <si>
    <t>Kota Yang Aman dari Kehatan Begal, Kota Industri, dan Kota Bersih.</t>
  </si>
  <si>
    <t>Eka</t>
  </si>
  <si>
    <t>Pertambangan dan Penggalian, Pengadaan Listrik dan Gas, Penyediaan Akomodasi dan Makan Minum</t>
  </si>
  <si>
    <t>* Tidak ada lagi sampah yang berhamburan dipinggir jalan. 
* MTQ tolong diperbaiki supaya jadi tempat wisata ataupun tempat religi.
* Pendidikan anak lebih diperhatikan, utamanya dalam memperoleh buku cetak gratis.
* Semua tenaga kesehatan baik Non ASN bisa mendapatkan Jaminan Kesehatan secara gratis. Karena tenaga kesehatan utamanya NON ASN pekerjaannya lebih berat. Tolong Tenaga Kesehatannya lebih diperhatikan.</t>
  </si>
  <si>
    <t>Waode sy.asnah y.putri</t>
  </si>
  <si>
    <t>Pengadaan Listrik dan Gas, Perdagangan Besar dan Eceran, Reparasi Mobil dan Sepeda Motor, Penyediaan Akomodasi dan Makan Minum</t>
  </si>
  <si>
    <t>Dapat mempertahankan dan meningkatkan capaian dan dukungan kerja keras seluruh organisasi perangkat daerah dan seluruh masyarakat kota kendari</t>
  </si>
  <si>
    <t>Nahsa M</t>
  </si>
  <si>
    <t>AsN</t>
  </si>
  <si>
    <t>Kemiskinan dan kesenjangan sosial, Belum optimalnya tata kelola pemerintahan</t>
  </si>
  <si>
    <t>Diharapkan kota Kendari makin maju sejahtera dan 5wtwruang kota lebih baik pasilitas publik lebih baik dan mudah diakses</t>
  </si>
  <si>
    <t>NASMANIAR NADIR, SP</t>
  </si>
  <si>
    <t>Semoga kota Kendari menjadi kota yang aman, nyaman dan layak huni, masyarakat mampu berkembang dan berdaya saing sehat serta kreatif dengan dukungan fasilitas dan infrastruktur yang memadai.</t>
  </si>
  <si>
    <t>ABAS,S.Si</t>
  </si>
  <si>
    <t xml:space="preserve">Sampara </t>
  </si>
  <si>
    <t>Pemerintah harus tetap berenergi dengan masyarakat tetap membangun kota Kendari yang lebih maju.</t>
  </si>
  <si>
    <t>Muslimin su'ud Ramadhan.spd</t>
  </si>
  <si>
    <t>Isu Kualitas Sumber Daya Manusia yang unggul dan berdaya saing, Isu Penguatan kebudayaan dan kearifan lokal, Isu Kelestarian Lingkungan dan Perubahan Iklim</t>
  </si>
  <si>
    <t>Pertanian, Kehutanan dan Perikanan, Real Estate, Ekonomi Kreatif</t>
  </si>
  <si>
    <t xml:space="preserve">Lebih harmonis hidup rukun satu dengan yg lain dan sikap toleransi hrus </t>
  </si>
  <si>
    <t>ILDHA AMRI NASIR, SE</t>
  </si>
  <si>
    <t>Sarana dan Prasarana pendidikan yang menjangkau seluruh elemen masyarakat</t>
  </si>
  <si>
    <t>Olden Marthen M, S.TP</t>
  </si>
  <si>
    <t>Pertanian, Kehutanan dan Perikanan, Industri Pengolahan, Real Estate</t>
  </si>
  <si>
    <t xml:space="preserve">Menjadi Kota Yg Mempunyai Daya Saing &amp; Sejajar Dgn Kota2 Lainx di Indonesia </t>
  </si>
  <si>
    <t>Syamsiah Napirah, S.Ag</t>
  </si>
  <si>
    <t>Tenaga honorer</t>
  </si>
  <si>
    <t>Mewujudkan Kota Bersih Indah dan Nyaman dengan SDM yang beriman dan bertakwa kepada TYME</t>
  </si>
  <si>
    <t xml:space="preserve">Elis Tati </t>
  </si>
  <si>
    <t>Sindangkasih</t>
  </si>
  <si>
    <t>Pertambangan dan Penggalian, Pengadaan Listrik dan Gas, Konstruksi</t>
  </si>
  <si>
    <t>Kota kendari lebih baik</t>
  </si>
  <si>
    <t>Yunus Pararuk</t>
  </si>
  <si>
    <t>Isu Perekonomian yang berkelanjutan, Isu Penguatan kebudayaan dan kearifan lokal, Isu Digitalisasi (Perkembangan Kecerdasan Buatan atau AI)</t>
  </si>
  <si>
    <t>Konstruksi, Perdagangan Besar dan Eceran, Reparasi Mobil dan Sepeda Motor, Jasa Keuangan dan Asuransi</t>
  </si>
  <si>
    <t>Harapan kota Kendari  lebih indah dan masyarakatnya sejahtera</t>
  </si>
  <si>
    <t>Yunus pararuk</t>
  </si>
  <si>
    <t>Kota bersih indah</t>
  </si>
  <si>
    <t xml:space="preserve">Andi Atma Fauzia </t>
  </si>
  <si>
    <t>Mahasiswk</t>
  </si>
  <si>
    <t>Semoga kota Kendari lebih maju, beradab, sehat, bersih, aman dan nyaman.</t>
  </si>
  <si>
    <t>Yulius Tanan</t>
  </si>
  <si>
    <t>Penguatan ekonomi masyarakat serta daya bali masyarakat khususnya bahan pangan.</t>
  </si>
  <si>
    <t>Suriany Razak</t>
  </si>
  <si>
    <t>Kota Bau-Bau</t>
  </si>
  <si>
    <t>Bersih damai sejahterah</t>
  </si>
  <si>
    <t>Ali hasimu</t>
  </si>
  <si>
    <t>Usuku</t>
  </si>
  <si>
    <t>Kota Kendari harus menjadi contoh kota terbaik d Sulawesi Tenggara</t>
  </si>
  <si>
    <t>HJ.EKO SUSILOWATY.SP.M.si</t>
  </si>
  <si>
    <t xml:space="preserve">Semoga kota kendari menjadi kota yg bersih aman tentram perekonomian lancar air bersih lancar tiap hari mengalir parawisatax di perindah agar wisatawan manca negara dtg berkunjung ke kota kendari yg indah dan bersih kebun raya di tingkatkn pelestarianx pasar utk pedagang kaki lima  di tata biar rapi n bersih jgn berantakan spt di pasar baru  byk lapak di dpn kelihatan kumuh kmd kabel listrik di kota kendari terutama jl poros berserakah di atas pohon tlg di rapikn kmd pohon yg besar di jl ahmad yani di tebang agar kota kendari rapi besih penuh dgn bunga bunga di mana mana tlg lampu jln supaya menyala semu biar terang nda gelap spt kota mati.terims ksh byk </t>
  </si>
  <si>
    <t>Almaulida Hati Reskia</t>
  </si>
  <si>
    <t>Freelance</t>
  </si>
  <si>
    <t xml:space="preserve">Harapan ku untuk Kota Kendari di tahun 2045 adalah Kota kendari dapat menciptakan lingkungan yang aman bagi masyarakat, ramah lingkungan, merangkul keberagaman, dan meningkatkan kualitas perekonomian dan pendidikan masyarakat. Selain itu, kualitas pelayanan publik yang masih perlu dtingkatkan. </t>
  </si>
  <si>
    <t>Hasmiati</t>
  </si>
  <si>
    <t>Menjadi kota yang aman, tentram, dan maju dalam perekonomian.</t>
  </si>
  <si>
    <t>Martisar timang</t>
  </si>
  <si>
    <t>1. Semoga menjadi satu-satunya kota d indonesia/dunia yang memperhatikan kesejahteraan honorer, utamanya di bidang kesehatan 👏
2. Semoga para pemimpin diberi kesehatan selalu,</t>
  </si>
  <si>
    <t>NUR INSAN</t>
  </si>
  <si>
    <t>Harapannya kendari jd lebih baik, tentram, aman, harmonis dan sejahtera</t>
  </si>
  <si>
    <t>Rais Arif yusup</t>
  </si>
  <si>
    <t xml:space="preserve">Semogah kota Kendari kedepannya lebih bersih,bisa bersaing dengan kota kota besar lainnya dan aman </t>
  </si>
  <si>
    <t>Elsa Ayu Nunima,S.Farm</t>
  </si>
  <si>
    <t>Siska Yanti,A.Md.Farm</t>
  </si>
  <si>
    <t>Lakomea</t>
  </si>
  <si>
    <t>Mampu mengatasi permasalahan baik lingkungan maupun masyarakatnya</t>
  </si>
  <si>
    <t xml:space="preserve">Bastian </t>
  </si>
  <si>
    <t>Maju kota ku dan sejahtera Rakyat nya</t>
  </si>
  <si>
    <t>WA ODE HADINI, S. PD</t>
  </si>
  <si>
    <t>Pertanian, Kehutanan dan Perikanan, Konstruksi, Administrasi Pemerintahan, Pertahanan dan Jaminan Sosial Wajib</t>
  </si>
  <si>
    <t>Semoga kota kendari aman dan selalu dalam lindungan Allah SWT</t>
  </si>
  <si>
    <t>Harsia</t>
  </si>
  <si>
    <t xml:space="preserve">Konawe Kepulauan </t>
  </si>
  <si>
    <t>Pertanian, Kehutanan dan Perikanan, Pertambangan dan Penggalian, Informasi dan Komunikasi</t>
  </si>
  <si>
    <t xml:space="preserve">Kendari lebih baik lagi dan menjadi teladan ketakwaan dimasyarakat </t>
  </si>
  <si>
    <t>Lindarti</t>
  </si>
  <si>
    <t>Kebersihan kota kendari lebih d perhatikan.PAM tolong di Perhatikan agar masyarakat dapat merasakan manfaat nya.Kemudian di PAM masih banyak Tangan2 jahil untuk brrmain di meteran.Di dunia pendidikan di kota kendari lebih di tigkatkan lagi Mutu pelajarannya dan Guru mendapat Perlindungan hukum dalam menjalankan Kewajibannya.Terima Kasih</t>
  </si>
  <si>
    <t>SITTI ZAINAB</t>
  </si>
  <si>
    <t>Peningkatan keamanaan dan ketertiban</t>
  </si>
  <si>
    <t>Sitti Sabaria</t>
  </si>
  <si>
    <t>P3k guru</t>
  </si>
  <si>
    <t>Menjadi kota yang bertaqwa bersih dan ramah lingkungan</t>
  </si>
  <si>
    <t>Titi setyawati</t>
  </si>
  <si>
    <t xml:space="preserve">Kendari bisa maju seperti negaranegara berkembang </t>
  </si>
  <si>
    <t>M Siri Ali</t>
  </si>
  <si>
    <t>Kota yang Maju, Aman dan Bersih</t>
  </si>
  <si>
    <t>Hasjidah,S.Pd</t>
  </si>
  <si>
    <t>Bende</t>
  </si>
  <si>
    <t>Yang saya harapkan pengadaan drainase,jalan,jembatan,air bersih yg beralamat d jalan anawai kec.wua-wua</t>
  </si>
  <si>
    <t xml:space="preserve">Muliyani </t>
  </si>
  <si>
    <t>Semoga menjadi kota yang lebih maju lagi</t>
  </si>
  <si>
    <t>SARTINA</t>
  </si>
  <si>
    <t>Pemerintah daerah dalam jangkah waktu kedepan agar lebih ditingkatkan sektor perekonomiannya,agar lebih baik dan ditingkatkan.</t>
  </si>
  <si>
    <t>Satria</t>
  </si>
  <si>
    <t>Lebih di tingkatkan lagi</t>
  </si>
  <si>
    <t>Warniati</t>
  </si>
  <si>
    <t>Kota kendari menjadi kota hijau,bersih,aman,bertakwa.serta peningkatan keamanan dan ketertiban kota.</t>
  </si>
  <si>
    <t xml:space="preserve">Dedi Santosa </t>
  </si>
  <si>
    <t xml:space="preserve">Subang </t>
  </si>
  <si>
    <t>Kendari lebih maju perekonomiannya dan meningkatnya kualitas pendidik serta berkembangnya kearifan lokal di tingkat sekolah.</t>
  </si>
  <si>
    <t>Kota kendari bisa berkembang di segala sektor dan bisa disejajarkan dengan kota bersar lainnya yang ada di Indonesia , seperti kota Makasar, Surabaya, Jakarta dan lain - lain.</t>
  </si>
  <si>
    <t>Rahmawati,S.Pd.I</t>
  </si>
  <si>
    <t>Harapan saya kedepan penduduknya sejahtera,  lapangan pekerjaan lebih di luas, pemerintah lebih amanah</t>
  </si>
  <si>
    <t>Sarwin wardi faudin</t>
  </si>
  <si>
    <t xml:space="preserve">Bau bau </t>
  </si>
  <si>
    <t>Menjadi kota teraman dan kota kreatif kedepanya</t>
  </si>
  <si>
    <t>HASDINAR</t>
  </si>
  <si>
    <t>ASN P3K</t>
  </si>
  <si>
    <t>Harapan saya semoga kota kendari lebih bisa berkembang terutama kesejahteraan kota kendari keamanan,kebersihan,perekonomian,dan lowongan pekerjaan</t>
  </si>
  <si>
    <t>Sitti Mulyati</t>
  </si>
  <si>
    <t xml:space="preserve">Harus lebih maju,lebih berkembang setara dengan kota kota besar lainnya </t>
  </si>
  <si>
    <t>DEWI IRMAYANTI</t>
  </si>
  <si>
    <t>KAB. MUNA</t>
  </si>
  <si>
    <t>HARAPAN SAYA AGAR KENDARI TETAP AMAN DARI ISU ISU TENTANG SARA YANG SERING TERJADI DI KOTA YANG SAYA CINTAI INI,</t>
  </si>
  <si>
    <t xml:space="preserve">NITA NOVITA </t>
  </si>
  <si>
    <t>HONORER</t>
  </si>
  <si>
    <t>Semoga kota kendari semakin maju</t>
  </si>
  <si>
    <t>Nurwajida</t>
  </si>
  <si>
    <t xml:space="preserve">Toli-toli </t>
  </si>
  <si>
    <t>Kota kendari kedepannya menjadi kota yang lebih baik lagi,kota yang aman,dan kota yang tertib</t>
  </si>
  <si>
    <t>Karaeng</t>
  </si>
  <si>
    <t xml:space="preserve">Semoga kendari bisa bisa lebih bersinar daripada kota yang lain sengan topangan industri jasa dan pariwisata, tanpa terpengaruh dampak tambang yang akan habis di 10 atau 15 tahun yg akan datang </t>
  </si>
  <si>
    <t>ASN pppk</t>
  </si>
  <si>
    <t>Semoga kota Kendari makin kedepan</t>
  </si>
  <si>
    <t>Riswan. A</t>
  </si>
  <si>
    <t xml:space="preserve">Semoga ke depannya kota kendari lebih maju dan mampu menjadi ibu kota provinsi yang menjadi contoh baik dari segi pelayanan publik, parawisata, perkebunan , pertanian dan lain-lain, sehingga kota kendari dikenal oleh seluruh Indonesia bukan hanya sebagai kota bertaqwa tetapi juga sebagai kota percontohan dari segala aspek. </t>
  </si>
  <si>
    <t>RITNAWATY TAONA</t>
  </si>
  <si>
    <t xml:space="preserve">SEMOGA KOTAKU TERCINTA MENJADI KOTA YANG LEBIH MAJU </t>
  </si>
  <si>
    <t>WELINA RIANAWATI S.PdI</t>
  </si>
  <si>
    <t xml:space="preserve">Sangat berharap kota Kendari menjadi kota yang penuh dedikasi tinggi didalam meningkatkan keimanan/tagwa, meningkatkan pendidikan anak-anak yang lebih efektif dan efisiensi, dan berpeluang besar untuk menciptakan lapangan kerja bagi pengangguran </t>
  </si>
  <si>
    <t>Jumriani</t>
  </si>
  <si>
    <t>Kedepannya kota Kendari diharapkan lebih maju dalam segala hal.</t>
  </si>
  <si>
    <t>DAIMAN</t>
  </si>
  <si>
    <t>Semoga di tahun yang akan datang kota kendari lebih maju terutama beriman dan bertaqwa, kendari bergerak maju terus pantang mundur</t>
  </si>
  <si>
    <t>Astin</t>
  </si>
  <si>
    <t xml:space="preserve">Harapan saya untuk kota Kendari kedepannya, tercipta nya kota yg Asri Bertaqwa dan juga lapangan pekerjaan untuk anak² yg baru ataupun telah lama menyelesaikan pendidikan dan di mudahkan dalam pelayanan jaminan kesehatan dan juga bersih dari pungli baik berupa bingkisan ataupun secara langsung </t>
  </si>
  <si>
    <t>Rita hastarita</t>
  </si>
  <si>
    <t xml:space="preserve">Harapan saya agar kota kendari meningkatkan perekonomian  dan bisa menuntaskan kemiskinan  dalam masyarakat, karna sekarang susah masyarakat cari lapangan kerja karna kalau saingan dengan orang luar(orang asing) </t>
  </si>
  <si>
    <t>Sri rahayu,S.Pd.I</t>
  </si>
  <si>
    <t>konawe</t>
  </si>
  <si>
    <t xml:space="preserve">maju dlm bidang SDM  n aman lingkungannya </t>
  </si>
  <si>
    <t xml:space="preserve">Syahrana </t>
  </si>
  <si>
    <t>Kab. Konawe</t>
  </si>
  <si>
    <t xml:space="preserve">Maju, tentram dan berbudaya
Pariwisata maju berbasis kearifan lokal dan ekonomi kreatif yang berkelanjutan </t>
  </si>
  <si>
    <t>Aprilita Maliani</t>
  </si>
  <si>
    <t>Jember</t>
  </si>
  <si>
    <t>Pertambangan dan Penggalian, Pengadaan Air, Pengelolaan Sampah, Limbah dan Daur Ulang, Real Estate</t>
  </si>
  <si>
    <t xml:space="preserve">Lebih maju </t>
  </si>
  <si>
    <t>LA ODE MUHAMMAD SARIF</t>
  </si>
  <si>
    <t>Dete/wakatobi</t>
  </si>
  <si>
    <t>Harapan saya untuk kota kendari di tahun 2045 adalah, menjadi kota yang aman dan nyaman bagi semua orang sehingga aktivitas masyarakat bisa berjalan dengan lancar sehingga bisa peningkatan ekonomi, SDM juga ikut meningkat sesuai dengan perkembangan teknologi</t>
  </si>
  <si>
    <t>Umi Andari</t>
  </si>
  <si>
    <t>Harapan saya untuk kota kendari di tahun 2045,
Tidak ada lagi jalan yang rusak baik di tengah kota maupun dipinggir kota, tidak ada lagi drainase mampet, keamanan dan kenyamanan masyarakat semakin meningkat, tidak ada lagi anak anak jalananan</t>
  </si>
  <si>
    <t>Rizky Armalia Anwar</t>
  </si>
  <si>
    <t xml:space="preserve">Harapan saya agar stabilnya perekonomian masyarakat, makin besar lapangan pekerjaan, memberantas perbegalan yang marak dimalam hari, makin maju dan makin berkembang kota kendari ini </t>
  </si>
  <si>
    <t>Helni, s. Pd</t>
  </si>
  <si>
    <t>Harapan saya. Kendari lebih maju, lebih bergerak, keamanan diketatkan lagi,sampah dihari minggu tetap diambil disetiap sudut kota kendari. In sya Allah kendari aman</t>
  </si>
  <si>
    <t>FATMAWATI SINU,S.Pd</t>
  </si>
  <si>
    <t xml:space="preserve">Harapan saya semoga di tahun 2045 kota Kendari bisa lebih baik dan keamanan tetap terjaga serta perekonomian kota Kendari lebih baik dan sejahtera </t>
  </si>
  <si>
    <t>Siti Rospina</t>
  </si>
  <si>
    <t>Wadasa( Muna Barat)</t>
  </si>
  <si>
    <t>Isu Peningkatan Keamanan dan Ketertiban Kota, Isu Kualitas Pelayanan Publik</t>
  </si>
  <si>
    <t xml:space="preserve">Menjadi kota yang aman,nyaman dan sejahtera  </t>
  </si>
  <si>
    <t>Siti zuhra</t>
  </si>
  <si>
    <t>Kab.Bombana</t>
  </si>
  <si>
    <t>Smga kota Kendari mnjadi kota yang aman tentram yg TDK trpecah belah baik suku dan agama serta menjadi kota yg TDK kesulitan ekonomi, kota yang kaya dan jauh dari pengemis2 d jalanan AamiinYRA 🤲🏻🤲🏻</t>
  </si>
  <si>
    <t>Jemi saputra anas SE</t>
  </si>
  <si>
    <t>Semoga lebih baik lagi kedepannya</t>
  </si>
  <si>
    <t xml:space="preserve">Nursiah Susanti </t>
  </si>
  <si>
    <t>Semoga kedepannya lebih baik lagi</t>
  </si>
  <si>
    <t xml:space="preserve">Mihartin </t>
  </si>
  <si>
    <t>Semoga di tahun mendatang kota Kendari lebih meningkatkan sumber daya manusia, di bidang pendidikan, kesehatan , dan pelayana secara baik
Dan yg paling utama khususnya masyarakat kota Kendari 
Dan siapapun  yg memimpin kota Kendari  semakin maju dan berkembang di dalam pembangunan infrastruktur kota Kendari dan lainnya 💪💪</t>
  </si>
  <si>
    <t>Dirma yanti safitri b</t>
  </si>
  <si>
    <t>Dapat meningkatkan perekonomian, keamanan di tingkatkan, serta para pelaku umkm di sejahterakan....</t>
  </si>
  <si>
    <t>Purkaddin</t>
  </si>
  <si>
    <t>Alangga, kab konsel</t>
  </si>
  <si>
    <t xml:space="preserve">Semoga kota kendari bisa lebih berkembang lagi dan bisa bersaing dengan kota2 lain tentan kesejahteraan sosial.
</t>
  </si>
  <si>
    <t>INRIANI ARAS</t>
  </si>
  <si>
    <t>POMALAA</t>
  </si>
  <si>
    <t>Indonesia saat ini memasuki era bonus demografi di harapkan Pemerintah dan Sektor Swasta Kota Kendari bersiap  membuka lapangan kerja seluas-luasnya</t>
  </si>
  <si>
    <t>Nurjannah,S. Pd</t>
  </si>
  <si>
    <t>Semoga kota kendari bisa bersaing dengan kota lainnya</t>
  </si>
  <si>
    <t>ASNI,S.Pd</t>
  </si>
  <si>
    <t>Semoga kota kendari bisa bersaing dengan kota yang lain.</t>
  </si>
  <si>
    <t>Itra sari</t>
  </si>
  <si>
    <t>Isu Ketahanan Pangan, Isu Peningkatan Keamanan dan Ketertiban Kota</t>
  </si>
  <si>
    <t>Lebih diperhatikan lagi tanaman- tanaman yg ada didalam kota, terutama pohon-pohon yg sudah besar-besar</t>
  </si>
  <si>
    <t>SUPRIN</t>
  </si>
  <si>
    <t>Kabaena</t>
  </si>
  <si>
    <t>Kerusakan lingkungan, Belum optimalnya pemerataan pembangunan (infrastruktur dasar dan lainnya), Belum tersentuh nya (pelibatan secara aktif) komunitas kreatif</t>
  </si>
  <si>
    <t>Menjadi Epicentrum &amp; pusat peradaban di timur Indonesia</t>
  </si>
  <si>
    <t>Welalo</t>
  </si>
  <si>
    <t xml:space="preserve">Harapan saya untuk kotaku adalah jadikanlah kota Kendari kota yang sehat,bersih indah, nyaman dan berakhlak mulia amiin </t>
  </si>
  <si>
    <t>ROSDIANA, S. Pd</t>
  </si>
  <si>
    <t>GURU TK</t>
  </si>
  <si>
    <t xml:space="preserve">Harapanku pendidik anak usia dini terus mengarah pada pendidikan yang berpusat pada anak, semakin banyak penerimaan untuk Guru honorer, sehingga yang honor banyak menjadi p3k, perekonomian semakin maju. </t>
  </si>
  <si>
    <t xml:space="preserve">Abdul Mufid Bustam </t>
  </si>
  <si>
    <t xml:space="preserve">menjadi lebih baik dan tentunya lebih berkembang </t>
  </si>
  <si>
    <t>Hesti Widayani Darmin</t>
  </si>
  <si>
    <t xml:space="preserve">Kota Kendari mampu dan lebih siap dalam menghadapi perkembangan zaman </t>
  </si>
  <si>
    <t>Cin</t>
  </si>
  <si>
    <t>Mahasiswi</t>
  </si>
  <si>
    <t>Menjadi lebih baik</t>
  </si>
  <si>
    <t>Ishanidar</t>
  </si>
  <si>
    <t>Semoga kota Kendari makin jaya dan sukses dan ke depan kota Kendari menjadi lebih baik dari  sekarang sesuai selogan Kendari Bergerak</t>
  </si>
  <si>
    <t>Minarti</t>
  </si>
  <si>
    <t xml:space="preserve">Semoga kota Kendari di tahun 2045 menjadi kota yang bersih dari KKN, menjadi kota yang bertaqwa, kota yang aman, sejahterah rakyatnya dan kota yg maju. Semoga para pemimpin diberikan kesehatan. </t>
  </si>
  <si>
    <t>Yuslina</t>
  </si>
  <si>
    <t>Kota kendari di harapkan menjadi kota digitalisasi</t>
  </si>
  <si>
    <t>Hasrini</t>
  </si>
  <si>
    <t>Sambuli</t>
  </si>
  <si>
    <t>Menjadi kota yang bersih sehat dan asri</t>
  </si>
  <si>
    <t>Asrotun</t>
  </si>
  <si>
    <t>Purworejo</t>
  </si>
  <si>
    <t>Kendari lebih maju dan berkembang</t>
  </si>
  <si>
    <t>Delan</t>
  </si>
  <si>
    <t>Isu Kualitas Sumber Daya Manusia yang unggul dan berdaya saing, Isu Kualitas Pelayanan Publik, Isu Kelestarian Lingkungan dan Perubahan Iklim</t>
  </si>
  <si>
    <t>Memaksimalkan potensi seluruh lingkup tata kelola.pemerimtahan</t>
  </si>
  <si>
    <t xml:space="preserve">Kota Kendari menjadi kota yg berketuhanan, kota yang bisa menjadi rumah untuk semua masyarakat. Sukses dan terus maju. </t>
  </si>
  <si>
    <t>Suwito Hadamarda</t>
  </si>
  <si>
    <t>Tongali</t>
  </si>
  <si>
    <t>Sebagai praktisi dan pemerhati lingkungan kelautan, saya berharap pesisir pantai kota Kendari bebas dari penangkapan ikan secara ilegal, baik penggunaan racun/bius dan penggunaan bom yang merusak ekosistem laut dan terumbu karang. Laut kota kendari bebas dari sampah dan pembuangan limbah.
Saya juga berharap pemerintah kota kendari memperhatikan pengelolaan sampah dilingkungan masyarakat kota Kendari. Jalur mobil sampah harus melalui semua jalan Kota bukan hanya jalan Utama.</t>
  </si>
  <si>
    <t>Oktya</t>
  </si>
  <si>
    <t>Rima</t>
  </si>
  <si>
    <t>Aman,damai dan tentram serta kreatif</t>
  </si>
  <si>
    <t>Ernawati ,s.Pd</t>
  </si>
  <si>
    <t>Bangkali</t>
  </si>
  <si>
    <t>Kelurahan manggadua</t>
  </si>
  <si>
    <t>Maju dan berkembang</t>
  </si>
  <si>
    <t>Leillywitrianie anas</t>
  </si>
  <si>
    <t>Isu Infrastruktur perkotaan yang berkelanjutan dan inklusif (drainase, jalan, jembatan, air bersih, sanitasi, dan persampahan), Isu Penguatan kebudayaan dan kearifan lokal</t>
  </si>
  <si>
    <t>Menjadikan kota yang asri dan demokratis serta unggul</t>
  </si>
  <si>
    <t>RISKI RAMADHAN</t>
  </si>
  <si>
    <t>Semoga kita Kendari, tahun berikutnya jauh lebih baik lagi dan lebih maju seperti daerah-daerah lainnya</t>
  </si>
  <si>
    <t>Rachmawaty.R</t>
  </si>
  <si>
    <t>Agar kota Kendari menjadi kota yg bertakwa,bersih,dan makmur/maju.</t>
  </si>
  <si>
    <t>Yolaph Dominggus</t>
  </si>
  <si>
    <t>Pegunungan/Tahura Nipa-Nipa tetap terjaga, dan Teluk Kendari kembali dalam kondisi tanpa sedimentasi.</t>
  </si>
  <si>
    <t>A. Rachman S.Pd.I</t>
  </si>
  <si>
    <t>Dapat menjalankan program yang sudah rencanakan sesuai dengan hasil musyawarah pemerintah Kota Kendari</t>
  </si>
  <si>
    <t>Paslan S.Pd</t>
  </si>
  <si>
    <t>Amasara Kec Baito Kab.Konsel</t>
  </si>
  <si>
    <t>Dapat menjalankan semua program pemerintah yang sudah direncanakan sesuai dengan hasil musyawarah Pemerintah Kota Kendari.</t>
  </si>
  <si>
    <t>Santika</t>
  </si>
  <si>
    <t xml:space="preserve">Semoga menjadi kota yang maju, semakin bertakwa dan sejahtera bagi penduduknya </t>
  </si>
  <si>
    <t>Rostina.s.s.s.pd</t>
  </si>
  <si>
    <t>Konawe.desa anggoto 01.10 .976</t>
  </si>
  <si>
    <t xml:space="preserve">Semoga kendari dapat bersaing dengan kota kota yg ada di seluruh indonesia  dan kota kendari di erah masa yg akan datang menjadi kota rujukan </t>
  </si>
  <si>
    <t>Andi Siti Haderah.S,Pd</t>
  </si>
  <si>
    <t>Kota Kendari Bertambah maju dan sukses selalu kedepannya</t>
  </si>
  <si>
    <t>RINALDO F. SOUKOTTA</t>
  </si>
  <si>
    <t>Isu Kualitas Sumber Daya Manusia yang unggul dan berdaya saing, Isu Digitalisasi (Perkembangan Kecerdasan Buatan atau AI), Isu Kualitas Pelayanan Publik</t>
  </si>
  <si>
    <t xml:space="preserve"> Kota yg semakin barakhlal, perekonomian semakin  transparan, penataan kota yg lebih nyaman, bersih dan indah. Destinasi pariwisata yg menarik berstandar nasional n internasional.</t>
  </si>
  <si>
    <t xml:space="preserve">Welalo </t>
  </si>
  <si>
    <t xml:space="preserve">Harapan saya wujudkan Kendari yg bertakwa yang berakhlak mulia,aman,rukun damai dan harmonis </t>
  </si>
  <si>
    <t>Nuriati k</t>
  </si>
  <si>
    <t xml:space="preserve">BUTON TENGAH </t>
  </si>
  <si>
    <t xml:space="preserve">Kota  KENDARI bergerak untuk mewujudkan SDM YANG UNGGUL </t>
  </si>
  <si>
    <t>SUKRI,S.Pd</t>
  </si>
  <si>
    <t>Kolese</t>
  </si>
  <si>
    <t>Pertanian, Kehutanan dan Perikanan, Perdagangan Besar dan Eceran, Reparasi Mobil dan Sepeda Motor, Informasi dan Komunikasi</t>
  </si>
  <si>
    <t>Selalu menjunjung Integritas dan kemampuan ketika diberi amanah.</t>
  </si>
  <si>
    <t>MG</t>
  </si>
  <si>
    <t>Semoga kota kendari ditahun 2045 jumlah penganggurannya berkurang, banyak lapangan pekerjaan yg terbuka, pemerataan pembangunan terutama jalanan, UKM di kendari semakin maju dan yg terpenting kendari menjadi kota yg bersih dari sampah👍🏻</t>
  </si>
  <si>
    <t>Sri marliah puteri taridala</t>
  </si>
  <si>
    <t>Lebih maju kebih sejahtera yang berkeadilan disemua cluster</t>
  </si>
  <si>
    <t>Marten torasa</t>
  </si>
  <si>
    <t>Isu Penguatan kebudayaan dan kearifan lokal, Isu Peningkatan Keamanan dan Ketertiban Kota, Isu Kualitas Pelayanan Publik</t>
  </si>
  <si>
    <t>Industri Pengolahan, Informasi dan Komunikasi, Administrasi Pemerintahan, Pertahanan dan Jaminan Sosial Wajib</t>
  </si>
  <si>
    <t xml:space="preserve">Semoga kota Kendari kedepannya semakin meningkatkan kualitas dalam bidang  perekonomian, kesehatan,dan pelayanan publik khususnya masyarakat kota Kendari 💪💪 Kendari menuju kota yg sukses dan sejahtera </t>
  </si>
  <si>
    <t xml:space="preserve">NINY ERNINGSIH MARSUDDIN </t>
  </si>
  <si>
    <t>Lebih maju,aman,damai dan sejahtra</t>
  </si>
  <si>
    <t>Yulti</t>
  </si>
  <si>
    <t>Dara</t>
  </si>
  <si>
    <t>Meningkatkan pertumbuhan ekonomi yang berkesinambungan di era 2045.</t>
  </si>
  <si>
    <t>Munafri</t>
  </si>
  <si>
    <t>Lebih baik lagi kedepannya</t>
  </si>
  <si>
    <t>Marwan A.Bey</t>
  </si>
  <si>
    <t>Kota berdaya saing</t>
  </si>
  <si>
    <t>Karani s.hut</t>
  </si>
  <si>
    <t xml:space="preserve">Bibang </t>
  </si>
  <si>
    <t>Kota yg lebih baik dan bersih dan aman dan temtaram kedepan</t>
  </si>
  <si>
    <t>La Ode Murhanto</t>
  </si>
  <si>
    <t>Kota Kendari ada kota yg menjanjikan di kawasan timur indonesia setelah Makassar, bahkan bisa mengalahkan bahkan menyamai makassar ruang utk berinvestasi sangat besar peluangx</t>
  </si>
  <si>
    <t>Karani</t>
  </si>
  <si>
    <t>Bibang</t>
  </si>
  <si>
    <t>Pertanian, Kehutanan dan Perikanan, Konstruksi, Perdagangan Besar dan Eceran, Reparasi Mobil dan Sepeda Motor</t>
  </si>
  <si>
    <t>Lebih maju dan aman dan sejatra</t>
  </si>
  <si>
    <t>ERWIN MARTANDU, S. Kom</t>
  </si>
  <si>
    <t>Pertambangan dan Penggalian, Real Estate, Transportasi dan Pergudangan</t>
  </si>
  <si>
    <t xml:space="preserve">Semakin berkembang dalam berbagai hal. </t>
  </si>
  <si>
    <t xml:space="preserve">Asriyanti Adam </t>
  </si>
  <si>
    <t xml:space="preserve">Konawe Utara </t>
  </si>
  <si>
    <t>Semoga terwujud kota Kendari yang bertaqwa dan bermartabat untuk anak cucu kita kedepan</t>
  </si>
  <si>
    <t>April</t>
  </si>
  <si>
    <t>Perdagangan Besar dan Eceran, Reparasi Mobil dan Sepeda Motor, Transportasi dan Pergudangan, Informasi dan Komunikasi</t>
  </si>
  <si>
    <t>M</t>
  </si>
  <si>
    <t>Martandu Agung Pratama</t>
  </si>
  <si>
    <t>Semoga Kota Kendari semakin maju dan berkembang</t>
  </si>
  <si>
    <t>Gunung Sejuk</t>
  </si>
  <si>
    <t>Harapannya, kita Kendari bisa menjadi kota yang maju dan bertaqwa.</t>
  </si>
  <si>
    <t>Kusuma Cutwardani, S.KM</t>
  </si>
  <si>
    <t>Semoga infrastruktur yang rusak dapat segera diperbaiki seperti jalanan berlubang atau tidak rata, begitu pula dengan lampu jalan yang rusak</t>
  </si>
  <si>
    <t>ROSNAWATI</t>
  </si>
  <si>
    <t>Toronipa</t>
  </si>
  <si>
    <t>Dengan Visi Kendari bergerak,Kota kendari bisa besaing dengan daerah yang lain</t>
  </si>
  <si>
    <t>Oktafiana Panda</t>
  </si>
  <si>
    <t>Kemiskinan dan kesenjangan sosial, Belum optimalnya pemerataan pembangunan (infrastruktur dasar dan lainnya), Belum optimalnya penataan ruang khususnya kebersihan, kerapian dan ruang terbuka hijau di kota Kendari</t>
  </si>
  <si>
    <t>Konstruksi, Transportasi dan Pergudangan, Informasi dan Komunikasi</t>
  </si>
  <si>
    <t>Kota Kendari dapat menjadi Kota yang aman, maju dan sejahtera baik dalam sumber daya manusia atau dalam hal ini masyarakat yang maju maupun sumber daya lain dalam hal ini pembangunan, transportasi, ruang terbuka, komunikasi dan digitalisasi</t>
  </si>
  <si>
    <t xml:space="preserve">Erni Indrawati </t>
  </si>
  <si>
    <t xml:space="preserve">Kendari lebih maju, sejahtera dan lebih baik lagi dari tahun tahun sebelumnya </t>
  </si>
  <si>
    <t>Arianti</t>
  </si>
  <si>
    <t>Konawe 21april 1972</t>
  </si>
  <si>
    <t>Kendari lebih sejatra . Dengan meningkatx  keimanan dan ketakwaan.. masyarakat terhadap Allah SWT.</t>
  </si>
  <si>
    <t>Feisal Yusuf</t>
  </si>
  <si>
    <t>Buton Utara</t>
  </si>
  <si>
    <t>Syamsul Bahri,S.Pd</t>
  </si>
  <si>
    <t>Menjadi Kota yang bernuansa kenusantaraan, dan bijak dalam setiap penerapan kemasyarakatan.</t>
  </si>
  <si>
    <t xml:space="preserve">BLUD UPTD Puskesmas Kandai </t>
  </si>
  <si>
    <t xml:space="preserve">Kota Kendari menjadi satu satunya tempat pariwisata ternyaman di Indonesia </t>
  </si>
  <si>
    <t>Ismaya</t>
  </si>
  <si>
    <t xml:space="preserve">Kedepannya menjadi kota yang lebik lagi  baik dari lingkungannya yang harus lebih dihijaukan,dan warga kota kendari selalu tentram dan damai </t>
  </si>
  <si>
    <t>Neni</t>
  </si>
  <si>
    <t>Guru honor</t>
  </si>
  <si>
    <t>Mewujudkan kesejahteraan masyarakat dan perdamaian.</t>
  </si>
  <si>
    <t xml:space="preserve">Muhammad Sanjaya Meisaputra </t>
  </si>
  <si>
    <t>Pengerjaan jalan (kompleks perumah BTN dalam kota Kendari dan drainase nya)</t>
  </si>
  <si>
    <t>Marlian Salila,S.Pd.SD</t>
  </si>
  <si>
    <t xml:space="preserve">Awunio </t>
  </si>
  <si>
    <t>Jasa Keuangan dan Asuransi, Ekonomi Kreatif, Pariwisata</t>
  </si>
  <si>
    <t>semoga ditahun berikutnya, kota kendari akan lebih maju lagi dr sblomnya  sukses terus kota kendari maju terus ,aman dan tentram</t>
  </si>
  <si>
    <t xml:space="preserve">HERLINA </t>
  </si>
  <si>
    <t>harapan saya agar kesejahteraan guru di tinngkatkan</t>
  </si>
  <si>
    <t>DUBANDRYANI,S.Si.</t>
  </si>
  <si>
    <t>semoga kota kendari menjadi kota metropolitan yg berkembang dan memiliki masyarakat yg tinggi toleransi dan menjunjung tinggi HAM</t>
  </si>
  <si>
    <t>Muspidah Ahmad</t>
  </si>
  <si>
    <t>Menjadikan Kota Kendari Sebagai tempat Berusaha serta hunian layak bagi masyarakat yang maju dan modern</t>
  </si>
  <si>
    <t xml:space="preserve">La Halidu </t>
  </si>
  <si>
    <t>KAB. BUTON TENGAH</t>
  </si>
  <si>
    <t>Menjadi kota yang bersih, terhindar dari polusi dan kemacetan, pertumbuhan ekonomi maju dan swasembada pangan</t>
  </si>
  <si>
    <t xml:space="preserve">Nurlianti Silondae </t>
  </si>
  <si>
    <t>Ranoeya</t>
  </si>
  <si>
    <t>Informasi dan Komunikasi, Jasa Keuangan dan Asuransi, Ekonomi Kreatif</t>
  </si>
  <si>
    <t>Semakin unggul,maju sukses dan sejahtera dalam segala bidang</t>
  </si>
  <si>
    <t>ahmad handri</t>
  </si>
  <si>
    <t>Pengadaan Air, Pengelolaan Sampah, Limbah dan Daur Ulang, Transportasi dan Pergudangan, Jasa Perusahaan</t>
  </si>
  <si>
    <t>SEMOGA KITA SEMAKIN MAJU SEMUA</t>
  </si>
  <si>
    <t>Nurhayati,s.pd.</t>
  </si>
  <si>
    <t>Konawe utara</t>
  </si>
  <si>
    <t>Sariani</t>
  </si>
  <si>
    <t>Harapan saya untuk kota Kendari di tahun 2024 bisa menjadi kota yg maju dan menjadi lebih besar lagi</t>
  </si>
  <si>
    <t xml:space="preserve">Nasrullah </t>
  </si>
  <si>
    <t>Walelei</t>
  </si>
  <si>
    <t>Isu Penguatan kebudayaan dan kearifan lokal, Isu Kualitas Pelayanan Publik, Isu Kelestarian Lingkungan dan Perubahan Iklim</t>
  </si>
  <si>
    <t xml:space="preserve">Dapat meningkatkan pelayanan publik, menciptakan masyarakat adil dan makmur </t>
  </si>
  <si>
    <t>Dedy Eko Prasetyo</t>
  </si>
  <si>
    <t>Menjadi kota besar</t>
  </si>
  <si>
    <t>Arwin</t>
  </si>
  <si>
    <t>Semoga kota kendari dapat diwujudkan visi, misi kedepan</t>
  </si>
  <si>
    <t>Muhammad yanuar</t>
  </si>
  <si>
    <t>Wawonii</t>
  </si>
  <si>
    <t>Kota yg hijau,bersih,aman dan bertakwa</t>
  </si>
  <si>
    <t xml:space="preserve">Susilawati </t>
  </si>
  <si>
    <t>Madampi,kab muna</t>
  </si>
  <si>
    <t>Pertanian, Kehutanan dan Perikanan, Pengadaan Listrik dan Gas, Jasa Perusahaan</t>
  </si>
  <si>
    <t>Lingkungan Kendari lebih bersih dan masyarakat yg sejahtera</t>
  </si>
  <si>
    <t>Ratna hadriani s.pd</t>
  </si>
  <si>
    <t xml:space="preserve">Bone </t>
  </si>
  <si>
    <t>ASN</t>
  </si>
  <si>
    <t>Semoga kendari 20 tahun kedepan setara kota2 yg sdh maju dan tingkat perekonomianx lebih stabil dan masyarakatx memiliki kesadaran yg lebih tinggi serta tingkat lapanag kerja tersedia appun it basic latar pendidikanx seseorang</t>
  </si>
  <si>
    <t>Abd.RACHMAN</t>
  </si>
  <si>
    <t>Semoga ditahun-tahun kedepanya pemerataan perbaikan jalan  dan prekonomian semakin maju.</t>
  </si>
  <si>
    <t>adi</t>
  </si>
  <si>
    <t xml:space="preserve">manokoari </t>
  </si>
  <si>
    <t xml:space="preserve">wujudkan pemerintahan yang jujur dan adil </t>
  </si>
  <si>
    <t>Risfandi</t>
  </si>
  <si>
    <t>Semoga Visinya Terwujud</t>
  </si>
  <si>
    <t>Langgo Simon</t>
  </si>
  <si>
    <t>Kota Yang Warga/Penduduknya Bertaqwa Kepada Allah</t>
  </si>
  <si>
    <t>Andi</t>
  </si>
  <si>
    <t xml:space="preserve">semoga tata kota lebih rapi lagi dan tempat ikonik nya setidaknya bertambah. </t>
  </si>
  <si>
    <t>YULIATINO</t>
  </si>
  <si>
    <t>Isu Kualitas Sumber Daya Manusia yang unggul dan berdaya saing, Isu Peningkatan Keamanan dan Ketertiban Kota</t>
  </si>
  <si>
    <t>Kendari lebih bersih,kota kendari tertata Dengan rapi dan masyarakatnya lebih sejahtera</t>
  </si>
  <si>
    <t>HASRAWATI,S.Pd</t>
  </si>
  <si>
    <t>LABALUBA(MUNA)</t>
  </si>
  <si>
    <t>Harapan saya untuk Kota Kendari ditahun 2045 yaitu Masyarakat Kota Kendari Semakin Bertakwa,Maju,Demokratis dan Sejahtera.</t>
  </si>
  <si>
    <t>Sufiani, S.Pd</t>
  </si>
  <si>
    <t>Harapan saya adalah semoga di tahun-tahun kedepannya kota Kendari menjadi kota yang lebih maju lagi dan bisa menjadi kota kebanggaan kita semua, semoga kedepannya bisa menjadi kota yang cinta damai, kota yang lebih bersih lagi dan lebih bagus lagi dari kota yang sekarang, kota yang menjunjung tinggi persatuan dan kesatuan dan gotong royong.</t>
  </si>
  <si>
    <t>puput puspitasari</t>
  </si>
  <si>
    <t>purwakarta</t>
  </si>
  <si>
    <t>Kendari jadi kota wisata</t>
  </si>
  <si>
    <t xml:space="preserve">Harapannya kota Kendari kedepannya menjadi  kota yang bertakwa, bersih , nyaman, sejahtera,SDM yang maju dan kreatif untuk kota Kendari  lebih hijau dan indah </t>
  </si>
  <si>
    <t>Hendrawati</t>
  </si>
  <si>
    <t>Guru</t>
  </si>
  <si>
    <t>meluaskan kesempatan akses pendidikan yang lebih tinggi</t>
  </si>
  <si>
    <t>Ika fitriani sanggo</t>
  </si>
  <si>
    <t>Semakin maju, berkembang, bersih, dll</t>
  </si>
  <si>
    <t xml:space="preserve">SUSANDY PUTRA PRATAMA </t>
  </si>
  <si>
    <t>Riau</t>
  </si>
  <si>
    <t>Belum baik</t>
  </si>
  <si>
    <t>Suma Sanggo h.</t>
  </si>
  <si>
    <t>Adax pembagian Sona pembangunan misalx Sona pendidikan , Sona perdagangan , Sona industri dll . Sekarang campur aduk . Juga penertiban bangunan didepan jalan karena banyak tambahan depan yg merusak pemandangan.</t>
  </si>
  <si>
    <t>tety</t>
  </si>
  <si>
    <t xml:space="preserve">ingin agar kota Kendari semakin maju dan berkembang baik dlm segi lingkungan,pendidikan serta perekonomian masyarakat </t>
  </si>
  <si>
    <t>SITTI HARNIA</t>
  </si>
  <si>
    <t>menjadi kota yang semakin berkembang,masyarakatnya saling toleransi dan tidak ada perselisihan..amiin</t>
  </si>
  <si>
    <t>Ronald, S.IP., M.AP</t>
  </si>
  <si>
    <t>Harapan saya untuk kota kendari tahun 2045 perlu dipikirkan tingkat kemacetan yang akan dialami kita kendari dimasa depan, polusi udara pasti akan sangat mempengaruhi kota ke dari sebagai kota yg maju</t>
  </si>
  <si>
    <t>Sandra isnayanti Spd</t>
  </si>
  <si>
    <t>Pengadaan Air, Pengelolaan Sampah, Limbah dan Daur Ulang, Jasa Keuangan dan Asuransi, Administrasi Pemerintahan, Pertahanan dan Jaminan Sosial Wajib</t>
  </si>
  <si>
    <t>Semoga kota Kendari damai selalu  makin maju Dan sukses 😇</t>
  </si>
  <si>
    <t>Jamalia</t>
  </si>
  <si>
    <t>Guru SD</t>
  </si>
  <si>
    <t>Semoga ditahun mendatang, kota Kendari menjadi kota yang sejahtera dan bertaqwa kepada Tuhan Yang Maha Esa.</t>
  </si>
  <si>
    <t>H.RUSLI DACLAN</t>
  </si>
  <si>
    <t>Industri Pengolahan, Perdagangan Besar dan Eceran, Reparasi Mobil dan Sepeda Motor, Transportasi dan Pergudangan</t>
  </si>
  <si>
    <t>Sama dengan kota2 besar di indonesia</t>
  </si>
  <si>
    <t>@rjoen</t>
  </si>
  <si>
    <t>Belum optimalnya perekonomian, Belum optimalnya pemerataan pembangunan (infrastruktur dasar dan lainnya), penataan kota yang belum baik</t>
  </si>
  <si>
    <t xml:space="preserve">Kendari menjadi kota yang benar benar bertaqwa kepada Allah </t>
  </si>
  <si>
    <t>Nurlince, S.Pd</t>
  </si>
  <si>
    <t>Pertanian, Kehutanan dan Perikanan, Industri Pengolahan, Jasa Keuangan dan Asuransi</t>
  </si>
  <si>
    <t>Semoga kota Kendari di tahun 2045 sudah menjadi kota yang maju dan berkembang dari segala aspek.</t>
  </si>
  <si>
    <t>ALIEF ACHMAD AL FARZY</t>
  </si>
  <si>
    <t>POLRI</t>
  </si>
  <si>
    <t>BAIK DAN BERKEMBANG</t>
  </si>
  <si>
    <t>Anwar Jalaludin</t>
  </si>
  <si>
    <t>Balo 4 Maret</t>
  </si>
  <si>
    <t>Kabaena Timur</t>
  </si>
  <si>
    <t xml:space="preserve">Semoga bsa jauh lebih maju  </t>
  </si>
  <si>
    <t>Nurhidayana</t>
  </si>
  <si>
    <t xml:space="preserve">Harapannya semoga kota Kendar isemakin lebih baik lagi ke depannya. Perekonomiannya semakin maju, kebersihan lingkungannya semakin bersih, dan tata kotanya lebih rapi.
Pertama yang dilihat wisatawan adalah keidahan kota dan kebersihannya. </t>
  </si>
  <si>
    <t>Prof. Dr. La Niampe, M.Hum.</t>
  </si>
  <si>
    <t>Kabupaten Muna</t>
  </si>
  <si>
    <t>Masyarakat kota kendari hidup aman, sehat, sejahtera dan berkeadilan</t>
  </si>
  <si>
    <t>Dr. Abdul Alim, S. Pd., M. Si</t>
  </si>
  <si>
    <t>Kabupaten Konawe</t>
  </si>
  <si>
    <t xml:space="preserve">Semoga Kota Kendari menjadi kota berbudaya, tertata rapi ruang publiknya </t>
  </si>
  <si>
    <t>RENI,S.Pd</t>
  </si>
  <si>
    <t>Peningkatan mutu pendidikan dalam era digital lebih ditingkatkan lagi</t>
  </si>
  <si>
    <t>Aladin lato'o</t>
  </si>
  <si>
    <t>Pulau dua</t>
  </si>
  <si>
    <t>Menjadikan kota yang unggul kota bertakwa.</t>
  </si>
  <si>
    <t>Faizal</t>
  </si>
  <si>
    <t xml:space="preserve">sustainable waterfront city </t>
  </si>
  <si>
    <t xml:space="preserve">Andi Harnita Fatmisari </t>
  </si>
  <si>
    <t xml:space="preserve">Honorer Dinkes </t>
  </si>
  <si>
    <t xml:space="preserve">Harapannya agar lebih baik lagi ditahun 2024 </t>
  </si>
  <si>
    <t xml:space="preserve">Fatmawati </t>
  </si>
  <si>
    <t>Pemerintah NON ASN</t>
  </si>
  <si>
    <t>Isu Penguatan kebudayaan dan kearifan lokal, Isu Kualitas Pelayanan Publik</t>
  </si>
  <si>
    <t>Menjadikan kota bertakwa dan selalu mensejahterakan warga dengan selalu membuka peluang pekerjaan</t>
  </si>
  <si>
    <t>Sri sugianti</t>
  </si>
  <si>
    <t>Pertanian, Kehutanan dan Perikanan, Konstruksi, Real Estate</t>
  </si>
  <si>
    <t>Semoga lebih baik lg</t>
  </si>
  <si>
    <t>Ratna dewi</t>
  </si>
  <si>
    <t xml:space="preserve">Crysty pratiwi </t>
  </si>
  <si>
    <t>Kolaka utara</t>
  </si>
  <si>
    <t>Menjadi lebih baek..</t>
  </si>
  <si>
    <t xml:space="preserve">Sinardianti </t>
  </si>
  <si>
    <t>Semoga lebih maju pembangunannya</t>
  </si>
  <si>
    <t>Ilmiah</t>
  </si>
  <si>
    <t>Moramo</t>
  </si>
  <si>
    <t>Semoga kendari lebih maju ...</t>
  </si>
  <si>
    <t>Saiful</t>
  </si>
  <si>
    <t>Pemerintah (Pegawai Kontrak)</t>
  </si>
  <si>
    <t>Lebih maju dan sejahtera</t>
  </si>
  <si>
    <t>Andi Sri Ayu Wulandari</t>
  </si>
  <si>
    <t xml:space="preserve">Bisa menjadi kota yg seluruh masyrakat nya sejahtera dan punya rasa tanggung jawab terhadap lingkungan dan org di sekitar, saling harmonis , terhindar dari segala masalah yg dapat membuat perpecahan antara suku dan agama, dan bisa menjadi kota yg aman dari segala kejahatan / kriminal apapun itu. </t>
  </si>
  <si>
    <t>Dewi Astini</t>
  </si>
  <si>
    <t>Semoga keamanan nya terjaga</t>
  </si>
  <si>
    <t xml:space="preserve">Tomi Ma’ruf </t>
  </si>
  <si>
    <t>Asinua</t>
  </si>
  <si>
    <t>Dinkes Kota PSC 119 Kota Kendari</t>
  </si>
  <si>
    <t>Harapan saya agar kota kendari menjadi kota yg maju🙏🏻</t>
  </si>
  <si>
    <t>Eka Jemiantry</t>
  </si>
  <si>
    <t>Lebih maju dalam perekonomian dan infra struktur,Bertaqwa,anak anak yang kurang mampu dapat memproleh kehidupan dan pendidikan yang memadai.</t>
  </si>
  <si>
    <t>Putri novita sari</t>
  </si>
  <si>
    <t xml:space="preserve">Harapan saya agar tercipta pembangunan yg bisa menunjang SDM yg lebih unggul
</t>
  </si>
  <si>
    <t>Wafiq azizah</t>
  </si>
  <si>
    <t>Semakin berkembang, nyaman dan aman.</t>
  </si>
  <si>
    <t>Kota kendari maju dan tidak ada lagi kesusahan dalam melamar pekerjaan karna banyak tamatan yang masih pengangguran🙏</t>
  </si>
  <si>
    <t>Yasti Wa Ode Djihani</t>
  </si>
  <si>
    <t>Menjadi lebih baik lagu honorer diperhatikan</t>
  </si>
  <si>
    <t xml:space="preserve">Siscy astarina bayu </t>
  </si>
  <si>
    <t xml:space="preserve">Di harapan kan menjadi kota kendari yang betaqwa sesuai yang di inginkan </t>
  </si>
  <si>
    <t>Arsikah, SKM</t>
  </si>
  <si>
    <t>Tenaga kontrak dinas kesehatan kota kendari</t>
  </si>
  <si>
    <t>Agar lebih maju kedepannya</t>
  </si>
  <si>
    <t>Leli Asriani</t>
  </si>
  <si>
    <t>Harapan kota kendari ditahun 2045 sudah menjadi kota yang lebih berkembang disegala bidang, kota yang aman, bersih, dan bertaqwa.</t>
  </si>
  <si>
    <t>Sitti farida salemu</t>
  </si>
  <si>
    <t>pemerintah kota sudah berusaha sebaik mungkin semoga kedepannya lebih baik dan lebih baik lagi✌😉</t>
  </si>
  <si>
    <t>HINDRAWATI</t>
  </si>
  <si>
    <t>Kota kendari semakin maju</t>
  </si>
  <si>
    <t>Dewi Nurhayati Yusuf</t>
  </si>
  <si>
    <t>Terwujudnya Kota Kendari yang berakhlak, lingkungan yang sehat dan RTH yang memadai, terbukanya kesempatan kerja bagi masyarakat, ekonomi yang stabil, masyarakat yang sejahtera, pendidikan bagi seluruh anak usia sekolah, SDM yang tangguh, serta pemerintahan yang bersih dan amanah.</t>
  </si>
  <si>
    <t>Syamsir Nur</t>
  </si>
  <si>
    <t>Tumbuh lebih baik dan berkualitas</t>
  </si>
  <si>
    <t>Ersa dwi rosmalina</t>
  </si>
  <si>
    <t xml:space="preserve">Menjadi kota mandiri dan sejahtera </t>
  </si>
  <si>
    <t>La Ode Muhamad Nurrakhmad Arsyad</t>
  </si>
  <si>
    <t>Terciptanya Suasana Kota yang Aman dari tindakan Kriminalitas, sejahtera baik dari ekonomi maupun tingkat pendidikan</t>
  </si>
  <si>
    <t>Budiyanto</t>
  </si>
  <si>
    <t>Blora Jawa Tengah</t>
  </si>
  <si>
    <t>Menjadi kota maju dan teratur</t>
  </si>
  <si>
    <t>Nur Salfia</t>
  </si>
  <si>
    <t xml:space="preserve">Menjadi kota kendari yang lebih maju </t>
  </si>
  <si>
    <t>Wiwi Oktarina</t>
  </si>
  <si>
    <t>KOTA KENDARI SEMAKIN MAJU SEJAHTERA DAN DAMAI</t>
  </si>
  <si>
    <t>Rani khasyiyah</t>
  </si>
  <si>
    <t>Semoga kendari bisa lebih bersih lagi, jalanan" bisa di perbaiki di kota maupun di terpencil, air bersih harus terealisasi juga dan masyarakat miskin semoga bisa dilihat oleh para pemerintah</t>
  </si>
  <si>
    <t>Dr. Oheo K Haris S.H.,LL.M</t>
  </si>
  <si>
    <t>Industri Pengolahan, Pengadaan Air, Pengelolaan Sampah, Limbah dan Daur Ulang, Real Estate</t>
  </si>
  <si>
    <t xml:space="preserve">Baiklah </t>
  </si>
  <si>
    <t>Sariamin Sahari</t>
  </si>
  <si>
    <t>Kota yang tetap ramah lingkungan dan menerapkan pembangunan berkelanjutan</t>
  </si>
  <si>
    <t>Mariadi</t>
  </si>
  <si>
    <t>Batusitanduk</t>
  </si>
  <si>
    <t>Kota maju tertip dan aman</t>
  </si>
  <si>
    <t>Lisnawati Lantoga</t>
  </si>
  <si>
    <t xml:space="preserve">Lebih bersih N lebih maju dri sekarang </t>
  </si>
  <si>
    <t xml:space="preserve">Ni Kadek Dwika </t>
  </si>
  <si>
    <t>Astri arif</t>
  </si>
  <si>
    <t>Menjadi lebih baik lagi kedepanya</t>
  </si>
  <si>
    <t xml:space="preserve">Imanuddin </t>
  </si>
  <si>
    <t>Kecukupan pangan, air dan udara bersih</t>
  </si>
  <si>
    <t xml:space="preserve">Mohamad firdaus </t>
  </si>
  <si>
    <t>Jalanan kendari baik, sampah tdk berserakan, tenaga honorer di perhatikn</t>
  </si>
  <si>
    <t xml:space="preserve">Muslim </t>
  </si>
  <si>
    <t xml:space="preserve">Sarana n prasarana blm memadai </t>
  </si>
  <si>
    <t xml:space="preserve">Lebih tertata lingkungan nya dan bersih </t>
  </si>
  <si>
    <t xml:space="preserve">Sitti Syamzah </t>
  </si>
  <si>
    <t>Menjadi kota Kendari lebih baik lagi</t>
  </si>
  <si>
    <t>Wa Ode Fatima</t>
  </si>
  <si>
    <t>Lasunapa</t>
  </si>
  <si>
    <t>Pengadaan Listrik dan Gas, Penyediaan Akomodasi dan Makan Minum, Informasi dan Komunikasi</t>
  </si>
  <si>
    <t xml:space="preserve">Harapan saya untuk kota kendari di tahun 2045 adalah semoga kota kendari semakin Jaya dan sukses dalam membangun sarana dan prasarana. </t>
  </si>
  <si>
    <t xml:space="preserve">Sitti Rahmah Hidayah </t>
  </si>
  <si>
    <t>Semoga visi misi Kota Kendari tercapai.</t>
  </si>
  <si>
    <t>lisa</t>
  </si>
  <si>
    <t>Isu Perekonomian yang berkelanjutan, Isu Kualitas Sumber Daya Manusia yang unggul dan berdaya saing, Isu Transportasi (integrasi moda transportasi masal)</t>
  </si>
  <si>
    <t>agar memjadi lebih baik dan lebih. maju</t>
  </si>
  <si>
    <t xml:space="preserve">Eliyanti Agus Mokodompit </t>
  </si>
  <si>
    <t xml:space="preserve">Bersih polusi, nyaman dan bertaqwa </t>
  </si>
  <si>
    <t>Riyan dismasari</t>
  </si>
  <si>
    <t>Irt</t>
  </si>
  <si>
    <t>Aman Dan tentram</t>
  </si>
  <si>
    <t>Muh. Farid Fachroni</t>
  </si>
  <si>
    <t>Kota Kendari bisa menjadi salah satu daerah yang terdapat banyak lahan terbuka hijau yang baik dan memiliki destinasi wisata yang nyaman dan aman, menjadi kota yang indah ( bersih dari sampah ) serta menjadi kota yang disi oleh anak-anak muda yang kreatif dan peduli dengan budaya</t>
  </si>
  <si>
    <t>Sahabuddin</t>
  </si>
  <si>
    <t>Sultra yang asri sejuk dan kondusif</t>
  </si>
  <si>
    <t>Musram Abadi</t>
  </si>
  <si>
    <t>Maju Terus</t>
  </si>
  <si>
    <t>Mus</t>
  </si>
  <si>
    <t>Semoga infrastruktur lebih baik lagi</t>
  </si>
  <si>
    <t>Wasiti Nuriati. S</t>
  </si>
  <si>
    <t>Honorer pemerintah</t>
  </si>
  <si>
    <t xml:space="preserve">Harapannya semoga kota Kendari bisa menjadi kota yg asri dan aman </t>
  </si>
  <si>
    <t xml:space="preserve">Shinta asmiani </t>
  </si>
  <si>
    <t>Somogah kota Kendari lebih maju lgi</t>
  </si>
  <si>
    <t>Nur Fatriani Tilu, SKM</t>
  </si>
  <si>
    <t xml:space="preserve">Semoga lebih baik lagi </t>
  </si>
  <si>
    <t>Sunarmin.S,Pd</t>
  </si>
  <si>
    <t>kota Kendari semakin maju dan sukses</t>
  </si>
  <si>
    <t xml:space="preserve">Nurnilawati </t>
  </si>
  <si>
    <t>Kokapi</t>
  </si>
  <si>
    <t>Bidan honorer</t>
  </si>
  <si>
    <t>Menjadi kota yg lebih maju</t>
  </si>
  <si>
    <t>Diana mildayanti safitri</t>
  </si>
  <si>
    <t>Isu Perekonomian yang berkelanjutan, Isu Penguatan kebudayaan dan kearifan lokal, Isu Kelestarian Lingkungan dan Perubahan Iklim</t>
  </si>
  <si>
    <t>Harapan saya menjadi kota yg lebih baik tentunya lebih baik dari saat ini</t>
  </si>
  <si>
    <t>Dirna Yanti Safitri B</t>
  </si>
  <si>
    <t>Perhatikan jalanan yang rusak, sampahsampah berserakan, perhatikan masyarakat yang kurang mampu</t>
  </si>
  <si>
    <t>Kadek wiwik sutrisna</t>
  </si>
  <si>
    <t>Lebih perhatikan jalan2 yang ada dikota kendari,</t>
  </si>
  <si>
    <t xml:space="preserve">Muhammad Syahbirin </t>
  </si>
  <si>
    <t>Semoga dapat menjadi kota yang dapat bersaing dengan kota-kota lain yang ada di regional Sulawesi dan imdonesia</t>
  </si>
  <si>
    <t>Rostina.s.s.pd</t>
  </si>
  <si>
    <t>Konawe,desa anggoto 01-01-1976</t>
  </si>
  <si>
    <t>Semoga kota kendari lebih baik kedepan di masa yg akan datang</t>
  </si>
  <si>
    <t>Misrawati,S.Pd</t>
  </si>
  <si>
    <t>lakomea</t>
  </si>
  <si>
    <t>meningkatkan lapangan kerja untuk sdm yg siap bekerja</t>
  </si>
  <si>
    <t>Risman</t>
  </si>
  <si>
    <t>Mewujudkan kota yang berkembang dan humanis</t>
  </si>
  <si>
    <t>Wa Ode Sifatu</t>
  </si>
  <si>
    <t>Menjadi kota yang dirindukan untuk dikunjungin karena menjadi destinasi wisata bisnis yang menarik</t>
  </si>
  <si>
    <t>Sartiah Yusran</t>
  </si>
  <si>
    <t>Buriko, Wajo, Sulawesi Selatan</t>
  </si>
  <si>
    <t>Harapannya agar bisa menjamin kesejahteraan masyarakatnya, khususnya jaminan keamanan pangan, sehat dan politik</t>
  </si>
  <si>
    <t>Sitti Hapsah</t>
  </si>
  <si>
    <t>pangkajene</t>
  </si>
  <si>
    <t xml:space="preserve">Harapannya untuk kedepannya jadikan  kota kendari bertaqwa, aman,  tentram  </t>
  </si>
  <si>
    <t>Sitti marwah</t>
  </si>
  <si>
    <t>Sinjai Sulsel</t>
  </si>
  <si>
    <t>Tata kelola dan pelayanan publik yang ramah, lingkungan yg bersih, infrastruktur yg baik dan bebas dari banjir baik d jalan2 maupun d pemukiman</t>
  </si>
  <si>
    <t>Satria.A</t>
  </si>
  <si>
    <t>Kemiskinan dan kesenjangan sosial, Belum optimalnya daya saing tenaga kerja, Fasilitas Pendidikan seperti media pembelajaran dibeberapa sekolah yang masih kurang.</t>
  </si>
  <si>
    <t>Menjadi kota yang dipenuhi oleh orang-orang beriman kepada Allah dan unggul dalam ekonomi dan pendidikan.</t>
  </si>
  <si>
    <t>ASMILA SARI, S.Pd</t>
  </si>
  <si>
    <t>Sukses selalu untuk Kota Kendari tercinta</t>
  </si>
  <si>
    <t>Lyntje</t>
  </si>
  <si>
    <t>Semoga kota kendari semakin maju dan berkembang di semua aspek kehidupan</t>
  </si>
  <si>
    <t xml:space="preserve">Kota Kendari semoga menjadi kota yang nyaman bagi warganya serta dapat mensejahterakan masyarakatnya. </t>
  </si>
  <si>
    <t>NONO MEGAWATI S.</t>
  </si>
  <si>
    <t xml:space="preserve">Honorer PemKot </t>
  </si>
  <si>
    <t xml:space="preserve">Harapannya Kota Kendari di tahun 2045 menjadi Kota layak yg lebih baik lagi dan menjadi Manfaat bagi masyarakat luas khususnya penduduk masyarakat Kota Kendari Yang Sehat, Sejahtera, Berakhlak, dan Damai. </t>
  </si>
  <si>
    <t>Dr. Syafruddin, S.P., M.P.</t>
  </si>
  <si>
    <t>Kendari nyaman, bebas dari kemacetan dan bebas dari banjir serta lingkungan yang bersih</t>
  </si>
  <si>
    <t>Febby Cantika Djamaris</t>
  </si>
  <si>
    <t>Pertanian, Kehutanan dan Perikanan, Real Estate, Pariwisata</t>
  </si>
  <si>
    <t>Menjadi Kendari yang lebih baik aman dan bersih.</t>
  </si>
  <si>
    <t>Wa Ode Siti Nur Alam</t>
  </si>
  <si>
    <t>Pemerataan pembangunan infrastruktur dan peningkatan kualitas layanan publik</t>
  </si>
  <si>
    <t>Hidajad</t>
  </si>
  <si>
    <t>Semoga menjadi kota yg maju dan aman</t>
  </si>
  <si>
    <t>E.sofian</t>
  </si>
  <si>
    <t>Klk</t>
  </si>
  <si>
    <t>Semakin maju daerahx n sejaterah masyarskatx</t>
  </si>
  <si>
    <t>Kaharuddin</t>
  </si>
  <si>
    <t>Pamandati</t>
  </si>
  <si>
    <t>MAJU, ADIL DAN SEJAHTERA</t>
  </si>
  <si>
    <t>MISNAWATI RAZAK</t>
  </si>
  <si>
    <t xml:space="preserve">Semoga lebih baik dari tahun sebelumnya dan tidak ada kolusi korupsi dan nepotisme </t>
  </si>
  <si>
    <t>HASTUTI</t>
  </si>
  <si>
    <t>Kolak Timur</t>
  </si>
  <si>
    <t>Pertanian, Kehutanan dan Perikanan, Pertambangan dan Penggalian, Konstruksi</t>
  </si>
  <si>
    <t>Imam furqon</t>
  </si>
  <si>
    <t>Bekasi</t>
  </si>
  <si>
    <t>Semoga urusan rakyat kecil jadi mudah,cepat dan sejahtera tanpa ada lagi pungutan legal dan ilegal.</t>
  </si>
  <si>
    <t>Herdinto</t>
  </si>
  <si>
    <t>Jalan yg tdk bagus sama sekali</t>
  </si>
  <si>
    <t>Jalan perbaiki</t>
  </si>
  <si>
    <t>Asyriani</t>
  </si>
  <si>
    <t>Menjadi kota yang lebih beraih dan tertata serta menjadi tujuan wisata</t>
  </si>
  <si>
    <t>Ito</t>
  </si>
  <si>
    <t>Tolong aspal semua jalan berlubang, mobil pemadam atau sejenisnya dipergunakan untuk menyiram debu2 dijalan no debu, kendari pasti lebih keren, semoga bisa jdi pertimbangan kuat buat pemerintahan. Trima kasih</t>
  </si>
  <si>
    <t>Ulfi andriani</t>
  </si>
  <si>
    <t>PHTT</t>
  </si>
  <si>
    <t>Agar kota kendari semakin jaya</t>
  </si>
  <si>
    <t>Iswanto sowo</t>
  </si>
  <si>
    <t>Semoga kota kendari dapat menjadi kota yang lebih baik dan terus maju.</t>
  </si>
  <si>
    <t>Rizka</t>
  </si>
  <si>
    <t>Berharap agar lapangan pekerjaan lebih banyak</t>
  </si>
  <si>
    <t>Aschar</t>
  </si>
  <si>
    <t>Kota kendari menjadi kiblat perekonomian dan perdagangan internasional</t>
  </si>
  <si>
    <t>PUTRI ANDRI SARA</t>
  </si>
  <si>
    <t>Muhammad erwin G.S, S.Tr.IP</t>
  </si>
  <si>
    <t>Kota kendari menjadi lebih baik</t>
  </si>
  <si>
    <t>Nur indah eka sari</t>
  </si>
  <si>
    <t>Infrastruktur jalan protokol di tengah kota dan lampu jalan lebih di perhatikan, adanya penampungan sampah di setiap kompleks perumahan, dan di adakan setiap hari petugas pembersih sampah, kota kendari jauh dari kejahatan, basmi gepeng di setiap lampu2 merah. Lapangan kerja lebih luas dan tdk ada batasan usia hanya untuk freshgraduate tapi untuk yg berpengalaman kerja yg sudah ber umur pun tetap di buka. Perekonomian kota kendari yang semakin maju, serta masyarakat lebih sejahtera. Bebas pungli.</t>
  </si>
  <si>
    <t xml:space="preserve">Hikmah Seviani Nurdin </t>
  </si>
  <si>
    <t>Semoga bisa lebih baik lagi dari tahun ke tahun.. insyaAllah aamiin..</t>
  </si>
  <si>
    <t>Suyitno</t>
  </si>
  <si>
    <t>Mohon agar mampu bersaing dgn kota lain di indonesia</t>
  </si>
  <si>
    <t>Fauziah</t>
  </si>
  <si>
    <t>Semoga menjadi kota yang maju (dirasakan oleh semua kalangan), kota yang aman dan mempunyai lingkungan yang bersih merata</t>
  </si>
  <si>
    <t>Hatta</t>
  </si>
  <si>
    <t>Enrekang</t>
  </si>
  <si>
    <t>Konstruksi, Perdagangan Besar dan Eceran, Reparasi Mobil dan Sepeda Motor, Penyediaan Akomodasi dan Makan Minum</t>
  </si>
  <si>
    <t>Aman, bebas sampah dan banjir, pelayanan publik semakin baik, pendidikan ditingkatkan kwalitasnya</t>
  </si>
  <si>
    <t xml:space="preserve">Ramal Rumpalangi </t>
  </si>
  <si>
    <t>Kota Kendari menjadi kota yg Bersih,aman,tentram dan sejahtera</t>
  </si>
  <si>
    <t>BOBY CANDRA</t>
  </si>
  <si>
    <t>Pengadaan Listrik dan Gas, Real Estate, Informasi dan Komunikasi</t>
  </si>
  <si>
    <t>PEMERINTAHAN YANG BEBAS KORUPSI DAN NEPOTISME</t>
  </si>
  <si>
    <t>Bastian tayeb</t>
  </si>
  <si>
    <t>Pammmanu</t>
  </si>
  <si>
    <t>Pertambangan dan Penggalian, Real Estate, Perdagangan Besar dan Eceran, Reparasi Mobil dan Sepeda Motor</t>
  </si>
  <si>
    <t>Semoga kendari tetap maju dan sejahtera</t>
  </si>
  <si>
    <t>SUKUR</t>
  </si>
  <si>
    <t xml:space="preserve">Kota kendari semakin maju, seperti kota kecil di Indonesia, kota yg regilius, kesejahteraan masyarakat kota kendari terpenuhi terutama masalah air bersih </t>
  </si>
  <si>
    <t xml:space="preserve">Wiwik suprianti </t>
  </si>
  <si>
    <t xml:space="preserve">Tempat pembuangan sampah di lingkungan perumahan yang masih kurang </t>
  </si>
  <si>
    <t xml:space="preserve">Menjadi kota yang modern,maju, sehat, bersih dan masyarakat sejahtera </t>
  </si>
  <si>
    <t>Amran samsibar s.ip</t>
  </si>
  <si>
    <t>Harapan kami Adalah semoga ke depannya kota kendari semakin tumbuh berkembang pembanggunan,kesejahteraan masyarakat,pelayanan kesehatan,maju,Bersih,Aman,dan Berdaya saing seperti kota2 yg lain 🙏🙏🙏</t>
  </si>
  <si>
    <t>Nasruddin</t>
  </si>
  <si>
    <t>Supaya kota Kendari berkembang pesat dan sama rata dgn propensi diwilayah repoblk indaonesia</t>
  </si>
  <si>
    <t>Semoga kota Kendari sebagai kota besar di Indonesia menuju sebagai propensi lebih maju lagi</t>
  </si>
  <si>
    <t>Randy Ramadhan</t>
  </si>
  <si>
    <t>Konstruksi, Transportasi dan Pergudangan, Pariwisata</t>
  </si>
  <si>
    <t>Semoga Menjadi Kota Yang Maju dan Modern</t>
  </si>
  <si>
    <t>Hasruddin S</t>
  </si>
  <si>
    <t>Kota parepare</t>
  </si>
  <si>
    <t xml:space="preserve">Semoga kedepannya lebih baik lagi </t>
  </si>
  <si>
    <t>La Ode Al Ilham, S.Kep</t>
  </si>
  <si>
    <t>Sambueja</t>
  </si>
  <si>
    <t>TNI AD</t>
  </si>
  <si>
    <t>Pengadaan Air, Pengelolaan Sampah, Limbah dan Daur Ulang, Real Estate, Administrasi Pemerintahan, Pertahanan dan Jaminan Sosial Wajib</t>
  </si>
  <si>
    <t>Lebih diperhatikan lagi untuk lapangan kerja &amp; derajat kesehatan bagi masyarakat kota kendari dll</t>
  </si>
  <si>
    <t>Suwandi Syarifuddin</t>
  </si>
  <si>
    <t>Poleang</t>
  </si>
  <si>
    <t>Semoga betul2 menjadi kota Kendari sebagai kota bertakwa bukan karena selogan tapi karena dari pemerintahan dan masyarakatnya</t>
  </si>
  <si>
    <t>AINUN</t>
  </si>
  <si>
    <t>SUKABUMI</t>
  </si>
  <si>
    <t>Pertambangan dan Penggalian, Transportasi dan Pergudangan, Penyediaan Akomodasi dan Makan Minum</t>
  </si>
  <si>
    <t>MENJADI IBUKOTA PROVINSI YANG LEBIH MAJU DAN FASILITAS YANG SERBA ADA</t>
  </si>
  <si>
    <t>Suryanigsih,SE.,ME</t>
  </si>
  <si>
    <t>Pertanian, Kehutanan dan Perikanan, Jasa Keuangan dan Asuransi, Ekonomi Kreatif</t>
  </si>
  <si>
    <t>KOTA KENDARI LEBIH MAJU DAN BERKEMBANG DARI SISI EKONOMI , MENJAGA NILAI -NILAI BUDAYA SERTA BERAKHLAK DAN BERIMAN KEPADA TUHAN YANG MAHA ESA.</t>
  </si>
  <si>
    <t>Santi Devi</t>
  </si>
  <si>
    <t>Semoga kota Kendari menjadi kota yang lebih berkembang dari segi pariwisata dan perekonomian, serta terdapat transportasi umum yang lebih baik</t>
  </si>
  <si>
    <t>Sabar Subaera</t>
  </si>
  <si>
    <t>Harus lebih baik bermartabat dan berbudaya</t>
  </si>
  <si>
    <t>Umar</t>
  </si>
  <si>
    <t>semogah imprastruktur cepat di selesaikan agar perekonomian berjalan dengan lancar</t>
  </si>
  <si>
    <t>Desi yuniar</t>
  </si>
  <si>
    <t>*</t>
  </si>
  <si>
    <t>Heldamayanti</t>
  </si>
  <si>
    <t>Semoga kota Kendari semakin maju, bersih dan masyarakatnya lebih religius, utamanya maju dlm bidang Pariwisata dan Peningkatan Ekonomi Kreatif</t>
  </si>
  <si>
    <t>Agung Hari Bowo</t>
  </si>
  <si>
    <t>Perekonomian yang merata</t>
  </si>
  <si>
    <t>Gideon</t>
  </si>
  <si>
    <t>Kerusakan lingkungan, belum optimalnya ketersediaan lapangan besar sebagai sarana olahraga dan tempat rileks yang berupa taman dilengkapi fasilitas wifi di setiap kelurahan agar mudah dijangkau keluarga2 di kelurahan masing masing</t>
  </si>
  <si>
    <t>Isu Infrastruktur perkotaan yang berkelanjutan dan inklusif (drainase, jalan, jembatan, air bersih, sanitasi, dan persampahan), hendaknya sebelum kota kendari tambah padat dan semrawut macam kota makassar, maka gorong2, got drainase, pengaspalan jalan, pengelolaan limbah, dan penataan tempat sesuai peruntukkannya harus dilaksanakan</t>
  </si>
  <si>
    <t>banyak taman lapangan kayak taman di kantor walikota di tiap kelurahan, pantai kendari kalau bisa dibersihkan, disterilkan dari sampah warga sekitar</t>
  </si>
  <si>
    <t>Hendra Sumarlin</t>
  </si>
  <si>
    <t>Semoga Allah selalu menjaga dan menurunkan keberkahan di Kota Kendari</t>
  </si>
  <si>
    <t>Lukman ichsan SH</t>
  </si>
  <si>
    <t xml:space="preserve">Kendari harus menjadi pusat perekonomian yg berdaya saing menjadikan kota jasa yg dikunjungi dan menjadi kota investasi wisata..aset bisnis ,umkm dan Lbh maju dari kota kota lainnya dan kota yg yg rajin dikunjungi menjadi ivent nasional dan internasional yg membuat dampak perekonomian bagi ekonomi bawah dan membuka lapangan pekerjaan dan menekan angka inflasi menjadi sekala  periotas untuk kota yg kota kendari yg berakhlak , sinergik dalam segala sektor bidang lainnya Kendari bergerak </t>
  </si>
  <si>
    <t>Edi susilo</t>
  </si>
  <si>
    <t>Tentang sempadan jalan</t>
  </si>
  <si>
    <t>semoga di tahun 2045 apa yang menjadi permasalahan di kota kendari dapat terselesaikan dengan baik</t>
  </si>
  <si>
    <t>Muhammad Asis</t>
  </si>
  <si>
    <t>Semoga maik MAJU</t>
  </si>
  <si>
    <t xml:space="preserve">Suhardin </t>
  </si>
  <si>
    <t>Tobimeita</t>
  </si>
  <si>
    <t>Semoga dalam perjalanan menuju Tahun 2045 Kota Kendari dapat menjadi Kota Berkembang yang mampu berdaya saing dengan Kota Kota besar lain yang ada di Indonesia atau di Negara-negara lain, baik itu dari sektor ekonomi, politik, sosial budaya dan juga sektor sarana prasarana wilayah yang lebih maju.</t>
  </si>
  <si>
    <t xml:space="preserve">Ansyarullah </t>
  </si>
  <si>
    <t xml:space="preserve">Kendari semakin berkembang </t>
  </si>
  <si>
    <t>DAENG PASORONG</t>
  </si>
  <si>
    <t>Kabupaten Bombana</t>
  </si>
  <si>
    <t>Kota Kendari Maju, Sejahtera dan Berkeadilan</t>
  </si>
  <si>
    <t>novin ambodale</t>
  </si>
  <si>
    <t xml:space="preserve">menjadi kota yg aman dr kejahatan </t>
  </si>
  <si>
    <t>LILY JULIATIN</t>
  </si>
  <si>
    <t>Jaringan Jalan raya perkotaan dan lampu jalan lebih tertata baik  dari sebelumnya</t>
  </si>
  <si>
    <t>Bayu wijaya</t>
  </si>
  <si>
    <t>Pengelolaan Pelayanan Kpd Masyarakat lebih  Profesional &amp; Modern</t>
  </si>
  <si>
    <t xml:space="preserve">Azis </t>
  </si>
  <si>
    <t>Menjadi Kota Maju dan Sejahtera</t>
  </si>
  <si>
    <t>Asdar Syam s.sos</t>
  </si>
  <si>
    <t>Bisa lebih baik lagi sehingga dapat bersaing dengan kota kota besar yang ada di indonesia</t>
  </si>
  <si>
    <t>SRI MULYATI</t>
  </si>
  <si>
    <t xml:space="preserve">Menjadi kota yang semakin maju, modern, dan terintegrasi disegala aspek kehidupan dengan tetap berpegang teguh pada norma agama, sosial, dan budaya. </t>
  </si>
  <si>
    <t xml:space="preserve">Jufri Manan </t>
  </si>
  <si>
    <t xml:space="preserve">Semoga Kota Kendari berkembang dan dapat bersaing dengan daerah lainnya di Indonesia </t>
  </si>
  <si>
    <t>Semoga menjadi kota yg lebih maju, sejahtera dan berkeadilan ...</t>
  </si>
  <si>
    <t>SUMARNI R</t>
  </si>
  <si>
    <t xml:space="preserve">Lebih di tingkatkan  lagi tentang keamanan, kesejahteraan, persampahan dan kesehatan </t>
  </si>
  <si>
    <t>NOFIANTI</t>
  </si>
  <si>
    <t xml:space="preserve">Agar kota kendari lebih maju lagi dan sejahtera </t>
  </si>
  <si>
    <t>Herniati</t>
  </si>
  <si>
    <t>Wanci</t>
  </si>
  <si>
    <t>Semoga Kota Kendari semakin maju dan berdaya saing</t>
  </si>
  <si>
    <t xml:space="preserve">Andri </t>
  </si>
  <si>
    <t xml:space="preserve">Palu </t>
  </si>
  <si>
    <t xml:space="preserve">Kota maju dan bertakwa </t>
  </si>
  <si>
    <t>Gunawan Dj</t>
  </si>
  <si>
    <t>Majene</t>
  </si>
  <si>
    <t>Kerusakan lingkungan, Belum optimalnya pemerataan pembangunan (infrastruktur dasar dan lainnya), Belum optimalnya Penegakan Hukum disektor Tata Ruang</t>
  </si>
  <si>
    <t>Terwujudnya Kota Kendari  yang sesungguhnya kota dalam Taman, Kota Smart dan Memiliki infrastruktur dasar yang baik (selokan, drainase, layanan Faskes, pedestarian) serta Sinerji penegakan Hukum yang lebih baik khususnya di sektor Tata Ruang</t>
  </si>
  <si>
    <t>LA MINUSU</t>
  </si>
  <si>
    <t>Real Estate, Penyediaan Akomodasi dan Makan Minum, Pariwisata</t>
  </si>
  <si>
    <t>Menjadi kota yang maju dan sejahtera</t>
  </si>
  <si>
    <t>Ade Lestary Aslan</t>
  </si>
  <si>
    <t>Semakin baik, maju dan masyarakat sejahtera</t>
  </si>
  <si>
    <t>Hasrat Basrim.SM</t>
  </si>
  <si>
    <t xml:space="preserve">Agar terwujudnya Keadilan Sosial Bagi Seluruh Rakyat Indonesia </t>
  </si>
  <si>
    <t>Sunarmin</t>
  </si>
  <si>
    <t xml:space="preserve">Dinas pariwisata memiliki konsep  yg briliant  terkait pengelolaan teluk kendari </t>
  </si>
  <si>
    <t>Nunung gomo,SM</t>
  </si>
  <si>
    <t xml:space="preserve">Agar lebih giat lagi dalam segi pembangunan </t>
  </si>
  <si>
    <t xml:space="preserve">SYAHRUDDIN </t>
  </si>
  <si>
    <t xml:space="preserve">Semoga kota kendari selalu aman tentram damai dan bebas dari narkoba </t>
  </si>
  <si>
    <t>Bayu wijaya arisunggu Se,M.Si</t>
  </si>
  <si>
    <t>Pengadaan Air, Pengelolaan Sampah, Limbah dan Daur Ulang, Transportasi dan Pergudangan</t>
  </si>
  <si>
    <t>Pelayanan Publik Lebih Modern</t>
  </si>
  <si>
    <t>Sugianto,SH</t>
  </si>
  <si>
    <t>Kab,Luwu</t>
  </si>
  <si>
    <t>Semoga kota kendari tetap kondusip dan berkeadilan Amin</t>
  </si>
  <si>
    <t>Andi Yuyun</t>
  </si>
  <si>
    <t xml:space="preserve">Semakin maju dan menjadi kota bertakwa </t>
  </si>
  <si>
    <t>Makbulan</t>
  </si>
  <si>
    <t>Dapat meningkatkan lapangan kerja</t>
  </si>
  <si>
    <t>MUH ZUL ARSAM</t>
  </si>
  <si>
    <t>ANGGABERI</t>
  </si>
  <si>
    <t xml:space="preserve">Kendari Sejahtera </t>
  </si>
  <si>
    <t xml:space="preserve">La Ode Musabaka </t>
  </si>
  <si>
    <t xml:space="preserve">Kota Kendari menjadi kota yang Ramah Lingkungan, kota layak huni dan kota sejahtera, berakhlak dan bermartabat. </t>
  </si>
  <si>
    <t>Jumain, S.si</t>
  </si>
  <si>
    <t xml:space="preserve">Semoga di tahun bisa menjadi lebih baik dari sekarang, terutama di sektor pendidikan jasa dan infrastruktur </t>
  </si>
  <si>
    <t xml:space="preserve">Herlina </t>
  </si>
  <si>
    <t>Semoga Kita Kendari menjadi Kota Layak Huni, Bersih, Aman dan lebih berkembang dari segala aspek,,,,, " Maju,,, Kota Kendari Ku "</t>
  </si>
  <si>
    <t>Ismak</t>
  </si>
  <si>
    <t xml:space="preserve">Agar tercapainya Indonesia yang maju dan sejahtera </t>
  </si>
  <si>
    <t>NURBAITY HASAN</t>
  </si>
  <si>
    <t xml:space="preserve">masyarakatx sejahtera, aman , asri,kondusif </t>
  </si>
  <si>
    <t xml:space="preserve">Kota Kendariadalah kota yang Ramah Lingkungan,, Sejahtera, berakhlak serta bermartabat. </t>
  </si>
  <si>
    <t>Jumardin</t>
  </si>
  <si>
    <t>Bisa setara dengan daerah lain yang sudah maju di Indonesia.</t>
  </si>
  <si>
    <t>Nurmalasari</t>
  </si>
  <si>
    <t xml:space="preserve">Tingkat kesejahteraan masyarakat meningkat </t>
  </si>
  <si>
    <t>Abdul jamil</t>
  </si>
  <si>
    <t>Industri Pengolahan, Real Estate, Informasi dan Komunikasi</t>
  </si>
  <si>
    <t xml:space="preserve">Semoga kota kendari menjadi kota yang benar- benar kota layak huni, memberikan kenyamanan bagi semua </t>
  </si>
  <si>
    <t>Marwan S Wanto</t>
  </si>
  <si>
    <t>Kota Kendari menjadi kota yang ramah, asri, aman, dan  bertaqwa serta mampu bersaing dengan kota lain di Indonesia bahkan di dunia dengan peningkatan sumber daya manusia serta pemanfaatan teknologi tanpa mengurangi nilai-nilai budaya serta agama</t>
  </si>
  <si>
    <t>Kusmawaty,s,si</t>
  </si>
  <si>
    <t>Pertambangan dan Penggalian, Administrasi Pemerintahan, Pertahanan dan Jaminan Sosial Wajib, Ekonomi Kreatif</t>
  </si>
  <si>
    <t>Mewujudkan  kesejahteraan masyarakat di seluruh aspek baik itu aspek sosial,budaya dn ekonomi</t>
  </si>
  <si>
    <t>SAFAAT HASBA, S.Sos</t>
  </si>
  <si>
    <t>Bua</t>
  </si>
  <si>
    <t xml:space="preserve">Sukmawati </t>
  </si>
  <si>
    <t>Isu Perekonomian yang berkelanjutan, Isu Digitalisasi (Perkembangan Kecerdasan Buatan atau AI), Isu Ketahanan Pangan</t>
  </si>
  <si>
    <t>Pengadaan Air, Pengelolaan Sampah, Limbah dan Daur Ulang, Real Estate, Penyediaan Akomodasi dan Makan Minum</t>
  </si>
  <si>
    <t>Semoga kota Kendari semakin maju dan perekonomian nya semakin baik</t>
  </si>
  <si>
    <t>Irfah umar silondae</t>
  </si>
  <si>
    <t xml:space="preserve">Isu Ketahanan Pangan, Isu Kelestarian Lingkungan dan Perubahan Iklim, </t>
  </si>
  <si>
    <t xml:space="preserve">Mewujudkan kesejahteraan  masyarakat kota kendari dalam segi aspek sala satunya  bidang perekonomian,,keamanan, </t>
  </si>
  <si>
    <t>Ismunasari</t>
  </si>
  <si>
    <t>Ereke</t>
  </si>
  <si>
    <t>Konstruksi, Real Estate, Perdagangan Besar dan Eceran, Reparasi Mobil dan Sepeda Motor</t>
  </si>
  <si>
    <t>Agar infrastruktur, dan kemudahan mendapatkan pekerjaan dan good goverment atau transparansi pelayanan publik dpt ditingktkn</t>
  </si>
  <si>
    <t>Kartika Pratiwi</t>
  </si>
  <si>
    <t>Besar harapan saya kota kendari dapat menjadi kota yg lebih berkembang dari segi sumber daya manusianya serta sarana dan prasarana serta infrastruktur yg lebih di tingkatkan</t>
  </si>
  <si>
    <t>Ernawati</t>
  </si>
  <si>
    <t>Mewujudkan kota kendari dari segi aspek keamanan dan perekonomian</t>
  </si>
  <si>
    <t>LAODE ARY</t>
  </si>
  <si>
    <t>Kota yang lebih Agamis religius, lebih baik, lebih sukses dari saat ini sehingga layak utk dijadikan tempat hidup dan penghidupan manusia dan makhluk lainnya</t>
  </si>
  <si>
    <t>Sarlis</t>
  </si>
  <si>
    <t xml:space="preserve">Semoga kota kendari terus berkembang, aman, tentram dan tetap jaga, amiin. </t>
  </si>
  <si>
    <t xml:space="preserve">Indrawati </t>
  </si>
  <si>
    <t>Onewila</t>
  </si>
  <si>
    <t>Keamanan dan perekonomian yang ditingkatkan</t>
  </si>
  <si>
    <t>Waintan,SH</t>
  </si>
  <si>
    <t>Desa Ameroro</t>
  </si>
  <si>
    <t>Kota kendari yg maju ,indah,bersih,berkecukupan ekonomi,sejahtera,aman dan damai</t>
  </si>
  <si>
    <t>Kiki</t>
  </si>
  <si>
    <t>Kota bebas pengemis karena semuanya telah dibina pemerintah</t>
  </si>
  <si>
    <t xml:space="preserve">Anna </t>
  </si>
  <si>
    <t>SEMOGA KENDARI MEMBANGUN TAMAN DALAM KOTA UNTUK MENCEGAH PEMANASAN GLOBAL DAN SEBAGAI SARANA MENGEMBANGKAN KREATIVITAS ANAK MUDA, OLAHRAGA, DAN SENI</t>
  </si>
  <si>
    <t>Muh Ishak</t>
  </si>
  <si>
    <t>Notaria</t>
  </si>
  <si>
    <t>Notaris</t>
  </si>
  <si>
    <t>Kendari Bersaing Dengan Kota Besar Lain Tingkat Nasional</t>
  </si>
  <si>
    <t>Fiona</t>
  </si>
  <si>
    <t xml:space="preserve">Menjadi kota yang bersih dan tertata rapih. Masyarakat yang demokratis dan bertoleransi. </t>
  </si>
  <si>
    <t>semoga kota kendari maju,dan berkembang serta tetap jaya</t>
  </si>
  <si>
    <t>Rosmaidar,s.ip</t>
  </si>
  <si>
    <t xml:space="preserve"> TAPUNGGAYA </t>
  </si>
  <si>
    <t>Mewujudkan  kesejahteraan masyarakay kota kendari</t>
  </si>
  <si>
    <t>La Ode Muhaimin</t>
  </si>
  <si>
    <t xml:space="preserve">Harapan saya kota kendari ekonominya tumbuh dan berkembang serta menjadi kota yang memiliki sarana prasarana publik yang nyaman, banyak dan tematik. </t>
  </si>
  <si>
    <t>ARIYANTI</t>
  </si>
  <si>
    <t>Harapan saya untuk kita Kendari lebih maju dalam instruktur tata kota dan kemiskinan dapat teratasi</t>
  </si>
  <si>
    <t>Zuhaida</t>
  </si>
  <si>
    <t>ketua rt</t>
  </si>
  <si>
    <t>Harapan saya kota kendari bisa lebih maju.</t>
  </si>
  <si>
    <t>Marwan.s,pd</t>
  </si>
  <si>
    <t xml:space="preserve">Perekonomian semakin baik dan lapangan pekerjaan  terbuka luas sehingga pengangguran semakin sedikit kota  Kendari semakin maju </t>
  </si>
  <si>
    <t>MUCHTAR</t>
  </si>
  <si>
    <t>Pensiunan BUMN</t>
  </si>
  <si>
    <t>Damai, jadi kota yg diminati orang dari daerah lain utk dikunjungi</t>
  </si>
  <si>
    <t>Zulkarnain</t>
  </si>
  <si>
    <t>Kabupaten Enrekang</t>
  </si>
  <si>
    <t>Harapan saya utk kota Kendari ke depan adalah lebih baik dari hari ini,baik itu dari segi pelayanan publik,,peningkatan keamanan dan ketertiban kota,,keseimbangan perekonomian yg merata di seluruh lapisan masyarakat.👍👍👍</t>
  </si>
  <si>
    <t>Asna</t>
  </si>
  <si>
    <t>Angata</t>
  </si>
  <si>
    <t xml:space="preserve">Semoga kota kendari menjadi kota yg aman dan sejahtera </t>
  </si>
  <si>
    <t>Semoga kota kendari menjadi kota yg maju dan aman</t>
  </si>
  <si>
    <t>Ansyar Azis</t>
  </si>
  <si>
    <t xml:space="preserve"> Salabangka ( Poso )</t>
  </si>
  <si>
    <t>Agar kota Kendari lebih maju,baik lagi dari tahun-tahun sebelumnya .</t>
  </si>
  <si>
    <t>Sila ke 5 pancasila tanpa pandang bulu</t>
  </si>
  <si>
    <t>ANDI MACHMUD T</t>
  </si>
  <si>
    <t>ENREKANG</t>
  </si>
  <si>
    <t>MOWEWE</t>
  </si>
  <si>
    <t>Pertanian, Kehutanan dan Perikanan, Transportasi dan Pergudangan, Ekonomi Kreatif</t>
  </si>
  <si>
    <t>Saya berharap kedepannya tidak ada lagi aksi2 premanisme dan perpecahan kelompok2 yang berimbas kepada ras, suku dan agama di kota kendari</t>
  </si>
  <si>
    <t>Firman</t>
  </si>
  <si>
    <t>Pertambangan dan Penggalian, Real Estate, Pariwisata</t>
  </si>
  <si>
    <t>Semoga Kota Kendari semakin berkembang serta berdaya saing di era digital.</t>
  </si>
  <si>
    <t xml:space="preserve">Rikki Ramadhan Adam </t>
  </si>
  <si>
    <t>Ambekairi</t>
  </si>
  <si>
    <t xml:space="preserve">Semoga di tahun kedepan, Kota Kendari dapat menjadi kota yang Bertaqwa, hijau, dan sejahtera, Pemerintah dan Masyarakat harus saling kerja sama, dengan kepemimpinan yang mendekat dengan Masyarakat agar dapat meninjau dan melihat secara langsung kenyataan yang masyarakat yang mereka jalani, kedepannya kita inginkan pemimpin yang merakyat bukan hanya sebuah guyonan semata. Saya sangat mengharapkan kepemimpinan yang merakyat agar kehidupan di kota Kendari meraih kesejahteraan dan kesetaraan. Bismillah kota Kendari bisa! </t>
  </si>
  <si>
    <t>Mastam</t>
  </si>
  <si>
    <t xml:space="preserve">Konda </t>
  </si>
  <si>
    <t xml:space="preserve">Perencanaan adalah segalanya
Semoga kota Kendari selalu di Depan sebagai kota jasa
Dan terus bergerak, bergerak jayalah kotaku kota Kendari </t>
  </si>
  <si>
    <t>Ibnu maulana</t>
  </si>
  <si>
    <t>Belum optimalnya daya saing tenaga kerja, Pendidikan</t>
  </si>
  <si>
    <t>Transportasi dan Pergudangan, Pariwisata</t>
  </si>
  <si>
    <t xml:space="preserve">Perlu adanya study banding untuk penerapan e-goverment dan transportasi umum yg mampu menjangkau ke sudut2 kota, sehingga tidak terjadi macet. Antisipasi sebelum macet tiba. </t>
  </si>
  <si>
    <t>Nasriani</t>
  </si>
  <si>
    <t>Menjadi kota yang maju, damai dan tentram</t>
  </si>
  <si>
    <t>ruslan</t>
  </si>
  <si>
    <t>Menjadi kota yang maju dan mampu bersaing dengan kota-kota besar seperti makassar, bandung dll</t>
  </si>
  <si>
    <t>YULIANA</t>
  </si>
  <si>
    <t xml:space="preserve">Meningkatnya Perekonomian Kota Kendari, mempunyai SDM yang berkualitas, unggul dan berdaya saing serta terwujudnya Kota Kendari sebagai Kota dalam taman yang bertaqwa, maju dan demokratis
</t>
  </si>
  <si>
    <t>Nur Rahma Nandita Latif</t>
  </si>
  <si>
    <t>Inalahi</t>
  </si>
  <si>
    <t>Hermawati</t>
  </si>
  <si>
    <t>Permasalahan tempat pembuangan sampah rumah tangga  di tiap lorong</t>
  </si>
  <si>
    <t>Sulastri</t>
  </si>
  <si>
    <t xml:space="preserve">Pemerataan pembangunan yang optimal, keamanan dan ketertiban kota , peningkatab kualitas sumber daya manusia yg unggul dan berdaya saing </t>
  </si>
  <si>
    <t>BAHARUDDIN</t>
  </si>
  <si>
    <t>BALANDETE</t>
  </si>
  <si>
    <t>MAJU KOTANYA SEJAHTERA WARGANYA</t>
  </si>
  <si>
    <t>M.agus tuppu</t>
  </si>
  <si>
    <t>Maju berkembang dan aman sejahterah</t>
  </si>
  <si>
    <t>dharmawana budi</t>
  </si>
  <si>
    <t>palu</t>
  </si>
  <si>
    <t>ppnpn</t>
  </si>
  <si>
    <t>minimal klw parkir motor tidak ada pungutan parkir liar</t>
  </si>
  <si>
    <t>Finalti</t>
  </si>
  <si>
    <t>Kendari berahlak ,  bersih ,  damai , sejahtera .. dan Religius ... 💜☪️ love Kendariku 🥰</t>
  </si>
  <si>
    <t>Abu sofian</t>
  </si>
  <si>
    <t>Kota Kendari tahun 2045, kiranya dapat tercapai infra struktur yang ramah lingkungan, peningkatan pelayanan dasar dan peninkatan ekonomi</t>
  </si>
  <si>
    <t>Hariyati</t>
  </si>
  <si>
    <t>Semoga kota kendari menjadi kota yang aman, ramah anak, dan indah secara penataan</t>
  </si>
  <si>
    <t>Linda</t>
  </si>
  <si>
    <t>Lebih aman, lebih bersih, lebih teduh, saling menghargai sesama, berakhlakul karimah</t>
  </si>
  <si>
    <t>Alumi pagala</t>
  </si>
  <si>
    <t>Supaya masyarakatnya lebih maju dan bisa menjaga kea man an,Ru kun,dan kerja sama semua go long an masyarakat</t>
  </si>
  <si>
    <t>Menjadi kota yang NYAMAN dan BERPENDIDIKAN serta AMAN</t>
  </si>
  <si>
    <t>Abdul Radjab</t>
  </si>
  <si>
    <t xml:space="preserve">Kota kendari dalam taman dgn ciri khas kota teluk yg hijau, aman, maju, berakhlak &amp; sejahtera </t>
  </si>
  <si>
    <t>FEBRY EDWARD HARAHAP</t>
  </si>
  <si>
    <t>Menjadi kota yang bersih dari sampah dan kota yang peduli dengan kelestarian lingkungan</t>
  </si>
  <si>
    <t>Nur Nafsi</t>
  </si>
  <si>
    <t>Harapannya pembangunan Kota Kendari dapat mewujudkan ruang yang memenuhi kebutuhan Masyarakat dengan tetap memperhatikan peruntukan lahan yang lestari, selaras dan seimbang sehingga tercapai pembangunan yang berkelanjutan</t>
  </si>
  <si>
    <t>Selvi rianti Latif, S.Pd</t>
  </si>
  <si>
    <t xml:space="preserve">Kec. Wawotobi </t>
  </si>
  <si>
    <t>Semakin berkembang dan pembangunanx dapat merata</t>
  </si>
  <si>
    <t>Wa Ode Ramsia</t>
  </si>
  <si>
    <t>Menjadi kota yg bertaqwa dan hijau</t>
  </si>
  <si>
    <t>NURMIN</t>
  </si>
  <si>
    <t>Pengadaan Air, Pengelolaan Sampah, Limbah dan Daur Ulang, Perdagangan Besar dan Eceran, Reparasi Mobil dan Sepeda Motor, Transportasi dan Pergudangan</t>
  </si>
  <si>
    <t>Lebih baik</t>
  </si>
  <si>
    <t>Julianto Razak</t>
  </si>
  <si>
    <t>Kota kendari maju seperti kota-kota besar di indonesia</t>
  </si>
  <si>
    <t>Anas</t>
  </si>
  <si>
    <t>Semakin maju dengan program yang berkualitas</t>
  </si>
  <si>
    <t>Brahma</t>
  </si>
  <si>
    <t>Tukang ojek</t>
  </si>
  <si>
    <t>Semoga bisa membuat sejahtera rakyatnya siapapun pemimpinnya bukan pemimpin yg sejahtera rakyat yg menderita</t>
  </si>
  <si>
    <t>Nurfina</t>
  </si>
  <si>
    <t>Beriman, Bersih, Sehat dan Nyaman</t>
  </si>
  <si>
    <t>Hamriyadin</t>
  </si>
  <si>
    <t>Agar Pemerataan Pembangunan terutama infrastruktur Dasar seperti Jalan agar lebih diperhatikan dikota Kendari, dikarenakan masih banyak jalan yang hancur/rusak parah terutama di sekitaran tempat tinggal saya di daerah Kec. Poasia</t>
  </si>
  <si>
    <t>Farida Gita Mariani siregar</t>
  </si>
  <si>
    <t xml:space="preserve">Harapan sya agar pemerintah lebih memperhatikan kehidupan masyarakatx terutama pelayanan publik harus setara tanpa memandang status sosial </t>
  </si>
  <si>
    <t>Dapat lebih baik dan lebih maju
dari sisi penataan kota,perekonomian dan infrastruktur,.</t>
  </si>
  <si>
    <t>HENDARMAN SILONDAE</t>
  </si>
  <si>
    <t>MENJADI KOTA TEKNOLOGI YANG BERWAWASAN LINGKUNGAN</t>
  </si>
  <si>
    <t>Hasrul Syamsuddin</t>
  </si>
  <si>
    <t xml:space="preserve">Bergerak Pulih dan bergerak sejahtera perekonomian masyarakatnya.. </t>
  </si>
  <si>
    <t>Andri Mitra</t>
  </si>
  <si>
    <t xml:space="preserve">Lebih menyiapkan lingkungan yang nyaman, pemerintahan yang baik </t>
  </si>
  <si>
    <t>SYAFRIL A TEKAKA</t>
  </si>
  <si>
    <t>Kota Kendari maju, bertakwa, sejahterah dan berkeadian, berdaya saing dan Aman dan Kondusif</t>
  </si>
  <si>
    <t>Djumarni</t>
  </si>
  <si>
    <t>Menuju kendari yg lebih baik lg, bebas sampah,,aman dr isu2 narkoba, polusi,,dr kendaraan bermotor,listrik, gas tercukupi, semoga berkurang angka kemiskinan,,buta huruf, dll</t>
  </si>
  <si>
    <t>Kasran kaude</t>
  </si>
  <si>
    <t>Semoga kota Kendari,,menjadi kota yg maju,,dan bisa bersaing dgn kota kota yg ada di Indonesia.</t>
  </si>
  <si>
    <t>Rusfianah</t>
  </si>
  <si>
    <t>Mewujudkan kota kendari dgn ekonomi kreatif  dan sumber daya manusia yg unggul dan berdaya saing</t>
  </si>
  <si>
    <t>Alberino</t>
  </si>
  <si>
    <t>Kerusakan lingkungan, Belum optimalnya pemerataan pembangunan (infrastruktur dasar dan lainnya), Infrastruktur di kota kendari sangat kurang, contoh paling jelas adalah tata kelolalalu lintas, tdk adanya pedestrian, yg memadai, penertiban kaki lima dll</t>
  </si>
  <si>
    <t>Harapan saya kota Kendari di tahun 2045 adalah kota yang “bisa dibanggakan”: kota yang hijau, terjaga kebersihan nya, lalu lintas lebih rapi, prasarana umum seperti pedestrian  tersedia, drainase, dan tdk ada lagi masalah sampah .</t>
  </si>
  <si>
    <t>amril. se</t>
  </si>
  <si>
    <t>Menjadi kota yang maju sesuai dengan visi dan misi yg telah ditetapkan oleh pemerintah.</t>
  </si>
  <si>
    <t>Susiliwati</t>
  </si>
  <si>
    <t xml:space="preserve">Harapanku yaitu bersih dn diadakannya peluang pekerjaan agar TDK byk pengangguran </t>
  </si>
  <si>
    <t xml:space="preserve">Laode Muhammad Zulkifli </t>
  </si>
  <si>
    <t>Jauh lebih lagi</t>
  </si>
  <si>
    <t>St. Syamdidar SP</t>
  </si>
  <si>
    <t xml:space="preserve">Semoga terwujudx kota kendari menjadi kota yang bermartabat dan bebas dari korupsi dan meningkatkan pelayanan masyarakat secara adil dan merata, penstaan lingkungan yang aman dan infrastruktur berjalan sesuai porsi </t>
  </si>
  <si>
    <t>Mahfud</t>
  </si>
  <si>
    <t>Semoga kota kendari lebih berinovasi dalam melakukan mengembangkan kota kendari pada umumnya dan menjadikan kota kendari kota layak huni dan berbasis teknologi, sosial, budaya, humanis dan menjadikan kota kendari menjadi kota layak anak .</t>
  </si>
  <si>
    <t>St Halima Maman jamalong</t>
  </si>
  <si>
    <t xml:space="preserve">Sorong </t>
  </si>
  <si>
    <t xml:space="preserve">Sudah tidak ada anak² dan pengemis di lampu merah </t>
  </si>
  <si>
    <t>Juslin</t>
  </si>
  <si>
    <t>Kota menjadi kota yang ramah lingkungan serta kota penuh  kedamaian dengan kearifan lokalnya</t>
  </si>
  <si>
    <t>Subiono, S.Pd</t>
  </si>
  <si>
    <t>Wiraswasta</t>
  </si>
  <si>
    <t>Menjadi kota yang berkeadilan, sejahtera, aman dan mandiri</t>
  </si>
  <si>
    <t>Lydia</t>
  </si>
  <si>
    <t>Harapan saya, yaitu semoga Kota Kendari menjadi kota yang unggul dan lebih maju di tahun 2045</t>
  </si>
  <si>
    <t>Risady Zainuddin</t>
  </si>
  <si>
    <t>Insha Allah Kota Kendari makin sejahtera</t>
  </si>
  <si>
    <t>Nurdin.p</t>
  </si>
  <si>
    <t>Makassar.05,05,1978</t>
  </si>
  <si>
    <t>Lebihaju dari sebelum nya</t>
  </si>
  <si>
    <t>Yuli</t>
  </si>
  <si>
    <t>Aman, sejahtera dan berkembang</t>
  </si>
  <si>
    <t>Putri</t>
  </si>
  <si>
    <t>Supaya lebih baik</t>
  </si>
  <si>
    <t>Sofyan</t>
  </si>
  <si>
    <t>Semoga dapat menginspirasi dan menjadi panutan bagi kota-kota di Indonesia.</t>
  </si>
  <si>
    <t>Sonni Handoko</t>
  </si>
  <si>
    <t>Bantul</t>
  </si>
  <si>
    <t>Maju disegala bidang aspek perekonomian sehingga masyarakat kendari lebih sejahtera</t>
  </si>
  <si>
    <t>RAHMAN ASHAR,ST.MT</t>
  </si>
  <si>
    <t xml:space="preserve">Menjadi Kota Dengan pertumbuhan Perekonomian dan industri Ekonomi Kreatif Yang Sangat Besar.. Saat ini Kota Kendari Kurang Peduli dan Memperhatikan  Pertumbuhan Sektor Ekonomi Krearif </t>
  </si>
  <si>
    <t>Syahrulrahmad Haris</t>
  </si>
  <si>
    <t>saya berharap kota kendari kedepannya bisa lebih baik dari tahun ke tahun... jangna melihat suku atau ras atau pemimpin yg akan menjadi pempin di kota kita ini... namun kita harus melihat perkembangan ke depan secara bersama2 untuk kota kendari yg kita cintai ini... 
terus
Semoga lalulintas di kdi tdk macet lagi dan layanan publik bagi para generasi milineal agar disediakann sehingga hobby kami tersalurkan... 
Terimakasih
Salam Mepokoaso.</t>
  </si>
  <si>
    <t>Hardi CH</t>
  </si>
  <si>
    <t>Terwujudnya kota kendari menjadi kota yang maju &amp; masyarakat yang sejahtera</t>
  </si>
  <si>
    <t>HENDRY ANDHIKA DJAYA PURNAMA</t>
  </si>
  <si>
    <t>Kota yg maju, kualitas sumberdaya manusianya juga maju</t>
  </si>
  <si>
    <t>monacosta</t>
  </si>
  <si>
    <t>Jasa Keuangan dan Asuransi, Jasa Perusahaan, Pariwisata</t>
  </si>
  <si>
    <t>menjadi kota yg lebih baik,dan semakin majuuu</t>
  </si>
  <si>
    <t>Wildan</t>
  </si>
  <si>
    <t>Penyediaan Akomodasi dan Makan Minum, Administrasi Pemerintahan, Pertahanan dan Jaminan Sosial Wajib, Pariwisata</t>
  </si>
  <si>
    <t>Diperlukan penghijauan di kota kendari untuk meminimalisir cuaca panas</t>
  </si>
  <si>
    <t>Yobel</t>
  </si>
  <si>
    <t>Pertanian, Kehutanan dan Perikanan, Konstruksi, Jasa Keuangan dan Asuransi</t>
  </si>
  <si>
    <t>Semoga infrastruktur lebih baik</t>
  </si>
  <si>
    <t>indri</t>
  </si>
  <si>
    <t>Konstruksi, Perdagangan Besar dan Eceran, Reparasi Mobil dan Sepeda Motor, Informasi dan Komunikasi</t>
  </si>
  <si>
    <t>Bisa lebih berkembang khususnya di sarana dan prasana</t>
  </si>
  <si>
    <t>Rizki Kandi</t>
  </si>
  <si>
    <t>realisasikan</t>
  </si>
  <si>
    <t>Nurul Huda</t>
  </si>
  <si>
    <t>Semakin Baik dan Maju</t>
  </si>
  <si>
    <t xml:space="preserve">Ervanto Enson </t>
  </si>
  <si>
    <t>Menjadi kota terbaik di indo</t>
  </si>
  <si>
    <t>BENO</t>
  </si>
  <si>
    <t>Blora</t>
  </si>
  <si>
    <t>Pertambangan dan Penggalian, Pengadaan Air, Pengelolaan Sampah, Limbah dan Daur Ulang, Penyediaan Akomodasi dan Makan Minum</t>
  </si>
  <si>
    <t>Pengelolaan sampah bagus dan banyak taman</t>
  </si>
  <si>
    <t>YULIANA YAZZI. A. Md</t>
  </si>
  <si>
    <t>Honorer K2 Pemkot Kota Kendari</t>
  </si>
  <si>
    <t>Bebasa pajak, menjadi kota maju dengan meningkatkan kesejahteraan masyarakat yang terus meningkat. Dg kepemimpinan pemimpin yang berakhlak, tegas, kreatif, inovasi.</t>
  </si>
  <si>
    <t xml:space="preserve">Elvira Oktavia Maknun </t>
  </si>
  <si>
    <t>Pertambangan dan Penggalian, Jasa Perusahaan</t>
  </si>
  <si>
    <t xml:space="preserve">Kendari menjadi kota maju dan daya tarik dengan memanfaatkan sumber daya alam sebagai destinasi wisata </t>
  </si>
  <si>
    <t>Widora Haryananda</t>
  </si>
  <si>
    <t>Belum optimalnya pemerataan pembangunan (infrastruktur dasar dan lainnya), Belum optimalnya tata kelola pemerintahan, Anu, itu tidak terawat MTQ deela</t>
  </si>
  <si>
    <t>Isu Peningkatan Keamanan dan Ketertiban Kota, Isu Transportasi (integrasi moda transportasi masal), moda transpormasi masal harus mulai dipikirkan</t>
  </si>
  <si>
    <t xml:space="preserve">Gasss Kota Kendari 2045 lebih maju.. </t>
  </si>
  <si>
    <t>Rahmat wirawan</t>
  </si>
  <si>
    <t>Semoga dalam iringan waktu Kota Kendari bisa Maju,berkembang serta Sejahtera</t>
  </si>
  <si>
    <t>DARMAWANSA</t>
  </si>
  <si>
    <t>SENGKANG WAJO</t>
  </si>
  <si>
    <t>Aan Muliyawan</t>
  </si>
  <si>
    <t>Palembang</t>
  </si>
  <si>
    <t xml:space="preserve">Menjadi Kota yang menjadi tujuan untuk bekerja dan </t>
  </si>
  <si>
    <t>Dediyansah buduhama</t>
  </si>
  <si>
    <t>Irvan Januar Fria, S.Pd</t>
  </si>
  <si>
    <t>Semoga kota kendari, lebih maju dan berkembang.</t>
  </si>
  <si>
    <t>Ferry</t>
  </si>
  <si>
    <t>Harapan saya agar penataan tata kelola kota di perbaiki, perbanyak lampu penerangan, nuansa hijau yang asri harus di dukung dengan infrastruktur yang menunjang, pembangunan harus mengutamakan asas manfaat bagi masyarakat kota kendari, yang dapat dinikmati secara gratis, 10 tahun meninggalkan kota kendari perbedaan hanya menemukan kota kendari yang semakin padat dan macet, dan mall besar yang tidak mungkin semua bisa di nikmati oleh kalangan masyarakat kota kendari, demikian, tks</t>
  </si>
  <si>
    <t>Andri Heriyanto</t>
  </si>
  <si>
    <t>Menjadi kota digitalisasi</t>
  </si>
  <si>
    <t>LA ODE RONI</t>
  </si>
  <si>
    <t>BONEA</t>
  </si>
  <si>
    <t>Semakin maju sejahtera berkeadilan untuk semua kalangan</t>
  </si>
  <si>
    <t>Masykur M</t>
  </si>
  <si>
    <t>Semoga kota Kendari tetap aman dan tentram</t>
  </si>
  <si>
    <t xml:space="preserve">Oka </t>
  </si>
  <si>
    <t>Bisa menjadi Kota yang nyaman dan bermartabat</t>
  </si>
  <si>
    <t xml:space="preserve">SITTI HADIJAH Spd. </t>
  </si>
  <si>
    <t>Semoga kota kendari. Bisa meningkat. Dari sumber daya  Alamnya.</t>
  </si>
  <si>
    <t>Dwi aribowo</t>
  </si>
  <si>
    <t xml:space="preserve">Menjadi kota yg lebih bersih lagi dari sampah2 </t>
  </si>
  <si>
    <t>Dzulfaliyani Madi, S.Pd</t>
  </si>
  <si>
    <t>Semoga keamanan kota kendari bisa ditingkatkan lagi untuk keamanannya.</t>
  </si>
  <si>
    <t>Noname</t>
  </si>
  <si>
    <t>Samsul Bahri, S.Pd</t>
  </si>
  <si>
    <t>Pengadaan Listrik dan Gas, Pengadaan Air, Pengelolaan Sampah, Limbah dan Daur Ulang, Real Estate</t>
  </si>
  <si>
    <t xml:space="preserve">Terwujudnya masyarakat adil dan makmur dan sejaktera dalam segala bidang </t>
  </si>
  <si>
    <t>Dewi wibawati, S. Pd</t>
  </si>
  <si>
    <t>Bonto boddia</t>
  </si>
  <si>
    <t xml:space="preserve">Ibu rumah tangga </t>
  </si>
  <si>
    <t>Perhatian pemerintah daerah untuk ketahanan pangan daerah, pelayanan, keamanan dan kearifan lokal</t>
  </si>
  <si>
    <t>Indah astuti spd SD</t>
  </si>
  <si>
    <t>Smoga kendari tetap menjadi kota layak huni sehingga menjadi percontohan kota-kota lain</t>
  </si>
  <si>
    <t>No name</t>
  </si>
  <si>
    <t>No coment</t>
  </si>
  <si>
    <t xml:space="preserve">SITI NURLINA </t>
  </si>
  <si>
    <t>Mantobua</t>
  </si>
  <si>
    <t>Isu Infrastruktur perkotaan yang berkelanjutan dan inklusif (drainase, jalan, jembatan, air bersih, sanitasi, dan persampahan), Isu Ketahanan Pangan</t>
  </si>
  <si>
    <t>Harapan saya untuk kota Kendari  ditahun 2045 yaitu agar lebih baik lagi .</t>
  </si>
  <si>
    <t xml:space="preserve">WA ODE ILMIAWAN </t>
  </si>
  <si>
    <t>Raha(Muna)</t>
  </si>
  <si>
    <t>sudah optimal dari segi ekonomi</t>
  </si>
  <si>
    <t xml:space="preserve">semoga kedepannya lebih meningkat </t>
  </si>
  <si>
    <t>Siti halisan</t>
  </si>
  <si>
    <t>Harapan saya agar kita Kendari tetap bersih,nyaman n ber iman</t>
  </si>
  <si>
    <t xml:space="preserve">Wa Ndima </t>
  </si>
  <si>
    <t>Kota Kendari semakin maju</t>
  </si>
  <si>
    <t>Ricky tri budianto</t>
  </si>
  <si>
    <t>Industri Pengolahan, Real Estate, Pariwisata</t>
  </si>
  <si>
    <t>Jaga kebersihan kota kendari, kelola sampah dengan baik, kelola teluk kendari sebagai tujuan wisata</t>
  </si>
  <si>
    <t>Harjun santri syaputra</t>
  </si>
  <si>
    <t>Sinergitas pemkot dan pemprov dapat sejalan sehingga pembangunan jalan dan infrastruktur umum lainya dapat terbangun merata tanpa adanya bahasa ini jalan pemkot dan ini jalan pemrov sehingga saling lempar tanggung jawab dan tak ada solusi untuk kepentingan masyarakat luas.</t>
  </si>
  <si>
    <t>Sri maya evyani</t>
  </si>
  <si>
    <t>Memiliki sumber daya manusia yg mencinta daerahnya, dgn bersma2 memberikan keamanan dan rasa nyaman serta memajukan perekonomian  dikota kendari</t>
  </si>
  <si>
    <t>Sumini</t>
  </si>
  <si>
    <t>H.M.JUMRIN SIDE, S.Pd.,M.Si</t>
  </si>
  <si>
    <t>Dongkala</t>
  </si>
  <si>
    <t>Kota Kendari 2045 jauh lebih maju dari kondisi sekarang</t>
  </si>
  <si>
    <t>Astina, S. Pd</t>
  </si>
  <si>
    <t>Kota yang maju disegala bidang, aman dan sejahtera</t>
  </si>
  <si>
    <t>SUTIRA spdi</t>
  </si>
  <si>
    <t>Semoga Kendari semakin berjaya dan sukses</t>
  </si>
  <si>
    <t xml:space="preserve">Sitti Harianti Hasan </t>
  </si>
  <si>
    <t>Menjadikan kota Kendari yang layak anak, kota yg bebas sampah dan mewujudkan ASN yg berkualitas dalam segala hal</t>
  </si>
  <si>
    <t>Rosnawati.A, s.pd.i</t>
  </si>
  <si>
    <t>Semoga kota Kendari menjadi kota yang bertakwa dan berakhlak mulia</t>
  </si>
  <si>
    <t>La ode mulyono</t>
  </si>
  <si>
    <t>Kendari jadi lebih baik lagi</t>
  </si>
  <si>
    <t>Hanasary punara</t>
  </si>
  <si>
    <t>Lebih maju, penataan kota yg rapi &amp; bersih, utamax sarpras masyarakat terpenuhi</t>
  </si>
  <si>
    <t>Satria,S.Pd</t>
  </si>
  <si>
    <t>Puday</t>
  </si>
  <si>
    <t xml:space="preserve">Semoga kita Kendari menjadi kota yang bertaqwa </t>
  </si>
  <si>
    <t>SUDARLIN,S.Pd.,M.Pd</t>
  </si>
  <si>
    <t>Menjadi kota yang aman,,bersih bebas dr polusi,,memiliki perekonomian,,pendidikan dan kesehatan yg baik serta harga-harga bahan makanan yg trjangkau</t>
  </si>
  <si>
    <t>Ninianti, S.Pd.</t>
  </si>
  <si>
    <t xml:space="preserve">Akan lebih maju dan bisa bersaing dalam hal SDM dalam bidang pendidikan dan dalam bidang infrastrukturnya  seperti kota besar lainnya 
</t>
  </si>
  <si>
    <t>Aksend</t>
  </si>
  <si>
    <t>Pemerataan pembangunan</t>
  </si>
  <si>
    <t xml:space="preserve">NURVINA SUVIRANTA </t>
  </si>
  <si>
    <t>Pengadaan Air, Pengelolaan Sampah, Limbah dan Daur Ulang, Jasa Keuangan dan Asuransi, Pariwisata</t>
  </si>
  <si>
    <t>Mewujudkan kota Kendari pusat pariwisata lebih maju</t>
  </si>
  <si>
    <t>Andriani sultan</t>
  </si>
  <si>
    <t>𝑆𝑒𝑚𝑜𝑔𝑎 𝑚𝑒𝑛𝑗𝑑𝑖 𝑘𝑜𝑡𝑎 𝑘𝑒𝑏𝑎𝑛𝑔𝑔𝑎𝑎𝑛 𝑘𝑜𝑡𝑎 𝑏𝑒𝑟𝑠𝑖ℎ 𝑑𝑎𝑛 𝑘𝑜𝑡𝑎 𝑝𝑒𝑛𝑑𝑖𝑑𝑖𝑘𝑎𝑛</t>
  </si>
  <si>
    <t xml:space="preserve">Hendra Saputra </t>
  </si>
  <si>
    <t>RISKA WAHYUNI, S.Pd.</t>
  </si>
  <si>
    <t>Konstruksi, Real Estate, Transportasi dan Pergudangan</t>
  </si>
  <si>
    <t>Semoga kota kendari dapat mewujudkan kota yang makin layak untuk dihuni dan menjadi salah satu kota yang memiliki banyak prestasi di berbagai bidang</t>
  </si>
  <si>
    <t>ainun indarsih</t>
  </si>
  <si>
    <t xml:space="preserve">menjadi lebih hijau,jalan dalam kota tidak rusak dan berdebu,dan kualaitas SDM dlm pemerintahaan org org yg benar benar berkompoten </t>
  </si>
  <si>
    <t>Ikwan</t>
  </si>
  <si>
    <t>Isu Penguatan kebudayaan dan kearifan lokal, Isu Ketahanan Pangan, Isu Transportasi (integrasi moda transportasi masal)</t>
  </si>
  <si>
    <t>Pertanian, Kehutanan dan Perikanan, Konstruksi, Penyediaan Akomodasi dan Makan Minum</t>
  </si>
  <si>
    <t>Tercapainya kendari yang makmur dan sejahtera</t>
  </si>
  <si>
    <t>Hasliantin</t>
  </si>
  <si>
    <t>Pengadaan Listrik dan Gas, Jasa Keuangan dan Asuransi, Administrasi Pemerintahan, Pertahanan dan Jaminan Sosial Wajib</t>
  </si>
  <si>
    <t>Kota kendari harus lebih baik dari tahun sebelumnya</t>
  </si>
  <si>
    <t xml:space="preserve">Nani haryati </t>
  </si>
  <si>
    <t>Kendari bertaqwa masyarakat sejahtera aman dan damai</t>
  </si>
  <si>
    <t>WA ODE IRMIATI</t>
  </si>
  <si>
    <t>WANTIWORO</t>
  </si>
  <si>
    <t>Semoga kota Kendari lebih aman dan damai.</t>
  </si>
  <si>
    <t>MARLINA, S. Pd</t>
  </si>
  <si>
    <t>Mataoleo</t>
  </si>
  <si>
    <t xml:space="preserve">Kota Kendari menjadi kota percontohan , menjadi kota yg Aman, bersih, indah,  nyaman, dan berakhlak mulia bagi seluruh masyarakat kota Kendari </t>
  </si>
  <si>
    <t>Lia</t>
  </si>
  <si>
    <t>Semoga menjadi kota yang maju tapi kalo bisa ditekan transportasi nya jangan sampai seperti di Jawa yang saking banyaknya transportasi(kendaraan milik sendiri) jadi banyak polusi</t>
  </si>
  <si>
    <t>Muhammad Asdar Darise, S.Pd.</t>
  </si>
  <si>
    <t xml:space="preserve">Kota yang Layak Huni, Bersih, Gesit, Ramah, Asri, dan Kondusif, Serta Mensejahterakan Warganya. </t>
  </si>
  <si>
    <t>Masriani Taridala</t>
  </si>
  <si>
    <t>Rambu Rambu</t>
  </si>
  <si>
    <t>Semoga THN 2045 kota Kendari makin maju dan keren</t>
  </si>
  <si>
    <t>NURAIDAH</t>
  </si>
  <si>
    <t>Semoga Kota Kendari dapat maju dan setara dengan kota besar lain nya di Infonesia</t>
  </si>
  <si>
    <t>nofita safiuddin</t>
  </si>
  <si>
    <t>semoga menjadi kota dengan tingkat kemiskinan rendah</t>
  </si>
  <si>
    <t>Nurmin</t>
  </si>
  <si>
    <t>Bau bau buton</t>
  </si>
  <si>
    <t>Apa yang  telah d capai saat ini di pertahankan dan pelayanan kepada masyarakat lebih baik lagi</t>
  </si>
  <si>
    <t xml:space="preserve">Sulistian </t>
  </si>
  <si>
    <t xml:space="preserve">Semoga kota Kendari menjadi kota yang Aman, Bersih, Rapi, Tertata dan Beriman </t>
  </si>
  <si>
    <t>Madina, S. PD, M.Pd</t>
  </si>
  <si>
    <t>Bau Bau</t>
  </si>
  <si>
    <t>Lebih maju dan lebih baik</t>
  </si>
  <si>
    <t>Ramsida</t>
  </si>
  <si>
    <t>Lipu, 1 Juli 2023</t>
  </si>
  <si>
    <t>Perlu di tingkatkan  infrastruktur, terutama jalanan</t>
  </si>
  <si>
    <t>Irpawati Fattah,S.Pd</t>
  </si>
  <si>
    <t>Perlu di tingkatkan lagi infrastruktur dan drainase</t>
  </si>
  <si>
    <t>Hasriani,S.Pd</t>
  </si>
  <si>
    <t>Enrekang 14-04-1977</t>
  </si>
  <si>
    <t>Kendari dapat mewujudkan kota yang bersih agar infrastrukturnya  perlu di perhatikan serta drainase di lorong2 harus di lihat juga</t>
  </si>
  <si>
    <t>Irmawati AS</t>
  </si>
  <si>
    <t>Kendari dapat mewujudkan kota yang bersih, infrastruktur yang baik serta pembangunan drainase dilorong_lorong kecil</t>
  </si>
  <si>
    <t>Sinarti s.pd</t>
  </si>
  <si>
    <t>Industri Pengolahan, Informasi dan Komunikasi, Jasa Keuangan dan Asuransi</t>
  </si>
  <si>
    <t>Kota Kendari lebih bersih.aman dan damai</t>
  </si>
  <si>
    <t>Wa Mania</t>
  </si>
  <si>
    <t>Kendari dapat mewujudkan kota yang bersih infrastruktur serta pembangunan drainase, aspal di lorong _ lorong kecil</t>
  </si>
  <si>
    <t>Semoga kedepannya kota kendari lebih maju dan berkembang dalam berbagai bidang.. Aamiin</t>
  </si>
  <si>
    <t>Abdul Wahid</t>
  </si>
  <si>
    <t>Morowali (Bungku)</t>
  </si>
  <si>
    <t>InsyaAllah KOTA KENDARI MENJADI KOTA YANG SELALU AMAN DAN KONDUSIF DENGAN TETAP MENJADIKAN EKONOMI KREATIF SEBAGAI PILAR SERTA MENJADI KOTA INSPIRASI BAGI KAB/KOTA DI INDONESIA</t>
  </si>
  <si>
    <t>Kardin</t>
  </si>
  <si>
    <t>Wiraswasta(freelance )arsitektur</t>
  </si>
  <si>
    <t>Harapan saya, semoga Kendari terus maju dan maju terus. Saya rasa ini bukan cuma harapan saya, tetapi juga harapan kita bersama. Semoga Kendari terus berkembang seiring kemajuan zaman dan mampu bersaing seperti kota kota lain yg ada di sulawesi,seperti kota makkasar (sulsel)🙏🏻</t>
  </si>
  <si>
    <t>Zulhiani, S.Pd</t>
  </si>
  <si>
    <t>harapan saya untuk kota Lendari di tahun 2045, semoga tetap menjadi kota yang bertaqwa, berdaya saing, berwawasan lingkungan. kota aman dan tentram, memilikin infrastruktur yang memadai, mewujudkan ekonomi kreatif, semakin keren tata kelola lingkungan</t>
  </si>
  <si>
    <t>Neli</t>
  </si>
  <si>
    <t>Menjadi kota beriman dan bertakwa,berdaya saing,memiliki infrastruktur yang maju</t>
  </si>
  <si>
    <t xml:space="preserve">Hadrawi </t>
  </si>
  <si>
    <t xml:space="preserve">Kab.Bone Sulawesi Selatan </t>
  </si>
  <si>
    <t xml:space="preserve">Kota yang maju, sejahtera, aman dan kondusif </t>
  </si>
  <si>
    <t xml:space="preserve">Sarni </t>
  </si>
  <si>
    <t xml:space="preserve">Kota Kendari yang mandiri, memiliki daya saing serta lingkungan hidup yg aman, sejahter sehat dan memiliki kualitas lingkungan berkelanjutan ut generasi kedepan </t>
  </si>
  <si>
    <t>Sumarni,S.Pd</t>
  </si>
  <si>
    <t>Menjadi kota yang beriman, bertakwa, perkembangan infrastruktur maju. Berdaya saing, tertib, aman dan pariwisata maju terpenuhi sandang dan pangan</t>
  </si>
  <si>
    <t>Inti nataya</t>
  </si>
  <si>
    <t>Kota yang beriman, bertakwa. Perkembangan Infrastruktur maju, berdaya saing, tertib.aman, pariwisata maju, yerpenuhi sandang dan pangan</t>
  </si>
  <si>
    <t>DISKA NARARIA PRATIWI</t>
  </si>
  <si>
    <t>SEMOGA JALAN RAYA YANG ADA DI KOTA KENDARI DI PERBAIKI , KEAMANAN MASYARAKAT DI TINGKATKAN AGAR KAMI JIKA KELUAR RUMAH TIDAK MERASA CEMAS AKAN PEGAL dan TINGKAT KEJAHATAN LAINNYA ,</t>
  </si>
  <si>
    <t>Ris Aprizal</t>
  </si>
  <si>
    <t>Pertanian, Kehutanan dan Perikanan, Transportasi dan Pergudangan, Informasi dan Komunikasi</t>
  </si>
  <si>
    <t>Menjadi Kota berliterasi Digital.</t>
  </si>
  <si>
    <t xml:space="preserve">Harpiani </t>
  </si>
  <si>
    <t>Gowa</t>
  </si>
  <si>
    <t>Semoga kota Kendari dapat menjadi kota impian 🙏🏻🙏🏻🙏🏻</t>
  </si>
  <si>
    <t>Sitti sulastri</t>
  </si>
  <si>
    <t>Semoga ke depannya kota Kendari menjadi kota yang lebih maju lagi.</t>
  </si>
  <si>
    <t>Asni geo</t>
  </si>
  <si>
    <t>Kota kendari beriman dan bertakwa. Aman .tertib, berdaya saing..ada kemajuan infrastruktur, pariwisata</t>
  </si>
  <si>
    <t>Nabila Sulistiowati Kasim S.Pd</t>
  </si>
  <si>
    <t>Semoga kota Kendari bisa menjadi kota yang lebih maju</t>
  </si>
  <si>
    <t>Endang</t>
  </si>
  <si>
    <t>Pertanian, Kehutanan dan Perikanan, Perdagangan Besar dan Eceran, Reparasi Mobil dan Sepeda Motor, Penyediaan Akomodasi dan Makan Minum</t>
  </si>
  <si>
    <t>Semoga kota Kendari makin maju sehingga masyarakat kota Kendari sejahtera amiiin</t>
  </si>
  <si>
    <t>Jainal Abidin</t>
  </si>
  <si>
    <t xml:space="preserve">Wakuru (Muna) </t>
  </si>
  <si>
    <t>KotaKendari menjadi kota yang maju dan masyarakatnya mengedepankan toleransi</t>
  </si>
  <si>
    <t>Suciati.S.Pd</t>
  </si>
  <si>
    <t xml:space="preserve">Semakin maju dan bisa bersaing dgn kota2 besar yg ada di Indonesia,,khusus masalah SDM dan pengembangan Infrastruktur lbh ditingkatkan dan lbh moderen </t>
  </si>
  <si>
    <t>Midayanti</t>
  </si>
  <si>
    <t>Kota yang aman dan menjunjung tinggi perbedaan suku serta saling menghargai</t>
  </si>
  <si>
    <t>Muhartiwi</t>
  </si>
  <si>
    <t>Kota yg religius,bersih ,indah ,masyarakat sejahtera ,lapangan pekeejaan memadai</t>
  </si>
  <si>
    <t>Ni wayan renganis</t>
  </si>
  <si>
    <t>Tabanan</t>
  </si>
  <si>
    <t>Pertanian, Kehutanan dan Perikanan, Pengadaan Listrik dan Gas, Real Estate</t>
  </si>
  <si>
    <t>Semakin maju dalam hal pendidikan, kesehatan, dan ekonomi</t>
  </si>
  <si>
    <t>Wakuru Muna</t>
  </si>
  <si>
    <t>Industri Pengolahan, Jasa Keuangan dan Asuransi, Ekonomi Kreatif</t>
  </si>
  <si>
    <t>Menjadi Kota yg maju</t>
  </si>
  <si>
    <t>LA ZUHURI</t>
  </si>
  <si>
    <t>Drs.La Ode Sudu, M.Pd.</t>
  </si>
  <si>
    <t>Isu Kualitas Sumber Daya Manusia yang unggul dan berdaya saing, Isu Ketahanan Pangan, Isu Transportasi (integrasi moda transportasi masal)</t>
  </si>
  <si>
    <t>Kendari lebih maju lagi diberbagai sektor</t>
  </si>
  <si>
    <t>Sufiati</t>
  </si>
  <si>
    <t xml:space="preserve">Wia2 </t>
  </si>
  <si>
    <t xml:space="preserve"> semakin sejahtera masyarakatnya, aman dan lingkungannya tetap terjaga kelestariannya</t>
  </si>
  <si>
    <t>Rina Charamita Sutarwan</t>
  </si>
  <si>
    <t xml:space="preserve">Semoga kota kendari menjadi kota yang bisa memberikan kenyamanan bagi orang-orang yang tinggal di dalamnya. Selalu bisa memberikan yang terbaik, baik itu bagi warga sendiri atau para perantau. Semoga senantiasa memberikan kenyamanan dan keamanan. </t>
  </si>
  <si>
    <t>Nurmin Idris</t>
  </si>
  <si>
    <t>Rahampuu</t>
  </si>
  <si>
    <t>Semoga kota Kendari LBH baik lg terutama dlm pelayanan publik</t>
  </si>
  <si>
    <t>Murniati</t>
  </si>
  <si>
    <t>Kendari yang bertakwa, kompetitif, bersih, sehat aman dan nyaman</t>
  </si>
  <si>
    <t>Kardono</t>
  </si>
  <si>
    <t>Kota Kendari menjadi Kota Mandiri (Membangun dari inisiatif dan realitas income) yang berkudayaan serta memiliki martabat yang menjadi penopang ketahanan bersama dalam kemajemukan</t>
  </si>
  <si>
    <t>Seti Yarsi</t>
  </si>
  <si>
    <t>Biwinapada</t>
  </si>
  <si>
    <t>Lebih kondusif dalam segala hal.</t>
  </si>
  <si>
    <t>Asmaidar</t>
  </si>
  <si>
    <t>Semoga kota Kendari kota yang aman,perekonomiannya baik,dan terbukanya lapangan pekerjaan.</t>
  </si>
  <si>
    <t>ZATINAAH</t>
  </si>
  <si>
    <t>Semoga harga sembako terjangkau</t>
  </si>
  <si>
    <t>JUSTIARNI, S.Pd</t>
  </si>
  <si>
    <t xml:space="preserve">Untuk kota kendari kedepannya semoga lebih baik lagi, sehingga kota qt akan terus maju, tertata rapi, aman, &amp; berkembang. </t>
  </si>
  <si>
    <t>Suri hariani</t>
  </si>
  <si>
    <t xml:space="preserve">Kota Kendari sudah dapat menjadi kota dalam taman yang bertakwa,maju ,demokrasi ,sejahtera dan relijius </t>
  </si>
  <si>
    <t xml:space="preserve">Nur Aidah </t>
  </si>
  <si>
    <t>Pertambangan dan Penggalian, Pengadaan Listrik dan Gas, Ekonomi Kreatif</t>
  </si>
  <si>
    <t>Harapanku slalu menjadi pemerintah daerah yang berakhlak mulia dan berkarakter serta upaya pelestarian hutan bakau dan pengolahan sampah ruma tanggga yg masih blom terselesaikan terutama di ingkungan rumah yg belakangan ini selalu di musnahkan Krn kepentingan pribadi</t>
  </si>
  <si>
    <t>I Gede Redianta</t>
  </si>
  <si>
    <t>Tandebura</t>
  </si>
  <si>
    <t>Kendari yang bersih, jadwal pembuangan sampah ditetapkan tidak boleh di pukul 06.00-20.00 Wita. Kebersihan lingkungan dan antisipasi ormas-ormas dan isu SARA</t>
  </si>
  <si>
    <t>Sahara</t>
  </si>
  <si>
    <t>Kota yang maju dan masyarakat sejahtera</t>
  </si>
  <si>
    <t>Rina Pambudi Utami</t>
  </si>
  <si>
    <t>Semoga lebih maju lagi</t>
  </si>
  <si>
    <t xml:space="preserve">Isra' Jumiati </t>
  </si>
  <si>
    <t>Bungi</t>
  </si>
  <si>
    <t xml:space="preserve">Sukses </t>
  </si>
  <si>
    <t>Shintya febriyanti</t>
  </si>
  <si>
    <t>Semoga kedepannya menjadi kota yang baik</t>
  </si>
  <si>
    <t>CITRAYANI</t>
  </si>
  <si>
    <t xml:space="preserve">Lebih memperhatikan masyarakat2 menengah ke bawah..membukakan lapangan kerja untuk masyarakat kota kendari. </t>
  </si>
  <si>
    <t xml:space="preserve">Jusliyanti </t>
  </si>
  <si>
    <t xml:space="preserve">Isu Infrastruktur perkotaan yang berkelanjutan dan inklusif (drainase, jalan, jembatan, air bersih, sanitasi, dan persampahan), Isu Digitalisasi (Perkembangan Kecerdasan Buatan atau AI), </t>
  </si>
  <si>
    <t>Industri Pengolahan, Pengadaan Air, Pengelolaan Sampah, Limbah dan Daur Ulang, Jasa Keuangan dan Asuransi</t>
  </si>
  <si>
    <t>Menjadi kota yang  sejahtera dan berkembang sesuai kodrat zaman</t>
  </si>
  <si>
    <t>LA ODE MUH. ASDIN ZAHIDIN</t>
  </si>
  <si>
    <t>BAU-BAU</t>
  </si>
  <si>
    <t>Semoga kotaku kota Kendari menjadi kota yang asri, damai bagi semua lapisan masyarakat.</t>
  </si>
  <si>
    <t xml:space="preserve">Usman Piy </t>
  </si>
  <si>
    <t>Lamonae</t>
  </si>
  <si>
    <t xml:space="preserve">Kendari lebih baik dan berdaya saing </t>
  </si>
  <si>
    <t>Jumia</t>
  </si>
  <si>
    <t>Lapuko,</t>
  </si>
  <si>
    <t>Masyarakat aman, nyaman, tentram dan sejahtera</t>
  </si>
  <si>
    <t>Hj.Nujmiati, S.Pd</t>
  </si>
  <si>
    <t xml:space="preserve">Bungkuto </t>
  </si>
  <si>
    <t>Jalanan di lorong agar diperhatikan utamanya d lrg kehutanan</t>
  </si>
  <si>
    <t>Gustiani</t>
  </si>
  <si>
    <t>bangko</t>
  </si>
  <si>
    <t>Ketersediaan air yang bersih dan tidak ada lagi tumpukan sampah di jalan</t>
  </si>
  <si>
    <t>Mansur Mokuni</t>
  </si>
  <si>
    <t>Menjadi kota yang aman ramah dan berorientasi pada lingkungan hidup</t>
  </si>
  <si>
    <t>Junaid</t>
  </si>
  <si>
    <t>Menjadi kota yg layak huni bertaqwa dan sejahtra</t>
  </si>
  <si>
    <t xml:space="preserve">Samsil Nardi </t>
  </si>
  <si>
    <t>Industri Pengolahan, Penyediaan Akomodasi dan Makan Minum, Ekonomi Kreatif</t>
  </si>
  <si>
    <t xml:space="preserve">Menjadi lebih baik lagi </t>
  </si>
  <si>
    <t>Sitti nur mooni nasra,s.pd</t>
  </si>
  <si>
    <t>Labaluba</t>
  </si>
  <si>
    <t xml:space="preserve">Isu Infrastruktur perkotaan yang berkelanjutan dan inklusif (drainase, jalan, jembatan, air bersih, sanitasi, dan persampahan), Isu Kelestarian Lingkungan dan Perubahan Iklim, </t>
  </si>
  <si>
    <t>Menjadi kota aman,nyaman dan bebas kolusi,korupsi dan nepotisme</t>
  </si>
  <si>
    <t>Terwujudnya Kendari yang dapat bardaya saing</t>
  </si>
  <si>
    <t>Mohamad Ihsan, M.Pd</t>
  </si>
  <si>
    <t>Kota Kendari menjadi Kota yang beriman dan Bertakwa serta memiliki sumberdaya yang unggul dalam segala bidang</t>
  </si>
  <si>
    <t>Andi Besse,S.Pd.,M.Pd.</t>
  </si>
  <si>
    <t>Ambesea</t>
  </si>
  <si>
    <t>Kendari yang bertaqwa, makmur,aman dan hijau</t>
  </si>
  <si>
    <t>Hamsir</t>
  </si>
  <si>
    <t>Hapus primordialisme</t>
  </si>
  <si>
    <t xml:space="preserve">ABDUL HAMID </t>
  </si>
  <si>
    <t>Menjadi kota yang berkeadilan, maju dan sejahtera</t>
  </si>
  <si>
    <t>Bahrun</t>
  </si>
  <si>
    <t>Lebih aman dan masyarakat sejahtera</t>
  </si>
  <si>
    <t>Hasnawati</t>
  </si>
  <si>
    <t>Lalonggombu</t>
  </si>
  <si>
    <t>Semoga kota kendari menjadi kota yg maju dalam segala bidang, bertaqwa, berdaya saing.</t>
  </si>
  <si>
    <t xml:space="preserve">Sitti megawati fariki </t>
  </si>
  <si>
    <t xml:space="preserve">Maju dan sejahtera </t>
  </si>
  <si>
    <t>Nanang Ysniah</t>
  </si>
  <si>
    <t xml:space="preserve">Kota Kendari bisa menjadi kota dalam taman yg bersih dan indah. Kawasan hijau yg dulunya sdh pernah di tetapkan  dapat di lestarikan kembali adanya lagi PKL yg memennuhi di sepanjang area kawasan hijau. Pengelolaan  tempat tempat wisata sehingga bisa menjadi aset kota Kendari. </t>
  </si>
  <si>
    <t>Rida Noviana Sultan</t>
  </si>
  <si>
    <t>Pudaria Jaya</t>
  </si>
  <si>
    <t>Semoga Kendari bisa lebih menjadi Kota yang aman ,nyaman dan tentram</t>
  </si>
  <si>
    <t>Nanang Arni</t>
  </si>
  <si>
    <t>Aman, nyaman, bersih</t>
  </si>
  <si>
    <t>Hj. Nahadeng,S.Pd.</t>
  </si>
  <si>
    <t>Semoga kota Kendari menjadi kota  yang aman dan tentram</t>
  </si>
  <si>
    <t>Ambo Assw U.</t>
  </si>
  <si>
    <t>Kota kendari menjadi kota metro politan dalam semua segi kehidupan.</t>
  </si>
  <si>
    <t>Asfitria,SH,M.Pd</t>
  </si>
  <si>
    <t>Semoga perekonomian tetap stabil.</t>
  </si>
  <si>
    <t>Wa Eni S.Pd</t>
  </si>
  <si>
    <t>Nihi</t>
  </si>
  <si>
    <t>Semoga menjadi kota yang aman dan tentram serta menjadi kota yg dianugrahi dan diberkahi oleh Allah subhanahu wa ta'ala</t>
  </si>
  <si>
    <t>Muhammad Adil</t>
  </si>
  <si>
    <t xml:space="preserve">Maros </t>
  </si>
  <si>
    <t xml:space="preserve">1 menjadi kota damai dan tentram
2. perekonomian semakin berkembang
3. pemasaran hasil produksi rumahtangga diperhatikan
4. ekonomi kreatif dan pariwisata dikembangkan
</t>
  </si>
  <si>
    <t>Hj Rosmawati.S.Pd</t>
  </si>
  <si>
    <t>Kab.soppeng</t>
  </si>
  <si>
    <t>Aman dan sejahtera</t>
  </si>
  <si>
    <t>Ratman</t>
  </si>
  <si>
    <t xml:space="preserve">Bau-bau </t>
  </si>
  <si>
    <t xml:space="preserve">Kesejahteraan yang merata dan keadilan sosial bagi seluruh rakyat </t>
  </si>
  <si>
    <t>Mahdania</t>
  </si>
  <si>
    <t>Walenrang</t>
  </si>
  <si>
    <t>Harapan menjadi kota kendari menjadi lebih nyaman , aman dan berdaya saing.</t>
  </si>
  <si>
    <t>ERNI</t>
  </si>
  <si>
    <t>Kabupaten muna</t>
  </si>
  <si>
    <t>Kota Kendari semakin jaya dengan pemimpin yang amanah dan jujur, serta kehidupan masyarakat yang makmur, aman, tentram, dan damai.  Aamiin..</t>
  </si>
  <si>
    <t>Yohana Pasedan</t>
  </si>
  <si>
    <t>Bungin</t>
  </si>
  <si>
    <t>Kota yang ramah lingkungan dan rukun</t>
  </si>
  <si>
    <t xml:space="preserve">Siti Nurjana </t>
  </si>
  <si>
    <t>Semoga Kota Kendari menjadi kota yang rapi, bersih dan bebas dari para pengemis di jalanan utamanya di setiap simpang lampu lalu lintas</t>
  </si>
  <si>
    <t>Siti nurbayanti</t>
  </si>
  <si>
    <t>Guru honorer</t>
  </si>
  <si>
    <t xml:space="preserve">Harapan saya, semoga visi kota kendari kedepannya, akan tercapai. </t>
  </si>
  <si>
    <t xml:space="preserve">Mustaqim </t>
  </si>
  <si>
    <t>Bersih, nyaman, aman dan sejahtera</t>
  </si>
  <si>
    <t>Sumina,s.pd</t>
  </si>
  <si>
    <t>Harapan saya semoga ditahun mendatang kota Kendari semakin aman,asri dan terutama dibidang ekonomi bisa stabil dan bisa melayani dan memenuhi semua kebutuhan rakyat tanpa terkecuali.</t>
  </si>
  <si>
    <t>Muhammad almais</t>
  </si>
  <si>
    <t>mudah-mudahan sesuai dengan visi dan misi kota kendari dapat terwujud dan terlaksana dgan baik.</t>
  </si>
  <si>
    <t>Rudiah</t>
  </si>
  <si>
    <t>Kota yang bertaqwa, maju, sejahtera,  dan aman</t>
  </si>
  <si>
    <t>Darsih,S.Pd, M. Pd</t>
  </si>
  <si>
    <t>Gresik</t>
  </si>
  <si>
    <t>Bersih udara dan lingkungannya serta aman dalam masyarakat</t>
  </si>
  <si>
    <t>Fenti anggraeni wulandari</t>
  </si>
  <si>
    <t>Kota kendari menjadi kota yg layak anak, kota dengan tingkat pendidikan yg baik, aman, bersih, ekonomi yg meningkat tidak ada lagi kesenjangan sosial, bebas miskin, dan masyarakat yg mandiri</t>
  </si>
  <si>
    <t>Arman Kari, S.Pd., M.Pd.</t>
  </si>
  <si>
    <t>Tumbuh, maju sejajar dengan kota2 lain, bahkan lebih maju dan unggul karena di tunjang oleh kekayaan Alam yg luarbiasa</t>
  </si>
  <si>
    <t>Kota Kendari Maju dan Sejahtera</t>
  </si>
  <si>
    <t>Hasniaji</t>
  </si>
  <si>
    <t xml:space="preserve">Sejahtera, Aman, dan Damai, </t>
  </si>
  <si>
    <t>Udin latawu</t>
  </si>
  <si>
    <t>Lalongaluku</t>
  </si>
  <si>
    <t>Bondoala</t>
  </si>
  <si>
    <t>Lebih maju dari yang sekarang</t>
  </si>
  <si>
    <t>M.Hamsarun</t>
  </si>
  <si>
    <t>Semoga Kali Kadia bisa hidup dan dihuni Ikan Koi</t>
  </si>
  <si>
    <t>Herniani,S.PdI</t>
  </si>
  <si>
    <t>usuku</t>
  </si>
  <si>
    <t xml:space="preserve"> makin maju  aman dan tentram</t>
  </si>
  <si>
    <t xml:space="preserve">Alviman Gultom </t>
  </si>
  <si>
    <t>Perdagangan Besar dan Eceran, Reparasi Mobil dan Sepeda Motor, Penyediaan Akomodasi dan Makan Minum, Jasa Keuangan dan Asuransi</t>
  </si>
  <si>
    <t>Jadi kota digital</t>
  </si>
  <si>
    <t>Hj. Supriyani</t>
  </si>
  <si>
    <t>Ganra soppeng</t>
  </si>
  <si>
    <t>Tercipta lapangan kerja Dan keamanan yg kondusif</t>
  </si>
  <si>
    <t>Jeni bija</t>
  </si>
  <si>
    <t xml:space="preserve">
Pengadaan Air, Pengelolaan Sampah, Limbah dan Daur Ulang</t>
  </si>
  <si>
    <t>Musrida, S. Pd</t>
  </si>
  <si>
    <t>Buranga, 12-31-1965</t>
  </si>
  <si>
    <t>Harapan bagi  generasi muda akan dapat lapangan pekerjaan agar menciptakan kota yang ekonominya makmur dan sejahtera</t>
  </si>
  <si>
    <t>Jimmy</t>
  </si>
  <si>
    <t>Indeks kesejahteraan masyarakat mencapai &gt;50%</t>
  </si>
  <si>
    <t>Kartini Saputri</t>
  </si>
  <si>
    <t>Kota Kendari semakin maju apakah itu dari segi keimanan, perekonomian,keamanan dan jg lingkungan yg bersih</t>
  </si>
  <si>
    <t>Siti Juwariyah</t>
  </si>
  <si>
    <t>Ciamis</t>
  </si>
  <si>
    <t>Lebih maju dalam semua bidang, mampu bersaing di tingkat nasional. Aman, damai dan sejahtera</t>
  </si>
  <si>
    <t>Rahmawati M, S.Pd</t>
  </si>
  <si>
    <t>Semoga masyarakatnya menjadi masyarakat yang bertaqwa, dan tentunya ini akan terwujud jika dimulai dari para pemimpinnya yang bertaqwa</t>
  </si>
  <si>
    <t>Habasia</t>
  </si>
  <si>
    <t>Labaluba Kab. Muna</t>
  </si>
  <si>
    <t>Semakin maju dan masyarakatnya semakin sejahtera dengan pendidikan yang terlaksana secara optimal dan memiliki daya saing secara nasional dan global melalui pengembangan budaya kearifan lokal.</t>
  </si>
  <si>
    <t>Susmita Irdiana Putri Wekoila, S.Pd</t>
  </si>
  <si>
    <t>Semoga semakin berkembang dengan baik mengikuti perkembangan jaman . Serta selalu mengutamakan kepentingan masyarakat .</t>
  </si>
  <si>
    <t>Rasni, S.Pd</t>
  </si>
  <si>
    <t>Masaloka</t>
  </si>
  <si>
    <t>Kota Kendari terus bergerak maju agar dapat mewujudkan kota aman, bersih indah dan bertakwa, Amiiin</t>
  </si>
  <si>
    <t>Min Kurniawati, S.Pd</t>
  </si>
  <si>
    <t>Semoga kota kendari d tahun 2045 menjadi kota yg cerdas, arif dan berbudaya.</t>
  </si>
  <si>
    <t>Drs La Ode Patudu, M.Pd</t>
  </si>
  <si>
    <t>Harapan sy utk kota Kendari di tahun 2045 adalah masyarakat adil sejahtera, pemerataan sektor perekonomian dan kesehatan, sumberdaya manusia yang memadai, dan terciptanya lapangan kerja.</t>
  </si>
  <si>
    <t>Sitti Rosnawati</t>
  </si>
  <si>
    <t>Mari  bersama sama membangun kota Kendari.</t>
  </si>
  <si>
    <t>Wa Ani S.Pd</t>
  </si>
  <si>
    <t>Desa Lahaji</t>
  </si>
  <si>
    <t xml:space="preserve">Isu lingkungan hidup, sosial dan ekonomi jadi fokis utama </t>
  </si>
  <si>
    <t>Muhammad Yusuf Jato</t>
  </si>
  <si>
    <t>kota kendari menjadi kota yang nyaman untuk tinggal, bekerja dan sehat lingkungannya</t>
  </si>
  <si>
    <t>Supriyadi.S</t>
  </si>
  <si>
    <t>Pembangunan yang berkelanjutan, memberikan kesempatan kerja bagi semua masyarakat tanpa membedakan ras, suku dan agama</t>
  </si>
  <si>
    <t>Syafitri Kamaluddin</t>
  </si>
  <si>
    <t xml:space="preserve">Lebih maju, lebih meningkat kesejahteraan masyarakatnya (Tingkat UMR, gaji pegawai, lowongan pekerjaan, dll), lebih bertakwa, lebih aman n nyaman. </t>
  </si>
  <si>
    <t>Hj. Nurwati</t>
  </si>
  <si>
    <t>Semoga menjadi kota yg aman, sejahtera dan kota  yg indah bersih dan asri</t>
  </si>
  <si>
    <t>Junar</t>
  </si>
  <si>
    <t>Kota yang lebih bersih dan sejahterah penduduknya.</t>
  </si>
  <si>
    <t>Nurjanna</t>
  </si>
  <si>
    <t>Semoga kota Kendari tetap aman dan sejahtera dalam bingkai keimanan dan ketakwaan kepada Tuhan Yang Maha Esa</t>
  </si>
  <si>
    <t>Kafi Kurniawan</t>
  </si>
  <si>
    <t>PDAM Kota Kendari harus segera mampu mengatasi kelangkaan air bersih. Saat ini air bersih Ibukota Kendari masih langka (air pdam sangat sering tidak mengalir). Banyak masyarakat yang harus membeli air bersih, hampir setiap hari. Sangat kasihan masyarakat Ibukota Sultra Kendari ini. Ini Ibukota, harus mampu, bukan daerah terpencil. Semangat Kendari, Sultra.</t>
  </si>
  <si>
    <t>Muhammad irwan</t>
  </si>
  <si>
    <t>Harapan, kedepan bisa melihat perkembangan kota kendari yang maju dan menjadi pusat kunjungan para usahawan asing.</t>
  </si>
  <si>
    <t>IRDAYANI R S.Pd</t>
  </si>
  <si>
    <t>Pare-pare</t>
  </si>
  <si>
    <t xml:space="preserve">Menjadi kota yg bersih,aman,kondusif,dan memiliki nilai nilai kebudayaan yang tinggi serta warga kota Kendari bisa menerapkan nilai nilai luhur Pancasila </t>
  </si>
  <si>
    <t>Rabiah, S. Pd., M. Hum</t>
  </si>
  <si>
    <t>Kalumpang, Bontotiro, Bulukumba</t>
  </si>
  <si>
    <t xml:space="preserve">Harapan saya Kota Kendari bisa menjadi pusat kota budaya dengan menjunjung tinggi kearifan lokal(budaya kalo sara) yang bisa menggema didunia internasional mengantarkan Kendari Kota beradab, bermoral, bertaqwa dan menjadi cermin dunia </t>
  </si>
  <si>
    <t xml:space="preserve">Kota yg asri, aman, nyaman, warganya beriman dan bertakwa, rukun, makmur, sejahtera. </t>
  </si>
  <si>
    <t>Hayati</t>
  </si>
  <si>
    <t>kabaena</t>
  </si>
  <si>
    <t>Makin maju , Aman , tersedianya Lapangn kerja di kalangan mana saja ,</t>
  </si>
  <si>
    <t>M.Pausi. S.Pd. M.Pd</t>
  </si>
  <si>
    <t>Macorawalie</t>
  </si>
  <si>
    <t>Kota kendari yang aman, damai berbudaya berkeadilan religius dan sejahtra</t>
  </si>
  <si>
    <t>Abdul Rahman</t>
  </si>
  <si>
    <t xml:space="preserve">Menjadi kota yang maju, bertaqwa, dan berdaya saing </t>
  </si>
  <si>
    <t>Nidha Ul Khasanah</t>
  </si>
  <si>
    <t>Salamrejo</t>
  </si>
  <si>
    <t>Menjadi lebih baik di masa selanjytnya</t>
  </si>
  <si>
    <t>Ria Marlina</t>
  </si>
  <si>
    <t>Menjadi kota yang bertaqwa, modern, dan berdaya saing</t>
  </si>
  <si>
    <t>Hariyanto l</t>
  </si>
  <si>
    <t>Kendari lebih bertaqwa</t>
  </si>
  <si>
    <t>Wa Ode Nurlina Mbay</t>
  </si>
  <si>
    <t>Lebih makmur dan bertaqwa</t>
  </si>
  <si>
    <t>Dedy Amril Ismail</t>
  </si>
  <si>
    <t>Isu Infrastruktur perkotaan yang berkelanjutan dan inklusif (drainase, jalan, jembatan, air bersih, sanitasi, dan persampahan), Isu Ketahanan Pangan, Isu Pemenuhan lapangan kerja</t>
  </si>
  <si>
    <t>Menjadi Kota yang nyaman, kondusif dengan warga yang bahagia dan sejahtera</t>
  </si>
  <si>
    <t>Kota yg bertakwa</t>
  </si>
  <si>
    <t>Juninda</t>
  </si>
  <si>
    <t>Pertanian, Kehutanan dan Perikanan, Pertambangan dan Penggalian, Transportasi dan Pergudangan</t>
  </si>
  <si>
    <t>Aman, nyaman, sejahtera</t>
  </si>
  <si>
    <t>Wa ode Maizena</t>
  </si>
  <si>
    <t>Menjadi kota yg maju</t>
  </si>
  <si>
    <t>INDRAWATI</t>
  </si>
  <si>
    <t>Saat ini kota kendari sedang berbenah sehingga menjadikan Kendari semakin baik fan maju... semoga kota Kendari menjadi kota yang memiliki semua fasilitas seperti di kota besar lainnya dengan tetap menjadi kota yg aman,  bersih dan berbudaya</t>
  </si>
  <si>
    <t>Purnadiyansyah</t>
  </si>
  <si>
    <t>Kesejahteraan sosial yang lebih merata, dan kemampuan pemerintahan pariwisata dalam mengembangkan ekonomi kreatif sehingga kota kendari bisa bekerja sama dalam melestarikan kota sekaligus membantu ekonomi yang lebih baik</t>
  </si>
  <si>
    <t xml:space="preserve">Budiarto Suselmen, SH </t>
  </si>
  <si>
    <t>POLA</t>
  </si>
  <si>
    <t>Kota yang Maju, Sentra Indonesia Timur</t>
  </si>
  <si>
    <t>Citra Agus</t>
  </si>
  <si>
    <t>Aopa</t>
  </si>
  <si>
    <t>Belum optimalnya pemerataan pembangunan (infrastruktur dasar dan lainnya), Belum optimalnya tata kelola pemerintahan, Masih maraknya permasalahan kriminalitas.</t>
  </si>
  <si>
    <t>1) Kota kendari menjadi kota yg bersih, indah, dan tertata. 2) Keamanan dan kesejahteraan masyarakat jauh lebih baik. 3) Sarana dan prasarana pelayanan dan jasa utk masyarakat jauh lebih baik. Khususnya pelayanan jasa air minum. 4) Persoalan banjir yang berkaitan dgn tata kelola drainase sudah teratasi. 5) Aspek pendidikan meningkat dalam segi kualitas infrastruktur, sumber daya guru dan siswa. 6) Masyarakat kota kendari menjadi masyarakat yang beradab dan berakhlak mulia.</t>
  </si>
  <si>
    <t>firman</t>
  </si>
  <si>
    <t xml:space="preserve">lebih kondusif dan pemenuhan kebutuhan dasar publik lebih merata </t>
  </si>
  <si>
    <t>Kinanti Oktaviani</t>
  </si>
  <si>
    <t>Semakin berkembang dan bisa bersaing dengan kota kota besar di Indonesia , dari segi apapun</t>
  </si>
  <si>
    <t>Sulastono</t>
  </si>
  <si>
    <t>Pertanian, Kehutanan dan Perikanan, Pengadaan Listrik dan Gas, Perdagangan Besar dan Eceran, Reparasi Mobil dan Sepeda Motor</t>
  </si>
  <si>
    <t>Kota yang memiliki daya saing yang unggul,dan memberi kenyamanan,pelayanan,dan kesejahteraan pada warganya.</t>
  </si>
  <si>
    <t>Nurmiati</t>
  </si>
  <si>
    <t>Asn pppk</t>
  </si>
  <si>
    <t xml:space="preserve">Semoga kota Kendari semakin maju dan kemiskinan dapat teratasi. </t>
  </si>
  <si>
    <t>Sarlotha Paluruan</t>
  </si>
  <si>
    <t>Kota Kendari semakin aman dan bersih agar masyarakat merasa nyaman dan tenteram</t>
  </si>
  <si>
    <t>Kresensiana Mari</t>
  </si>
  <si>
    <t>Pengadaan Air, Pengelolaan Sampah, Limbah dan Daur Ulang, Jasa Keuangan dan Asuransi</t>
  </si>
  <si>
    <t>Semoga Kota Kendari selalu menjadi tempat ternyaman bagi masyarakatnya dan semoga Kota Kendari terus bergerak dan semakin maju.</t>
  </si>
  <si>
    <t>Wa Ode Fitriati</t>
  </si>
  <si>
    <t>Rakyatnya makin sejahtera</t>
  </si>
  <si>
    <t>Husnah</t>
  </si>
  <si>
    <t>Buton, 10 februari 1975</t>
  </si>
  <si>
    <t>Menjadi kota bertaqwa, aman sejahtera dan damai</t>
  </si>
  <si>
    <t>Wa Ode Surawaty, S.Pd</t>
  </si>
  <si>
    <t>mengembangkan ekonomi kreatif agar kesejahteraan masyarakat meningkat</t>
  </si>
  <si>
    <t>Daniat Ray Putra</t>
  </si>
  <si>
    <t>Menjadi kota yang asri dan ramah untuk wisatawan</t>
  </si>
  <si>
    <t>La Ode Ramlin</t>
  </si>
  <si>
    <t>Kota bebas Sampah dan memiliki hutan kota sebagai paru paru Kota Kendari</t>
  </si>
  <si>
    <t>Yuni Mahadiyanti</t>
  </si>
  <si>
    <t>Semoga lebih baik dari tahun-tahun sebelumnya</t>
  </si>
  <si>
    <t>Hj.Ida Yana,S.Pd</t>
  </si>
  <si>
    <t>Kota Kendari sudah setaraf dengan kota kota yg maju/jawa/sulawesi</t>
  </si>
  <si>
    <t>Walmiati</t>
  </si>
  <si>
    <t>Bone, Sulawesi selatan</t>
  </si>
  <si>
    <t>Semoga kota Kendari dapat bersaing dgn kota besar yg ada d Indonesia bahkan mancanegara.</t>
  </si>
  <si>
    <t>Sulfiani Usman</t>
  </si>
  <si>
    <t>Kendari lebih maju dan dapat bersaing dengan kita kita lain nya</t>
  </si>
  <si>
    <t>Achmad amiruddin</t>
  </si>
  <si>
    <t>Kendari menjadi kota bertakwa yg menjadi Patrik untuk kota/kab yg lain</t>
  </si>
  <si>
    <t>Hari Subagio</t>
  </si>
  <si>
    <t>Putemata</t>
  </si>
  <si>
    <t>Menjadi kota percontohan dinegara Indonesia secara khusus  dan didunia internasional secara umum yang bersih lingkungannya, aman dan bahagia masyarakatnya,  maksimal dalam seluruh pelayanan  disetiap lembaga pemerintahannya sampai terhadap masyarakat yang membutuhkan bantuannya, dengan mengharapkan Ridho Allah Azza Wa Jalla yang akhirnya memasukan kedalam surgaNya aamiin</t>
  </si>
  <si>
    <t xml:space="preserve">Rustam </t>
  </si>
  <si>
    <t>Kesejatraan,.Kesehatan dan Keamanan</t>
  </si>
  <si>
    <t xml:space="preserve">Iriansyah </t>
  </si>
  <si>
    <t xml:space="preserve">Jayapura </t>
  </si>
  <si>
    <t xml:space="preserve">Semoga kota Kendari di tahun 2045 menjadi contoh bagi kota lain. Berkembang dan maju dalam segala hal. </t>
  </si>
  <si>
    <t xml:space="preserve">Hj muliati </t>
  </si>
  <si>
    <t>Liano (Buton)</t>
  </si>
  <si>
    <t xml:space="preserve">Semoga kota kendari menjadi kota yg ber IMTAQ dan  ber IMTEK.aman dan Damai aamiinnn </t>
  </si>
  <si>
    <t>Khaeratussad</t>
  </si>
  <si>
    <t xml:space="preserve">Semakin maju
</t>
  </si>
  <si>
    <t>SRI ETTY BENDE MERONDA</t>
  </si>
  <si>
    <t>harapan saya semoga kota kendari semakin sukses dan berjaya</t>
  </si>
  <si>
    <t>RESKY AYU LESTARI, S.Pd</t>
  </si>
  <si>
    <t xml:space="preserve">Agar lebih melihat langsung kondisi keadaan warga yang masih kekurangan serta mampu melihat warga yang bisa di daptkan bantuan dan tidak, serta mampu memberi peluang pekerjaan lebih banyak </t>
  </si>
  <si>
    <t>Sri indriani</t>
  </si>
  <si>
    <t>Pengadaan Air, Pengelolaan Sampah, Limbah dan Daur Ulang, Administrasi Pemerintahan, Pertahanan dan Jaminan Sosial Wajib</t>
  </si>
  <si>
    <t xml:space="preserve">kota kendari lebih maju,SDM dan SDA yang berkualitas dan mampu bersaing </t>
  </si>
  <si>
    <t>Ikawati</t>
  </si>
  <si>
    <t xml:space="preserve">Belum optimalnya perekonomian, </t>
  </si>
  <si>
    <t xml:space="preserve">Semoga Kendari lebih maju lagi di tahun tahun berikutnya </t>
  </si>
  <si>
    <t>Desi</t>
  </si>
  <si>
    <t xml:space="preserve">Lebih baik dan berkembang lagi dari tahun sebelumnya </t>
  </si>
  <si>
    <t>Fitriani,S.Pd</t>
  </si>
  <si>
    <t>Lendeo</t>
  </si>
  <si>
    <t>Menjadi kota yang lebih aman dan damai untuk seluruh lapisan masyarakat tanpa adanya perbedaan suku budaya.</t>
  </si>
  <si>
    <t>Hariana</t>
  </si>
  <si>
    <t xml:space="preserve">Terciptanya masyarakat yg aman ,tentram,,damai dan daya saing global serta masyarakat yg beriman dan bertaqwa </t>
  </si>
  <si>
    <t>Yasni</t>
  </si>
  <si>
    <t>ASN PPPK</t>
  </si>
  <si>
    <t>Menjadi kota yang berakhlak, aman, tentram dan memiliki sumber daya manusia yang unggul dan berkualitas</t>
  </si>
  <si>
    <t>Asmiar</t>
  </si>
  <si>
    <t xml:space="preserve">ASN PPPK </t>
  </si>
  <si>
    <t>Harapan saya semoga kota Kendari semakin maju dan jaya selalu</t>
  </si>
  <si>
    <t>Rafina</t>
  </si>
  <si>
    <t>Kabupaten buton</t>
  </si>
  <si>
    <t>Semoga Kota Kendari semakin maju dalam segala aspek, masyarakat hidup aman dan  sejahtera serta menjadi kota percontohan baik dalam skala nasional maupun internasional</t>
  </si>
  <si>
    <t>Pertanian, Kehutanan dan Perikanan, Konstruksi</t>
  </si>
  <si>
    <t>Sejahrah</t>
  </si>
  <si>
    <t>Pertambangan dan Penggalian, Pengadaan Listrik dan Gas, Perdagangan Besar dan Eceran, Reparasi Mobil dan Sepeda Motor</t>
  </si>
  <si>
    <t>Semoga kota kendari ke depan tdk banyak mnyerap tenaga asing dan dapat lebih berkembang khususnya dibidang ekononi dan menjaga kebersihan sekitar</t>
  </si>
  <si>
    <t>Wa ode st. Muliaty</t>
  </si>
  <si>
    <t>Industri Pengolahan, Pengadaan Listrik dan Gas, Perdagangan Besar dan Eceran, Reparasi Mobil dan Sepeda Motor</t>
  </si>
  <si>
    <t>Semoga bisa menjadi kota yang sukses</t>
  </si>
  <si>
    <t>Eka rahayu gusrawati</t>
  </si>
  <si>
    <t>Lapangan kerja harus ditambah</t>
  </si>
  <si>
    <t>Jusni</t>
  </si>
  <si>
    <t>Kota makmur dan sejatera</t>
  </si>
  <si>
    <t>Rukmini</t>
  </si>
  <si>
    <t>Menjadi kota yang aman dan tertib,pertumbuhan ekonominya sangat baik</t>
  </si>
  <si>
    <t>Ersin Panggalo</t>
  </si>
  <si>
    <t>Semakin sejahtera, damai, aman, dan berbudaya</t>
  </si>
  <si>
    <t>Saharun</t>
  </si>
  <si>
    <t>Lemobajo</t>
  </si>
  <si>
    <t>Tetap berbenah untuk kemajuan Dan pengembangan Kota Kendari sebagai kota layak huni, pengelolaan sampah yg lebih produktif sehingga lingkungan dapat tertata dengan baik, jika perlu di buatkan PERDA TENTANG PENGELOLAAN SAMPAH, Terima Kasih</t>
  </si>
  <si>
    <t>Mahmuddin</t>
  </si>
  <si>
    <t>Kota Sinjai</t>
  </si>
  <si>
    <t>Pertambangan dan Penggalian, Perdagangan Besar dan Eceran, Reparasi Mobil dan Sepeda Motor</t>
  </si>
  <si>
    <t>Bisa semakin maju</t>
  </si>
  <si>
    <t>Nirma, S.Pd</t>
  </si>
  <si>
    <t>Semoga semakin maju dan berkembang</t>
  </si>
  <si>
    <t xml:space="preserve">Harniati </t>
  </si>
  <si>
    <t>Desa Kiaea,kec.palangga,kab.konawe selatana</t>
  </si>
  <si>
    <t xml:space="preserve">Lebih maju lagi dari yang sekarang </t>
  </si>
  <si>
    <t>Gulaeha s.pd</t>
  </si>
  <si>
    <t>Pemerintah kota kendari berkomitmen untuk memberikan support dan dukungan</t>
  </si>
  <si>
    <t>Pihlipus Pasama</t>
  </si>
  <si>
    <t>Balusu</t>
  </si>
  <si>
    <t>Semoga menjadi kota yang semakin berkembang  ke arah yang lebih baik juga Semoga menjadi Kota  bisa jadi kota yang makin nyaman untuk warganya dan tetap jaga kekompakan juga saling menghargai antar umat beragama.</t>
  </si>
  <si>
    <t>suhartina</t>
  </si>
  <si>
    <t>Kec.Wundulako Kab.Kolaka</t>
  </si>
  <si>
    <t>Kota yang bertaqwa,bersih dan aman</t>
  </si>
  <si>
    <t>Suhaemi Sudia</t>
  </si>
  <si>
    <t xml:space="preserve">Lambale Kab. Muna, 12 September </t>
  </si>
  <si>
    <t>Kota Kendari jadi kota metropolitan</t>
  </si>
  <si>
    <t>Widarti</t>
  </si>
  <si>
    <t>Semoga semakin kedepan kendari maju  dan kesejahteraan masyarakat dan keamanan semakin aman</t>
  </si>
  <si>
    <t>Yulia suryani</t>
  </si>
  <si>
    <t>Terwujudnya kota yg bersih,sehat damai dan sejahtera</t>
  </si>
  <si>
    <t xml:space="preserve">Astuti Handayani </t>
  </si>
  <si>
    <t xml:space="preserve">Memajukan perekonomian dan keamanan buat kota Kendari </t>
  </si>
  <si>
    <t xml:space="preserve">Irawati Azis </t>
  </si>
  <si>
    <t>Mudah - mudahan bisa bersaing dalam pendidikan.</t>
  </si>
  <si>
    <t>Jumatdil syafair,S.Pd.I</t>
  </si>
  <si>
    <t>Semoga kota kendari menjadi kota yang aman untuk masyarakatnya</t>
  </si>
  <si>
    <t>Kdi bertaqwa</t>
  </si>
  <si>
    <t xml:space="preserve">Lisdawati </t>
  </si>
  <si>
    <t>Di tahun 2045 kebersihan, pembangunan dan keindahan kota Kendari lebih di perhatikan.</t>
  </si>
  <si>
    <t>Herfina farsan</t>
  </si>
  <si>
    <t>Dapat mewujudkan kota kendari lebih maju dan jaya slalu👍👍👍</t>
  </si>
  <si>
    <t>Andi nabila najelica, S.Pd</t>
  </si>
  <si>
    <t>Semoga menjadi kota yg mapan tanpa ada skat dan bisa menjadi kota bertaqwa</t>
  </si>
  <si>
    <t>Pengadaan Air, Pengelolaan Sampah, Limbah dan Daur Ulang, Penyediaan Akomodasi dan Makan Minum, Jasa Keuangan dan Asuransi</t>
  </si>
  <si>
    <t>Kota kendari menjadi kota yang berdaya saing, sejahtera dan bertaqwa</t>
  </si>
  <si>
    <t>Agar kota kendari menjadi lebih baik,</t>
  </si>
  <si>
    <t>Sri Rahmah Dani</t>
  </si>
  <si>
    <t>semoga semakin membaik dari sebelumnya</t>
  </si>
  <si>
    <t>Andi Besse</t>
  </si>
  <si>
    <t>Bua, kab. Luwu</t>
  </si>
  <si>
    <t>Berkembang lagi, dan sejahterakan warga kota kendari</t>
  </si>
  <si>
    <t>Rugaya</t>
  </si>
  <si>
    <t>Kuraa</t>
  </si>
  <si>
    <t>Agar kota kendari memiliki masyarakat yang beriman dan bertaqwa yang ditandai dengan berkurangnya tempat tempat yang dapat menjerumuskan masyarkat kedalam hal hal yang dilarang dalam agama, pelayanan publik yang baik dengan tanpa pandang bulu, memberikan rasa aman dengan selalu mengantisipasi terjadinya konflik. Perbaikan ekonomi. Pengolahan sambah nonorganik menjadi sesuatu yang bermanfaat.</t>
  </si>
  <si>
    <t>Yulia Yastin</t>
  </si>
  <si>
    <t>Harapan saya, kota kendari lebih maju di segala bidang dan lebih berkembang.</t>
  </si>
  <si>
    <t>Nurjanah</t>
  </si>
  <si>
    <t>Lebih maju dan memperbaiki pertahanan keamanan dan kesenjangan sosial budaya yg sering terjadi antar suku agar TDK teruakang agar bisa menciptakan Kendari yg aman,bersih dan bertaqwa 🙏</t>
  </si>
  <si>
    <t>Irmayanti</t>
  </si>
  <si>
    <t>Mamara</t>
  </si>
  <si>
    <t>Kendari sebagai kota yg terbaik terutama dlm ketertiban dan keamanan sehingga masyarakatx Aman</t>
  </si>
  <si>
    <t xml:space="preserve">Desiyanti salam </t>
  </si>
  <si>
    <t xml:space="preserve">Harapan saya semoga  kota kendari menjadi lebih kota yang nyaman, aman dan berdaya saing  sehingga apa yang menjadi harapan masyarakat bisa terpenuhi,untuk kota Kendari lebih maju </t>
  </si>
  <si>
    <t>Lusiana dewi safitri</t>
  </si>
  <si>
    <t>Hj Nursiah Wahab S.Pd. SD. M.Pd</t>
  </si>
  <si>
    <t xml:space="preserve">agar lingkungan  kota kendari di tata dengan dengan baik  dan jangan ada sampah yg berserakan dimana mana </t>
  </si>
  <si>
    <t xml:space="preserve">Nurjanah </t>
  </si>
  <si>
    <t xml:space="preserve">Banyuwangi </t>
  </si>
  <si>
    <t>Meningkatkan keamanan dan kenyamanan serta kesejahteraan masyarakat yg ada di kota Kendari dan meningkatkan kualitas kesehatan masyarakat 🙏</t>
  </si>
  <si>
    <t>M.Tahrin.S</t>
  </si>
  <si>
    <t>Pengadaan Air, Pengelolaan Sampah, Limbah dan Daur Ulang, Penyediaan Akomodasi dan Makan Minum</t>
  </si>
  <si>
    <t>Optimisme adalah rasa percaya yang menuju ke arah pencapaian prestasi. Tidak ada yang dapat dilakukan tanpa harapan dan keyakinan." Smoga di tahun 2045 kendari menjadi kota yg lebih maju dan dapat mencapai prestasi di nasional maupun internasional.</t>
  </si>
  <si>
    <t>Yawaluddin</t>
  </si>
  <si>
    <t>Semoga Kota Kendari lebih maju dan dapat berdaya saing, masayarakat sejahtera</t>
  </si>
  <si>
    <t>Fajrianti</t>
  </si>
  <si>
    <t xml:space="preserve">Kota Kendari dapat menjadi kota besar yang makmur dan sejahtera, asri, bebas dari sampah dan polisi. Tingkat kemiskinan rendah, lapangan pekerjaan bertambah, infrastruktur yang bagus, sektor parawisata yang terkenal, tidak ada lagi stunting, pelayanan kesehatan yang baik, pendidikan yang dapat bersaing, kemajuan ekonomi yang baik. Meningkatkan melek IT untuk semua kalangan. </t>
  </si>
  <si>
    <t>Hj. Suriati, S. Pd.i</t>
  </si>
  <si>
    <t>Mare Bone</t>
  </si>
  <si>
    <t>harapan kami semoga kota kendari menjadi kota sejahtera, sejahtera bagi masyarakatnya dan sejahtera bagi kotanya</t>
  </si>
  <si>
    <t>Sri muliani</t>
  </si>
  <si>
    <t>Mudah-mudahan  apa yang diinginkan ole masyarakat kota kendari bisa diwujudkan oleh pemerintah</t>
  </si>
  <si>
    <t>KASMIRA</t>
  </si>
  <si>
    <t>Mesejahterakan guru - guru sebagai pendidik di kota kendari</t>
  </si>
  <si>
    <t>Zainuddin, S.Pd.,M.Pd.</t>
  </si>
  <si>
    <t>Kendari harus memiliki sumber daya manusia berdaya saing</t>
  </si>
  <si>
    <t>Rani</t>
  </si>
  <si>
    <t>Aman</t>
  </si>
  <si>
    <t>SAGITARIUS DJAMAK</t>
  </si>
  <si>
    <t>Kemiskinan dan kesenjangan sosial, Belum optimalnya pemerataan pembangunan (infrastruktur dasar dan lainnya),  Belum optimalnya penanganan untuk anak2 di bawah umur yang menjadi pengemis</t>
  </si>
  <si>
    <t xml:space="preserve">Semoga tidak ada lagi korupsi…Aamiin </t>
  </si>
  <si>
    <t>Safari</t>
  </si>
  <si>
    <t xml:space="preserve">Wakuru </t>
  </si>
  <si>
    <t>Lingkungan yg aman dan kondusif</t>
  </si>
  <si>
    <t xml:space="preserve">Buton Tengah </t>
  </si>
  <si>
    <t>Kota hijau bebas polusi dan kemacetan, tersedianya infrastruktur yang memadai bagi masyarakat serta berkembangnya ekonomi mikro.</t>
  </si>
  <si>
    <t>LAODE ASLAN, S. Pd</t>
  </si>
  <si>
    <t>BAU BAU</t>
  </si>
  <si>
    <t>agar menjadi kota yang dapat menjadi contoh dalam penyelenggaraan pemerintahan sesuai dengan visi misi kota kendari yang menjadi ibu kota provinsi sulawesi tenggara</t>
  </si>
  <si>
    <t>SUNARNI</t>
  </si>
  <si>
    <t>Anggotoa</t>
  </si>
  <si>
    <t>Peningkatan ekonomi,aman,dan sejahtera</t>
  </si>
  <si>
    <t>SITTI ARAFAH A. HAMID</t>
  </si>
  <si>
    <t>Semoga kota kendari bisa lebih bersaing dengan kota kota maju lainnya.</t>
  </si>
  <si>
    <t xml:space="preserve">Nurlela sari </t>
  </si>
  <si>
    <t>Lebih memperhatikan masyarakat kecil</t>
  </si>
  <si>
    <t>Roswati Abas,S.Pd.,M.Pd</t>
  </si>
  <si>
    <t>Semoga kota kendari menjadi kota yg paling sejahtera</t>
  </si>
  <si>
    <t xml:space="preserve">Mukti Ramadhan </t>
  </si>
  <si>
    <t>Pengadaan Air, Pengelolaan Sampah, Limbah dan Daur Ulang, Konstruksi, Real Estate</t>
  </si>
  <si>
    <t>Keamanan yang kondusif dan masyarakat yg bermartabat.</t>
  </si>
  <si>
    <t>Sri Hardiyanti</t>
  </si>
  <si>
    <t>Blitar</t>
  </si>
  <si>
    <t xml:space="preserve">Terciptanya kondisi lingkungan yang kondusif  dan nyaman serta aman dalam mencari  kehidupan yang layak  di kota Kendari </t>
  </si>
  <si>
    <t>La Bohu</t>
  </si>
  <si>
    <t>Informasi dan Komunikasi, Jasa Keuangan dan Asuransi, Jasa Perusahaan</t>
  </si>
  <si>
    <t xml:space="preserve">Terbukanya lapangan kerja
</t>
  </si>
  <si>
    <t>Yaya Idmasari, S.Pd</t>
  </si>
  <si>
    <t>Semoga kota kendari menjadi kota yang maju</t>
  </si>
  <si>
    <t xml:space="preserve">Awaluddin </t>
  </si>
  <si>
    <t xml:space="preserve">Kab. Barru </t>
  </si>
  <si>
    <t xml:space="preserve">Mewujudkan Kota Kendari yang maju dan sejahtera </t>
  </si>
  <si>
    <t>To'am</t>
  </si>
  <si>
    <t>Kota kendari bisa menjadi miniaturnya Indonesia.</t>
  </si>
  <si>
    <t>Semoga Kota Kendari menjadi kota yang semakin maju dan berkembang.</t>
  </si>
  <si>
    <t xml:space="preserve">Sri Hardiyanti </t>
  </si>
  <si>
    <t>Terciptanya suasana lingkungan yang nyaman, bersih, kondusif dan aman dalam mencari  kehidupan yang layak di kota kendari</t>
  </si>
  <si>
    <t>Verawati, S.Pd.</t>
  </si>
  <si>
    <t>Pertanian, Kehutanan dan Perikanan, Pertambangan dan Penggalian, Penyediaan Akomodasi dan Makan Minum</t>
  </si>
  <si>
    <t>Kota kendari dapat menjadi kota yang aman dan dapat menyediakan lapangan pekerjaan bagi masyarakat dalam kota.</t>
  </si>
  <si>
    <t>DAMMAR, S. PdI</t>
  </si>
  <si>
    <t xml:space="preserve">1. Infrastruktur yang modern. 
2. Pendidikan berkualitas. 
3. Ekonomi yang berkembang. 
4. Pelayanan kesehatan yang baik. 
5. Inovasi dan teknologi. </t>
  </si>
  <si>
    <t>Edo Hartini</t>
  </si>
  <si>
    <t>Kab.Maros</t>
  </si>
  <si>
    <t>Semoga kota kendari kedepannya menjadi kota yang terus berkembang dan mengembangkan masalah keberlanjutan lingkungan .mengurangi polusi dan tambah melestarikan alam .</t>
  </si>
  <si>
    <t>Muliyani</t>
  </si>
  <si>
    <t>semoga kota kendari nyaman dan tentram</t>
  </si>
  <si>
    <t>Lisna,S.Pd.I</t>
  </si>
  <si>
    <t>bisa menjadi ko kendari lebih baik lagi</t>
  </si>
  <si>
    <t xml:space="preserve">Sari Tapasi </t>
  </si>
  <si>
    <t xml:space="preserve"> Saya berharap perekonomian kota Kendari semakin meningkat baik di bidang pertanian, perikanan, sehingga masyarakat bisa memenuhi kebutuhannya khususnya masyarakat yang kurang mampu dan bisa hidup sejahtera </t>
  </si>
  <si>
    <t>SUSILAWATI DJAMIL.SP</t>
  </si>
  <si>
    <t>Lebih maju lagi dari sebelumnya</t>
  </si>
  <si>
    <t>Andi Rifai</t>
  </si>
  <si>
    <t xml:space="preserve">Kendari semakin maju dan menjadi kota metropolitan </t>
  </si>
  <si>
    <t xml:space="preserve">Nia kurniati sirajuddin </t>
  </si>
  <si>
    <t>Semoga kota kendari semakin maju,,aman dan tentram dan selalu menjadi kota bertakwa</t>
  </si>
  <si>
    <t>Rajawanti</t>
  </si>
  <si>
    <t>Perekonomian masyarakat kota kendari makin baik dan maju</t>
  </si>
  <si>
    <t>Marwah ningsih sirajudin</t>
  </si>
  <si>
    <t>Harapan saya kota kendari menjadi percontohan dari daerah lain yaitu menjadi kota bertakwa, adil &amp; sejehtera</t>
  </si>
  <si>
    <t>Andi Risky</t>
  </si>
  <si>
    <t>Pengadaan Air, Pengelolaan Sampah, Limbah dan Daur Ulang, Real Estate, Transportasi dan Pergudangan</t>
  </si>
  <si>
    <t xml:space="preserve">Semoga Kota Kendari menjadi kota yang maju dalam berbagai aspek serta tetap menjadi kota yang bertakwa dan aman </t>
  </si>
  <si>
    <t>Harpin, SE</t>
  </si>
  <si>
    <t>Pengadaan Air, Pengelolaan Sampah, Limbah dan Daur Ulang, Konstruksi, Perdagangan Besar dan Eceran, Reparasi Mobil dan Sepeda Motor</t>
  </si>
  <si>
    <t>Menjadi kota bertakwa dengan lingkungan yang indah, asri dan aman</t>
  </si>
  <si>
    <t>Masjono Akosaa, S.P</t>
  </si>
  <si>
    <t>RAMBU-RAMBU</t>
  </si>
  <si>
    <t>Semoga Pemerintah Kota Kendari dapat memenuhi kebutuhan dan mampu mencerdaskan  warganya. 🙏</t>
  </si>
  <si>
    <t>Abdul Muis</t>
  </si>
  <si>
    <t>Kabangka</t>
  </si>
  <si>
    <t>Lebih maju dan beradab</t>
  </si>
  <si>
    <t xml:space="preserve">La Ode Kadirun </t>
  </si>
  <si>
    <t>Menjadi Kota yang BERTAQWA, bersih dan Kota yang Ramah</t>
  </si>
  <si>
    <t>Hartina Hadrawi, S.Pd.,M.Pd.</t>
  </si>
  <si>
    <t>Pertambangan dan Penggalian, Ekonomi Kreatif, Pariwisata</t>
  </si>
  <si>
    <t>Semoga Kota Kendari Kedepannya Semakin Maju Terutama Teknologi Yang Di Miliki Setiap Komponennya</t>
  </si>
  <si>
    <t>Samsidar,S.Pd.I</t>
  </si>
  <si>
    <t>Mewujudkan kota Kendari bertaqwa,aman dan kondusif</t>
  </si>
  <si>
    <t xml:space="preserve">Emisnah </t>
  </si>
  <si>
    <t xml:space="preserve">Harapanku kendari tetap bergerak serta mensukseskan program pemerintah
Menjdi kota yg maju 
</t>
  </si>
  <si>
    <t>Agus Salam</t>
  </si>
  <si>
    <t>Kota mandiri aman dan sejahtera</t>
  </si>
  <si>
    <t>ASWATI MAHRING,S.Pd</t>
  </si>
  <si>
    <t>Pengadaan Listrik dan Gas, Administrasi Pemerintahan, Pertahanan dan Jaminan Sosial Wajib</t>
  </si>
  <si>
    <t>Kendari bebas kkn ,sejatrah ,aman dan masyarakatnya berprestasi di berbagai bidang  
Dan kendari menjadi kebanggaan baik dalam negeri maupun diluar negeri...</t>
  </si>
  <si>
    <t>Edy sulaeman, S.SI</t>
  </si>
  <si>
    <t xml:space="preserve">Semoga kendari kedepannya dapat lebih maju, pembangunannya lebih berdedikasi kpd kepentingan masyarakat dan tingkat ketakwaan warganya lebih meningkat.. </t>
  </si>
  <si>
    <t>Junaeda</t>
  </si>
  <si>
    <t>Camba</t>
  </si>
  <si>
    <t xml:space="preserve">Menjadi lebih baik dalam segi pendidikan, ekonomi dan infrastruktur </t>
  </si>
  <si>
    <t>Nurhadi</t>
  </si>
  <si>
    <t xml:space="preserve">SOPPENG </t>
  </si>
  <si>
    <t>Kendari menjadi kota metropolitan</t>
  </si>
  <si>
    <t xml:space="preserve">Marham Haris Saputra </t>
  </si>
  <si>
    <t>Untuk kota ku, kota kecil yang penuh cerita harapan saya adalah kedepannya pelayanan publik lebih di tingkatkan, lapangan pekerjaan di perbanyak, pemerintah mau mendengarkan aspirasi pemuda-pemuda.</t>
  </si>
  <si>
    <t xml:space="preserve">Ali Said </t>
  </si>
  <si>
    <t>Kase</t>
  </si>
  <si>
    <t xml:space="preserve">Kota kendari bergerak maju di era globalisasi </t>
  </si>
  <si>
    <t>Sitti Arfah</t>
  </si>
  <si>
    <t>Lebih baik lg dri yg sekarang</t>
  </si>
  <si>
    <t xml:space="preserve">Samsianti </t>
  </si>
  <si>
    <t xml:space="preserve">Lambuya </t>
  </si>
  <si>
    <t xml:space="preserve">Pengolahan tata kota yang baik, Peduli lingkungan, Pelayanan angkutan umum yang baik, Pengolahan sampah yang baik dan industri yang berkembang pesat kedepannya </t>
  </si>
  <si>
    <t>S.sartini</t>
  </si>
  <si>
    <t>Menjadi kota  yg bersih aman dari ancaman dan gangguan narkoba lem fox dikalangan anak dibawah umur usia anak sekolah SD.smp dan sma</t>
  </si>
  <si>
    <t xml:space="preserve">Laode Muh. Ibrahim </t>
  </si>
  <si>
    <t>Wakuru</t>
  </si>
  <si>
    <t>Menjadi kota aman,bersih dan bersahaja</t>
  </si>
  <si>
    <t xml:space="preserve">LA ODE ALISYAHRIR </t>
  </si>
  <si>
    <t>Pengadaan Air, Pengelolaan Sampah, Limbah dan Daur Ulang, Perdagangan Besar dan Eceran, Reparasi Mobil dan Sepeda Motor, Jasa Keuangan dan Asuransi</t>
  </si>
  <si>
    <t xml:space="preserve">Kota yang aman, sejuk dan sarana olahraga yang lengkap </t>
  </si>
  <si>
    <t>Rani adelina damayanti</t>
  </si>
  <si>
    <t>Anduna, konawe selatan</t>
  </si>
  <si>
    <t>Harapan saya semoga kota kendari bisa menjadi kota yang diteladani bagi kota lain.</t>
  </si>
  <si>
    <t>La Hamia</t>
  </si>
  <si>
    <t>Kota yang aman, bersih dan sejahtra</t>
  </si>
  <si>
    <t>ICHWAN DJUWARSA</t>
  </si>
  <si>
    <t>Kotaku kubangun, kumiliki dan kubanggakan</t>
  </si>
  <si>
    <t xml:space="preserve">Lariando </t>
  </si>
  <si>
    <t>Kab.konawe</t>
  </si>
  <si>
    <t>Berdaya saing, gemilang</t>
  </si>
  <si>
    <t>Jumaria</t>
  </si>
  <si>
    <t>Meningkatkan pertumbuhan ekonomi yang berkesinambungan</t>
  </si>
  <si>
    <t>Hawania Langkoduku</t>
  </si>
  <si>
    <t xml:space="preserve">Semoga kota kendari menjadi kota yang semakin maju, bertaqwa dan lebih bersih, serta menjadi kota yang banyak menghasilkan sumber daya manusia yang lebih berkualitas. </t>
  </si>
  <si>
    <t xml:space="preserve">ASMIRANTHY AMIR </t>
  </si>
  <si>
    <t xml:space="preserve">semoga Kendari menjadi salah satu kota yang maju kedepannya baik secara SDM, SDA dan fasilitas </t>
  </si>
  <si>
    <t>Tomi Laly</t>
  </si>
  <si>
    <t xml:space="preserve">Banyak lapangan kerja yang disiapkan pemerintah kota Kendari </t>
  </si>
  <si>
    <t>Hj.Rosmawati A</t>
  </si>
  <si>
    <t>Kota kendari maju dlm pendidikan dan pemerataan lapangan pekerjaan</t>
  </si>
  <si>
    <t>nuniati asis S. Pd</t>
  </si>
  <si>
    <t>Semoga kota kendari lebih maju berdaya saing</t>
  </si>
  <si>
    <t>Jufri, S.Pd</t>
  </si>
  <si>
    <t>Semoga menjadi kota maju seperti kota kota yang ada di daerah lain .</t>
  </si>
  <si>
    <t>Wa taabe, S.pd</t>
  </si>
  <si>
    <t xml:space="preserve">Semoga kota kendari menjadi kota yang bersih dan maju </t>
  </si>
  <si>
    <t>Kendari aman, bersih dan sejahtera</t>
  </si>
  <si>
    <t>Suriati</t>
  </si>
  <si>
    <t>Kota layak huni, berbudaya bertakwa,perekonomian  yang memadai pelayanan yang prima, dan tidak ada kesenjangan sosial</t>
  </si>
  <si>
    <t>Neneng yuliana</t>
  </si>
  <si>
    <t>Kendari lebih maju dalam sisi perekonomian dan pelayanan masyarakat</t>
  </si>
  <si>
    <t>Ramadhan</t>
  </si>
  <si>
    <t>Menjadi role model, bersih, sarana dan infrastruktur transportasi serta keadilan sosial untuk seluruh warga kota kendari dengan akses dan pelayanan yang humanis dan mudah</t>
  </si>
  <si>
    <t>usultriana,S.Pd</t>
  </si>
  <si>
    <t>kota kendari menjadi salah satu kota yang terbaik di sulawesi tenggara</t>
  </si>
  <si>
    <t xml:space="preserve">Atirah </t>
  </si>
  <si>
    <t xml:space="preserve">Bone Sulawesi Selatan </t>
  </si>
  <si>
    <t>Isu Kualitas Sumber Daya Manusia yang unggul dan berdaya saing, Isu Digitalisasi (Perkembangan Kecerdasan Buatan atau AI), Isu Ketahanan Pangan</t>
  </si>
  <si>
    <t>Real Estate, Jasa Keuangan dan Asuransi, Ekonomi Kreatif</t>
  </si>
  <si>
    <t xml:space="preserve">Lebih maju bisa Menjadi kota metropolis sejahtera dlm ekonomi berakhlak </t>
  </si>
  <si>
    <t>Is Damria</t>
  </si>
  <si>
    <t>Kabupaten konawe selatan</t>
  </si>
  <si>
    <t>Kota yang menjadikan kota yang bertaqwa,aman,damai,maju infrastrukturnya,kota yg maju dimasanya.</t>
  </si>
  <si>
    <t>Isu Digitalisasi (Perkembangan Kecerdasan Buatan atau AI), Isu Kualitas Pelayanan Publik, Isu Kelestarian Lingkungan dan Perubahan Iklim</t>
  </si>
  <si>
    <t>Semoga kota kendari bisa menjadi kebih baik lagi dan bersaing dengan kota besar dan maju. Dan semoga kota kendari bisa bersaing dan maju dalam perkembangan teklonogi di masa yang akan datang</t>
  </si>
  <si>
    <t xml:space="preserve">Irawati Razak Skm </t>
  </si>
  <si>
    <t>Kota Kendari bertaqwa,damai dan makmur</t>
  </si>
  <si>
    <t>Hj.siti murni nur, S.Pd.M.Pd</t>
  </si>
  <si>
    <t xml:space="preserve">Kerusakan lingkungan, Belum optimalnya daya saing tenaga kerja, </t>
  </si>
  <si>
    <t>Lebih maju ,lebih relejius dan kondusif</t>
  </si>
  <si>
    <t>Ririn Arianti</t>
  </si>
  <si>
    <t>Semoga kota kendari selalu menjadi kota yang aman dan tertib jauh dari kriminalitas serta terwujudnya kota hijau terbebas dari sampah dan banjir.</t>
  </si>
  <si>
    <t>NENING HARYANI MINHAR,S.Pd</t>
  </si>
  <si>
    <t>Pertanian, Kehutanan dan Perikanan, Transportasi dan Pergudangan, Pariwisata</t>
  </si>
  <si>
    <t>kembang lahan hijau  untuk taman kota  yg indah dan bersih  ,</t>
  </si>
  <si>
    <t>Muhammad Ardiawan,ST,M.Si</t>
  </si>
  <si>
    <t xml:space="preserve">Semoga ditahun kedepan kota Kendari dapat mewujudkan infrastruktur yg baik dan menjadi kota pariwisata yg bertaraf internasional </t>
  </si>
  <si>
    <t>NURMIAH,S.Pd</t>
  </si>
  <si>
    <t>Pengadaan Listrik dan Gas, Penyediaan Akomodasi dan Makan Minum, Ekonomi Kreatif</t>
  </si>
  <si>
    <t>Kendari maju,kendari kota industri</t>
  </si>
  <si>
    <t>Yespaningsih</t>
  </si>
  <si>
    <t xml:space="preserve">Tingkatkan pariwisata agar bisa menambah devisa daerah 
</t>
  </si>
  <si>
    <t>Lisnawati</t>
  </si>
  <si>
    <t>Lebih .maju dan jaya selalu kota Kendari kedepannya</t>
  </si>
  <si>
    <t>Hendratisah</t>
  </si>
  <si>
    <t xml:space="preserve">Kesejahteraan ,kenyamanan serta keamanan seluruh masyarakat </t>
  </si>
  <si>
    <t>Rahmawati yuauf s.ag</t>
  </si>
  <si>
    <t>Dapat menjadi kota metropolitan yang maju dan dapat bersaing  dengan daerah lain ang dari segi budaya, infrastuktur, dan lainnya</t>
  </si>
  <si>
    <t>MUH. ARYO RINALDI YONGEN S.GEO</t>
  </si>
  <si>
    <t>UEPAI</t>
  </si>
  <si>
    <t>KECAMATAN UEPAI</t>
  </si>
  <si>
    <t>HARAPAN SAYA IALAH KENDARI MENJADI KOTA PARIWISATA DAN MENJADI KOTA YANG AMAN, DAMAI DAN BERAKHLAK..</t>
  </si>
  <si>
    <t>Rosida</t>
  </si>
  <si>
    <t>Tanete</t>
  </si>
  <si>
    <t>Semoga menjadi kota yang bersinar.</t>
  </si>
  <si>
    <t>JUMALI</t>
  </si>
  <si>
    <t>Yogyakarta</t>
  </si>
  <si>
    <t>Harapan saya untuk kota Kendari tahun 2045 adalah kota Kendari menjadi kota yang modern yang aman,nyaman dengan kondisi masyarakatnya yang  bersih kotaku, masyarakat tidak susah cari kerja, bisa terwujudnya masyarakat yang makmur dan sejahtera perekonomiannya, pemerintahannya jujur amanah yang mendedikasikan kerja kerasnya untuk melayani masyarakat yang heterogen.</t>
  </si>
  <si>
    <t>Hj. Halwatia</t>
  </si>
  <si>
    <t>Boba</t>
  </si>
  <si>
    <t>Maju, sekahtera, aman dan berkembanh</t>
  </si>
  <si>
    <t xml:space="preserve">Anita </t>
  </si>
  <si>
    <t>Lebih Bertakwa dan maju, mampu bersaing di era globalisasi dan digitalisasi, bersih dari Istilah pengaruh orang dalam lebih mengutamakan kualitas SDM nya, serta bersih dari KKN</t>
  </si>
  <si>
    <t>SUSMITA  S.Pd</t>
  </si>
  <si>
    <t>LAWAMA</t>
  </si>
  <si>
    <t xml:space="preserve">Kendari menjadi kota yang lebih maju dalam segala aspekk </t>
  </si>
  <si>
    <t>Menjadi kota yang maju baik di bidang ekonomi, sosial, budaya dan bermartabat</t>
  </si>
  <si>
    <t>Wa Ode Sufiati</t>
  </si>
  <si>
    <t>Molona</t>
  </si>
  <si>
    <t xml:space="preserve">Semoga kedepannya kota kendari semakin maju </t>
  </si>
  <si>
    <t>Nur Bulan</t>
  </si>
  <si>
    <t>Kab Bone</t>
  </si>
  <si>
    <t>Kota Kendari yang damai.bersih dan aman</t>
  </si>
  <si>
    <t>NUR IMA SELPIANI</t>
  </si>
  <si>
    <t xml:space="preserve">MENYEDIAKAN LAPANGAN PEKERJAAN </t>
  </si>
  <si>
    <t>Hj.Herdia, S.Pd , M. Pd</t>
  </si>
  <si>
    <t>Terwujudnya kota kendari sebgai kota dlm taman dgn masyarakat yg berahklak &amp; berkarakter hinggatercapainya kesejahteraan ketertiban masyarakat yg unggul &amp; berdaya saing.</t>
  </si>
  <si>
    <t>HENY IRMASARI</t>
  </si>
  <si>
    <t>Harapan saya Kota kendari menjadi kota yang Aman,Damai,sejahtra dan bertakwa</t>
  </si>
  <si>
    <t>Zahra</t>
  </si>
  <si>
    <t>Kemandirian dalam ketahanan pangan</t>
  </si>
  <si>
    <t xml:space="preserve">Molona </t>
  </si>
  <si>
    <t>Semoga kedepannya kota kendari semakin maju dan perekonomian semakin meningkat</t>
  </si>
  <si>
    <t>RENI HANDIYANI, S.Pd</t>
  </si>
  <si>
    <t>Informasi dan Komunikasi, Jasa Keuangan dan Asuransi, Administrasi Pemerintahan, Pertahanan dan Jaminan Sosial Wajib</t>
  </si>
  <si>
    <t>Saya Berharap untuk kedepannya kota kendari menjadi kota yang maju, nyaman dan sejahtera.</t>
  </si>
  <si>
    <t>Sabil</t>
  </si>
  <si>
    <t>Balabatu/Kan. Luwu sulsel</t>
  </si>
  <si>
    <t>Kota yg sejahtera masyarakatnya, aman dan menyenangkan</t>
  </si>
  <si>
    <t>St. Nurmin. S. Pd</t>
  </si>
  <si>
    <t>Semoga masarakat kota kendari lebih sejahtra</t>
  </si>
  <si>
    <t>Agustina Tangke S.pd</t>
  </si>
  <si>
    <t>Harapan saya untuk kota Kendari menjadi kota yang bersih, aman dan selalu menjaga toleransi antara suku dan umat beragama.</t>
  </si>
  <si>
    <t>SUAIDIN, S.Pd., M.Pd.</t>
  </si>
  <si>
    <t>Semoga Kota Kendari akan senantiasa aman, damai, masyarakatnya sejahtera dan bertambah maju Kotanya sejajar dengan kota-kota yg ada di Indonesia.</t>
  </si>
  <si>
    <t>Ardi Winardi, S.Ud</t>
  </si>
  <si>
    <t xml:space="preserve">Anggoeya </t>
  </si>
  <si>
    <t xml:space="preserve">Guru honorer </t>
  </si>
  <si>
    <t xml:space="preserve">Harapnya semoga Kota Kendari menjadi salah satu contoh/teladan daerah lainnya yg menjadikan pendidikan sebagai investasi masa depan. Sehingga jika ini diprioritaskan maka secara tidak langsung akan meningkatkan pula kualitas dari segala aspek. Baik dari sisi ekonomi, sosial budaya </t>
  </si>
  <si>
    <t xml:space="preserve">Asmidar </t>
  </si>
  <si>
    <t>Menjadi kota bertaqwa dan berkembang</t>
  </si>
  <si>
    <t xml:space="preserve">Radiatul Adabia </t>
  </si>
  <si>
    <t>Lingkungan yang sehat, aman, &amp; sejahtera.</t>
  </si>
  <si>
    <t xml:space="preserve">Sahraeni </t>
  </si>
  <si>
    <t>Rante Limbong</t>
  </si>
  <si>
    <t>Semoga ke depannya lebih baik lagi dan kesejahteraan nakes diperhatikan.</t>
  </si>
  <si>
    <t xml:space="preserve">Sandy Minggul SIP., STh., Mpd. </t>
  </si>
  <si>
    <t xml:space="preserve">Pekanbaru </t>
  </si>
  <si>
    <t xml:space="preserve">Kota yg aman, nyaman, damai, sejahtera bagi setiap warga yg bertempat tinggal di dalamnya yang dilengkapi fasilitas memadai sesuai perkembangan zaman. 
Kota religius yg penduduknya hidup rukun satu dengan lainnya. Kehidupan masyarakatnya saling menghargai, penuh toleransi dan dapat bekerjasama dalam mencapai tujuan bersama. 
Menjadi salah satu kota modern dengan tata kelola lingkungan terbaik di Indonesia bahkan dunia/internasional. </t>
  </si>
  <si>
    <t>Sugiat</t>
  </si>
  <si>
    <t>Kab Muna</t>
  </si>
  <si>
    <t>Bakau sekeliling kota Kendari tetap utuh secara alamai, tdk ada perubahan fungsi lahan bakau</t>
  </si>
  <si>
    <t>Sahria</t>
  </si>
  <si>
    <t xml:space="preserve">Terciptanya masyarakat yang sejahtera, kota yang aman dari tindak kejahatan, unggul  dan berprestasi. </t>
  </si>
  <si>
    <t>Muhartin Hamsis L, S.Pd.,M.Pd</t>
  </si>
  <si>
    <t>Pengadaan Listrik dan Gas, Penyediaan Akomodasi dan Makan Minum, Pariwisata</t>
  </si>
  <si>
    <t>Semoga kedepannya kota Kendari menjadi kota bersih bebas dr sampah dan bisa menjadi ikon pariwisata.</t>
  </si>
  <si>
    <t>Abdul haris</t>
  </si>
  <si>
    <t>Lebih baik, maju, sejatra, &amp; berkeadilan</t>
  </si>
  <si>
    <t>Eni fartia s.pd</t>
  </si>
  <si>
    <t>Semakin maju dan menjadi kota yg bertakwa</t>
  </si>
  <si>
    <t>Hasmiati,S.Ag</t>
  </si>
  <si>
    <t>Agar kota kendari semakin jaya dan semakin maju dan tdk terkalahkan dengan kota-kota lain demi masa depan generasi muda penerus bangsa Aamiin yarabbal Aalamiin</t>
  </si>
  <si>
    <t>La Rame, S.Pd</t>
  </si>
  <si>
    <t>Watumela</t>
  </si>
  <si>
    <t xml:space="preserve">Semoga menjadi kota yang aman tertib </t>
  </si>
  <si>
    <t xml:space="preserve">Rosmiyati </t>
  </si>
  <si>
    <t xml:space="preserve">Kaledupa </t>
  </si>
  <si>
    <t xml:space="preserve">Kendari terus bergerak untuk kesejahteraan masyarakat </t>
  </si>
  <si>
    <t xml:space="preserve">Mira Sri Setyowaty </t>
  </si>
  <si>
    <t>Semoga Kendari di tahun 2045 terbebas dari anak jalanan dan pengemis di lampu merah</t>
  </si>
  <si>
    <t>Hery Sam Pasereng,S.Pd.K</t>
  </si>
  <si>
    <t>Semakin ditingkatkan</t>
  </si>
  <si>
    <t>Ratni Haerati</t>
  </si>
  <si>
    <t>Semoga kota Kendari lebih maju dengan SDM yang unggul, perekonomian lebih sejahtera bagi seluruh masyarakat kota kendari</t>
  </si>
  <si>
    <t>Hj. Astin Sarewo, S.Pd.</t>
  </si>
  <si>
    <t>Kasipute</t>
  </si>
  <si>
    <t>SMG Kota Kendari semakin maju dgn memperhatikan kesejahteraan rakyat, lingkungan yang aman.</t>
  </si>
  <si>
    <t>LIES HARTATI DEWI</t>
  </si>
  <si>
    <t>Kendari lebih maju lagi seperti kota besar lainnya, masyarakatnya aman, damai dan tentram, aamiin</t>
  </si>
  <si>
    <t>Azia</t>
  </si>
  <si>
    <t>Lebih maju dan warganya sejaterah</t>
  </si>
  <si>
    <t xml:space="preserve">UMAR </t>
  </si>
  <si>
    <t>Lepo lepo</t>
  </si>
  <si>
    <t xml:space="preserve">Harus ada daya saing dari kota yg lain agar tercapai kota yg layak huni baik dari kesejahteraan, pendidikan, perekonomian dan pelayanan pada masyarakat umumnya dalam pengurusan administrasi surat yg perlu masyarakat baik yg mampu atau menengah agar tidak selalu dipersulit dalam memperjuangkan kesejahteraan pendidikan yg berkelanjutan agar khusus nya pemerintah kota Kendari dan propinsi Sultra mendapat daya saing yg lebih baik dari propinsi lain yg ada dalam Republik Indonesia </t>
  </si>
  <si>
    <t>Hj. RAHMATIA, S.Pd</t>
  </si>
  <si>
    <t>Terciptanya lapangan kerja yang memadai sehingga mengurangi angka pengangguran di kota Kendari.</t>
  </si>
  <si>
    <t xml:space="preserve">Sitti Imrana </t>
  </si>
  <si>
    <t>Kendari lebih sukses bisa berdaya sains dengan daerah lain</t>
  </si>
  <si>
    <t>La Diysi, S. Pd., M. Sos</t>
  </si>
  <si>
    <t>Wamelai</t>
  </si>
  <si>
    <t>Memperhatikan dan memberi solusi bagi titik- titik wilayah atau lingkungan yang rawan banjir.</t>
  </si>
  <si>
    <t>Hermansyah, S.Pd</t>
  </si>
  <si>
    <t>Isu Kualitas Sumber Daya Manusia yang unggul dan berdaya saing, Isu Penguatan kebudayaan dan kearifan lokal</t>
  </si>
  <si>
    <t>Menjadi kota yang damai</t>
  </si>
  <si>
    <t>faisal</t>
  </si>
  <si>
    <t>aman sejahtera</t>
  </si>
  <si>
    <t>Pratiwi Nusi</t>
  </si>
  <si>
    <t>Tingkat kesejahteraan merata, lingkungan aman nyaman dan indah, layanan transportasi dan internet gratis mudah diakses masyarakat umum, pemerintah memiliki otoritas dalam pencegahan terjadinya kejahatan langsung maupun tidak langsung, pornografi, penyebaran narkoba dan penyalahgunaan wewenang</t>
  </si>
  <si>
    <t>Suryani</t>
  </si>
  <si>
    <t xml:space="preserve">Masyarakat sejahtera dibidang ekonomi </t>
  </si>
  <si>
    <t xml:space="preserve">Semakin ditingkatkan </t>
  </si>
  <si>
    <t>Hj. WA EMBAHA.S.Pd</t>
  </si>
  <si>
    <t>Wou, Kab. Muna</t>
  </si>
  <si>
    <t xml:space="preserve">Menjadi kota yang maju ,bertaqwa dan mempunyai SDM yang handal serta tetap mempertahankan budaya dan kearifan lokal. </t>
  </si>
  <si>
    <t>Jasman, S. Pd.</t>
  </si>
  <si>
    <t>Cakke</t>
  </si>
  <si>
    <t>Harapan kami untuk Kota Kendari ke depan adalah dapat lebih maju, tumbuh dan berkembamg seperti kota-kota besar yang ada di pulau Jawa dan Sulawesi itu sendiri.</t>
  </si>
  <si>
    <t>Suniwan</t>
  </si>
  <si>
    <t>Menjadi kota kendari  yang kehidupan masyarakatnya sejahtra dan makmur</t>
  </si>
  <si>
    <t>Handrayani Hamka</t>
  </si>
  <si>
    <t>Lebih di tingkatkan lagi terutama jalan jalan pada lorong lorong, gang gang kota, drainase kota dan lain lain</t>
  </si>
  <si>
    <t>Alwan</t>
  </si>
  <si>
    <t>Kota indah</t>
  </si>
  <si>
    <t>Amalia Putri H.</t>
  </si>
  <si>
    <t>Semoga menjadi Kota yang dapat memberikan pelayanan terbaik bagi publik</t>
  </si>
  <si>
    <t>Masriana</t>
  </si>
  <si>
    <t>Lebih meningkat LG agar perekonomian dikota Kendari dapat teratasi dgn baik...</t>
  </si>
  <si>
    <t>Ode Poni</t>
  </si>
  <si>
    <t xml:space="preserve">Kota yang Asri, Masyarakat sejahtera, harmonis Lingkungan yang sehat dan Aman dari kejahatan di jalan maupun di tempat tempat publik. </t>
  </si>
  <si>
    <t>MARTHINUS BUNTU</t>
  </si>
  <si>
    <t>Makale / Tana Toraja</t>
  </si>
  <si>
    <t>Terwujudnya Kota yang Bertaqwa, Maju, Demokratis dan Sejahtera</t>
  </si>
  <si>
    <t>Idul akbar, a.s</t>
  </si>
  <si>
    <t>Semakin baik dalam menciptakan kondisi kota kendari yang aman</t>
  </si>
  <si>
    <t>Dra Siti Naila</t>
  </si>
  <si>
    <t>Baliara</t>
  </si>
  <si>
    <t>Semoga kota kendari 2045,sukses sesuai visinya</t>
  </si>
  <si>
    <t>NYOMAN SUPIATI, A.Md</t>
  </si>
  <si>
    <t>Denpasar</t>
  </si>
  <si>
    <t>Tetap aman, damai, tentram dan sejahtera</t>
  </si>
  <si>
    <t>Juni Rajab</t>
  </si>
  <si>
    <t>Semakin berkembang dan maju</t>
  </si>
  <si>
    <t>Masita</t>
  </si>
  <si>
    <t xml:space="preserve">Dapat melahirkan generasi yg bertakwa,cerdas,sehat dan terampil.
</t>
  </si>
  <si>
    <t>Ida haerati</t>
  </si>
  <si>
    <t>Agar kota kendari mempunyai infra struktur kanal krn drainase  sangat  bagus beruoa kanal supaya tidak banjir kalau hujan, sekarang  kakau hujan  banjir di mana mana akibat air meluap dari got pinggir jalan</t>
  </si>
  <si>
    <t>Masna</t>
  </si>
  <si>
    <t xml:space="preserve">Aman maju dan jaya </t>
  </si>
  <si>
    <t>Irma Hapid</t>
  </si>
  <si>
    <t>jaya pura</t>
  </si>
  <si>
    <t xml:space="preserve">Semoga pemerintah bisa menjadikan kota kendari kota aman yg bertaqwa </t>
  </si>
  <si>
    <t>Mahmid. S.Pd.,M.Kes</t>
  </si>
  <si>
    <t xml:space="preserve">Semoga lapangan kerja terus bertambah. Pengangguran menurun. Peningkatan perekonomian dan i nfrastruktur yang merata. </t>
  </si>
  <si>
    <t>Sandia</t>
  </si>
  <si>
    <t>labuan tobelo</t>
  </si>
  <si>
    <t>harapan saya kota kendari lebih ramah lingkungan,aman bersih tenang dan tentram,danpemduduknya lebih meningkatkan keimanan dam keyaqwaam terhadap TYME</t>
  </si>
  <si>
    <t>Asmi</t>
  </si>
  <si>
    <t>Menjadi kota yang lebih maju di segala bidang</t>
  </si>
  <si>
    <t>RINI VIDI ASTUTI HALIMAH, S. HI</t>
  </si>
  <si>
    <t xml:space="preserve">Agar lebih baik dan lebih aman lagi </t>
  </si>
  <si>
    <t>Sumartin</t>
  </si>
  <si>
    <t>Semoga lebih maju lagi kedepannya,sehingga kita bisa bersaing dengan kota2 yang lainnya</t>
  </si>
  <si>
    <t>Waode Ambo S. Pd.I</t>
  </si>
  <si>
    <t>Semoga kita ini menjadi kota yang maju dan tetap sejahtera</t>
  </si>
  <si>
    <t>Marfiah</t>
  </si>
  <si>
    <t>Wajo Bau-Bau</t>
  </si>
  <si>
    <t>Pertambangan dan Penggalian, Ekonomi Kreatif</t>
  </si>
  <si>
    <t>Lebih berkembang dibidang ekonomi</t>
  </si>
  <si>
    <t>Hj. Murniati, S. Pd., M. Pd</t>
  </si>
  <si>
    <t>Harapan saya semoga kota kendari menjadi kota yang bertqwa, perekonomian meningkat</t>
  </si>
  <si>
    <t>Harni,S.Pdd</t>
  </si>
  <si>
    <t>kota yang aman,tertib dan damai dan memilih pemimpin yang bijak di setiap instansi in sha Allah semua dapat terwujud aamiin</t>
  </si>
  <si>
    <t>Tuti Alamia,S.Pd</t>
  </si>
  <si>
    <t>Menjadi kota yang bertaqwa ,berpotensi serta mampu bersaing serta menjadi kota yang sejahtera</t>
  </si>
  <si>
    <t>Sitti hadijah,S.Pd</t>
  </si>
  <si>
    <t>Isu Kualitas Sumber Daya Manusia yang unggul dan berdaya saing, Isu Kelestarian Lingkungan dan Perubahan Iklim</t>
  </si>
  <si>
    <t>Semoga menjadi kota yang maju kedepannya</t>
  </si>
  <si>
    <t>Nurlin , S.Pd</t>
  </si>
  <si>
    <t>Kambara</t>
  </si>
  <si>
    <t xml:space="preserve">In Syaa Allah kota Kendari tetap kondusif, masyarakat dan pejabat setempat tetap bekerja sama dalam segala hal </t>
  </si>
  <si>
    <t>Djumadil Taherong,S.Pd</t>
  </si>
  <si>
    <t>Lebih baik dari dan menjadi kota modern</t>
  </si>
  <si>
    <t>HJ FITRIANI T,S.Pd.,M.Si</t>
  </si>
  <si>
    <t>Kota kendari kota sehat dan sejahtera</t>
  </si>
  <si>
    <t>Ruksman Malaha</t>
  </si>
  <si>
    <t>Malili Sulsel</t>
  </si>
  <si>
    <t xml:space="preserve">Kota Kendari yg bermartabat, aman tertib lingkungan bersih dan rapih pelayanan administrasi pemerintahan pembangunan yg baik serta pembinaan mental terus ditingkatkan </t>
  </si>
  <si>
    <t xml:space="preserve">Asih Prameswari </t>
  </si>
  <si>
    <t xml:space="preserve">Wua wua </t>
  </si>
  <si>
    <t>Semoga bisa lebih maju lagi</t>
  </si>
  <si>
    <t>Hj.Wa Ode Halama,S.Pd</t>
  </si>
  <si>
    <t>Waha,Kab.Wakatobi</t>
  </si>
  <si>
    <t>Wujudkan Kota Kendari sebagai Kota yang sehat,cerdas,sejahtera lahir batin,Kota Bertaqwa yang sebenar benarnya ,tmksh</t>
  </si>
  <si>
    <t xml:space="preserve">Asthuty Yuni Syam </t>
  </si>
  <si>
    <t>Belum optimalnya daya saing tenaga kerja, ¹.Tingkat keamanan masyarakat , ² pembangunan infrastruktur namun pemeliharaan kurang</t>
  </si>
  <si>
    <t xml:space="preserve">Kendari bukan hanya menjadi kota dalam taman tapi menjadi kota yg bertaqwa, aman, dan dapat mensejahterakan masyarakat ekonomi bawah </t>
  </si>
  <si>
    <t>Dian Pancawati, S.Pd</t>
  </si>
  <si>
    <t>Perbaikan sarana dan prasarana umum lebih ditingkatkan</t>
  </si>
  <si>
    <t>Nurnia</t>
  </si>
  <si>
    <t>Mowewe kab kolaka</t>
  </si>
  <si>
    <t>Pertanian, Kehutanan dan Perikanan, Industri Pengolahan, Penyediaan Akomodasi dan Makan Minum</t>
  </si>
  <si>
    <t>Lebih ditingkatkan kesejaraan masyarakat dan perbaikan infrastruktur khususnya jalanan</t>
  </si>
  <si>
    <t>La Nie, S.Pd</t>
  </si>
  <si>
    <t>Terciptanya situasi aman atau kondusif, menjadi Kota Kendari relegius,  bertaqwa, maju dan sejahtera.</t>
  </si>
  <si>
    <t>ISALESIA, S.Pd.I</t>
  </si>
  <si>
    <t>Diharapkan harga bahan pangan menurun dan tidak ada limbah industri</t>
  </si>
  <si>
    <t xml:space="preserve">Dharmasari </t>
  </si>
  <si>
    <t>Bebas Banjir</t>
  </si>
  <si>
    <t>AHMAD YANI</t>
  </si>
  <si>
    <t>Konawe Utara</t>
  </si>
  <si>
    <t>Kota Kendari yang maju aman, nyaman dan tentram.</t>
  </si>
  <si>
    <t>Alwan,S.Pd</t>
  </si>
  <si>
    <t>Kota yg unggul dan maju</t>
  </si>
  <si>
    <t>Arin Anto</t>
  </si>
  <si>
    <t>Arman Kadir</t>
  </si>
  <si>
    <t>Lapangan kerja yang memadai</t>
  </si>
  <si>
    <t>Ashadi madani</t>
  </si>
  <si>
    <t>Kota Pinrang</t>
  </si>
  <si>
    <t>Blessing dgn ibu Kota orovinsi lain</t>
  </si>
  <si>
    <t>Asriani Sarimin, S.Pd</t>
  </si>
  <si>
    <t xml:space="preserve">Semoga kota kendari semakin jaya dan berdaya saing yg tinggi baik tingkat nasional maupun internasillonal dan memiliki kota yg bersih dan tertata rapi dari segi inprastrukturnya, SDM semakin meningkat </t>
  </si>
  <si>
    <t>Hj. Suharni L, S.Pd.,M.Pd</t>
  </si>
  <si>
    <t>Rumah sakit gratis , sekolah gratis, masyarakat hidup sejahtera aman dan makmur</t>
  </si>
  <si>
    <t>Asnawati junta</t>
  </si>
  <si>
    <t>Kerusakan lingkungan, Belum optimalnya perekonomian, Belum optimalnya fasilitas pendidikan</t>
  </si>
  <si>
    <t>Suleha</t>
  </si>
  <si>
    <t>Takkalasi maros</t>
  </si>
  <si>
    <t>Semoga menjadi kota yang aman dan tentram</t>
  </si>
  <si>
    <t xml:space="preserve">syahria </t>
  </si>
  <si>
    <t>onewila</t>
  </si>
  <si>
    <t>ranomeeto</t>
  </si>
  <si>
    <t>harapan Saya untuk kota Kendari adalah agar menjadi kota yang berimtaq, kota asri, ramah dalam berbagai bidang.</t>
  </si>
  <si>
    <t>Rana</t>
  </si>
  <si>
    <t xml:space="preserve">Menjadi kota yang aman,pertumbuhan ekonomi yang baik </t>
  </si>
  <si>
    <t>Nirma.T,S.Pd.I</t>
  </si>
  <si>
    <t>,maju kotanya, sejahtera, bahagia warganya. Mandiri, dan beradab</t>
  </si>
  <si>
    <t>HATIJA.S.Pd</t>
  </si>
  <si>
    <t>Kota kendari menjadi kota terbesar dan maju di kawasan timur dan di sulawesi tenggara khususx .</t>
  </si>
  <si>
    <t xml:space="preserve">Basruddin </t>
  </si>
  <si>
    <t xml:space="preserve">Bonto Sunggu </t>
  </si>
  <si>
    <t xml:space="preserve">Semoga Kota Kendari lebih maju dan bisa bersaing dengan kota kota lain di Indonesia </t>
  </si>
  <si>
    <t xml:space="preserve">Marselinus </t>
  </si>
  <si>
    <t>Isu Infrastruktur perkotaan yang berkelanjutan dan inklusif (drainase, jalan, jembatan, air bersih, sanitasi, dan persampahan), Isu Peningkatan Keamanan dan Ketertiban Kota, Toleransi</t>
  </si>
  <si>
    <t xml:space="preserve">Maju,aman,dan sejahtera </t>
  </si>
  <si>
    <t>Achmad</t>
  </si>
  <si>
    <t>Pembangunan drainase menyeluruh sekota kendari dan perbaikan infrastruktut yg mersta</t>
  </si>
  <si>
    <t xml:space="preserve">Sitti Sartina Saeri </t>
  </si>
  <si>
    <t>Menjadi kota yang lebih unggul</t>
  </si>
  <si>
    <t>Safiana</t>
  </si>
  <si>
    <t>Lebih baik lagi di setiap aspek kehidupan.</t>
  </si>
  <si>
    <t>NURLIAN  spdi</t>
  </si>
  <si>
    <t>Kota Kendari lebih maju lagi dan kebudayaan daerah tetap terjaga dgn baik</t>
  </si>
  <si>
    <t>Elya Suparti,S.Pd</t>
  </si>
  <si>
    <t>Kendari bergerak,Kendari Bertaqwa,,
Semoga kedepannya bisa lebih baik ,dari yg sekarang,</t>
  </si>
  <si>
    <t xml:space="preserve">Darwis Achmad </t>
  </si>
  <si>
    <t>semoga ke depannya Kota Kendari akan semakin maju dan semakin unggul dalam IPTEK</t>
  </si>
  <si>
    <t>Herman</t>
  </si>
  <si>
    <t>ATAMPONE</t>
  </si>
  <si>
    <t xml:space="preserve">Menjadi kota yg sejahtera dan bertaqwa serta  berkembang dalam perekonomian, perdagangan ndan kemjuan teknolgi semakin hebat. </t>
  </si>
  <si>
    <t xml:space="preserve">Wiwin Nurhayati </t>
  </si>
  <si>
    <t xml:space="preserve">Harapan saya di tahun 2045 nantinya, akan tercipta lapangan kerja untuk generasi generasi muda, dan saya juga berharap agar pemerintah akan lebih mengutamakan masyarakat lokal untuk menciptakan masyarakat sejahtera... ITU HARAPAN SAYA SEBAGAI MASYARAKAT KOTA KENDARI </t>
  </si>
  <si>
    <t>Fitriani yaras</t>
  </si>
  <si>
    <t>Kendari lebih bersih, tertata rapih, ekonomi stabil dan pendidikan lebih maju</t>
  </si>
  <si>
    <t>HAMRAH, AMF</t>
  </si>
  <si>
    <t>Toli-Toli</t>
  </si>
  <si>
    <t>Kota kendari harus lebih maju lagi,kota sehat,bersih,jauh dri korupsi</t>
  </si>
  <si>
    <t>Siti Saera Umar S. Pd</t>
  </si>
  <si>
    <t>Poso 15 Agustus 1967</t>
  </si>
  <si>
    <t>Agar kota Kendari, lebih sejahtera rakyatnya, dgn membuka lapangan kerja se banyak2nya</t>
  </si>
  <si>
    <t xml:space="preserve">SITTI MARIANI </t>
  </si>
  <si>
    <t>Lebih maju dalam segala aspek.</t>
  </si>
  <si>
    <t>Suhartina</t>
  </si>
  <si>
    <t>Menjadi kota besar sejajar dengan provinsi lain</t>
  </si>
  <si>
    <t>Dahlia</t>
  </si>
  <si>
    <t>Smoga kota Kendari bisa menjadi kota yang nyaman,aman,tentram dan sejahtera..</t>
  </si>
  <si>
    <t xml:space="preserve">Purnama Kalenggo </t>
  </si>
  <si>
    <t xml:space="preserve">Saya berharap kedepannya dapat dilakukan penguatan kebudayaan dan kearifan lokal, serta pelayanan publik dengan pelayanan prima dan peningkatan ekonomi masyarakat </t>
  </si>
  <si>
    <t>Ratna Palapasari, S.Pd., M.Pd</t>
  </si>
  <si>
    <t>Tertib berkendaraan, tidak macet, banyak taman  yang ada di dalam kota dan lebih bersih  dengan tersedianya tempat sampah</t>
  </si>
  <si>
    <t>LILI HASTATI</t>
  </si>
  <si>
    <t>Semoga sepanjang teluk kendari tidak ada sampah,dan tiap tangggul/kali yg ada di kota kendari dipercantik seperti kali kadia😊</t>
  </si>
  <si>
    <t>Lilis suriani</t>
  </si>
  <si>
    <t>Semoga kota kendari dapt lebih maju dalam segala bidang</t>
  </si>
  <si>
    <t>Nurbaya, S. Pd</t>
  </si>
  <si>
    <t>Libureng 5 Desember 1969</t>
  </si>
  <si>
    <t>Sebagai kota yg demokratis</t>
  </si>
  <si>
    <t>Emin</t>
  </si>
  <si>
    <t xml:space="preserve">Kendari lebih maju, inovatif dan kreatif dalam semua bidang kehidupan. </t>
  </si>
  <si>
    <t>Sartina</t>
  </si>
  <si>
    <t>Menjadi kota yg aman bersih dan sejahtera.</t>
  </si>
  <si>
    <t>Imran Idrus</t>
  </si>
  <si>
    <t>Makmur dan Sejahtera</t>
  </si>
  <si>
    <t>Sunarti La Udu</t>
  </si>
  <si>
    <t>Lebih maju, aman dan damai</t>
  </si>
  <si>
    <t>Lilyartin Abbas</t>
  </si>
  <si>
    <t>Menjadi kota yang bersih tanpa sampah,pemenuhan lapangan pekerjaan dan tanpa pungutan liar</t>
  </si>
  <si>
    <t>Eny Lam</t>
  </si>
  <si>
    <t>Kemiskinan dan kesenjangan sosial, Pertahanan dan peningkatan keamanan dan ketertiban kota perlu diprioritaskan.</t>
  </si>
  <si>
    <t>Dra.hj Faridah</t>
  </si>
  <si>
    <t>Menjadikan masyarakat sejahtera</t>
  </si>
  <si>
    <t>Sitti sartina</t>
  </si>
  <si>
    <t>Masalili</t>
  </si>
  <si>
    <t>Kota kerdari semakin maju dan berkembang, msyarakatnya sejahtera serta aman dan damai</t>
  </si>
  <si>
    <t>Yusnita</t>
  </si>
  <si>
    <t xml:space="preserve">Visi nya dapat tercapai dengan sangat baik.  </t>
  </si>
  <si>
    <t>Jaibin Jiwa s.pd</t>
  </si>
  <si>
    <t>Menjadi kota yang maju, meningkatkan perekonomian, meningkatkan pelayanan publik pada masyarakat, tidak terjadi diskriminasi serta kesenjangan sosial dimasyarakat.</t>
  </si>
  <si>
    <t>Anwar Baari</t>
  </si>
  <si>
    <t>Kendari menjadi kota yg maju,sejahtera,bertagwa adil dan makmur.</t>
  </si>
  <si>
    <t xml:space="preserve">Waminuna </t>
  </si>
  <si>
    <t>Kota kendari lebih maju dan bertakwa</t>
  </si>
  <si>
    <t>Fitriani Roe, S.Pd. M.Pd</t>
  </si>
  <si>
    <t>Semakin berkembang</t>
  </si>
  <si>
    <t>Toety Saleh</t>
  </si>
  <si>
    <t>Medan</t>
  </si>
  <si>
    <t>Semoga kedepannya Kendari bisa menjadi kota terbaik dari kota-kota yang lainnya .</t>
  </si>
  <si>
    <t>Farlia.S.Pd</t>
  </si>
  <si>
    <t>Bau bau</t>
  </si>
  <si>
    <t>Informasi dan Komunikasi, Jasa Perusahaan, Ekonomi Kreatif</t>
  </si>
  <si>
    <t>Menjadi kota yang semakin berkembang, selalu berbenah dan semakin indah kotanya</t>
  </si>
  <si>
    <t>DARWATY S DJONI</t>
  </si>
  <si>
    <t>Semoga kotaku kota kita semua selalu dalam keberkahan dan lindungan Allah SWT</t>
  </si>
  <si>
    <t>Gestuti Rampalodji, S.Pd., M.Pd.</t>
  </si>
  <si>
    <t>Jadi kota idaman yang nyaman dan aman</t>
  </si>
  <si>
    <t xml:space="preserve">Waode marlina </t>
  </si>
  <si>
    <t xml:space="preserve">Lebih meningkat LG tentang kota Kendari </t>
  </si>
  <si>
    <t>Muh Alfuad</t>
  </si>
  <si>
    <t>Pengadaan Listrik dan Gas, Real Estate, Ekonomi Kreatif</t>
  </si>
  <si>
    <t>Agar warga kota kendari lebih bijak memilih pemimpin kedepan yg betul" bisa membawa kota kendari menjadi kota yang lebih baik</t>
  </si>
  <si>
    <t>SITI NURJANNAH</t>
  </si>
  <si>
    <t>Terwujudnya kendari yang bertaqwa,aman,bersih,maju dan berkembang</t>
  </si>
  <si>
    <t>Hj.Rosliah,S.Pd.,M.Pd.</t>
  </si>
  <si>
    <t>Panaikang</t>
  </si>
  <si>
    <t>Pengangguran sdh tidak ada Kondusif,aman,bebas dari sampah</t>
  </si>
  <si>
    <t xml:space="preserve">Wa Ode Hijrah Zam Zam </t>
  </si>
  <si>
    <t>Semakin meningkatkan perbaikan infrastruktur perkotaan drainase, sampah dan lainnya</t>
  </si>
  <si>
    <t>Fitriani Roe. S.Pd.M.Pd</t>
  </si>
  <si>
    <t>Hadija</t>
  </si>
  <si>
    <t>Kota kendari jadi kota yang bersih kaya akan sandang dan pangan</t>
  </si>
  <si>
    <t>Tarwisah, S. Pd</t>
  </si>
  <si>
    <t>Ci Amis</t>
  </si>
  <si>
    <t>Indah, nyaman, aman n masyarakatnya sejahtera</t>
  </si>
  <si>
    <t xml:space="preserve">Rahmat Munabar </t>
  </si>
  <si>
    <t xml:space="preserve">Wakadia </t>
  </si>
  <si>
    <t>Menjadi kota yang maju dan sejahtera kota yang aman</t>
  </si>
  <si>
    <t>Hj. Nursiah</t>
  </si>
  <si>
    <t>ibu rumah tangga</t>
  </si>
  <si>
    <t xml:space="preserve">menjadi kota yang aman dan perekonomian masyarakat lebih baik sehingga menjadikan masyarakat kota kendari sejahtera bebas dari kemiskinan. </t>
  </si>
  <si>
    <t>Kusbiantoro</t>
  </si>
  <si>
    <t xml:space="preserve">1. Tumbuh dan berkembang menjadi kota yang maju dengan infrastruktur jalan dan pembangunan kontruksi yang tertata baik.
2. Swasembada pangan atau setidaknya ketahanan pangan dapat berkembang, terjaga kesinambungannya dengan baik melalui pembangunan yang berkelanjutan pada sektor perhutanan, perkebunan, pertanian dan perikanan
3. Menjadikan kota yg dapat hidup mandiri dan tidak bergantung dengan kota-kota lain di luar provinsi Sultra, dengan menciptakan unit-unit usaha pengelolaan sendiri di sektor-sektor strategis, seperti sektor kontruksi, infrastruktur, pertambangan, perhutanan, perkebunan, pertanian dan perikanan. </t>
  </si>
  <si>
    <t>Pipit Dwi Pidawati</t>
  </si>
  <si>
    <t>Lumajang</t>
  </si>
  <si>
    <t>Semoga kota kendari ku semakin maju</t>
  </si>
  <si>
    <t>Nurasia</t>
  </si>
  <si>
    <t>Tampo, Enrekang Sulse</t>
  </si>
  <si>
    <t>Isu Perekonomian yang berkelanjutan, Isu Penguatan kebudayaan dan kearifan lokal, Isu Ketahanan Pangan</t>
  </si>
  <si>
    <t xml:space="preserve">Semoga masyarat kota  Kendari dalam taraf hidup menengah ke atas, dan selalu dalam kondisi aman. </t>
  </si>
  <si>
    <t xml:space="preserve">Nurasia </t>
  </si>
  <si>
    <t>Tampo, Enrekang Sulsel</t>
  </si>
  <si>
    <t xml:space="preserve">Semoga kota Kendari tetap aman, kondusif dan taraf hidup  masyarakatnya sudah menengah ke atas. </t>
  </si>
  <si>
    <t>Jahara,spd</t>
  </si>
  <si>
    <t>semoga kedepannya kota kendari lebih maju dan bisa bersaing dgn kota2 lainnya .dam semoga SDM yg di pergunakan adalah orang 2 yg ahli dan profesional .</t>
  </si>
  <si>
    <t>WIROI YUSUF ABIDIN</t>
  </si>
  <si>
    <t>Pemerintah kota kendari lebih banyak membentuk lembaga lembaga pendidikan dasar agama pada tingkat RT RW, karena banyaknya anak anak usia sekolah yang masih buta baca Al quran</t>
  </si>
  <si>
    <t>Niniek Maolani</t>
  </si>
  <si>
    <t xml:space="preserve">Kota kendari lebih maju dan berkembang lagi kedepannya dalam bidang apapun </t>
  </si>
  <si>
    <t>NURSIAH S.Pd</t>
  </si>
  <si>
    <t>Saya ingin banyak lapangan kerja sehingga tidak ada pengangguran di kota Kendari dan penataan kota dan kebersihan sampah di tingkatkan.</t>
  </si>
  <si>
    <t>Ni Wayan Renganis</t>
  </si>
  <si>
    <t>Terwujudnya kota kendari yang semakin maju dalam hal ekonomi, pendidikan, dan kesehatan</t>
  </si>
  <si>
    <t>Fahrida</t>
  </si>
  <si>
    <t>Pertambangan dan Penggalian, Pengadaan Listrik dan Gas, Real Estate</t>
  </si>
  <si>
    <t>Harapannya supaya pemerintah memperhatikan para mafia GAS ,SUSAH DI DAPAT DAN SANGATMAHAL,PADAHAL KIOS2 BANYAK MENYEDIAKAN TAPI MAHAL</t>
  </si>
  <si>
    <t>Julianti wulandari</t>
  </si>
  <si>
    <t xml:space="preserve">Semoga kota kendari bisa menjadi kota yang bertaqwa, kota yang aman dan sejahterah </t>
  </si>
  <si>
    <t xml:space="preserve">Muhammad Subhan </t>
  </si>
  <si>
    <t>Agar lebih maju di segala sektor kehidupan</t>
  </si>
  <si>
    <t xml:space="preserve">Wahyuningsih </t>
  </si>
  <si>
    <t>Isu Kualitas Sumber Daya Manusia yang unggul dan berdaya saing, Isu Digitalisasi (Perkembangan Kecerdasan Buatan atau AI)</t>
  </si>
  <si>
    <t xml:space="preserve">Kita dengan yang tertata rapi dengan tingkat keamanan yang baik serta tersedianya lapangan kerja </t>
  </si>
  <si>
    <t xml:space="preserve">Irmayanti </t>
  </si>
  <si>
    <t>Informasi dan Komunikasi, Ekonomi Kreatif</t>
  </si>
  <si>
    <t>Transparasi dalam pengelolaan bantuan dalam jenis apapun,infrastruktur yg memadai utk perekonomian</t>
  </si>
  <si>
    <t>Saya ingin Kota Kendari lebih di tingkatkan perekonomian dan sektor kebersihan di tingkatkan.</t>
  </si>
  <si>
    <t>Asdin</t>
  </si>
  <si>
    <t>Kab Konawe</t>
  </si>
  <si>
    <t>Kendari harus bergerak menuju kota maju pasti indonesia akan jaya NKRI harga mati</t>
  </si>
  <si>
    <t>Ramlah</t>
  </si>
  <si>
    <t>Semoga kota kendari jadi lebih baik lebih aman dan masyarakatnya sejahtera</t>
  </si>
  <si>
    <t>Wa Malufia, S.pd</t>
  </si>
  <si>
    <t xml:space="preserve">Semoga kedepannya kota Kendari semakin maju dan bisa bersaing dengan kota-kota lain. </t>
  </si>
  <si>
    <t>Verawati</t>
  </si>
  <si>
    <t xml:space="preserve">Kota kendari menjadi kota layak huni, aman, sehat, dan 
 maju </t>
  </si>
  <si>
    <t>Siti Mubaroqah</t>
  </si>
  <si>
    <t>Karya Mulya</t>
  </si>
  <si>
    <t>Harapan Untuk kota kendari, Semoga kedepannya seluruh jalan di kota kendari dapat di benahi,, drainase  semoga bisa lebih baik lagi,, sehingga mobilitas di kendari lebih maju lagi</t>
  </si>
  <si>
    <t>Saduriah, Spd</t>
  </si>
  <si>
    <t>Semoga semua yang di rencanakan bisa tercapai dengan maksimal</t>
  </si>
  <si>
    <t>Kedepan saya berharap agar Kota Kendari menjadi salah datu Kota yang mampu memeberi pelayanan dan mensejahterkan masyarakatnya dalam suasana kota layak huni dan berkelanjutan.</t>
  </si>
  <si>
    <t>Ratna s,pd</t>
  </si>
  <si>
    <t>sanggona kab konawe</t>
  </si>
  <si>
    <t xml:space="preserve">semoga kota kendari tetap memperhatikan kesehjateraanya masyarakat </t>
  </si>
  <si>
    <t>SITTI HARMIN LENDE</t>
  </si>
  <si>
    <t>Kesadaran masyarakat ttg sampah masih kurang</t>
  </si>
  <si>
    <t>Terwujudx visi kota Kendari secara parpurna</t>
  </si>
  <si>
    <t>Wa Ode Husnawati, S.Pd.</t>
  </si>
  <si>
    <t>Semoga ditahun yang akan datang perekonomian masyarakat semakin membaik</t>
  </si>
  <si>
    <t xml:space="preserve">Kami sebagai masyarakat kota Kendari, berharap kepada pemerintah kota ,  jaminan sosial berkelanjutan , terus menerus dan tenaga kerja yg berkualitas, jangan ada nepotisme agar tidak ada LG kata masyarakat Kuat dan masyarakat  lemah  .  salam Kebebasan , </t>
  </si>
  <si>
    <t>Salma</t>
  </si>
  <si>
    <t>Tidak Tamat Sekolah Dasar</t>
  </si>
  <si>
    <t>Menjadi kota yang baik ,ramah dan memiliki suasana yang tentram dan damai</t>
  </si>
  <si>
    <t>Rosniati</t>
  </si>
  <si>
    <t>Amosilu</t>
  </si>
  <si>
    <t>Menjadi kota yg semakin maju dari semua hal, baik ekonomi, sosial politik maupun bidang keagamaan. Dll</t>
  </si>
  <si>
    <t>Kasmirah</t>
  </si>
  <si>
    <t>Menjadi Kota yang maju dari semua segi, baik bidang ekonomi, sosial politik, agama dll.</t>
  </si>
  <si>
    <t>Hj. Fatmawati</t>
  </si>
  <si>
    <t xml:space="preserve">Semoga kita Kendari aman, masyarakatnya sejahtera, beriman dan takwa kepada Allah SWT </t>
  </si>
  <si>
    <t xml:space="preserve">Wujudkan kota yang aman dan tentram </t>
  </si>
  <si>
    <t>rifai rapiun</t>
  </si>
  <si>
    <t>pengangguran</t>
  </si>
  <si>
    <t>menjadi kota yang pertaniannya termasuk salah satu pendongkrak perekonomian,kegiatan ekonomi yang semakin bervariasi,mendapatkan informasi dan komunikasi yang sejajar dengan daerah lain termasuk ibukota jakarta karena selama ini kita masih tertinggal mendapatkan informasi dan komunikasi yang cepat</t>
  </si>
  <si>
    <t>Rosmiati,S.Pd</t>
  </si>
  <si>
    <t>Bucunrakko</t>
  </si>
  <si>
    <t>Perekonomian lebih baik</t>
  </si>
  <si>
    <t>Hj. NURHIDAYAT, S.Pd</t>
  </si>
  <si>
    <t>Lansilowo</t>
  </si>
  <si>
    <t xml:space="preserve">Mulyati </t>
  </si>
  <si>
    <t>Terciptanya lingkungan yang aman,nyaman dan asri.</t>
  </si>
  <si>
    <t>Pang Setioko</t>
  </si>
  <si>
    <t>Pelayanan air bersih yang lancar. Terutama untuk daerah kota lama. Daerah yang sepertinya "dipinggirkan" oleh pemerintah. Terutama dalam pelayanan air bersih. Di saat daerah lain di kota kendari bisa menikmati pelayanan pengaliran air PDAM setidaknya 3 hari sekali, warga kota lama dan sekitarnya baru mendapat pengaliran 6-8 hari sekali. Padahal kota lama adalah awal mula pusat perekonomian di kota kendari, hingga kota kendari bisa seperti sekarang. Daerah Andonouhu yg bisa dikatakan daerah yg baru dikembangkan bahkan bisa menikmati pengaliran air PDAM tiap 2 Hari.</t>
  </si>
  <si>
    <t>Odriyanti</t>
  </si>
  <si>
    <t>Menjadi kota yg lebih maju dan pertumbuhan ekonomi yg lebih baik</t>
  </si>
  <si>
    <t>MUH. NURDIN</t>
  </si>
  <si>
    <t>PALAMPANG</t>
  </si>
  <si>
    <t>Kendari sejajar dengan kota maju lainnya</t>
  </si>
  <si>
    <t>Azimaa s.ag</t>
  </si>
  <si>
    <t>Semoga kota kendari semakin maju,aman dan tentram</t>
  </si>
  <si>
    <t>Mukhajir Baddu, S.Pd</t>
  </si>
  <si>
    <t>terwujudnya kota kendari yang bersih, aman, sejahtera, bertoleran.</t>
  </si>
  <si>
    <t>Soropia</t>
  </si>
  <si>
    <t>Semoga kota kendari semakin maju,disiplin aman dan tentram</t>
  </si>
  <si>
    <t>Sitti Asmini</t>
  </si>
  <si>
    <t>Semoga visi-misi kota kendari d tahun 2045 terwujud</t>
  </si>
  <si>
    <t>ZULKARNAIN</t>
  </si>
  <si>
    <t>UJUNG pANDANG</t>
  </si>
  <si>
    <t>Transportasi dan Pergudangan, Penyediaan Akomodasi dan Makan Minum, Ekonomi Kreatif</t>
  </si>
  <si>
    <t>KOTA YANG DAPAT MENGAYOMI SELURUH ENTITAS WARGA  DAN MENGEMBANGKAN BUDAYA LOKAL UNTUK KEMAJUAN KOTA KENDARI</t>
  </si>
  <si>
    <t>Harfiah,S.Pd</t>
  </si>
  <si>
    <t>pembangunan d kota kendari lebih merata,termasuk sumber daya manusianya.</t>
  </si>
  <si>
    <t>Hj. Sardiana,MPd</t>
  </si>
  <si>
    <t>Soreantiworo bombana</t>
  </si>
  <si>
    <t>PNS</t>
  </si>
  <si>
    <t xml:space="preserve">Harapan saya u kota kendari di tahun 2045 adalah segala2 nya lebih di tingkatkan dn lebih bagus lagi. </t>
  </si>
  <si>
    <t>Sinyo Rita Pertiwi,S.Pd</t>
  </si>
  <si>
    <t xml:space="preserve">Kota kendari bebas dari banjir  dan sampah </t>
  </si>
  <si>
    <t>Sri Yuswarni Muin</t>
  </si>
  <si>
    <t>Terciptanya Kota Kendari dalam taman, berakhlak, , sehat, cerdas, &amp; inovatif</t>
  </si>
  <si>
    <t>Wa ode Rina Arsanti,S.Pd.,M.Pd</t>
  </si>
  <si>
    <t>Semoga kota kendari semakin maju dan berkembang dan mempunyai daya saing dengan daerah lain</t>
  </si>
  <si>
    <t>Muhammad Alif Taufiqulhakim</t>
  </si>
  <si>
    <t>Kabupaten Blora</t>
  </si>
  <si>
    <t>Perdagangan Besar dan Eceran, Reparasi Mobil dan Sepeda Motor, Penyediaan Akomodasi dan Makan Minum, Pariwisata</t>
  </si>
  <si>
    <t>Menjadi TOP 5 Kotamadya Terbaik di Indonesia</t>
  </si>
  <si>
    <t>HARTIANA</t>
  </si>
  <si>
    <t>KONSEL 12-APRIL 1992</t>
  </si>
  <si>
    <t>Kota Kendari maju terus dan menjadi kota yang mampu bersaing ke manca negara</t>
  </si>
  <si>
    <t>HASMAWATI, S. Pd., M. Pd</t>
  </si>
  <si>
    <t xml:space="preserve">Kota dalam taman yg rindang, bersih bebas dari sampah, dengan tingkat kehidupan masyarakat yang tinggi, dan pelayanan publik yg mudah. </t>
  </si>
  <si>
    <t>Hj. IDALAELA .S.Pd</t>
  </si>
  <si>
    <t>semoga  masyarakat kota kendari sejahtra lahir dan bathin.</t>
  </si>
  <si>
    <t>Rukina ani</t>
  </si>
  <si>
    <t>Semoga tenaga honorer diangkat menjadi PNS....secepatx..</t>
  </si>
  <si>
    <t>Saptia sappe</t>
  </si>
  <si>
    <t>Semoga honoer di perhatikan.</t>
  </si>
  <si>
    <t>Amida</t>
  </si>
  <si>
    <t>Kendari semakin maju dengan visi misinya dan dapat bersiang dengan daerah lainnya</t>
  </si>
  <si>
    <t xml:space="preserve">Erlina taurus srianti </t>
  </si>
  <si>
    <t xml:space="preserve">Kendari yang bersih dan aman </t>
  </si>
  <si>
    <t>Kab.Muna Barat</t>
  </si>
  <si>
    <t>Kendari bersih s</t>
  </si>
  <si>
    <t xml:space="preserve">Suhaena </t>
  </si>
  <si>
    <t xml:space="preserve">Anduonohu </t>
  </si>
  <si>
    <t xml:space="preserve">Terciptanya kota kendari yang aman, nyaman dan tertib </t>
  </si>
  <si>
    <t>Harniaty</t>
  </si>
  <si>
    <t xml:space="preserve">semoga kota kendari tetap mempertahankan daya saing menuju pembangunan yang lebih </t>
  </si>
  <si>
    <t xml:space="preserve">Rendra </t>
  </si>
  <si>
    <t>Luwuk banggai</t>
  </si>
  <si>
    <t>Semoga kota kendari menjadi lebih maju dan menjadi kota yg nyaman untuk ditinggali</t>
  </si>
  <si>
    <t xml:space="preserve">WINDI RAHMASARI </t>
  </si>
  <si>
    <t>Menjadi kota yang nyaman dan aman untuk masyarakat kota kendari</t>
  </si>
  <si>
    <t xml:space="preserve">Suparman </t>
  </si>
  <si>
    <t>Mabolu</t>
  </si>
  <si>
    <t>Terwujudnya kehidupan yang barokah dari segala sisi</t>
  </si>
  <si>
    <t>Wa ode TEli</t>
  </si>
  <si>
    <t>Semoga kedepannya makin sukses</t>
  </si>
  <si>
    <t>IRKA SERU DATU, S.PAK</t>
  </si>
  <si>
    <t>Kendari menjadi kota yg sejahtera, maju dan menjadi kota pariwisata yg diminati pengunjung baik dari dalam maupun dari luar kota bahkan sampai wisatawan asing.</t>
  </si>
  <si>
    <t>Sitti Jumriana Mandasari Bahrin</t>
  </si>
  <si>
    <t>Perlu digalakkan peningkatan pengenalan dan pengaplikasian budaya lokal asli Kota Kendari yaitu budaya Suku Tolaki kepada masyarakat agar lebih dikenal, karena hal tersebut adalah identitas Kota Kendari sebagai Kota Lulo.</t>
  </si>
  <si>
    <t>Hj Rosmawati, S, pd</t>
  </si>
  <si>
    <t xml:space="preserve">Wajo </t>
  </si>
  <si>
    <t xml:space="preserve">Kota kendari semakin maju dan aman. </t>
  </si>
  <si>
    <t>La Kadir, S.Pd</t>
  </si>
  <si>
    <t xml:space="preserve">Lebih kreatif lagi dan berbudaya santun serta tidak mempetak-petakan kepentingan
</t>
  </si>
  <si>
    <t>Nurhalis</t>
  </si>
  <si>
    <t>Cellengengnge</t>
  </si>
  <si>
    <t xml:space="preserve">Mewujudkan kota bertaqwa, bersih, sejahtera, dan bebas dari peminta  - minta di lampu merah </t>
  </si>
  <si>
    <t xml:space="preserve">Fatatul Mutaidah </t>
  </si>
  <si>
    <t>Pertanian, Kehutanan dan Perikanan, Penyediaan Akomodasi dan Makan Minum, Pariwisata</t>
  </si>
  <si>
    <t xml:space="preserve">Fatatul Mutaidah
 </t>
  </si>
  <si>
    <t>Hasraemi,S.pd.</t>
  </si>
  <si>
    <t>Semakin maju dan berahklak mulia.</t>
  </si>
  <si>
    <t>Lisnawati,s.pd</t>
  </si>
  <si>
    <t>Kendari bersih,maju,berkarakter</t>
  </si>
  <si>
    <t>Rini Stesy</t>
  </si>
  <si>
    <t>Semoga Kedepannya bisa lebih baik lagi</t>
  </si>
  <si>
    <t>Elisabet Dewi</t>
  </si>
  <si>
    <t>semakin maju dalam segala bidang</t>
  </si>
  <si>
    <t>Rafiuddin</t>
  </si>
  <si>
    <t>Menjadi kota kreatif dunia</t>
  </si>
  <si>
    <t>MODE</t>
  </si>
  <si>
    <t>Menjadikan kota kendari kota yg bertakwa</t>
  </si>
  <si>
    <t>Fitri Mayasari Mode, S.Pd</t>
  </si>
  <si>
    <t>Semoga kota Kendari menjadi lebih baik kedepannya, pembangunan merata &amp; tersedianya Lapangan kerja yg memadai.</t>
  </si>
  <si>
    <t>marnycantik85@gmail.com</t>
  </si>
  <si>
    <t>Semoga kota kendari menjadi lebih baik kedepannya,pembangunan merata dan tersedianya lapangan kerja yang memadai</t>
  </si>
  <si>
    <t>Diah Fardilah</t>
  </si>
  <si>
    <t>Penerapan SOP pelayanan publik lebih dintungkatkan lagi, di evaluasi dan di tindak lanjuti jiga ada penyimpangan. Pemberdayaan UMKM dengan mendukung akses pasar dan pemenuhan persyaratan legalitas dan keamanan pangan supaya UMKM dapat bersaingan di pasar global.</t>
  </si>
  <si>
    <t>Ade Ningsih Armita, S.Pd</t>
  </si>
  <si>
    <t>Saya harap 2045 lebih baik dari sebelumnya</t>
  </si>
  <si>
    <t>WO ODE APO, S.Pd</t>
  </si>
  <si>
    <t>Kendari semakin maju baik dari bidang lapangan kerja, pemerataan perekonomian, pendidikan,dan keamanan.</t>
  </si>
  <si>
    <t>Putut Pambudhie</t>
  </si>
  <si>
    <t>Ngawi</t>
  </si>
  <si>
    <t>Menjadi kota mandiri ,dan menjadi pusat perekonomian provinsi Sultra</t>
  </si>
  <si>
    <t>Tora</t>
  </si>
  <si>
    <t>Semoga kota Kendari semakin maju dalam segala hal.</t>
  </si>
  <si>
    <t>ARAFIQ</t>
  </si>
  <si>
    <t xml:space="preserve">Harapan saya kota kendari menjadi Kota yang memiliki masyarakat yang bertakwa, memiliki sifat sosial yang tinggi, perhatian pada lingkungan, kebersihan, aman, tertib, saling menghargai antar pemeluk agama yang berbeda2. mampu membeli bahan makanan pokok sehari2 untuk  bisa menunjang aktifitas keseharian karena darinya juga kesehatan bisa terjaga. Maju Kendari   </t>
  </si>
  <si>
    <t xml:space="preserve">Adi Yanto saputra </t>
  </si>
  <si>
    <t>Matahoalu</t>
  </si>
  <si>
    <t>Tidak ada korupsi</t>
  </si>
  <si>
    <t>Jesti</t>
  </si>
  <si>
    <t xml:space="preserve">Kota kendari lebih berakhlak </t>
  </si>
  <si>
    <t>Sarlin</t>
  </si>
  <si>
    <t>Penyediaan Akomodasi dan Makan Minum, Jasa Keuangan dan Asuransi, Administrasi Pemerintahan, Pertahanan dan Jaminan Sosial Wajib</t>
  </si>
  <si>
    <t>harapan saya kota kendari 2045 menjadi kota yang maju dan bisa bersaing dengan kota-kota lain dan menjadi kota terkenal</t>
  </si>
  <si>
    <t xml:space="preserve">Tanjung </t>
  </si>
  <si>
    <t>Dosen dan usaha</t>
  </si>
  <si>
    <t>Tempat terbaik unk generasi dibawah saya unk dijamin hak asasi, kebebasan beragama, sarana pejalan kaki, reboisasi, kebebasan politik diluar non muslim, dan reboisasi. Bukan ruko</t>
  </si>
  <si>
    <t>LITA RISWANA</t>
  </si>
  <si>
    <t>KAB KONAWE KEPULAUAN</t>
  </si>
  <si>
    <t>KONAWE KEPULAUAN</t>
  </si>
  <si>
    <t xml:space="preserve">semoga kota kendari bisah lebih maju lagi dari semua aspek
</t>
  </si>
  <si>
    <t>Suharwina Indah</t>
  </si>
  <si>
    <t>desa onewila</t>
  </si>
  <si>
    <t xml:space="preserve">agar menjadi kota kendari yang bertaqwa sejuk damai dan aman </t>
  </si>
  <si>
    <t xml:space="preserve">satriyanni </t>
  </si>
  <si>
    <t>menjadi kota yg beriman ,bertakwa,ramah lingkungan dan anak serta mampu menjadi kota yg dapat bersaing dgn kota kota lain di Indonesia timur</t>
  </si>
  <si>
    <t>Nila elfandari</t>
  </si>
  <si>
    <t>semoga bisa menjadi kota yang lebih baik dan bisa memberikan kenyamanan bagi para orang yang tinggal didalamnya. dan menjadi kota yang bisa diteladani bagi kota lainnya</t>
  </si>
  <si>
    <t>NAMA</t>
  </si>
  <si>
    <t>LAPULU</t>
  </si>
  <si>
    <t>kedepannya dapat mensejahterakan rakyat terutama ekonomi ke bawah dan peningkatan dalam pelayanan publik</t>
  </si>
  <si>
    <t>Sukriadin</t>
  </si>
  <si>
    <t>Kerusakan lingkungan, Penagnagan Limbah Rumah sakit, LAB dilingkungan perumahan, RTH menjadi lahan komersial</t>
  </si>
  <si>
    <t xml:space="preserve">Kelestarian Lingkungan dan Perubahan Iklim menjadi perhatian, Kabupaten sekitar penyumbang penggundulan hutan karena aktivitas pertambangan. Perbanayak RTH, penanganan limbah Rumah Sakit dan LAB kesehatan daerah, penangan masalah kemiskinan dan kesehatan daerah pinggiran perkotaan yang belum terjangkau
</t>
  </si>
  <si>
    <t>SURNI WATI</t>
  </si>
  <si>
    <t>Guru Honorer</t>
  </si>
  <si>
    <t>Smoga kota kendari makin maju</t>
  </si>
  <si>
    <t>Wawan</t>
  </si>
  <si>
    <t>Kendari menjadi kota industri dan pendidikan</t>
  </si>
  <si>
    <t>Abdul RK</t>
  </si>
  <si>
    <t>Isu Infrastruktur perkotaan yang berkelanjutan dan inklusif (drainase, jalan, jembatan, air bersih, sanitasi, dan persampahan), Isu Digitalisasi (Perkembangan Kecerdasan Buatan atau AI), isu SARA</t>
  </si>
  <si>
    <t>Pertanian, Kehutanan dan Perikanan, Real Estate, Transportasi dan Pergudangan</t>
  </si>
  <si>
    <t>Kota yang maju dan sejahtera</t>
  </si>
  <si>
    <t xml:space="preserve">Santiana Udin </t>
  </si>
  <si>
    <t>Semoga kota Kendari bisa menjadi kota yang makin nyaman untuk seluruh warganya.</t>
  </si>
  <si>
    <t>Firmansyah</t>
  </si>
  <si>
    <t>Perdagangan Besar dan Eceran, Reparasi Mobil dan Sepeda Motor, Transportasi dan Pergudangan, Pariwisata</t>
  </si>
  <si>
    <t>Kusnaddin</t>
  </si>
  <si>
    <t>kesejahteraan seluruh warga kota kendari</t>
  </si>
  <si>
    <t>Alfrida Tande Saranga, S. Pd</t>
  </si>
  <si>
    <t>Bau/Sangalla</t>
  </si>
  <si>
    <t>harapan saya sebagai warga masyarakat kota kendari, agar pemerintah lebih memperhatikan sektor pendidikan, perekonomian, da kebudayaan</t>
  </si>
  <si>
    <t>Vanny</t>
  </si>
  <si>
    <t>Balikpapan</t>
  </si>
  <si>
    <t>Kebebasan beragama , ijin pendirian gereja dipermudah, akses pejalan kaki didalam kota, terutama untuk memudahkan atau keamanan bagi siswa /siswi sekolah yang berjalan kaki menuju ke sekolah,penyediaan sumber daya manusia lebih lagi, karena agak susah mendapatkan karyawan yang konsisten dan punya qualitas baik bagi beberapa bidang usaha, kebanyakan tidak bertahan lama jika bekerja di suatu tempat, dan juga cara menservis konsumen tidak baik. 
Pengelolaan drainase, supaya tidak terjadi banjir atau genangan air dijalan, dan juga akses jalan di perumahan penduduk dan kota yang masih berupa tanah, dan susah untuk dilintasi oleh kendaraan bila musim hujan, karena berlumpur, daerah pariwisata ditingkatkan akomodasi nya, tanpa ada pungutan liar, sehingga itu merupakan suatu tempat beristirahat dan bercengkrama, keakraban, mengikat tali silahturahmi,untuk keluarga atau sahabat warga Kota Kendari, dan juga menjadi ruang yang bisa dijadikan tempat mencari inspirasi dalam kepenatan tempat kerja. 
Untuk bidang kesehatan juga perlu ditingkatkan, sehingga warga Kendari tidak perlu mencari akses kesehatan diluar Kendari. 
Meningkatkan keamanan kota, tidak ada begal atau perkelahian pelajar dikarenakan kurangnya fasilitas untuk belajar di Kendari, harus lebih kreatif lagi, dan pembinaan bagi anak putus sekolah. 
Demikian Tuhan Memberkati Kota Kendari tercinta💖</t>
  </si>
  <si>
    <t>Haslita</t>
  </si>
  <si>
    <t>Kendari yg aman, asri dan kondusif serta maju bersaing dgn kota2 maju di Indonesia dan luar negri.</t>
  </si>
  <si>
    <t xml:space="preserve">Wa Ode Hasfiani </t>
  </si>
  <si>
    <t>Lande</t>
  </si>
  <si>
    <t xml:space="preserve">Kemiskinan dan kesenjangan sosial, Belum optimalnya pemerataan pembangunan (infrastruktur dasar dan lainnya), </t>
  </si>
  <si>
    <t>Penyediaan Akomodasi dan Makan Minum, Ekonomi Kreatif</t>
  </si>
  <si>
    <t>Kota Kendari yang maju</t>
  </si>
  <si>
    <t>Rony</t>
  </si>
  <si>
    <t>Jadikan kota Kendari SBG kota yg maju dan modern dgn menggunakan egov</t>
  </si>
  <si>
    <t>ANDI SUSILAWATI</t>
  </si>
  <si>
    <t xml:space="preserve">smga smkin berkembang dari smua sektor dan segala prmasalahan trselesaikan dngn baik  </t>
  </si>
  <si>
    <t>HABARIN</t>
  </si>
  <si>
    <t>Menjadi Kota yang mewujudkan kota bertakwa secara menyeluruh dan Pemerataan kesejahteraan kepada semua masyarakat bukan oligarki</t>
  </si>
  <si>
    <t>Hanipah</t>
  </si>
  <si>
    <t>Cianjur</t>
  </si>
  <si>
    <t>Harapan untuk Kota Kendari di tahun 2045 semoga dapat tercapainya visi misi kota Kendari serta dan terselesaikan isu-isu politik maupun permasalahan di berbagai bidang terlebih dalam bidang ekonomi.</t>
  </si>
  <si>
    <t xml:space="preserve">Emir rahmat Idrus </t>
  </si>
  <si>
    <t>Harapan semoga kota Kendari kembali menjadi kota yg bertaqwa. Menyeimbangkan antara yg haq dan yg bathil. Kesetaraan sosial, pemerataan infrastruktur, kenaikan UMR/UMP baik di kalangan rumah makan, perusahaan lokal, &amp; skala nasional.. &amp; penyetaraan gender.</t>
  </si>
  <si>
    <t>Muhammad Yusri</t>
  </si>
  <si>
    <t xml:space="preserve">Komunitas kuliner Kendari </t>
  </si>
  <si>
    <t xml:space="preserve">Tetap memberi ruang untuk para pelaku UMKM khusus nya bidang kuliner yang lebih tertata dan kreatif </t>
  </si>
  <si>
    <t>Haydir Ishaq</t>
  </si>
  <si>
    <t>Memberantas kemiskinan dan kesenjangan sosial</t>
  </si>
  <si>
    <t>Nasriana</t>
  </si>
  <si>
    <t>Ujung  pandang,15,09,1987</t>
  </si>
  <si>
    <t>Saya ingin kota Kendari lebih baik dari sebelum nya</t>
  </si>
  <si>
    <t>Ari Nurhadi</t>
  </si>
  <si>
    <t>Kota dengan citra yang jelas, cukup 1 bidang yg penting di optimalkan sudah cukup membuat masyarakat dan perekonomian berkembang</t>
  </si>
  <si>
    <t>Nurdin,p</t>
  </si>
  <si>
    <t>Makassar,05,05,1978</t>
  </si>
  <si>
    <t>Semoga tahun depan kota Kendari semakin makmur dan damai itu harapan saya</t>
  </si>
  <si>
    <t>Yusran</t>
  </si>
  <si>
    <t>Harapan saya, agar lapangan pekerjaan banyak tercipta sehingga angka pengangguran berkurang, layanan kesehatan semakin baik dan perekonomian yg semakin baik.</t>
  </si>
  <si>
    <t>Husnita Maruddin. S.si</t>
  </si>
  <si>
    <t xml:space="preserve">Semoga semakin sukses </t>
  </si>
  <si>
    <t xml:space="preserve">Siti Raodah Karim </t>
  </si>
  <si>
    <t xml:space="preserve">Tdk ada kesenjangan untuk semua bidang </t>
  </si>
  <si>
    <t>RASNAWATI R.</t>
  </si>
  <si>
    <t>Industri Pengolahan, Pengadaan Listrik dan Gas, Ekonomi Kreatif</t>
  </si>
  <si>
    <t xml:space="preserve">Semoga Kita Kendari bisa semakin baik lagi. Utamanya dalam hal pelayanan publik </t>
  </si>
  <si>
    <t xml:space="preserve">Nur intan </t>
  </si>
  <si>
    <t>Lalodati</t>
  </si>
  <si>
    <t>Gas ,air,lapangan pekerjaan,,bantuan  warga miskin,, kebutuhan pokok,listrik,beras,,,,,semua  harus teratasi untuk masyarakat,setidaknya kenaikan stabil untuk masyarakat miskin</t>
  </si>
  <si>
    <t>Tenriani</t>
  </si>
  <si>
    <t>Harapan saya kota Kendari menjadi lebih aman dari begal.busur .pergaulan bebas. dan tempat taman2 kota yang indah</t>
  </si>
  <si>
    <t>Ujung,pandang,15,09,1987</t>
  </si>
  <si>
    <t>Semoga tahun depan kota Kendari lemaju dari sebelum nya</t>
  </si>
  <si>
    <t>Semoga tahun yang akan datang kota Kendari lebih maju dari sebelum nya.</t>
  </si>
  <si>
    <t xml:space="preserve">Sitti hajar apriyati shinta </t>
  </si>
  <si>
    <t>Kota Kendari lebih maju</t>
  </si>
  <si>
    <t>Yuli siswanto</t>
  </si>
  <si>
    <t>Magetan</t>
  </si>
  <si>
    <t>Swasembada</t>
  </si>
  <si>
    <t>DARA MUTASIA</t>
  </si>
  <si>
    <t>Menginginkan kota kendari spt kota2 besar lainx</t>
  </si>
  <si>
    <t xml:space="preserve">RISMA MAULANA </t>
  </si>
  <si>
    <t xml:space="preserve">Semoga Makin sukses makin jaya gampang untuk mendapatkan  gas yang di butuhkan masyarakat  dan mudah mudahan untuk masyarakat kecil tdk di persulit serta pemerintah akan terus membantu masyarakat² yang layak di bantu 🙏🏻 </t>
  </si>
  <si>
    <t>yuni asnidar</t>
  </si>
  <si>
    <t xml:space="preserve">keamanan masyarakat </t>
  </si>
  <si>
    <t>Hj.Suraini , S.Pd</t>
  </si>
  <si>
    <t>Isu Perekonomian yang berkelanjutan, Isu Transportasi (integrasi moda transportasi masal), Isu Kelestarian Lingkungan dan Perubahan Iklim</t>
  </si>
  <si>
    <t>Harapan saya , semoga dengan adanya  investasi negara yg di miliki  terutama yg ada di kota kendari mudah2an dpt di gunakan dgn sebaik2nya, dan tentux di tambah dgn pepimpin yg bertanghung jawab, pemerintah yg berjiwa pancasila agar kota kendari semakin sukese dan  berhasil di masa yg akan dtng .</t>
  </si>
  <si>
    <t>Doni Septadijaya</t>
  </si>
  <si>
    <t>Samarinda</t>
  </si>
  <si>
    <t>Menjadi Kota Hijau dengan ketersediaan infrastruktur kota yang mumpuni</t>
  </si>
  <si>
    <t>Hj. Siraini, S.Pd</t>
  </si>
  <si>
    <t>Real Estate, Penyediaan Akomodasi dan Makan Minum, Jasa Keuangan dan Asuransi</t>
  </si>
  <si>
    <t xml:space="preserve">Saya brharap kota kendari  utk tahun </t>
  </si>
  <si>
    <t>Hasrati, S.Pd.I</t>
  </si>
  <si>
    <t>Ulu balang</t>
  </si>
  <si>
    <t xml:space="preserve">semoga tambah maju dan sejahtera </t>
  </si>
  <si>
    <t>Hj.Suraini.S.pd</t>
  </si>
  <si>
    <t>Pertambangan dan Penggalian, Real Estate, Penyediaan Akomodasi dan Makan Minum</t>
  </si>
  <si>
    <t>Harapan saya ,semoga dgn adanya  pemimpin yg  bertangung jawab dan masyarakat yg hidup rukun ,dan penuh tanggun jawab  masing2 dan saling mnolong saling mbntu ,insya allah kota kendari akan semakin maju dan sukses.</t>
  </si>
  <si>
    <t>Hj.Suraini, S.Pd</t>
  </si>
  <si>
    <t>Industri Pengolahan, Real Estate, Jasa Keuangan dan Asuransi</t>
  </si>
  <si>
    <t>Pemimpin yang penuh tanggung jawab , dan brsma masyatakat yg akan selalu hidup bergotong royong  dan tolong mnolong dalam suatu pekerjaan.</t>
  </si>
  <si>
    <t>Industri Pengolahan, Real Estate, Perdagangan Besar dan Eceran, Reparasi Mobil dan Sepeda Motor</t>
  </si>
  <si>
    <t>Harapan saya  , mari kita bersama2  utk mrwujudkan kota kendarii dgn cara mentaati setiap aturan yg yg di tetapkan oleh pemerintah ,semoga kota kndari sukses dan jaya  selalu .</t>
  </si>
  <si>
    <t>SURYADI,SE</t>
  </si>
  <si>
    <t>Pengadaan Listrik dan Gas, Transportasi dan Pergudangan, Penyediaan Akomodasi dan Makan Minum</t>
  </si>
  <si>
    <t>Kota Kendari menjadi Kota tempat Hunian yang nyaman dan , Aman.</t>
  </si>
  <si>
    <t>Aksaruddin</t>
  </si>
  <si>
    <t>Menjadi kota yang maju, modern, aman, damai dan menjadi kota yang bersih dan enak di pandang mata.</t>
  </si>
  <si>
    <t>REKSI RAMADHAN</t>
  </si>
  <si>
    <t>semakin maju dan jaya</t>
  </si>
  <si>
    <t>Fitri,s.Pd.</t>
  </si>
  <si>
    <t>Agar segera tercapainya visi dan misi kota Kendari ditahun 2045</t>
  </si>
  <si>
    <t>Lili muliarti</t>
  </si>
  <si>
    <t>Lampeapi</t>
  </si>
  <si>
    <t xml:space="preserve">Menjadi kota percontohan dari segala aspek </t>
  </si>
  <si>
    <t>Apriani Lisha</t>
  </si>
  <si>
    <t xml:space="preserve">dapat menjadi kota yang maju </t>
  </si>
  <si>
    <t>Zakir</t>
  </si>
  <si>
    <t>Pure kab. Muna</t>
  </si>
  <si>
    <t>Masyarakatnya sejajtera, hidup aman dam damai, tanpa begal, tanpa gangguan kantibmas, jalan diperlebar dan diaspal semua. Njop tanah jgn terlalu tinggi.</t>
  </si>
  <si>
    <t>Mujirimin</t>
  </si>
  <si>
    <t>Lapulu</t>
  </si>
  <si>
    <t>Bertambahnya lapangan kerja dan kebijakan pemerintah dalam penddikan dan kurangnya anak putus sekolah, gelandangan</t>
  </si>
  <si>
    <t>kiranya pemerintah Kota mengidentifikasi infrastruktur dan perbaikan,  serta upaya pengololaan sampah lingkungan</t>
  </si>
  <si>
    <t>Riskayanti.S.Pd.,M.Pd</t>
  </si>
  <si>
    <t>Semoga semua tujuan dan visi misi kota kendari tercapai dan menjadi kota terbaik seindonesia</t>
  </si>
  <si>
    <t>Harmasyanti</t>
  </si>
  <si>
    <t>semoga selalu aman,damai dan sejahtera.</t>
  </si>
  <si>
    <t>Silvia kartini sari</t>
  </si>
  <si>
    <t>Kab. Konawe Utara</t>
  </si>
  <si>
    <t>Harapan saya semoga kedepannya kota kendari semakin berkembang menajdi kota yang lebih baik lagi, baik dari segi lingkungan, masyarakat serta karakter individunya</t>
  </si>
  <si>
    <t>AKSIM</t>
  </si>
  <si>
    <t>Buton Utara.</t>
  </si>
  <si>
    <t xml:space="preserve">PNS PPPK </t>
  </si>
  <si>
    <t>Menjadi kota yang lebih maju, dalam bidang pendidikan, budaya, dan sosial ekonomi</t>
  </si>
  <si>
    <t>Rentan Umur (Tahun)</t>
  </si>
  <si>
    <t>Uraian Generasi</t>
  </si>
  <si>
    <t>Jumlah Data</t>
  </si>
  <si>
    <t>Persentase data Kuesioner dibandingkan dengan data BPS (%)</t>
  </si>
  <si>
    <t>Data tidak pasti dari BPS (A)</t>
  </si>
  <si>
    <t>B=A-(A*20%)</t>
  </si>
  <si>
    <t>59 - 77</t>
  </si>
  <si>
    <t>Baby Boomer</t>
  </si>
  <si>
    <t>Z</t>
  </si>
  <si>
    <t>42 - 58</t>
  </si>
  <si>
    <t>Gen X</t>
  </si>
  <si>
    <t>Y</t>
  </si>
  <si>
    <t>28 - 41</t>
  </si>
  <si>
    <t>Gen Y</t>
  </si>
  <si>
    <t>X</t>
  </si>
  <si>
    <t>11 - 27</t>
  </si>
  <si>
    <t>Gen Z</t>
  </si>
  <si>
    <t>bb boomer</t>
  </si>
  <si>
    <t>*20% diasumsikan sebagai kelompok diluar kelumpok umur</t>
  </si>
  <si>
    <t>Jumlah</t>
  </si>
  <si>
    <t>Persentase (%)</t>
  </si>
  <si>
    <t>Total</t>
  </si>
  <si>
    <t>Luar Kendari</t>
  </si>
  <si>
    <t>Tahun Lahir (Generasi)</t>
  </si>
  <si>
    <t>Tidak Tamat SD</t>
  </si>
  <si>
    <t>SD/Sederajat</t>
  </si>
  <si>
    <t>S1</t>
  </si>
  <si>
    <t>S2</t>
  </si>
  <si>
    <t>S3</t>
  </si>
  <si>
    <t>Bidang Pekerjaan</t>
  </si>
  <si>
    <t>Pemerintah (PNS, BUMN, BUMD, Kementerian, dll)</t>
  </si>
  <si>
    <t>Swasta (Pelaku usaha, pegawai swasta, UKM, pedagang, dll)</t>
  </si>
  <si>
    <t>Masyarakat/Komunitas (Tokoh masyarakat, tokoh adat, ibu rumah tangga, pelajar, anggota NGO/LSM, paguyuban, asosiasi, kelompok, partai politik, tidak bekerja, Pensiunan, dll)</t>
  </si>
  <si>
    <t>Media Massa (Wartawan, content creator/influencer, penyiar, reporter, produser, dll)</t>
  </si>
  <si>
    <t>Kecamatan</t>
  </si>
  <si>
    <t>Wua-Wua</t>
  </si>
  <si>
    <t>visi  "MEWUJUDKAN KENDARI TAHUN 2025 SEBAGAI KOTA DALAM TAMAN YANG BERTAQWA, MAJU, DEMOKRATIS, DAN SEJAHTERA"</t>
  </si>
  <si>
    <t>Perwujudan Visi secara Umum</t>
  </si>
  <si>
    <t>Sudah Terwujud</t>
  </si>
  <si>
    <t>Belum Terwujud</t>
  </si>
  <si>
    <t>5 Alasan terbesar belum terwujud</t>
  </si>
  <si>
    <t>5 Harapan Terbesar</t>
  </si>
  <si>
    <t>Ketercapaian Visi</t>
  </si>
  <si>
    <t>Jumlah Responden</t>
  </si>
  <si>
    <t>KOTA DALAM TAMAN</t>
  </si>
  <si>
    <t>BERTAQWA</t>
  </si>
  <si>
    <t>MAJU</t>
  </si>
  <si>
    <t>DEMOKRATIS</t>
  </si>
  <si>
    <t>SEJAHTERA</t>
  </si>
  <si>
    <t>Sangat Tidak Tercapai</t>
  </si>
  <si>
    <t>Tidak Tercapai</t>
  </si>
  <si>
    <t>Cukup</t>
  </si>
  <si>
    <t>Sangat Tercapai</t>
  </si>
  <si>
    <t>Kondisi Pembangunan</t>
  </si>
  <si>
    <t>Pendidikan</t>
  </si>
  <si>
    <t>Kesehatan</t>
  </si>
  <si>
    <t>Ekonomi</t>
  </si>
  <si>
    <t>Pelayanan Pemerintah</t>
  </si>
  <si>
    <t>Infrastruktur</t>
  </si>
  <si>
    <t>Sosial Budaya</t>
  </si>
  <si>
    <t>Lingkungan Alam</t>
  </si>
  <si>
    <t>Kesempatan Bekerja</t>
  </si>
  <si>
    <t>Permasalahan utama yang wajib diselesaikan oleh Pemerintah Daerah hingga 2045</t>
  </si>
  <si>
    <t>Permasalahan</t>
  </si>
  <si>
    <t>Persentase</t>
  </si>
  <si>
    <t>Kerusakan Lingkungan</t>
  </si>
  <si>
    <t>Belum Optimalnya Kualitas Pendidikan Masyarakat</t>
  </si>
  <si>
    <t>Belum Optimalnya Peningkatan Derajat Kesehatan Masyarakat</t>
  </si>
  <si>
    <t>Belum Optimalnya Tata Kelola Pemerintahan</t>
  </si>
  <si>
    <t>Belum Optimalnya Pengolahan Sampah</t>
  </si>
  <si>
    <t>TOTAL</t>
  </si>
  <si>
    <t xml:space="preserve"> lalu semudah itu menggampangkan saya? Saya juga ada hak di pemalang walaupun saya orang yang ga punya uang atau ga punya kekuasaan</t>
  </si>
  <si>
    <t xml:space="preserve"> saya harap kedepannya lebih baik lagi deh pemalang.. sama 1 lagi untuk pendidikannya</t>
  </si>
  <si>
    <t xml:space="preserve"> penilaian rapot di pemalang di luar akal saya</t>
  </si>
  <si>
    <t xml:space="preserve"> masa iya penilaian rapot tergantung gurunya suka murid itu atau tidak</t>
  </si>
  <si>
    <t xml:space="preserve"> lalu guna nya prestasi apa.. saya butuh keadilan di pemalang</t>
  </si>
  <si>
    <t xml:space="preserve"> jadi tolong sekali pemalang dengarkan suara sayaa.</t>
  </si>
  <si>
    <t>Isu utama yang harus diantisipasi oleh Pemerintah Daerah hingga 2045</t>
  </si>
  <si>
    <t>Isu</t>
  </si>
  <si>
    <t>Isu Transportasi</t>
  </si>
  <si>
    <t>Sektor perekonomian yang menurut Anda penting untuk ditingkatkan dalam 20 tahun ke depan</t>
  </si>
  <si>
    <t>Sektor Ekonomi</t>
  </si>
  <si>
    <t>Pertanian.Kehutanan.dan Perikanan</t>
  </si>
  <si>
    <t>Pengadaan Listrik.Gas</t>
  </si>
  <si>
    <t>Pengadaan Air.Pengelolaan Sampah.Limbah dan Daur Ulang</t>
  </si>
  <si>
    <t>Real Estate</t>
  </si>
  <si>
    <t>Perdagangan Besar dan Eceran.Reparasi Mobil dan Sepeda Motor</t>
  </si>
  <si>
    <t>Jasa Perusahaan</t>
  </si>
  <si>
    <t>Administrasi Pemerintahan.Pertahanan dan Jaminan Sosial Wajib</t>
  </si>
  <si>
    <t>Harapan untuk Kendari di tahun 2045</t>
  </si>
  <si>
    <t>Detil</t>
  </si>
  <si>
    <t>Komponen</t>
  </si>
  <si>
    <t>Harapan</t>
  </si>
  <si>
    <t>Sejahtera</t>
  </si>
  <si>
    <t>SDM Berdaya Saing</t>
  </si>
  <si>
    <t>Teratur/Tertib</t>
  </si>
  <si>
    <t>Berkelanjutan</t>
  </si>
  <si>
    <t>Mandiri</t>
  </si>
  <si>
    <t>Nyaman/Aman/Damai</t>
  </si>
  <si>
    <t>Pemerataan Pembangunan</t>
  </si>
  <si>
    <t>Religius</t>
  </si>
  <si>
    <t>Andal</t>
  </si>
  <si>
    <t>Anti KKN</t>
  </si>
  <si>
    <t>Pelayanan Publik Baik</t>
  </si>
  <si>
    <t>Adaptif/Modern</t>
  </si>
  <si>
    <t>Memperkuat Budaya</t>
  </si>
  <si>
    <t>SDM berdaya saing</t>
  </si>
  <si>
    <t>Peningkatan Ekonomi</t>
  </si>
  <si>
    <t>Lingkungan Hidup/SDA</t>
  </si>
  <si>
    <t>Pembangunan tidak tergantung pemerintah pusat/lainnya</t>
  </si>
  <si>
    <t>Kemiskinan dan Kesenjangan Sosial</t>
  </si>
  <si>
    <t>Belum Optimalnya Pemerataan Pembangunan (infrastruktur dasar dan lainnya)</t>
  </si>
  <si>
    <t>Belum Optimalnya Daya Saing Tenaga Kerja</t>
  </si>
  <si>
    <t>Belum Optimalnya Perekonomian</t>
  </si>
  <si>
    <t>Kurangnya Keamanan dan Ketertiban</t>
  </si>
  <si>
    <t>Belum Optimalnya Pelayanan Publik</t>
  </si>
  <si>
    <t>Terkikisnya Budaya Lokal</t>
  </si>
  <si>
    <t>Isu Kualitas Air Bersih</t>
  </si>
  <si>
    <t>Isu Kesehatan Masyarakat</t>
  </si>
  <si>
    <t>Lapangan Pekerjaan Luas</t>
  </si>
  <si>
    <t>Unggul Terdepan</t>
  </si>
  <si>
    <t>1.Maju</t>
  </si>
  <si>
    <t>2.Nyaman/Aman/Damai</t>
  </si>
  <si>
    <t>3.Sejahtera</t>
  </si>
  <si>
    <t>4.SDM Berdaya Saing</t>
  </si>
  <si>
    <t>5.Pemerataan Pembangunan</t>
  </si>
  <si>
    <t xml:space="preserve">Andal </t>
  </si>
  <si>
    <t>Isu Strategis</t>
  </si>
  <si>
    <t>10 besar harapan</t>
  </si>
  <si>
    <t>PERWUJUDAN VISI</t>
  </si>
  <si>
    <t>POKOK VISI</t>
  </si>
  <si>
    <t>Struktur ekonomi dominan</t>
  </si>
  <si>
    <t>pertanian</t>
  </si>
  <si>
    <t>konstruksi</t>
  </si>
  <si>
    <t>perdagangan</t>
  </si>
  <si>
    <t>Jasa</t>
  </si>
  <si>
    <t>Visi</t>
  </si>
  <si>
    <t>Pokok Visi</t>
  </si>
  <si>
    <t>Stakeholder Pembangunan</t>
  </si>
  <si>
    <t>Misi</t>
  </si>
  <si>
    <t>Masyarakat</t>
  </si>
  <si>
    <t>Pemerintah Daerah</t>
  </si>
  <si>
    <t>Pelaku Ekonomi</t>
  </si>
  <si>
    <t>Lainnya</t>
  </si>
  <si>
    <t>VISI LAMA</t>
  </si>
  <si>
    <t>VISI BARU</t>
  </si>
  <si>
    <t>Misi Lama</t>
  </si>
  <si>
    <t>MEWUJUDKAN KENDARI TAHUN 2025 SEBAGAI KOTA DALAM TAMAN YANG BERTAQWA, MAJU, DEMOKRATIS, DAN SEJAHTERA</t>
  </si>
  <si>
    <t>Kendari sebagai Kota Metropolitan yang Religius, Maju, Sejahtera dan Berkelanjutan di wilayah Semenanjung Tenggara</t>
  </si>
  <si>
    <t>Lingkungan</t>
  </si>
  <si>
    <t>Pemerintahan Yang Baik (Good Governance)</t>
  </si>
  <si>
    <t>Sosial Kemasyarakatan
Profesionalisme Aparat</t>
  </si>
  <si>
    <t>Perekonomian
Pelayanan</t>
  </si>
  <si>
    <t>SDM Berdaya Saing, Berakhlak</t>
  </si>
  <si>
    <t xml:space="preserve">Kondusivitas wilayah </t>
  </si>
  <si>
    <t>Perekonomian Unggul</t>
  </si>
  <si>
    <t>Pembangunan Berkelanjutan</t>
  </si>
  <si>
    <t>Penurunan kesenjangan sosial</t>
  </si>
  <si>
    <t>Perluasan lapangan usaha yang mandiri dan inovatif</t>
  </si>
  <si>
    <t>Mewujudkan tata kelola pemerintah yang baik berlandaskan profesionalitas dan pelayanan prima</t>
  </si>
  <si>
    <t>Mewujudkan transformasi fundamental tata kelola ekonomi perkotaan yang berkelanjutan</t>
  </si>
  <si>
    <t>Mewujudkan masyarakat yang bertaqwa dengan nilai-nilai budaya dan kualitas SDM yang unggul dan mumpuni</t>
  </si>
  <si>
    <t>Mewujudkan kemandirian masyarakat yang sejahtera dan berkeadilan</t>
  </si>
  <si>
    <t>TAHAPAN</t>
  </si>
  <si>
    <t>TEMA</t>
  </si>
  <si>
    <t>ARAH KEBIJAKAN</t>
  </si>
  <si>
    <t>SASARAN POKOK</t>
  </si>
  <si>
    <t>INDIKATOR</t>
  </si>
  <si>
    <t>2025-2030</t>
  </si>
  <si>
    <t>Indeks Pembangunan Manusia</t>
  </si>
  <si>
    <t>Meningkatnya kualitas dan akses layanan pendidikan</t>
  </si>
  <si>
    <t>Indeks Pendidikan</t>
  </si>
  <si>
    <t>Terwujudnya pelayanan kesehatan yang berkualitas</t>
  </si>
  <si>
    <t>Indeks Kesehatan</t>
  </si>
  <si>
    <t>Meningkatnya kapasitas tenaga kerja</t>
  </si>
  <si>
    <t>Tingkat Pengangguran Terbuka</t>
  </si>
  <si>
    <t>Meningkatnya tata kelola pemerintahan</t>
  </si>
  <si>
    <t>Indeks Reformasi Birokrasi</t>
  </si>
  <si>
    <t>2030-2035</t>
  </si>
  <si>
    <t>Indeks Williamson</t>
  </si>
  <si>
    <t>Terwujudnya ketahanan dan mitigasi bencana daerah</t>
  </si>
  <si>
    <t>Indeks Ketahanan Daerah</t>
  </si>
  <si>
    <t>2035-2040</t>
  </si>
  <si>
    <t>Meningkatnya nilai tambah sektor ekonomi unggulan daerah</t>
  </si>
  <si>
    <t>LPE</t>
  </si>
  <si>
    <t>IGRK</t>
  </si>
  <si>
    <t>Nilai Investasi (PMA/PMDN)</t>
  </si>
  <si>
    <t>2040-2045</t>
  </si>
  <si>
    <t>Tingkat Kemiskinan</t>
  </si>
  <si>
    <t>Indeks Gini</t>
  </si>
  <si>
    <t>Terwujudnya peningkatan taraf hidup ekonomi masyarakat</t>
  </si>
  <si>
    <t>PDRB per Kapita</t>
  </si>
  <si>
    <t>Pemerataan infrastruktur pembangunan</t>
  </si>
  <si>
    <t>Kualitas SDM, Religius</t>
  </si>
  <si>
    <t>Tata Kelola Pemerintahan</t>
  </si>
  <si>
    <t>Metropolitan, Sejahtera</t>
  </si>
  <si>
    <t>Terwujudnya kesejahteraaan masyarakat</t>
  </si>
  <si>
    <t>Peningkatan kualitas infrastruktur menuju kota layak huni</t>
  </si>
  <si>
    <t>Peningkatan kualitas SDM yang unggul, berakhlak dan berdaya saing</t>
  </si>
  <si>
    <t>Penguatan perekonomian perkotaan yang adaptif dan berkelanjutan</t>
  </si>
  <si>
    <t>Kendari Kota Metropolitan yang sejahtera dan mandiri</t>
  </si>
  <si>
    <t>Mewujudkan Sumber Daya Manusia yang berkualitas dan berkarakter</t>
  </si>
  <si>
    <t>Meningkatnya kualitas dan kapasitas SDM</t>
  </si>
  <si>
    <t>Jasa dan Perdagangan
Berkelanjutan</t>
  </si>
  <si>
    <t>Meningkatnya kualitas dan pemerataan infrastruktur pembangunan</t>
  </si>
  <si>
    <t>Meningkatkan pembangunan infrastruktur guna mendorong perkembangan kawasan perkotaan</t>
  </si>
  <si>
    <t>Peningkatan kinerja pemerintah daerah yang berorientasi pelayanan</t>
  </si>
  <si>
    <t>Pengembangan ekonomi unggulan daerah berbasis inovasi dan digitalisasi yang berkelanjutan</t>
  </si>
  <si>
    <t>Kontribusi Kategori Jasa</t>
  </si>
  <si>
    <t xml:space="preserve">Perwujudan Kota Metropolitan menuju masyarakat sejahtera </t>
  </si>
  <si>
    <t>Data Awal</t>
  </si>
  <si>
    <t>Target Tahap I</t>
  </si>
  <si>
    <t>Target Tahap II</t>
  </si>
  <si>
    <t>Target Tahap III</t>
  </si>
  <si>
    <t>Target Tahap IV</t>
  </si>
  <si>
    <t>Nilai PDRB atas Dasar Harga Berlaku (Milyar Rp.)</t>
  </si>
  <si>
    <t>No</t>
  </si>
  <si>
    <t>Indikator</t>
  </si>
  <si>
    <t>Pertanian, Kehutanan, dan Perikanan</t>
  </si>
  <si>
    <t>435.198,59</t>
  </si>
  <si>
    <t>489.626,88</t>
  </si>
  <si>
    <t>599.645,92</t>
  </si>
  <si>
    <t>689,034,59</t>
  </si>
  <si>
    <t>1,032,282,6</t>
  </si>
  <si>
    <t>1,111,054,</t>
  </si>
  <si>
    <t>1 233 898,36</t>
  </si>
  <si>
    <t>1.387.075,98</t>
  </si>
  <si>
    <t>1 557 258,05</t>
  </si>
  <si>
    <t>1 557 258, 05</t>
  </si>
  <si>
    <t>1 656 553, 37</t>
  </si>
  <si>
    <t>2 154 405,0</t>
  </si>
  <si>
    <t>2 462 108</t>
  </si>
  <si>
    <t>2 743,</t>
  </si>
  <si>
    <t>2 708,49</t>
  </si>
  <si>
    <t>2 836,13</t>
  </si>
  <si>
    <t>3 364 ,56</t>
  </si>
  <si>
    <t>4.276,04</t>
  </si>
  <si>
    <t>5.014,52</t>
  </si>
  <si>
    <t>7.579,14</t>
  </si>
  <si>
    <t>8,768,99</t>
  </si>
  <si>
    <t>161,557,4</t>
  </si>
  <si>
    <t>214 311,38</t>
  </si>
  <si>
    <t>243 977,64</t>
  </si>
  <si>
    <t>268 013 ,02</t>
  </si>
  <si>
    <t>349 836,36</t>
  </si>
  <si>
    <t>394 837,74</t>
  </si>
  <si>
    <t>433 176,5</t>
  </si>
  <si>
    <t>471 519</t>
  </si>
  <si>
    <t>505,37</t>
  </si>
  <si>
    <t>488,77</t>
  </si>
  <si>
    <t>503,53</t>
  </si>
  <si>
    <t>587,67</t>
  </si>
  <si>
    <t>153.917,37</t>
  </si>
  <si>
    <t>189.935,17</t>
  </si>
  <si>
    <t>241.246,36</t>
  </si>
  <si>
    <t>306,747,54</t>
  </si>
  <si>
    <t>997 744,08</t>
  </si>
  <si>
    <t>1 099 194,77</t>
  </si>
  <si>
    <t>1 348 053,67</t>
  </si>
  <si>
    <t>1 557 533,23</t>
  </si>
  <si>
    <t>1 784 511,09</t>
  </si>
  <si>
    <t>2 027 678,1</t>
  </si>
  <si>
    <t>2 081 675</t>
  </si>
  <si>
    <t>2 230,86</t>
  </si>
  <si>
    <t>2 180,76</t>
  </si>
  <si>
    <t>2 331,17</t>
  </si>
  <si>
    <t>2 603,50</t>
  </si>
  <si>
    <t>75.840,76</t>
  </si>
  <si>
    <t>83.969,66</t>
  </si>
  <si>
    <t>96.285,88</t>
  </si>
  <si>
    <t>121,212,10</t>
  </si>
  <si>
    <t>11 684,19</t>
  </si>
  <si>
    <t>11 922,25</t>
  </si>
  <si>
    <t>14 415,50</t>
  </si>
  <si>
    <t>15 994,22</t>
  </si>
  <si>
    <t>18 731,47</t>
  </si>
  <si>
    <t>22 796,2</t>
  </si>
  <si>
    <t>23 468</t>
  </si>
  <si>
    <t>25,26</t>
  </si>
  <si>
    <t>25,75</t>
  </si>
  <si>
    <t>28,43</t>
  </si>
  <si>
    <t>32 ,80</t>
  </si>
  <si>
    <t>2.378,36</t>
  </si>
  <si>
    <t>3.698,84</t>
  </si>
  <si>
    <t>4.889,28</t>
  </si>
  <si>
    <t>6,089,72</t>
  </si>
  <si>
    <t>31 897,06</t>
  </si>
  <si>
    <t>36 159,87</t>
  </si>
  <si>
    <t>42 692,93</t>
  </si>
  <si>
    <t>45 948,71</t>
  </si>
  <si>
    <t>50 551,26</t>
  </si>
  <si>
    <t>50 863,4</t>
  </si>
  <si>
    <t>53 096</t>
  </si>
  <si>
    <t>55,15</t>
  </si>
  <si>
    <t>53,77</t>
  </si>
  <si>
    <t>55,92</t>
  </si>
  <si>
    <t>57,70</t>
  </si>
  <si>
    <t>152.555,52</t>
  </si>
  <si>
    <t>185.145,78</t>
  </si>
  <si>
    <t>244.653,87</t>
  </si>
  <si>
    <t>285,561,96</t>
  </si>
  <si>
    <t>1 962 492,13</t>
  </si>
  <si>
    <t>2 180 977,64</t>
  </si>
  <si>
    <t>2 482 620,27</t>
  </si>
  <si>
    <t>3 026 057,66</t>
  </si>
  <si>
    <t>3 479 141,24</t>
  </si>
  <si>
    <t>3 498 191,0</t>
  </si>
  <si>
    <t>3 941 384</t>
  </si>
  <si>
    <t>4 356,96</t>
  </si>
  <si>
    <t>4 260,52</t>
  </si>
  <si>
    <t>4 838,67</t>
  </si>
  <si>
    <t>5 192,72</t>
  </si>
  <si>
    <t>Perdagangan Besar dan Eceran; Reparasi Mobil dan Sepeda Motor</t>
  </si>
  <si>
    <t>453.930,55</t>
  </si>
  <si>
    <t>278.057,98</t>
  </si>
  <si>
    <t>753.446,85</t>
  </si>
  <si>
    <t>912.588,71</t>
  </si>
  <si>
    <t>1 741 703,57</t>
  </si>
  <si>
    <t>1 921 998 ,72</t>
  </si>
  <si>
    <t>2 154 769,86</t>
  </si>
  <si>
    <t>2 423 812,45</t>
  </si>
  <si>
    <t>2 785 253,58</t>
  </si>
  <si>
    <t>3 101 400,7</t>
  </si>
  <si>
    <t>3 344 032</t>
  </si>
  <si>
    <t>3 662,86</t>
  </si>
  <si>
    <t>3 532,45</t>
  </si>
  <si>
    <t>3 851,04</t>
  </si>
  <si>
    <t>4 363,36</t>
  </si>
  <si>
    <t>507.619,70</t>
  </si>
  <si>
    <t>297.368,73</t>
  </si>
  <si>
    <t>798.537,13</t>
  </si>
  <si>
    <t>926.651,69</t>
  </si>
  <si>
    <t>956 308,31</t>
  </si>
  <si>
    <t>1 020 024,53</t>
  </si>
  <si>
    <t>1 143 557,52</t>
  </si>
  <si>
    <t>1 241 250 ,50</t>
  </si>
  <si>
    <t>1 364 128,25</t>
  </si>
  <si>
    <t>1 476 511,1</t>
  </si>
  <si>
    <t>1 639 011</t>
  </si>
  <si>
    <t>1 824,50</t>
  </si>
  <si>
    <t>1 767,08</t>
  </si>
  <si>
    <t>1 798,10</t>
  </si>
  <si>
    <t>2 070,53</t>
  </si>
  <si>
    <t>143 554,15</t>
  </si>
  <si>
    <t>159 273,75</t>
  </si>
  <si>
    <t>175 932,51</t>
  </si>
  <si>
    <t>202 655,52</t>
  </si>
  <si>
    <t>223 744,79</t>
  </si>
  <si>
    <t>245 755,3</t>
  </si>
  <si>
    <t>258 562</t>
  </si>
  <si>
    <t>271,63</t>
  </si>
  <si>
    <t>257,32</t>
  </si>
  <si>
    <t>271,92</t>
  </si>
  <si>
    <t>299,29</t>
  </si>
  <si>
    <t>76.059,77</t>
  </si>
  <si>
    <t>60.298,24</t>
  </si>
  <si>
    <t>113.311,12</t>
  </si>
  <si>
    <t>150,511,43</t>
  </si>
  <si>
    <t>768 012,74</t>
  </si>
  <si>
    <t>857 099,93</t>
  </si>
  <si>
    <t>895 843,24</t>
  </si>
  <si>
    <t>943 784,07</t>
  </si>
  <si>
    <t>1 028 445,71</t>
  </si>
  <si>
    <t>1 170 592,1</t>
  </si>
  <si>
    <t>1 284 199</t>
  </si>
  <si>
    <t>1 365,39</t>
  </si>
  <si>
    <t>1 466,75</t>
  </si>
  <si>
    <t>1 424,75</t>
  </si>
  <si>
    <t>1 555,26</t>
  </si>
  <si>
    <t>251.958,54</t>
  </si>
  <si>
    <t>175.657,71</t>
  </si>
  <si>
    <t>397.763,68</t>
  </si>
  <si>
    <t>468,628,18</t>
  </si>
  <si>
    <t>544,26</t>
  </si>
  <si>
    <t>652 935,17</t>
  </si>
  <si>
    <t>752 656,95</t>
  </si>
  <si>
    <t>851 799,69</t>
  </si>
  <si>
    <t>957 784,07</t>
  </si>
  <si>
    <t>1 268 184,0</t>
  </si>
  <si>
    <t>1 303 237</t>
  </si>
  <si>
    <t>1 386,87</t>
  </si>
  <si>
    <t>1 429,32</t>
  </si>
  <si>
    <t>1 616,20</t>
  </si>
  <si>
    <t>1 782,87</t>
  </si>
  <si>
    <t>260 690,95</t>
  </si>
  <si>
    <t>271 780,33</t>
  </si>
  <si>
    <t>283 514,66</t>
  </si>
  <si>
    <t>307 651,27</t>
  </si>
  <si>
    <t>318 429,36</t>
  </si>
  <si>
    <t>339 304,5</t>
  </si>
  <si>
    <t>347 197</t>
  </si>
  <si>
    <t>363,44</t>
  </si>
  <si>
    <t>363,63</t>
  </si>
  <si>
    <t>366,90</t>
  </si>
  <si>
    <t>400,04</t>
  </si>
  <si>
    <t>36.679,55</t>
  </si>
  <si>
    <t>26.295,05</t>
  </si>
  <si>
    <t>58.343,42</t>
  </si>
  <si>
    <t>64,556,42</t>
  </si>
  <si>
    <t>80 927,26</t>
  </si>
  <si>
    <t>151 106,7</t>
  </si>
  <si>
    <t>164 081</t>
  </si>
  <si>
    <t>175,44</t>
  </si>
  <si>
    <t>173,94</t>
  </si>
  <si>
    <t>181,57</t>
  </si>
  <si>
    <t>217,91</t>
  </si>
  <si>
    <t>348 563,32</t>
  </si>
  <si>
    <t>618 149,33</t>
  </si>
  <si>
    <t>735 774,37</t>
  </si>
  <si>
    <t>784 374,02</t>
  </si>
  <si>
    <t>812 998,80</t>
  </si>
  <si>
    <t>859 500,4</t>
  </si>
  <si>
    <t>939 848</t>
  </si>
  <si>
    <t>1 004,95</t>
  </si>
  <si>
    <t>1 056, 45</t>
  </si>
  <si>
    <t>1 114,18</t>
  </si>
  <si>
    <t>1 195,37</t>
  </si>
  <si>
    <t>Jasa Pendidikan</t>
  </si>
  <si>
    <t>689 144,16</t>
  </si>
  <si>
    <t>804 726,00</t>
  </si>
  <si>
    <t>951 470,73</t>
  </si>
  <si>
    <t>1 113 493,00</t>
  </si>
  <si>
    <t>1 289 813,12</t>
  </si>
  <si>
    <t>1 371 719,4</t>
  </si>
  <si>
    <t>1 491 478</t>
  </si>
  <si>
    <t>1 634,34</t>
  </si>
  <si>
    <t>1 715,05</t>
  </si>
  <si>
    <t>1 834,40</t>
  </si>
  <si>
    <t>2 053,57</t>
  </si>
  <si>
    <t>Jasa Kesehatan dan Kegiatan Sosial</t>
  </si>
  <si>
    <t>115 039,67</t>
  </si>
  <si>
    <t>126 196,82</t>
  </si>
  <si>
    <t>143 918,82</t>
  </si>
  <si>
    <t>165 943,26</t>
  </si>
  <si>
    <t>178 933,75</t>
  </si>
  <si>
    <t>188 850,5</t>
  </si>
  <si>
    <t>204 552</t>
  </si>
  <si>
    <t>221,90</t>
  </si>
  <si>
    <t>246,28</t>
  </si>
  <si>
    <t>267,06</t>
  </si>
  <si>
    <t>Jasa lainnya</t>
  </si>
  <si>
    <t>269.310,64</t>
  </si>
  <si>
    <t>174.834,56</t>
  </si>
  <si>
    <t>378.191,59</t>
  </si>
  <si>
    <t>456,084,08</t>
  </si>
  <si>
    <t>180 063,13</t>
  </si>
  <si>
    <t>202 599,12</t>
  </si>
  <si>
    <t>238 421,58</t>
  </si>
  <si>
    <t>272 377,62</t>
  </si>
  <si>
    <t>294 199,66</t>
  </si>
  <si>
    <t>308 292,0</t>
  </si>
  <si>
    <t>326 944</t>
  </si>
  <si>
    <t>324,83</t>
  </si>
  <si>
    <t>319,38</t>
  </si>
  <si>
    <t>350,77</t>
  </si>
  <si>
    <t>390,85</t>
  </si>
  <si>
    <t>Produk Domestik Regional Bruto</t>
  </si>
  <si>
    <t>2.380.667,48</t>
  </si>
  <si>
    <t>1.475.506,96</t>
  </si>
  <si>
    <t>3.630.661,52</t>
  </si>
  <si>
    <t>432.5789,27</t>
  </si>
  <si>
    <t>ket :</t>
  </si>
  <si>
    <t>data tdk tersedia</t>
  </si>
  <si>
    <t>Pertumbuhan PDRB atas Dasar Harga Konstan (Laju Pertumbuhan Ekonomi) (%)</t>
  </si>
  <si>
    <t>117,42</t>
  </si>
  <si>
    <t>128,52</t>
  </si>
  <si>
    <t>1,34</t>
  </si>
  <si>
    <t>5,19</t>
  </si>
  <si>
    <t>9,35</t>
  </si>
  <si>
    <t>7,19</t>
  </si>
  <si>
    <t>1,49</t>
  </si>
  <si>
    <t>2,94</t>
  </si>
  <si>
    <t>1,75</t>
  </si>
  <si>
    <t>5,81</t>
  </si>
  <si>
    <t>10,00</t>
  </si>
  <si>
    <t>0,23</t>
  </si>
  <si>
    <t>10,62</t>
  </si>
  <si>
    <t>7,41</t>
  </si>
  <si>
    <t>9,29</t>
  </si>
  <si>
    <t>7,58</t>
  </si>
  <si>
    <t>-1,36</t>
  </si>
  <si>
    <t>1,15</t>
  </si>
  <si>
    <t>9,16</t>
  </si>
  <si>
    <t>136,34</t>
  </si>
  <si>
    <t>148,39</t>
  </si>
  <si>
    <t>7,22</t>
  </si>
  <si>
    <t>11,30</t>
  </si>
  <si>
    <t>23,75</t>
  </si>
  <si>
    <t>11,13</t>
  </si>
  <si>
    <t>11,15</t>
  </si>
  <si>
    <t>14,88</t>
  </si>
  <si>
    <t>28,8</t>
  </si>
  <si>
    <t>12,41</t>
  </si>
  <si>
    <t>11,59</t>
  </si>
  <si>
    <t>13,22</t>
  </si>
  <si>
    <t>10,38</t>
  </si>
  <si>
    <t>7,37</t>
  </si>
  <si>
    <t>6,70</t>
  </si>
  <si>
    <t>4,93</t>
  </si>
  <si>
    <t>-2,87</t>
  </si>
  <si>
    <t>3,16</t>
  </si>
  <si>
    <t>115,08</t>
  </si>
  <si>
    <t>121,93</t>
  </si>
  <si>
    <t>3,51</t>
  </si>
  <si>
    <t>8,24</t>
  </si>
  <si>
    <t>13,32</t>
  </si>
  <si>
    <t>19,84</t>
  </si>
  <si>
    <t>8,76</t>
  </si>
  <si>
    <t>10,79</t>
  </si>
  <si>
    <t>8,47</t>
  </si>
  <si>
    <t>13,76</t>
  </si>
  <si>
    <t>10,45</t>
  </si>
  <si>
    <t>9,85</t>
  </si>
  <si>
    <t>-0,40</t>
  </si>
  <si>
    <t>4,11</t>
  </si>
  <si>
    <t>-5,41</t>
  </si>
  <si>
    <t>1,86</t>
  </si>
  <si>
    <t>3,96</t>
  </si>
  <si>
    <t>188,23</t>
  </si>
  <si>
    <t>222,87</t>
  </si>
  <si>
    <t>8,55</t>
  </si>
  <si>
    <t>7,90</t>
  </si>
  <si>
    <t>6,86</t>
  </si>
  <si>
    <t>18,47</t>
  </si>
  <si>
    <t>29,84</t>
  </si>
  <si>
    <t>13,87</t>
  </si>
  <si>
    <t>21,05</t>
  </si>
  <si>
    <t>10,39</t>
  </si>
  <si>
    <t>3,77</t>
  </si>
  <si>
    <t>10,96</t>
  </si>
  <si>
    <t>1,55</t>
  </si>
  <si>
    <t>7,54</t>
  </si>
  <si>
    <t>-2,05</t>
  </si>
  <si>
    <t>2,89</t>
  </si>
  <si>
    <t>8,99</t>
  </si>
  <si>
    <t>121,73</t>
  </si>
  <si>
    <t>128,92</t>
  </si>
  <si>
    <t>15,7</t>
  </si>
  <si>
    <t>,9.82</t>
  </si>
  <si>
    <t>7,12</t>
  </si>
  <si>
    <t>4,54</t>
  </si>
  <si>
    <t>8,11</t>
  </si>
  <si>
    <t>0,09</t>
  </si>
  <si>
    <t>3,55</t>
  </si>
  <si>
    <t>2,87</t>
  </si>
  <si>
    <t>-2,39</t>
  </si>
  <si>
    <t>1,37</t>
  </si>
  <si>
    <t>-1,27</t>
  </si>
  <si>
    <t>124,46</t>
  </si>
  <si>
    <t>138,77</t>
  </si>
  <si>
    <t>8,64</t>
  </si>
  <si>
    <t>9,22</t>
  </si>
  <si>
    <t>9,27</t>
  </si>
  <si>
    <t>12,68</t>
  </si>
  <si>
    <t>16,96</t>
  </si>
  <si>
    <t>9,42</t>
  </si>
  <si>
    <t>10,77</t>
  </si>
  <si>
    <t>15,01</t>
  </si>
  <si>
    <t>6,69</t>
  </si>
  <si>
    <t>2,66</t>
  </si>
  <si>
    <t>8,50</t>
  </si>
  <si>
    <t>7,01</t>
  </si>
  <si>
    <t>-2,76</t>
  </si>
  <si>
    <t>6,32</t>
  </si>
  <si>
    <t>0,32</t>
  </si>
  <si>
    <t>140,77</t>
  </si>
  <si>
    <t>142,06</t>
  </si>
  <si>
    <t>3,67</t>
  </si>
  <si>
    <t>8,58</t>
  </si>
  <si>
    <t>11,52</t>
  </si>
  <si>
    <t>12,32</t>
  </si>
  <si>
    <t>10,74</t>
  </si>
  <si>
    <t>7,85</t>
  </si>
  <si>
    <t>7,36</t>
  </si>
  <si>
    <t>7,56</t>
  </si>
  <si>
    <t>7,98</t>
  </si>
  <si>
    <t>11,23</t>
  </si>
  <si>
    <t>7,61</t>
  </si>
  <si>
    <t>4,82</t>
  </si>
  <si>
    <t>6,88</t>
  </si>
  <si>
    <t>-5,08</t>
  </si>
  <si>
    <t>7,31</t>
  </si>
  <si>
    <t>147,43</t>
  </si>
  <si>
    <t>160,54</t>
  </si>
  <si>
    <t>9,53</t>
  </si>
  <si>
    <t>5,83</t>
  </si>
  <si>
    <t>13,57</t>
  </si>
  <si>
    <t>9,90</t>
  </si>
  <si>
    <t>7,75</t>
  </si>
  <si>
    <t>5,18</t>
  </si>
  <si>
    <t>9,75</t>
  </si>
  <si>
    <t>7,25</t>
  </si>
  <si>
    <t>9,25</t>
  </si>
  <si>
    <t>9,24</t>
  </si>
  <si>
    <t>,-5.00</t>
  </si>
  <si>
    <t>0,44</t>
  </si>
  <si>
    <t>4,51</t>
  </si>
  <si>
    <t>16,17</t>
  </si>
  <si>
    <t>9,19</t>
  </si>
  <si>
    <t>7,17</t>
  </si>
  <si>
    <t>9,51</t>
  </si>
  <si>
    <t>6,03</t>
  </si>
  <si>
    <t>6,65</t>
  </si>
  <si>
    <t>6,28</t>
  </si>
  <si>
    <t>3,28</t>
  </si>
  <si>
    <t>-6,43</t>
  </si>
  <si>
    <t>4,96</t>
  </si>
  <si>
    <t>165,72</t>
  </si>
  <si>
    <t>187,41</t>
  </si>
  <si>
    <t>220,46</t>
  </si>
  <si>
    <t>9,38</t>
  </si>
  <si>
    <t>12,33</t>
  </si>
  <si>
    <t>6,19</t>
  </si>
  <si>
    <t>7,55</t>
  </si>
  <si>
    <t>11,55</t>
  </si>
  <si>
    <t>9,21</t>
  </si>
  <si>
    <t>,8,80</t>
  </si>
  <si>
    <t>9,34</t>
  </si>
  <si>
    <t>260,04</t>
  </si>
  <si>
    <t>287,81</t>
  </si>
  <si>
    <t>3,26</t>
  </si>
  <si>
    <t>12,45</t>
  </si>
  <si>
    <t>13,03</t>
  </si>
  <si>
    <t>12,20</t>
  </si>
  <si>
    <t>19,35</t>
  </si>
  <si>
    <t>10,94</t>
  </si>
  <si>
    <t>11,36</t>
  </si>
  <si>
    <t>8,44</t>
  </si>
  <si>
    <t>8,06</t>
  </si>
  <si>
    <t>14,8</t>
  </si>
  <si>
    <t>2,39</t>
  </si>
  <si>
    <t>4,55</t>
  </si>
  <si>
    <t>3,02</t>
  </si>
  <si>
    <t>6,49</t>
  </si>
  <si>
    <t>2,97</t>
  </si>
  <si>
    <t>4,58</t>
  </si>
  <si>
    <t>3,19</t>
  </si>
  <si>
    <t>3,09</t>
  </si>
  <si>
    <t>5,34</t>
  </si>
  <si>
    <t>0,69</t>
  </si>
  <si>
    <t>1,80</t>
  </si>
  <si>
    <t>1,39</t>
  </si>
  <si>
    <t>0,05</t>
  </si>
  <si>
    <t>0,03</t>
  </si>
  <si>
    <t>2,62</t>
  </si>
  <si>
    <t>136,03</t>
  </si>
  <si>
    <t>146,12</t>
  </si>
  <si>
    <t>13,17</t>
  </si>
  <si>
    <t>14,03</t>
  </si>
  <si>
    <t>10,24</t>
  </si>
  <si>
    <t>10,66</t>
  </si>
  <si>
    <t>7,00</t>
  </si>
  <si>
    <t>5,78</t>
  </si>
  <si>
    <t>3,57</t>
  </si>
  <si>
    <t>-3,87</t>
  </si>
  <si>
    <t>1,92</t>
  </si>
  <si>
    <t>12,44</t>
  </si>
  <si>
    <t>1,22</t>
  </si>
  <si>
    <t>11,47</t>
  </si>
  <si>
    <t>6,63</t>
  </si>
  <si>
    <t>3,95</t>
  </si>
  <si>
    <t>6,05</t>
  </si>
  <si>
    <t>5,14</t>
  </si>
  <si>
    <t>4,08</t>
  </si>
  <si>
    <t>10,84</t>
  </si>
  <si>
    <t>16,26</t>
  </si>
  <si>
    <t>12,22</t>
  </si>
  <si>
    <t>10,54</t>
  </si>
  <si>
    <t>3,92</t>
  </si>
  <si>
    <t>7,16</t>
  </si>
  <si>
    <t>3,76</t>
  </si>
  <si>
    <t>4,15</t>
  </si>
  <si>
    <t>10,56</t>
  </si>
  <si>
    <t>8,45</t>
  </si>
  <si>
    <t>12,16</t>
  </si>
  <si>
    <t>6,14</t>
  </si>
  <si>
    <t>3,48</t>
  </si>
  <si>
    <t>6,51</t>
  </si>
  <si>
    <t>9,87</t>
  </si>
  <si>
    <t>6,76</t>
  </si>
  <si>
    <t>4,62</t>
  </si>
  <si>
    <t>116,00</t>
  </si>
  <si>
    <t>917,42</t>
  </si>
  <si>
    <t>6,43</t>
  </si>
  <si>
    <t>5,75</t>
  </si>
  <si>
    <t>7,51</t>
  </si>
  <si>
    <t>8,29</t>
  </si>
  <si>
    <t>4,24</t>
  </si>
  <si>
    <t>24,95</t>
  </si>
  <si>
    <t>11,22</t>
  </si>
  <si>
    <t>15,82</t>
  </si>
  <si>
    <t>9,89</t>
  </si>
  <si>
    <t>7,18</t>
  </si>
  <si>
    <t>3,07</t>
  </si>
  <si>
    <t>5,46</t>
  </si>
  <si>
    <t>1,82</t>
  </si>
  <si>
    <t>-5,02</t>
  </si>
  <si>
    <t>6,6</t>
  </si>
  <si>
    <t>137,59</t>
  </si>
  <si>
    <t>147,91</t>
  </si>
  <si>
    <t>8,16</t>
  </si>
  <si>
    <t>7,48</t>
  </si>
  <si>
    <t>10,49</t>
  </si>
  <si>
    <t>11,88</t>
  </si>
  <si>
    <t>8,68</t>
  </si>
  <si>
    <t>9,83</t>
  </si>
  <si>
    <t>8,92</t>
  </si>
  <si>
    <t>9,00</t>
  </si>
  <si>
    <t>6,39</t>
  </si>
  <si>
    <t>6,26</t>
  </si>
  <si>
    <t>Ket</t>
  </si>
  <si>
    <t>data tidak tersedia</t>
  </si>
  <si>
    <t>Distribusi PDRB atas Dasar Harga Berlaku (Struktur Ekonomi) (%)</t>
  </si>
  <si>
    <t>20,76</t>
  </si>
  <si>
    <t>19,74</t>
  </si>
  <si>
    <t>18,28</t>
  </si>
  <si>
    <t>17,18</t>
  </si>
  <si>
    <t>16,52</t>
  </si>
  <si>
    <t>15,39</t>
  </si>
  <si>
    <t>12,60</t>
  </si>
  <si>
    <t>11,86</t>
  </si>
  <si>
    <t>11,64</t>
  </si>
  <si>
    <t>11,77</t>
  </si>
  <si>
    <t>11,61</t>
  </si>
  <si>
    <t>10,91</t>
  </si>
  <si>
    <t>11,21</t>
  </si>
  <si>
    <t>11,54</t>
  </si>
  <si>
    <t>12,11</t>
  </si>
  <si>
    <t>12,38</t>
  </si>
  <si>
    <t>12,29</t>
  </si>
  <si>
    <t>11,98</t>
  </si>
  <si>
    <t>12,72</t>
  </si>
  <si>
    <t>0,18</t>
  </si>
  <si>
    <t>0,21</t>
  </si>
  <si>
    <t>0,20</t>
  </si>
  <si>
    <t>1,65</t>
  </si>
  <si>
    <t>1,72</t>
  </si>
  <si>
    <t>2,02</t>
  </si>
  <si>
    <t>2,07</t>
  </si>
  <si>
    <t>2,13</t>
  </si>
  <si>
    <t>2,29</t>
  </si>
  <si>
    <t>2,32</t>
  </si>
  <si>
    <t>2,28</t>
  </si>
  <si>
    <t>2,22</t>
  </si>
  <si>
    <t>8,34</t>
  </si>
  <si>
    <t>7,57</t>
  </si>
  <si>
    <t>6,47</t>
  </si>
  <si>
    <t>6,67</t>
  </si>
  <si>
    <t>6,64</t>
  </si>
  <si>
    <t>7,09</t>
  </si>
  <si>
    <t>9,41</t>
  </si>
  <si>
    <t>9,33</t>
  </si>
  <si>
    <t>10,05</t>
  </si>
  <si>
    <t>10,25</t>
  </si>
  <si>
    <t>10,35</t>
  </si>
  <si>
    <t>10,86</t>
  </si>
  <si>
    <t>10,07</t>
  </si>
  <si>
    <t>9,84</t>
  </si>
  <si>
    <t>2,27</t>
  </si>
  <si>
    <t>3,56</t>
  </si>
  <si>
    <t>3,18</t>
  </si>
  <si>
    <t>2,95</t>
  </si>
  <si>
    <t>2,65</t>
  </si>
  <si>
    <t>2,80</t>
  </si>
  <si>
    <t>0,11</t>
  </si>
  <si>
    <t>0,10</t>
  </si>
  <si>
    <t>0,12</t>
  </si>
  <si>
    <t>0,13</t>
  </si>
  <si>
    <t>0,14</t>
  </si>
  <si>
    <t>0,29</t>
  </si>
  <si>
    <t>0,30</t>
  </si>
  <si>
    <t>0,31</t>
  </si>
  <si>
    <t>0,27</t>
  </si>
  <si>
    <t>0,26</t>
  </si>
  <si>
    <t>0,25</t>
  </si>
  <si>
    <t>0,24</t>
  </si>
  <si>
    <t>0,22</t>
  </si>
  <si>
    <t>6,54</t>
  </si>
  <si>
    <t>6,41</t>
  </si>
  <si>
    <t>6,50</t>
  </si>
  <si>
    <t>6,74</t>
  </si>
  <si>
    <t>6,60</t>
  </si>
  <si>
    <t>15,95</t>
  </si>
  <si>
    <t>17,22</t>
  </si>
  <si>
    <t>18,51</t>
  </si>
  <si>
    <t>19,92</t>
  </si>
  <si>
    <t>20,19</t>
  </si>
  <si>
    <t>18,74</t>
  </si>
  <si>
    <t>19,38</t>
  </si>
  <si>
    <t>19,67</t>
  </si>
  <si>
    <t>19,33</t>
  </si>
  <si>
    <t>20,44</t>
  </si>
  <si>
    <t>19,63</t>
  </si>
  <si>
    <t>19,28</t>
  </si>
  <si>
    <t>20,43</t>
  </si>
  <si>
    <t>19,07</t>
  </si>
  <si>
    <t>20,75</t>
  </si>
  <si>
    <t>21,10</t>
  </si>
  <si>
    <t>16,88</t>
  </si>
  <si>
    <t>17,03</t>
  </si>
  <si>
    <t>16,43</t>
  </si>
  <si>
    <t>16,31</t>
  </si>
  <si>
    <t>16,07</t>
  </si>
  <si>
    <t>15,96</t>
  </si>
  <si>
    <t>16,16</t>
  </si>
  <si>
    <t>16,61</t>
  </si>
  <si>
    <t>16,44</t>
  </si>
  <si>
    <t>16,53</t>
  </si>
  <si>
    <t>16,02</t>
  </si>
  <si>
    <t>16,27</t>
  </si>
  <si>
    <t>16,49</t>
  </si>
  <si>
    <t>19,48</t>
  </si>
  <si>
    <t>19,04</t>
  </si>
  <si>
    <t>21,32</t>
  </si>
  <si>
    <t>22,41</t>
  </si>
  <si>
    <t>21,99</t>
  </si>
  <si>
    <t>21,42</t>
  </si>
  <si>
    <t>9,80</t>
  </si>
  <si>
    <t>9,44</t>
  </si>
  <si>
    <t>9,02</t>
  </si>
  <si>
    <t>8,65</t>
  </si>
  <si>
    <t>8,53</t>
  </si>
  <si>
    <t>8,17</t>
  </si>
  <si>
    <t>7,91</t>
  </si>
  <si>
    <t>8,02</t>
  </si>
  <si>
    <t>7,60</t>
  </si>
  <si>
    <t>7,83</t>
  </si>
  <si>
    <t>1,12</t>
  </si>
  <si>
    <t>1,24</t>
  </si>
  <si>
    <t>1,35</t>
  </si>
  <si>
    <t>1,31</t>
  </si>
  <si>
    <t>1,33</t>
  </si>
  <si>
    <t>1,32</t>
  </si>
  <si>
    <t>1,27</t>
  </si>
  <si>
    <t>1,23</t>
  </si>
  <si>
    <t>1,17</t>
  </si>
  <si>
    <t>1,13</t>
  </si>
  <si>
    <t>22,46</t>
  </si>
  <si>
    <t>22,04</t>
  </si>
  <si>
    <t>3,05</t>
  </si>
  <si>
    <t>3,20</t>
  </si>
  <si>
    <t>3,27</t>
  </si>
  <si>
    <t>3,12</t>
  </si>
  <si>
    <t>8,61</t>
  </si>
  <si>
    <t>7,24</t>
  </si>
  <si>
    <t>7,27</t>
  </si>
  <si>
    <t>6,68</t>
  </si>
  <si>
    <t>6,21</t>
  </si>
  <si>
    <t>5,97</t>
  </si>
  <si>
    <t>6,27</t>
  </si>
  <si>
    <t>6,31</t>
  </si>
  <si>
    <t>6,16</t>
  </si>
  <si>
    <t>6,02</t>
  </si>
  <si>
    <t>5,88</t>
  </si>
  <si>
    <t>7,45</t>
  </si>
  <si>
    <t>10,58</t>
  </si>
  <si>
    <t>10,48</t>
  </si>
  <si>
    <t>10,83</t>
  </si>
  <si>
    <t>6,35</t>
  </si>
  <si>
    <t>6,30</t>
  </si>
  <si>
    <t>6,79</t>
  </si>
  <si>
    <t>6,48</t>
  </si>
  <si>
    <t>6,83</t>
  </si>
  <si>
    <t>2,75</t>
  </si>
  <si>
    <t>2,56</t>
  </si>
  <si>
    <t>2,46</t>
  </si>
  <si>
    <t>2,31</t>
  </si>
  <si>
    <t>2,11</t>
  </si>
  <si>
    <t>2,03</t>
  </si>
  <si>
    <t>1,85</t>
  </si>
  <si>
    <t>1,71</t>
  </si>
  <si>
    <t>1,64</t>
  </si>
  <si>
    <t>1,51</t>
  </si>
  <si>
    <t>1,54</t>
  </si>
  <si>
    <t>1,42</t>
  </si>
  <si>
    <t>1,61</t>
  </si>
  <si>
    <t>0,74</t>
  </si>
  <si>
    <t>0,75</t>
  </si>
  <si>
    <t>0,76</t>
  </si>
  <si>
    <t>0,79</t>
  </si>
  <si>
    <t>0,78</t>
  </si>
  <si>
    <t>0,81</t>
  </si>
  <si>
    <t>0,80</t>
  </si>
  <si>
    <t>0,77</t>
  </si>
  <si>
    <t>0,82</t>
  </si>
  <si>
    <t>5,91</t>
  </si>
  <si>
    <t>5,76</t>
  </si>
  <si>
    <t>5,31</t>
  </si>
  <si>
    <t>5,24</t>
  </si>
  <si>
    <t>5,49</t>
  </si>
  <si>
    <t>5,16</t>
  </si>
  <si>
    <t>4,72</t>
  </si>
  <si>
    <t>4,60</t>
  </si>
  <si>
    <t>4,79</t>
  </si>
  <si>
    <t>4,71</t>
  </si>
  <si>
    <t>4,52</t>
  </si>
  <si>
    <t>6,46</t>
  </si>
  <si>
    <t>6,57</t>
  </si>
  <si>
    <t>7,33</t>
  </si>
  <si>
    <t>7,35</t>
  </si>
  <si>
    <t>7,38</t>
  </si>
  <si>
    <t>7,78</t>
  </si>
  <si>
    <t>7,76</t>
  </si>
  <si>
    <t>1,06</t>
  </si>
  <si>
    <t>1,05</t>
  </si>
  <si>
    <t>1,08</t>
  </si>
  <si>
    <t>1,07</t>
  </si>
  <si>
    <t>1,09</t>
  </si>
  <si>
    <t>1,04</t>
  </si>
  <si>
    <t>1,01</t>
  </si>
  <si>
    <t>11,31</t>
  </si>
  <si>
    <t>10,71</t>
  </si>
  <si>
    <t>10,42</t>
  </si>
  <si>
    <t>1,47</t>
  </si>
  <si>
    <t>1,50</t>
  </si>
  <si>
    <t>1,70</t>
  </si>
  <si>
    <t>1,78</t>
  </si>
  <si>
    <t>1,79</t>
  </si>
  <si>
    <t>1,45</t>
  </si>
  <si>
    <t>1,48</t>
  </si>
  <si>
    <t>100,00</t>
  </si>
  <si>
    <t xml:space="preserve">Keterangan : </t>
  </si>
  <si>
    <t>bidang ekonomi</t>
  </si>
  <si>
    <t xml:space="preserve">*BPS </t>
  </si>
  <si>
    <t>Kontribusi Kategori Perdagangan Besar dan Eceran; Reparasi Mobil dan Sepeda Motor</t>
  </si>
  <si>
    <t>a. Rata-rata Lama Sekolah</t>
  </si>
  <si>
    <t>b. Harapan Lama Sekolah</t>
  </si>
  <si>
    <t>c. Angka Harapan Hidup</t>
  </si>
  <si>
    <t>d. Pengeluaran per Kapita Disesuaikan</t>
  </si>
  <si>
    <t>Angka Partisipasi Kasar</t>
  </si>
  <si>
    <t>- SD</t>
  </si>
  <si>
    <t>- SMP</t>
  </si>
  <si>
    <t>- SMA</t>
  </si>
  <si>
    <t>Angka Partisipasi Murni</t>
  </si>
  <si>
    <t>Angka Partisipasi Sekolah</t>
  </si>
  <si>
    <t>- 7-12</t>
  </si>
  <si>
    <t>- 13-15</t>
  </si>
  <si>
    <t>- 16-18</t>
  </si>
  <si>
    <t>- 19-24</t>
  </si>
  <si>
    <t>Keterangan :</t>
  </si>
  <si>
    <t>bidang PPM</t>
  </si>
  <si>
    <t>Data tidak tersedia</t>
  </si>
  <si>
    <t>INDEKS PENDIDIKAN</t>
  </si>
  <si>
    <t>INDEKS KESEHATAN</t>
  </si>
  <si>
    <t>INDEKS PENGELUARAN</t>
  </si>
  <si>
    <t>Kendari sebagai Kota Metropolitan Hijau yang Religius, Maju, dan Sejahtera di wilayah Semenanjung Tenggara</t>
  </si>
  <si>
    <t>di eksum ada perbandingan visi lama dan baru (untuk internal bappeda) saat KP visi lama didelete</t>
  </si>
  <si>
    <t>Cakupan RTH per Kecamatan</t>
  </si>
  <si>
    <t>pendukung</t>
  </si>
  <si>
    <t>Perdagangan</t>
  </si>
  <si>
    <t>Industri ekonomi kreatif - nilai tambah pertanian</t>
  </si>
  <si>
    <t>Menguatnya kinerja ekonomi sektor jasa dan perdagangan</t>
  </si>
  <si>
    <t>Meningkatnya iklim investasi dalam pengembangan industri ekonomi kreatif</t>
  </si>
  <si>
    <t>Kontribusi sektor ekonomi kreatif</t>
  </si>
  <si>
    <r>
      <t xml:space="preserve">Penguatan komoditas ekonomi strategis sebagai </t>
    </r>
    <r>
      <rPr>
        <i/>
        <sz val="10"/>
        <color rgb="FF000000"/>
        <rFont val="Arial"/>
        <family val="2"/>
        <scheme val="minor"/>
      </rPr>
      <t>leading sector</t>
    </r>
    <r>
      <rPr>
        <sz val="10"/>
        <color rgb="FF000000"/>
        <rFont val="Arial"/>
        <family val="2"/>
        <scheme val="minor"/>
      </rPr>
      <t xml:space="preserve"> pembangunan daerah</t>
    </r>
  </si>
  <si>
    <t>Mewujudkan kualitas kepariwisataan daerah</t>
  </si>
  <si>
    <t>Kontribusi sektor pariwisata</t>
  </si>
  <si>
    <t>Meningkatnya kualitas lingkungan hidup wilayah perkotaan</t>
  </si>
  <si>
    <t>Belum optimalnya kualitas perekonomian kerakyatan yang berkelanjutan</t>
  </si>
  <si>
    <t>Belum optimalnya daya saing Sumber Daya Manusia</t>
  </si>
  <si>
    <t>Belum optimalnya pemerataan pembangunan berbasis pelayanan publik</t>
  </si>
  <si>
    <t>Kesenjangan kesejahteraan masyarakat</t>
  </si>
  <si>
    <t>Tata kelola perkotaan menuju metropolitan hijau</t>
  </si>
  <si>
    <t>Masyarakat Kendari yang Unggul dan Berdaya Saing</t>
  </si>
  <si>
    <t>Ekonomi perkotaan yang berkelanjutan</t>
  </si>
  <si>
    <t>Kondusivitas wilayah dalam mewujudkan pembangunan daerah</t>
  </si>
  <si>
    <t>Kondisi Awal</t>
  </si>
  <si>
    <t>Penurunan Laju Pertumbuhan Penduduk</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</si>
</sst>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 #,##0_-;_-* &quot;-&quot;_-;_-@_-"/>
    <numFmt numFmtId="43" formatCode="_-* #,##0.00_-;\-* #,##0.00_-;_-* &quot;-&quot;??_-;_-@_-"/>
    <numFmt numFmtId="164" formatCode="m/d/yyyy\ h:mm:ss"/>
    <numFmt numFmtId="165" formatCode="#,##0.0000"/>
    <numFmt numFmtId="166" formatCode="_(* #,##0.00_);_(* \(#,##0.00\);_(* &quot;-&quot;_);_(@_)"/>
    <numFmt numFmtId="167" formatCode="_-* #,##0.00_-;\-* #,##0.00_-;_-* &quot;-&quot;_-;_-@_-"/>
    <numFmt numFmtId="168" formatCode="0.000"/>
  </numFmts>
  <fonts count="29">
    <font>
      <sz val="10"/>
      <color rgb="FF000000"/>
      <name val="Arial"/>
      <scheme val="minor"/>
    </font>
    <font>
      <sz val="11"/>
      <color theme="1"/>
      <name val="Arial"/>
      <family val="2"/>
      <scheme val="minor"/>
    </font>
    <font>
      <sz val="10"/>
      <color theme="1"/>
      <name val="Arial"/>
      <family val="2"/>
      <scheme val="minor"/>
    </font>
    <font>
      <u/>
      <sz val="10"/>
      <color rgb="FF0000FF"/>
      <name val="Arial"/>
      <family val="2"/>
    </font>
    <font>
      <b/>
      <sz val="10"/>
      <color theme="1"/>
      <name val="Arial"/>
      <family val="2"/>
      <scheme val="minor"/>
    </font>
    <font>
      <sz val="9"/>
      <color rgb="FF000000"/>
      <name val="&quot;Google Sans Mono&quot;"/>
    </font>
    <font>
      <sz val="10"/>
      <name val="Arial"/>
      <family val="2"/>
    </font>
    <font>
      <b/>
      <sz val="10"/>
      <color theme="1"/>
      <name val="Arial"/>
      <family val="2"/>
    </font>
    <font>
      <sz val="10"/>
      <color theme="1"/>
      <name val="Arial"/>
      <family val="2"/>
    </font>
    <font>
      <i/>
      <sz val="10"/>
      <color theme="1"/>
      <name val="Arial"/>
      <family val="2"/>
    </font>
    <font>
      <b/>
      <sz val="10"/>
      <color rgb="FF000000"/>
      <name val="Arial"/>
      <family val="2"/>
      <scheme val="minor"/>
    </font>
    <font>
      <sz val="10"/>
      <color rgb="FF000000"/>
      <name val="Arial"/>
      <family val="2"/>
      <scheme val="minor"/>
    </font>
    <font>
      <sz val="10"/>
      <color theme="3" tint="4.9989318521683403E-2"/>
      <name val="Arial"/>
      <family val="2"/>
      <scheme val="minor"/>
    </font>
    <font>
      <sz val="10"/>
      <color theme="1"/>
      <name val="Arial"/>
      <family val="2"/>
      <scheme val="minor"/>
    </font>
    <font>
      <b/>
      <sz val="10"/>
      <color theme="3" tint="4.9989318521683403E-2"/>
      <name val="Arial"/>
      <family val="2"/>
      <scheme val="minor"/>
    </font>
    <font>
      <b/>
      <sz val="10"/>
      <color theme="1"/>
      <name val="Arial"/>
      <family val="2"/>
      <scheme val="minor"/>
    </font>
    <font>
      <sz val="10"/>
      <color rgb="FF000000"/>
      <name val="Arial"/>
      <family val="2"/>
      <scheme val="minor"/>
    </font>
    <font>
      <b/>
      <sz val="11"/>
      <color theme="1"/>
      <name val="Arial"/>
      <family val="2"/>
      <scheme val="minor"/>
    </font>
    <font>
      <b/>
      <sz val="11"/>
      <color theme="1"/>
      <name val="Calibri"/>
      <family val="2"/>
    </font>
    <font>
      <i/>
      <sz val="10"/>
      <color rgb="FF000000"/>
      <name val="Arial"/>
      <family val="2"/>
      <scheme val="minor"/>
    </font>
    <font>
      <sz val="11"/>
      <color theme="1"/>
      <name val="Calibri"/>
      <family val="2"/>
    </font>
    <font>
      <sz val="11"/>
      <color rgb="FF000000"/>
      <name val="Calibri"/>
      <family val="2"/>
    </font>
    <font>
      <sz val="11"/>
      <name val="Calibri"/>
      <family val="2"/>
    </font>
    <font>
      <sz val="9"/>
      <color rgb="FF000000"/>
      <name val="Arial"/>
      <family val="2"/>
    </font>
    <font>
      <sz val="9"/>
      <color theme="1"/>
      <name val="Arial"/>
      <family val="2"/>
    </font>
    <font>
      <sz val="11"/>
      <color theme="1"/>
      <name val="Arial"/>
      <family val="2"/>
    </font>
    <font>
      <sz val="11"/>
      <color rgb="FF000000"/>
      <name val="Arial"/>
      <family val="2"/>
      <scheme val="minor"/>
    </font>
    <font>
      <sz val="9"/>
      <color indexed="81"/>
      <name val="Tahoma"/>
      <family val="2"/>
    </font>
    <font>
      <b/>
      <sz val="9"/>
      <color indexed="81"/>
      <name val="Tahoma"/>
      <family val="2"/>
    </font>
  </fonts>
  <fills count="32">
    <fill>
      <patternFill patternType="none"/>
    </fill>
    <fill>
      <patternFill patternType="gray125"/>
    </fill>
    <fill>
      <patternFill patternType="solid">
        <fgColor rgb="FF00FFFF"/>
        <bgColor rgb="FF00FFFF"/>
      </patternFill>
    </fill>
    <fill>
      <patternFill patternType="solid">
        <fgColor rgb="FF4A86E8"/>
        <bgColor rgb="FF4A86E8"/>
      </patternFill>
    </fill>
    <fill>
      <patternFill patternType="solid">
        <fgColor theme="0"/>
        <bgColor theme="0"/>
      </patternFill>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
      <patternFill patternType="solid">
        <fgColor rgb="FFFFFF0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2"/>
        <bgColor indexed="64"/>
      </patternFill>
    </fill>
    <fill>
      <patternFill patternType="solid">
        <fgColor rgb="FF92D050"/>
        <bgColor indexed="64"/>
      </patternFill>
    </fill>
    <fill>
      <patternFill patternType="solid">
        <fgColor rgb="FFFFFF00"/>
        <bgColor rgb="FF00FFFF"/>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B7B7B7"/>
        <bgColor rgb="FFB7B7B7"/>
      </patternFill>
    </fill>
    <fill>
      <patternFill patternType="solid">
        <fgColor rgb="FFFFF2CC"/>
        <bgColor rgb="FFFFF2CC"/>
      </patternFill>
    </fill>
    <fill>
      <patternFill patternType="solid">
        <fgColor theme="0" tint="-0.499984740745262"/>
        <bgColor indexed="64"/>
      </patternFill>
    </fill>
    <fill>
      <patternFill patternType="solid">
        <fgColor rgb="FFD9D9D9"/>
        <bgColor rgb="FFD9D9D9"/>
      </patternFill>
    </fill>
    <fill>
      <patternFill patternType="solid">
        <fgColor rgb="FFCCCCCC"/>
        <bgColor rgb="FFCCCCCC"/>
      </patternFill>
    </fill>
    <fill>
      <patternFill patternType="solid">
        <fgColor rgb="FFBFBFBF"/>
        <bgColor rgb="FFBFBFBF"/>
      </patternFill>
    </fill>
    <fill>
      <patternFill patternType="solid">
        <fgColor rgb="FF92D050"/>
        <bgColor rgb="FFD9D9D9"/>
      </patternFill>
    </fill>
    <fill>
      <patternFill patternType="solid">
        <fgColor rgb="FFFFFF00"/>
        <bgColor rgb="FFD9D9D9"/>
      </patternFill>
    </fill>
    <fill>
      <patternFill patternType="solid">
        <fgColor rgb="FFFFC000"/>
        <bgColor indexed="64"/>
      </patternFill>
    </fill>
    <fill>
      <patternFill patternType="solid">
        <fgColor theme="0" tint="-0.499984740745262"/>
        <bgColor theme="0"/>
      </patternFill>
    </fill>
  </fills>
  <borders count="16">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3">
    <xf numFmtId="0" fontId="0" fillId="0" borderId="0"/>
    <xf numFmtId="41" fontId="16" fillId="0" borderId="0" applyFont="0" applyFill="0" applyBorder="0" applyAlignment="0" applyProtection="0"/>
    <xf numFmtId="0" fontId="1" fillId="0" borderId="0"/>
  </cellStyleXfs>
  <cellXfs count="294">
    <xf numFmtId="0" fontId="0" fillId="0" borderId="0" xfId="0"/>
    <xf numFmtId="0" fontId="2" fillId="2" borderId="0" xfId="0" applyFont="1" applyFill="1" applyAlignment="1">
      <alignment horizontal="center" vertical="center"/>
    </xf>
    <xf numFmtId="164" fontId="2" fillId="0" borderId="0" xfId="0" applyNumberFormat="1" applyFont="1" applyAlignment="1">
      <alignment vertical="top"/>
    </xf>
    <xf numFmtId="0" fontId="2" fillId="0" borderId="0" xfId="0" applyFont="1" applyAlignment="1">
      <alignment vertical="top"/>
    </xf>
    <xf numFmtId="0" fontId="2" fillId="0" borderId="0" xfId="0" applyFont="1" applyAlignment="1">
      <alignment vertical="top" wrapText="1"/>
    </xf>
    <xf numFmtId="164" fontId="2" fillId="0" borderId="0" xfId="0" applyNumberFormat="1" applyFont="1"/>
    <xf numFmtId="0" fontId="2" fillId="0" borderId="0" xfId="0" applyFont="1"/>
    <xf numFmtId="0" fontId="2" fillId="0" borderId="0" xfId="0" applyFont="1" applyAlignment="1">
      <alignment wrapText="1"/>
    </xf>
    <xf numFmtId="0" fontId="3" fillId="0" borderId="0" xfId="0" applyFont="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4" borderId="3" xfId="0" applyFont="1" applyFill="1" applyBorder="1" applyAlignment="1">
      <alignment horizontal="center"/>
    </xf>
    <xf numFmtId="0" fontId="4" fillId="4" borderId="0" xfId="0" applyFont="1" applyFill="1" applyAlignment="1">
      <alignment horizontal="center"/>
    </xf>
    <xf numFmtId="0" fontId="2" fillId="5" borderId="3" xfId="0" applyFont="1" applyFill="1" applyBorder="1" applyAlignment="1">
      <alignment vertical="center"/>
    </xf>
    <xf numFmtId="0" fontId="2" fillId="6" borderId="3" xfId="0" applyFont="1" applyFill="1" applyBorder="1" applyAlignment="1">
      <alignment horizontal="center" vertical="center"/>
    </xf>
    <xf numFmtId="0" fontId="2" fillId="0" borderId="3" xfId="0" applyFont="1" applyBorder="1"/>
    <xf numFmtId="3" fontId="2" fillId="0" borderId="3" xfId="0" applyNumberFormat="1" applyFont="1" applyBorder="1"/>
    <xf numFmtId="10" fontId="2" fillId="0" borderId="4" xfId="0" applyNumberFormat="1" applyFont="1" applyBorder="1"/>
    <xf numFmtId="10" fontId="2" fillId="6" borderId="3" xfId="0" applyNumberFormat="1" applyFont="1" applyFill="1" applyBorder="1"/>
    <xf numFmtId="3" fontId="2" fillId="5" borderId="3" xfId="0" applyNumberFormat="1" applyFont="1" applyFill="1" applyBorder="1"/>
    <xf numFmtId="0" fontId="2" fillId="5" borderId="3" xfId="0" applyFont="1" applyFill="1" applyBorder="1"/>
    <xf numFmtId="3" fontId="2" fillId="6" borderId="3" xfId="0" applyNumberFormat="1" applyFont="1" applyFill="1" applyBorder="1"/>
    <xf numFmtId="3" fontId="5" fillId="7" borderId="3" xfId="0" applyNumberFormat="1" applyFont="1" applyFill="1" applyBorder="1"/>
    <xf numFmtId="3" fontId="4" fillId="0" borderId="3" xfId="0" applyNumberFormat="1" applyFont="1" applyBorder="1"/>
    <xf numFmtId="0" fontId="2" fillId="6" borderId="3" xfId="0" applyFont="1" applyFill="1" applyBorder="1"/>
    <xf numFmtId="0" fontId="10" fillId="0" borderId="6" xfId="0" applyFont="1" applyBorder="1" applyAlignment="1">
      <alignment horizontal="center"/>
    </xf>
    <xf numFmtId="0" fontId="0" fillId="0" borderId="6" xfId="0" applyBorder="1"/>
    <xf numFmtId="0" fontId="0" fillId="0" borderId="6" xfId="0" applyBorder="1" applyAlignment="1">
      <alignment horizontal="center"/>
    </xf>
    <xf numFmtId="2" fontId="0" fillId="0" borderId="6" xfId="0" applyNumberFormat="1" applyBorder="1" applyAlignment="1">
      <alignment horizontal="center"/>
    </xf>
    <xf numFmtId="0" fontId="10" fillId="8" borderId="6" xfId="0" applyFont="1" applyFill="1" applyBorder="1"/>
    <xf numFmtId="0" fontId="10" fillId="8" borderId="6" xfId="0" applyFont="1" applyFill="1" applyBorder="1" applyAlignment="1">
      <alignment horizontal="center"/>
    </xf>
    <xf numFmtId="2" fontId="10" fillId="8" borderId="6" xfId="0" applyNumberFormat="1" applyFont="1" applyFill="1" applyBorder="1" applyAlignment="1">
      <alignment horizontal="center"/>
    </xf>
    <xf numFmtId="0" fontId="10" fillId="0" borderId="0" xfId="0" applyFont="1"/>
    <xf numFmtId="0" fontId="11" fillId="0" borderId="6" xfId="0" applyFont="1" applyBorder="1"/>
    <xf numFmtId="0" fontId="11" fillId="0" borderId="6" xfId="0" applyFont="1" applyBorder="1" applyAlignment="1">
      <alignment horizontal="center"/>
    </xf>
    <xf numFmtId="2" fontId="10" fillId="8" borderId="6" xfId="0" applyNumberFormat="1" applyFont="1" applyFill="1" applyBorder="1"/>
    <xf numFmtId="2" fontId="10" fillId="0" borderId="0" xfId="0" applyNumberFormat="1" applyFont="1"/>
    <xf numFmtId="0" fontId="10" fillId="0" borderId="6" xfId="0" applyFont="1" applyBorder="1" applyAlignment="1">
      <alignment vertical="center"/>
    </xf>
    <xf numFmtId="0" fontId="10" fillId="0" borderId="6" xfId="0" applyFont="1" applyBorder="1" applyAlignment="1">
      <alignment horizontal="center" vertical="center"/>
    </xf>
    <xf numFmtId="0" fontId="11" fillId="0" borderId="6" xfId="0" applyFont="1" applyBorder="1" applyAlignment="1">
      <alignment horizontal="left" vertical="top"/>
    </xf>
    <xf numFmtId="2" fontId="11" fillId="0" borderId="6" xfId="0" applyNumberFormat="1" applyFont="1" applyBorder="1" applyAlignment="1">
      <alignment horizontal="center"/>
    </xf>
    <xf numFmtId="0" fontId="11" fillId="0" borderId="0" xfId="0" applyFont="1"/>
    <xf numFmtId="0" fontId="12" fillId="0" borderId="6" xfId="0" applyFont="1" applyBorder="1"/>
    <xf numFmtId="0" fontId="12" fillId="0" borderId="6" xfId="0" applyFont="1" applyBorder="1" applyAlignment="1">
      <alignment horizontal="center"/>
    </xf>
    <xf numFmtId="2" fontId="0" fillId="0" borderId="7" xfId="0" applyNumberFormat="1" applyBorder="1" applyAlignment="1">
      <alignment horizontal="center"/>
    </xf>
    <xf numFmtId="0" fontId="10" fillId="8" borderId="0" xfId="0" applyFont="1" applyFill="1" applyAlignment="1">
      <alignment horizontal="center"/>
    </xf>
    <xf numFmtId="2" fontId="10" fillId="8" borderId="0" xfId="0" applyNumberFormat="1" applyFont="1" applyFill="1" applyAlignment="1">
      <alignment horizontal="center"/>
    </xf>
    <xf numFmtId="0" fontId="0" fillId="0" borderId="0" xfId="0" applyAlignment="1">
      <alignment horizontal="center"/>
    </xf>
    <xf numFmtId="2" fontId="0" fillId="0" borderId="0" xfId="0" applyNumberFormat="1" applyAlignment="1">
      <alignment horizontal="center"/>
    </xf>
    <xf numFmtId="0" fontId="11" fillId="0" borderId="0" xfId="0" applyFont="1" applyAlignment="1">
      <alignment horizontal="center"/>
    </xf>
    <xf numFmtId="0" fontId="10" fillId="0" borderId="6" xfId="0" applyFont="1" applyBorder="1"/>
    <xf numFmtId="0" fontId="10" fillId="9" borderId="10" xfId="0" applyFont="1" applyFill="1" applyBorder="1" applyAlignment="1">
      <alignment horizontal="center" vertical="center"/>
    </xf>
    <xf numFmtId="0" fontId="10" fillId="9" borderId="6" xfId="0" applyFont="1" applyFill="1" applyBorder="1" applyAlignment="1">
      <alignment horizontal="center" vertical="center"/>
    </xf>
    <xf numFmtId="0" fontId="10" fillId="10" borderId="6" xfId="0" applyFont="1" applyFill="1" applyBorder="1" applyAlignment="1">
      <alignment horizontal="center" vertical="center"/>
    </xf>
    <xf numFmtId="0" fontId="11" fillId="0" borderId="10" xfId="0" applyFont="1" applyBorder="1"/>
    <xf numFmtId="0" fontId="11" fillId="9" borderId="10" xfId="0" applyFont="1" applyFill="1" applyBorder="1"/>
    <xf numFmtId="0" fontId="0" fillId="9" borderId="6" xfId="0" applyFill="1" applyBorder="1" applyAlignment="1">
      <alignment horizontal="center"/>
    </xf>
    <xf numFmtId="2" fontId="0" fillId="10" borderId="6" xfId="0" applyNumberFormat="1" applyFill="1" applyBorder="1" applyAlignment="1">
      <alignment horizontal="center"/>
    </xf>
    <xf numFmtId="0" fontId="0" fillId="8" borderId="6" xfId="0" applyFill="1" applyBorder="1" applyAlignment="1">
      <alignment horizontal="center"/>
    </xf>
    <xf numFmtId="2" fontId="0" fillId="8" borderId="6" xfId="0" applyNumberFormat="1" applyFill="1" applyBorder="1" applyAlignment="1">
      <alignment horizontal="center"/>
    </xf>
    <xf numFmtId="2" fontId="0" fillId="0" borderId="0" xfId="0" applyNumberFormat="1"/>
    <xf numFmtId="0" fontId="10" fillId="9" borderId="6" xfId="0" applyFont="1" applyFill="1" applyBorder="1" applyAlignment="1">
      <alignment horizontal="center" vertical="center" wrapText="1"/>
    </xf>
    <xf numFmtId="0" fontId="10" fillId="10" borderId="6" xfId="0" applyFont="1" applyFill="1" applyBorder="1" applyAlignment="1">
      <alignment horizontal="center" vertical="center" wrapText="1"/>
    </xf>
    <xf numFmtId="0" fontId="0" fillId="9" borderId="6" xfId="0" applyFill="1" applyBorder="1"/>
    <xf numFmtId="0" fontId="0" fillId="8" borderId="6" xfId="0" applyFill="1" applyBorder="1"/>
    <xf numFmtId="2" fontId="0" fillId="8" borderId="6" xfId="0" applyNumberFormat="1" applyFill="1" applyBorder="1"/>
    <xf numFmtId="0" fontId="0" fillId="0" borderId="0" xfId="0" applyAlignment="1">
      <alignment horizontal="left"/>
    </xf>
    <xf numFmtId="0" fontId="13" fillId="0" borderId="0" xfId="0" applyFont="1" applyAlignment="1">
      <alignment wrapText="1"/>
    </xf>
    <xf numFmtId="0" fontId="13" fillId="0" borderId="0" xfId="0" applyFont="1"/>
    <xf numFmtId="0" fontId="0" fillId="11" borderId="6" xfId="0" applyFill="1" applyBorder="1"/>
    <xf numFmtId="2" fontId="0" fillId="0" borderId="6" xfId="0" applyNumberFormat="1" applyBorder="1"/>
    <xf numFmtId="0" fontId="11" fillId="0" borderId="0" xfId="0" applyFont="1" applyAlignment="1">
      <alignment wrapText="1"/>
    </xf>
    <xf numFmtId="0" fontId="0" fillId="0" borderId="0" xfId="0" applyAlignment="1">
      <alignment vertical="center"/>
    </xf>
    <xf numFmtId="0" fontId="10" fillId="0" borderId="0" xfId="0" applyFont="1" applyAlignment="1">
      <alignment vertical="center"/>
    </xf>
    <xf numFmtId="0" fontId="0" fillId="0" borderId="0" xfId="0" applyAlignment="1">
      <alignment horizontal="center" vertical="center"/>
    </xf>
    <xf numFmtId="0" fontId="10" fillId="0" borderId="0" xfId="0" applyFont="1" applyAlignment="1">
      <alignment horizontal="center" vertical="center"/>
    </xf>
    <xf numFmtId="0" fontId="10" fillId="12" borderId="0" xfId="0" applyFont="1" applyFill="1" applyAlignment="1">
      <alignment horizontal="center" vertical="center"/>
    </xf>
    <xf numFmtId="0" fontId="10" fillId="12" borderId="0" xfId="0" applyFont="1" applyFill="1" applyAlignment="1">
      <alignment horizontal="center" vertical="center" wrapText="1"/>
    </xf>
    <xf numFmtId="0" fontId="0" fillId="12" borderId="0" xfId="0" applyFill="1" applyAlignment="1">
      <alignment vertical="center"/>
    </xf>
    <xf numFmtId="0" fontId="11" fillId="0" borderId="0" xfId="0" applyFont="1" applyAlignment="1">
      <alignment vertical="center" wrapText="1"/>
    </xf>
    <xf numFmtId="0" fontId="0" fillId="0" borderId="0" xfId="0" applyAlignment="1">
      <alignment vertical="center" wrapText="1"/>
    </xf>
    <xf numFmtId="0" fontId="2" fillId="13" borderId="0" xfId="0" applyFont="1" applyFill="1" applyAlignment="1">
      <alignment horizontal="center" vertical="center" wrapText="1"/>
    </xf>
    <xf numFmtId="0" fontId="10" fillId="8" borderId="11" xfId="0" applyFont="1" applyFill="1" applyBorder="1"/>
    <xf numFmtId="0" fontId="14" fillId="8" borderId="11" xfId="0" applyFont="1" applyFill="1" applyBorder="1"/>
    <xf numFmtId="0" fontId="13" fillId="13" borderId="0" xfId="0" applyFont="1" applyFill="1" applyAlignment="1">
      <alignment horizontal="center" vertical="center" wrapText="1"/>
    </xf>
    <xf numFmtId="0" fontId="2" fillId="13" borderId="0" xfId="0" applyFont="1" applyFill="1" applyAlignment="1">
      <alignment horizontal="center" vertical="center"/>
    </xf>
    <xf numFmtId="0" fontId="11" fillId="0" borderId="6" xfId="0" applyFont="1" applyBorder="1" applyAlignment="1">
      <alignment wrapText="1"/>
    </xf>
    <xf numFmtId="0" fontId="0" fillId="0" borderId="6" xfId="0" applyBorder="1" applyAlignment="1">
      <alignment wrapText="1"/>
    </xf>
    <xf numFmtId="0" fontId="10" fillId="12" borderId="0" xfId="0" applyFont="1" applyFill="1" applyAlignment="1">
      <alignment vertical="center" wrapText="1"/>
    </xf>
    <xf numFmtId="0" fontId="2" fillId="14" borderId="0" xfId="0" applyFont="1" applyFill="1" applyAlignment="1">
      <alignment vertical="top" wrapText="1"/>
    </xf>
    <xf numFmtId="0" fontId="11" fillId="0" borderId="0" xfId="0" applyFont="1" applyAlignment="1">
      <alignment horizontal="center" vertical="center"/>
    </xf>
    <xf numFmtId="0" fontId="15" fillId="8" borderId="0" xfId="0" applyFont="1" applyFill="1" applyAlignment="1">
      <alignment vertical="top" wrapText="1"/>
    </xf>
    <xf numFmtId="0" fontId="10" fillId="8" borderId="0" xfId="0" applyFont="1" applyFill="1" applyAlignment="1">
      <alignment horizontal="center" vertical="center"/>
    </xf>
    <xf numFmtId="0" fontId="11" fillId="0" borderId="0" xfId="0" applyFont="1" applyAlignment="1">
      <alignment horizontal="left" vertical="center"/>
    </xf>
    <xf numFmtId="0" fontId="11" fillId="0" borderId="6" xfId="0" applyFont="1" applyBorder="1" applyAlignment="1">
      <alignment horizontal="left" vertical="center"/>
    </xf>
    <xf numFmtId="0" fontId="0" fillId="0" borderId="6" xfId="0" applyBorder="1" applyAlignment="1">
      <alignment horizontal="center" vertical="center"/>
    </xf>
    <xf numFmtId="2" fontId="0" fillId="0" borderId="6" xfId="0" applyNumberFormat="1" applyBorder="1" applyAlignment="1">
      <alignment horizontal="center" vertical="center"/>
    </xf>
    <xf numFmtId="0" fontId="10" fillId="9" borderId="6" xfId="0" applyFont="1" applyFill="1" applyBorder="1" applyAlignment="1">
      <alignment horizontal="left" vertical="center"/>
    </xf>
    <xf numFmtId="0" fontId="10" fillId="9" borderId="6" xfId="0" applyFont="1" applyFill="1" applyBorder="1" applyAlignment="1">
      <alignment vertical="center"/>
    </xf>
    <xf numFmtId="0" fontId="10" fillId="0" borderId="0" xfId="0" applyFont="1" applyAlignment="1">
      <alignment horizontal="center"/>
    </xf>
    <xf numFmtId="0" fontId="0" fillId="15" borderId="6" xfId="0" applyFill="1" applyBorder="1"/>
    <xf numFmtId="2" fontId="0" fillId="15" borderId="6" xfId="0" applyNumberFormat="1" applyFill="1" applyBorder="1"/>
    <xf numFmtId="0" fontId="11" fillId="16" borderId="6" xfId="0" applyFont="1" applyFill="1" applyBorder="1" applyAlignment="1">
      <alignment wrapText="1"/>
    </xf>
    <xf numFmtId="0" fontId="0" fillId="16" borderId="6" xfId="0" applyFill="1" applyBorder="1"/>
    <xf numFmtId="2" fontId="0" fillId="16" borderId="6" xfId="0" applyNumberFormat="1" applyFill="1" applyBorder="1"/>
    <xf numFmtId="0" fontId="11" fillId="15" borderId="6" xfId="0" applyFont="1" applyFill="1" applyBorder="1"/>
    <xf numFmtId="0" fontId="11" fillId="8" borderId="6" xfId="0" applyFont="1" applyFill="1" applyBorder="1" applyAlignment="1">
      <alignment horizontal="left" vertical="center"/>
    </xf>
    <xf numFmtId="0" fontId="0" fillId="8" borderId="6" xfId="0" applyFill="1" applyBorder="1" applyAlignment="1">
      <alignment horizontal="center" vertical="center"/>
    </xf>
    <xf numFmtId="2" fontId="0" fillId="8" borderId="6" xfId="0" applyNumberFormat="1" applyFill="1" applyBorder="1" applyAlignment="1">
      <alignment horizontal="center" vertical="center"/>
    </xf>
    <xf numFmtId="0" fontId="10" fillId="8" borderId="0" xfId="0" applyFont="1" applyFill="1" applyAlignment="1">
      <alignment horizontal="center" vertical="center" wrapText="1"/>
    </xf>
    <xf numFmtId="0" fontId="10" fillId="10" borderId="0" xfId="0" applyFont="1" applyFill="1" applyAlignment="1">
      <alignment horizontal="center" vertical="center" wrapText="1"/>
    </xf>
    <xf numFmtId="0" fontId="0" fillId="10" borderId="0" xfId="0" applyFill="1" applyAlignment="1">
      <alignment vertical="center" wrapText="1"/>
    </xf>
    <xf numFmtId="0" fontId="11" fillId="8" borderId="6" xfId="0" applyFont="1" applyFill="1" applyBorder="1" applyAlignment="1">
      <alignment horizontal="center" vertical="center" wrapText="1"/>
    </xf>
    <xf numFmtId="0" fontId="10" fillId="8" borderId="0" xfId="0" applyFont="1" applyFill="1"/>
    <xf numFmtId="0" fontId="0" fillId="10" borderId="6" xfId="0" applyFill="1" applyBorder="1" applyAlignment="1">
      <alignment vertical="center" wrapText="1"/>
    </xf>
    <xf numFmtId="0" fontId="0" fillId="0" borderId="6" xfId="0" applyBorder="1" applyAlignment="1">
      <alignment vertical="center"/>
    </xf>
    <xf numFmtId="0" fontId="11" fillId="0" borderId="6" xfId="0" applyFont="1" applyBorder="1" applyAlignment="1">
      <alignment vertical="center"/>
    </xf>
    <xf numFmtId="0" fontId="0" fillId="0" borderId="0" xfId="0" applyFont="1" applyFill="1" applyBorder="1" applyAlignment="1">
      <alignment vertical="center"/>
    </xf>
    <xf numFmtId="0" fontId="10" fillId="0" borderId="0" xfId="0" applyFont="1" applyAlignment="1">
      <alignment horizontal="center"/>
    </xf>
    <xf numFmtId="0" fontId="11" fillId="0" borderId="6" xfId="0" applyFont="1" applyBorder="1" applyAlignment="1">
      <alignment vertical="center" wrapText="1"/>
    </xf>
    <xf numFmtId="0" fontId="0" fillId="0" borderId="6" xfId="0" applyFill="1" applyBorder="1" applyAlignment="1">
      <alignment horizontal="center" vertical="center" wrapText="1"/>
    </xf>
    <xf numFmtId="0" fontId="0" fillId="0" borderId="6" xfId="0" applyFill="1" applyBorder="1" applyAlignment="1">
      <alignment vertical="center" wrapText="1"/>
    </xf>
    <xf numFmtId="0" fontId="11" fillId="0" borderId="6" xfId="0" applyFont="1" applyFill="1" applyBorder="1" applyAlignment="1">
      <alignment horizontal="left" vertical="center" wrapText="1"/>
    </xf>
    <xf numFmtId="0" fontId="11" fillId="0" borderId="6" xfId="0" applyFont="1" applyBorder="1" applyAlignment="1">
      <alignment horizontal="left" vertical="center" wrapText="1"/>
    </xf>
    <xf numFmtId="0" fontId="10" fillId="12" borderId="6" xfId="0" applyFont="1" applyFill="1" applyBorder="1" applyAlignment="1">
      <alignment horizontal="center" vertical="center" wrapText="1"/>
    </xf>
    <xf numFmtId="0" fontId="11" fillId="17" borderId="6" xfId="0" applyFont="1" applyFill="1" applyBorder="1" applyAlignment="1">
      <alignment horizontal="left" vertical="center"/>
    </xf>
    <xf numFmtId="0" fontId="0" fillId="17" borderId="6" xfId="0" applyFill="1" applyBorder="1" applyAlignment="1">
      <alignment horizontal="center" vertical="center"/>
    </xf>
    <xf numFmtId="2" fontId="0" fillId="17" borderId="6" xfId="0" applyNumberFormat="1" applyFill="1" applyBorder="1" applyAlignment="1">
      <alignment horizontal="center" vertical="center"/>
    </xf>
    <xf numFmtId="0" fontId="10" fillId="18" borderId="6" xfId="0" applyFont="1" applyFill="1" applyBorder="1" applyAlignment="1">
      <alignment horizontal="center"/>
    </xf>
    <xf numFmtId="0" fontId="0" fillId="0" borderId="0" xfId="0" applyFill="1" applyBorder="1" applyAlignment="1">
      <alignment vertical="center"/>
    </xf>
    <xf numFmtId="0" fontId="0" fillId="0" borderId="6" xfId="0" applyBorder="1" applyAlignment="1">
      <alignment vertical="center" wrapText="1"/>
    </xf>
    <xf numFmtId="0" fontId="11" fillId="16" borderId="6" xfId="0" applyFont="1" applyFill="1" applyBorder="1" applyAlignment="1">
      <alignment horizontal="left" vertical="center" wrapText="1"/>
    </xf>
    <xf numFmtId="0" fontId="0" fillId="18" borderId="6" xfId="0" applyFill="1" applyBorder="1" applyAlignment="1">
      <alignment horizontal="center" vertical="center" wrapText="1"/>
    </xf>
    <xf numFmtId="0" fontId="11" fillId="18" borderId="12" xfId="0" applyFont="1" applyFill="1" applyBorder="1" applyAlignment="1">
      <alignment horizontal="left" vertical="center" wrapText="1"/>
    </xf>
    <xf numFmtId="0" fontId="0" fillId="20" borderId="6" xfId="0" applyFill="1" applyBorder="1" applyAlignment="1">
      <alignment horizontal="center" vertical="center" wrapText="1"/>
    </xf>
    <xf numFmtId="0" fontId="0" fillId="20" borderId="6" xfId="0" applyFill="1" applyBorder="1" applyAlignment="1">
      <alignment vertical="center" wrapText="1"/>
    </xf>
    <xf numFmtId="0" fontId="11" fillId="21" borderId="6" xfId="0" applyFont="1" applyFill="1" applyBorder="1" applyAlignment="1">
      <alignment horizontal="center" vertical="center" wrapText="1"/>
    </xf>
    <xf numFmtId="0" fontId="11" fillId="21" borderId="6" xfId="0" applyFont="1" applyFill="1" applyBorder="1" applyAlignment="1">
      <alignment vertical="center" wrapText="1"/>
    </xf>
    <xf numFmtId="0" fontId="11" fillId="20" borderId="12" xfId="0" applyFont="1" applyFill="1" applyBorder="1" applyAlignment="1">
      <alignment horizontal="left" vertical="center" wrapText="1"/>
    </xf>
    <xf numFmtId="0" fontId="18" fillId="8" borderId="6" xfId="0" applyFont="1" applyFill="1" applyBorder="1" applyAlignment="1">
      <alignment horizontal="center" vertical="center"/>
    </xf>
    <xf numFmtId="0" fontId="0" fillId="0" borderId="0" xfId="0" applyAlignment="1">
      <alignment horizontal="left" vertical="center" wrapText="1"/>
    </xf>
    <xf numFmtId="0" fontId="11" fillId="0" borderId="0" xfId="0" applyFont="1" applyAlignment="1">
      <alignment horizontal="left" vertical="center" wrapText="1"/>
    </xf>
    <xf numFmtId="0" fontId="18" fillId="19" borderId="0" xfId="0" applyFont="1" applyFill="1" applyAlignment="1">
      <alignment horizontal="center" vertical="center"/>
    </xf>
    <xf numFmtId="0" fontId="18" fillId="19" borderId="0" xfId="0" applyFont="1" applyFill="1" applyAlignment="1">
      <alignment horizontal="center" vertical="center" wrapText="1"/>
    </xf>
    <xf numFmtId="0" fontId="0" fillId="9" borderId="0" xfId="0" applyFill="1"/>
    <xf numFmtId="0" fontId="10" fillId="9" borderId="0" xfId="0" applyFont="1" applyFill="1" applyAlignment="1">
      <alignment horizontal="center"/>
    </xf>
    <xf numFmtId="0" fontId="20" fillId="4" borderId="3" xfId="0" applyFont="1" applyFill="1" applyBorder="1" applyAlignment="1">
      <alignment horizontal="center" vertical="center"/>
    </xf>
    <xf numFmtId="0" fontId="20" fillId="7" borderId="3" xfId="0" applyFont="1" applyFill="1" applyBorder="1" applyAlignment="1">
      <alignment horizontal="center" vertical="center"/>
    </xf>
    <xf numFmtId="0" fontId="20" fillId="22" borderId="3" xfId="0" applyFont="1" applyFill="1" applyBorder="1" applyAlignment="1">
      <alignment horizontal="center" vertical="center"/>
    </xf>
    <xf numFmtId="0" fontId="20" fillId="7" borderId="0" xfId="0" applyFont="1" applyFill="1" applyBorder="1" applyAlignment="1">
      <alignment horizontal="center" vertical="center"/>
    </xf>
    <xf numFmtId="165" fontId="20" fillId="7" borderId="3" xfId="0" applyNumberFormat="1" applyFont="1" applyFill="1" applyBorder="1" applyAlignment="1">
      <alignment horizontal="center" vertical="center"/>
    </xf>
    <xf numFmtId="0" fontId="20" fillId="7" borderId="3" xfId="0" applyFont="1" applyFill="1" applyBorder="1" applyAlignment="1">
      <alignment horizontal="center" vertical="center" wrapText="1"/>
    </xf>
    <xf numFmtId="0" fontId="20" fillId="0" borderId="0" xfId="2" applyFont="1"/>
    <xf numFmtId="0" fontId="1" fillId="0" borderId="0" xfId="2" applyFont="1" applyAlignment="1"/>
    <xf numFmtId="0" fontId="18" fillId="0" borderId="3" xfId="2" applyFont="1" applyBorder="1" applyAlignment="1">
      <alignment horizontal="center"/>
    </xf>
    <xf numFmtId="0" fontId="17" fillId="0" borderId="3" xfId="2" applyFont="1" applyBorder="1" applyAlignment="1"/>
    <xf numFmtId="0" fontId="20" fillId="0" borderId="3" xfId="2" applyFont="1" applyBorder="1" applyAlignment="1">
      <alignment horizontal="center"/>
    </xf>
    <xf numFmtId="0" fontId="20" fillId="0" borderId="3" xfId="2" applyFont="1" applyBorder="1" applyAlignment="1">
      <alignment wrapText="1"/>
    </xf>
    <xf numFmtId="4" fontId="21" fillId="0" borderId="3" xfId="2" applyNumberFormat="1" applyFont="1" applyBorder="1" applyAlignment="1">
      <alignment horizontal="center"/>
    </xf>
    <xf numFmtId="4" fontId="20" fillId="0" borderId="3" xfId="2" applyNumberFormat="1" applyFont="1" applyBorder="1" applyAlignment="1">
      <alignment horizontal="center"/>
    </xf>
    <xf numFmtId="0" fontId="21" fillId="0" borderId="3" xfId="2" applyFont="1" applyBorder="1" applyAlignment="1">
      <alignment horizontal="center"/>
    </xf>
    <xf numFmtId="4" fontId="21" fillId="0" borderId="5" xfId="2" applyNumberFormat="1" applyFont="1" applyBorder="1" applyAlignment="1">
      <alignment horizontal="center"/>
    </xf>
    <xf numFmtId="4" fontId="20" fillId="4" borderId="3" xfId="2" applyNumberFormat="1" applyFont="1" applyFill="1" applyBorder="1" applyAlignment="1">
      <alignment horizontal="center"/>
    </xf>
    <xf numFmtId="4" fontId="21" fillId="0" borderId="14" xfId="2" applyNumberFormat="1" applyFont="1" applyBorder="1" applyAlignment="1">
      <alignment horizontal="center"/>
    </xf>
    <xf numFmtId="4" fontId="21" fillId="0" borderId="15" xfId="2" applyNumberFormat="1" applyFont="1" applyBorder="1" applyAlignment="1">
      <alignment horizontal="center"/>
    </xf>
    <xf numFmtId="0" fontId="21" fillId="0" borderId="14" xfId="2" applyFont="1" applyBorder="1" applyAlignment="1">
      <alignment horizontal="center"/>
    </xf>
    <xf numFmtId="0" fontId="21" fillId="0" borderId="5" xfId="2" applyFont="1" applyBorder="1" applyAlignment="1">
      <alignment horizontal="center"/>
    </xf>
    <xf numFmtId="0" fontId="20" fillId="4" borderId="3" xfId="2" applyFont="1" applyFill="1" applyBorder="1" applyAlignment="1">
      <alignment horizontal="center"/>
    </xf>
    <xf numFmtId="0" fontId="21" fillId="6" borderId="14" xfId="2" applyFont="1" applyFill="1" applyBorder="1" applyAlignment="1">
      <alignment horizontal="center"/>
    </xf>
    <xf numFmtId="0" fontId="20" fillId="6" borderId="3" xfId="2" applyFont="1" applyFill="1" applyBorder="1" applyAlignment="1">
      <alignment horizontal="center"/>
    </xf>
    <xf numFmtId="0" fontId="21" fillId="0" borderId="15" xfId="2" applyFont="1" applyBorder="1" applyAlignment="1">
      <alignment horizontal="center"/>
    </xf>
    <xf numFmtId="0" fontId="18" fillId="0" borderId="0" xfId="2" applyFont="1" applyAlignment="1">
      <alignment horizontal="center" wrapText="1"/>
    </xf>
    <xf numFmtId="0" fontId="18" fillId="6" borderId="0" xfId="2" applyFont="1" applyFill="1" applyAlignment="1">
      <alignment horizontal="center" wrapText="1"/>
    </xf>
    <xf numFmtId="0" fontId="21" fillId="4" borderId="0" xfId="2" applyFont="1" applyFill="1" applyAlignment="1">
      <alignment horizontal="center"/>
    </xf>
    <xf numFmtId="0" fontId="21" fillId="0" borderId="0" xfId="2" applyFont="1" applyAlignment="1">
      <alignment horizontal="center"/>
    </xf>
    <xf numFmtId="0" fontId="1" fillId="0" borderId="3" xfId="2" applyFont="1" applyBorder="1" applyAlignment="1"/>
    <xf numFmtId="4" fontId="20" fillId="23" borderId="3" xfId="2" applyNumberFormat="1" applyFont="1" applyFill="1" applyBorder="1" applyAlignment="1">
      <alignment horizontal="center"/>
    </xf>
    <xf numFmtId="0" fontId="21" fillId="0" borderId="15" xfId="2" applyFont="1" applyBorder="1" applyAlignment="1">
      <alignment horizontal="right"/>
    </xf>
    <xf numFmtId="0" fontId="20" fillId="4" borderId="3" xfId="2" applyFont="1" applyFill="1" applyBorder="1" applyAlignment="1">
      <alignment horizontal="right"/>
    </xf>
    <xf numFmtId="0" fontId="21" fillId="0" borderId="14" xfId="2" applyFont="1" applyBorder="1" applyAlignment="1">
      <alignment horizontal="right"/>
    </xf>
    <xf numFmtId="0" fontId="1" fillId="0" borderId="3" xfId="2" applyFont="1" applyBorder="1"/>
    <xf numFmtId="0" fontId="21" fillId="0" borderId="0" xfId="2" applyFont="1" applyAlignment="1">
      <alignment horizontal="right"/>
    </xf>
    <xf numFmtId="0" fontId="1" fillId="6" borderId="0" xfId="2" applyFont="1" applyFill="1"/>
    <xf numFmtId="2" fontId="21" fillId="0" borderId="5" xfId="2" applyNumberFormat="1" applyFont="1" applyBorder="1" applyAlignment="1">
      <alignment horizontal="center"/>
    </xf>
    <xf numFmtId="2" fontId="20" fillId="0" borderId="3" xfId="2" applyNumberFormat="1" applyFont="1" applyBorder="1" applyAlignment="1">
      <alignment horizontal="center"/>
    </xf>
    <xf numFmtId="2" fontId="21" fillId="0" borderId="14" xfId="2" applyNumberFormat="1" applyFont="1" applyBorder="1" applyAlignment="1">
      <alignment horizontal="center"/>
    </xf>
    <xf numFmtId="0" fontId="23" fillId="0" borderId="0" xfId="2" applyFont="1" applyAlignment="1">
      <alignment horizontal="center"/>
    </xf>
    <xf numFmtId="2" fontId="20" fillId="4" borderId="3" xfId="2" applyNumberFormat="1" applyFont="1" applyFill="1" applyBorder="1" applyAlignment="1">
      <alignment horizontal="center"/>
    </xf>
    <xf numFmtId="166" fontId="20" fillId="0" borderId="3" xfId="2" applyNumberFormat="1" applyFont="1" applyBorder="1" applyAlignment="1">
      <alignment horizontal="center"/>
    </xf>
    <xf numFmtId="166" fontId="21" fillId="0" borderId="14" xfId="2" applyNumberFormat="1" applyFont="1" applyBorder="1" applyAlignment="1">
      <alignment horizontal="center"/>
    </xf>
    <xf numFmtId="166" fontId="21" fillId="0" borderId="15" xfId="2" applyNumberFormat="1" applyFont="1" applyBorder="1" applyAlignment="1">
      <alignment horizontal="center"/>
    </xf>
    <xf numFmtId="166" fontId="20" fillId="4" borderId="3" xfId="2" applyNumberFormat="1" applyFont="1" applyFill="1" applyBorder="1" applyAlignment="1">
      <alignment horizontal="center"/>
    </xf>
    <xf numFmtId="0" fontId="20" fillId="6" borderId="3" xfId="2" applyFont="1" applyFill="1" applyBorder="1"/>
    <xf numFmtId="0" fontId="20" fillId="0" borderId="3" xfId="2" applyFont="1" applyBorder="1" applyAlignment="1"/>
    <xf numFmtId="0" fontId="24" fillId="0" borderId="3" xfId="2" applyFont="1" applyBorder="1" applyAlignment="1">
      <alignment horizontal="center"/>
    </xf>
    <xf numFmtId="0" fontId="25" fillId="0" borderId="14" xfId="2" applyFont="1" applyBorder="1" applyAlignment="1">
      <alignment horizontal="center"/>
    </xf>
    <xf numFmtId="0" fontId="25" fillId="0" borderId="15" xfId="2" applyFont="1" applyBorder="1" applyAlignment="1">
      <alignment horizontal="center"/>
    </xf>
    <xf numFmtId="0" fontId="24" fillId="4" borderId="3" xfId="2" applyFont="1" applyFill="1" applyBorder="1" applyAlignment="1">
      <alignment horizontal="center"/>
    </xf>
    <xf numFmtId="0" fontId="20" fillId="0" borderId="14" xfId="2" applyFont="1" applyBorder="1" applyAlignment="1">
      <alignment horizontal="center"/>
    </xf>
    <xf numFmtId="167" fontId="20" fillId="4" borderId="3" xfId="1" applyNumberFormat="1" applyFont="1" applyFill="1" applyBorder="1" applyAlignment="1">
      <alignment horizontal="center"/>
    </xf>
    <xf numFmtId="167" fontId="21" fillId="0" borderId="14" xfId="1" applyNumberFormat="1" applyFont="1" applyBorder="1" applyAlignment="1">
      <alignment horizontal="center"/>
    </xf>
    <xf numFmtId="2" fontId="21" fillId="0" borderId="3" xfId="2" applyNumberFormat="1" applyFont="1" applyBorder="1" applyAlignment="1">
      <alignment horizontal="center"/>
    </xf>
    <xf numFmtId="0" fontId="0" fillId="24" borderId="0" xfId="0" applyFill="1"/>
    <xf numFmtId="0" fontId="20" fillId="0" borderId="3" xfId="2" applyFont="1" applyBorder="1"/>
    <xf numFmtId="0" fontId="20" fillId="4" borderId="3" xfId="2" applyFont="1" applyFill="1" applyBorder="1" applyAlignment="1">
      <alignment horizontal="center" vertical="center"/>
    </xf>
    <xf numFmtId="0" fontId="20" fillId="25" borderId="3" xfId="2" applyFont="1" applyFill="1" applyBorder="1"/>
    <xf numFmtId="0" fontId="20" fillId="4" borderId="3" xfId="2" applyFont="1" applyFill="1" applyBorder="1" applyAlignment="1">
      <alignment horizontal="center" vertical="center" wrapText="1"/>
    </xf>
    <xf numFmtId="2" fontId="20" fillId="4" borderId="3" xfId="2" applyNumberFormat="1" applyFont="1" applyFill="1" applyBorder="1" applyAlignment="1">
      <alignment horizontal="center" vertical="center"/>
    </xf>
    <xf numFmtId="0" fontId="23" fillId="4" borderId="0" xfId="2" applyFont="1" applyFill="1" applyBorder="1" applyAlignment="1">
      <alignment horizontal="center" vertical="center" wrapText="1"/>
    </xf>
    <xf numFmtId="1" fontId="20" fillId="4" borderId="3" xfId="2" applyNumberFormat="1" applyFont="1" applyFill="1" applyBorder="1" applyAlignment="1">
      <alignment horizontal="center" vertical="center"/>
    </xf>
    <xf numFmtId="0" fontId="20" fillId="0" borderId="3" xfId="2" quotePrefix="1" applyFont="1" applyBorder="1"/>
    <xf numFmtId="0" fontId="20" fillId="25" borderId="3" xfId="2" applyFont="1" applyFill="1" applyBorder="1" applyAlignment="1">
      <alignment horizontal="center" vertical="center"/>
    </xf>
    <xf numFmtId="0" fontId="20" fillId="25" borderId="3" xfId="2" applyFont="1" applyFill="1" applyBorder="1" applyAlignment="1">
      <alignment horizontal="center" vertical="center" wrapText="1"/>
    </xf>
    <xf numFmtId="0" fontId="20" fillId="26" borderId="3" xfId="2" applyFont="1" applyFill="1" applyBorder="1"/>
    <xf numFmtId="0" fontId="20" fillId="4" borderId="3" xfId="2" applyFont="1" applyFill="1" applyBorder="1" applyAlignment="1"/>
    <xf numFmtId="0" fontId="20" fillId="4" borderId="3" xfId="2" applyFont="1" applyFill="1" applyBorder="1"/>
    <xf numFmtId="0" fontId="20" fillId="27" borderId="0" xfId="2" applyFont="1" applyFill="1" applyBorder="1"/>
    <xf numFmtId="0" fontId="20" fillId="12" borderId="3" xfId="2" applyFont="1" applyFill="1" applyBorder="1" applyAlignment="1">
      <alignment horizontal="center"/>
    </xf>
    <xf numFmtId="0" fontId="20" fillId="12" borderId="3" xfId="2" applyFont="1" applyFill="1" applyBorder="1"/>
    <xf numFmtId="0" fontId="20" fillId="28" borderId="3" xfId="2" applyFont="1" applyFill="1" applyBorder="1"/>
    <xf numFmtId="0" fontId="1" fillId="12" borderId="0" xfId="2" applyFont="1" applyFill="1" applyAlignment="1"/>
    <xf numFmtId="0" fontId="20" fillId="8" borderId="3" xfId="2" applyFont="1" applyFill="1" applyBorder="1" applyAlignment="1">
      <alignment horizontal="center"/>
    </xf>
    <xf numFmtId="0" fontId="20" fillId="8" borderId="3" xfId="2" applyFont="1" applyFill="1" applyBorder="1"/>
    <xf numFmtId="0" fontId="20" fillId="29" borderId="3" xfId="2" applyFont="1" applyFill="1" applyBorder="1"/>
    <xf numFmtId="0" fontId="1" fillId="8" borderId="0" xfId="2" applyFont="1" applyFill="1" applyAlignment="1"/>
    <xf numFmtId="0" fontId="20" fillId="12" borderId="1" xfId="2" applyFont="1" applyFill="1" applyBorder="1" applyAlignment="1">
      <alignment horizontal="center"/>
    </xf>
    <xf numFmtId="0" fontId="20" fillId="12" borderId="1" xfId="2" applyFont="1" applyFill="1" applyBorder="1" applyAlignment="1">
      <alignment wrapText="1"/>
    </xf>
    <xf numFmtId="0" fontId="20" fillId="28" borderId="1" xfId="2" applyFont="1" applyFill="1" applyBorder="1"/>
    <xf numFmtId="0" fontId="20" fillId="0" borderId="14" xfId="2" applyFont="1" applyBorder="1"/>
    <xf numFmtId="0" fontId="20" fillId="4" borderId="14" xfId="2" applyFont="1" applyFill="1" applyBorder="1" applyAlignment="1">
      <alignment horizontal="center" vertical="center"/>
    </xf>
    <xf numFmtId="0" fontId="20" fillId="0" borderId="0" xfId="2" applyFont="1" applyFill="1" applyBorder="1" applyAlignment="1">
      <alignment horizontal="center"/>
    </xf>
    <xf numFmtId="0" fontId="20" fillId="0" borderId="0" xfId="2" applyFont="1" applyFill="1" applyBorder="1" applyAlignment="1">
      <alignment wrapText="1"/>
    </xf>
    <xf numFmtId="0" fontId="20" fillId="0" borderId="0" xfId="2" applyFont="1" applyFill="1" applyBorder="1"/>
    <xf numFmtId="0" fontId="20" fillId="0" borderId="0" xfId="2" applyFont="1" applyFill="1" applyBorder="1" applyAlignment="1">
      <alignment horizontal="center" vertical="center" wrapText="1"/>
    </xf>
    <xf numFmtId="0" fontId="20" fillId="0" borderId="0" xfId="2" applyFont="1" applyFill="1" applyBorder="1" applyAlignment="1">
      <alignment horizontal="center" vertical="center"/>
    </xf>
    <xf numFmtId="1" fontId="20" fillId="0" borderId="0" xfId="2" applyNumberFormat="1" applyFont="1" applyFill="1" applyBorder="1" applyAlignment="1">
      <alignment horizontal="center" vertical="center"/>
    </xf>
    <xf numFmtId="0" fontId="1" fillId="0" borderId="0" xfId="2" applyFont="1" applyFill="1" applyBorder="1" applyAlignment="1"/>
    <xf numFmtId="168" fontId="26" fillId="0" borderId="6" xfId="2" applyNumberFormat="1" applyFont="1" applyBorder="1"/>
    <xf numFmtId="168" fontId="1" fillId="0" borderId="6" xfId="2" applyNumberFormat="1" applyBorder="1"/>
    <xf numFmtId="168" fontId="1" fillId="8" borderId="0" xfId="2" applyNumberFormat="1" applyFill="1"/>
    <xf numFmtId="168" fontId="1" fillId="8" borderId="6" xfId="2" applyNumberFormat="1" applyFill="1" applyBorder="1"/>
    <xf numFmtId="2" fontId="20" fillId="0" borderId="0" xfId="2" applyNumberFormat="1" applyFont="1" applyFill="1" applyBorder="1" applyAlignment="1">
      <alignment horizontal="center" vertical="center" wrapText="1"/>
    </xf>
    <xf numFmtId="167" fontId="1" fillId="0" borderId="0" xfId="1" applyNumberFormat="1" applyFont="1" applyAlignment="1"/>
    <xf numFmtId="167" fontId="20" fillId="4" borderId="3" xfId="1" applyNumberFormat="1" applyFont="1" applyFill="1" applyBorder="1" applyAlignment="1">
      <alignment horizontal="center" vertical="center" wrapText="1"/>
    </xf>
    <xf numFmtId="167" fontId="20" fillId="4" borderId="3" xfId="1" applyNumberFormat="1" applyFont="1" applyFill="1" applyBorder="1" applyAlignment="1">
      <alignment horizontal="center" vertical="center"/>
    </xf>
    <xf numFmtId="167" fontId="1" fillId="0" borderId="0" xfId="1" applyNumberFormat="1" applyFont="1" applyFill="1" applyBorder="1" applyAlignment="1"/>
    <xf numFmtId="0" fontId="18" fillId="0" borderId="3" xfId="2" applyNumberFormat="1" applyFont="1" applyBorder="1" applyAlignment="1">
      <alignment horizontal="center"/>
    </xf>
    <xf numFmtId="0" fontId="18" fillId="0" borderId="3" xfId="1" applyNumberFormat="1" applyFont="1" applyBorder="1" applyAlignment="1">
      <alignment horizontal="center"/>
    </xf>
    <xf numFmtId="0" fontId="1" fillId="0" borderId="0" xfId="2" applyNumberFormat="1" applyFont="1" applyAlignment="1"/>
    <xf numFmtId="0" fontId="11" fillId="0" borderId="0" xfId="0" applyFont="1" applyAlignment="1">
      <alignment vertical="center"/>
    </xf>
    <xf numFmtId="0" fontId="0" fillId="16" borderId="6" xfId="0" applyFill="1" applyBorder="1" applyAlignment="1">
      <alignment wrapText="1"/>
    </xf>
    <xf numFmtId="0" fontId="18" fillId="30" borderId="0" xfId="0" applyFont="1" applyFill="1" applyAlignment="1">
      <alignment horizontal="center" vertical="center" wrapText="1"/>
    </xf>
    <xf numFmtId="0" fontId="11" fillId="24" borderId="0" xfId="0" applyFont="1" applyFill="1" applyAlignment="1">
      <alignment vertical="center" wrapText="1"/>
    </xf>
    <xf numFmtId="0" fontId="0" fillId="24" borderId="0" xfId="0" applyFill="1" applyAlignment="1">
      <alignment vertical="center"/>
    </xf>
    <xf numFmtId="168" fontId="0" fillId="0" borderId="0" xfId="0" applyNumberFormat="1"/>
    <xf numFmtId="2" fontId="20" fillId="4" borderId="3" xfId="0" applyNumberFormat="1" applyFont="1" applyFill="1" applyBorder="1" applyAlignment="1">
      <alignment horizontal="center" vertical="center"/>
    </xf>
    <xf numFmtId="0" fontId="20" fillId="24" borderId="0" xfId="2" applyFont="1" applyFill="1" applyBorder="1" applyAlignment="1">
      <alignment horizontal="center"/>
    </xf>
    <xf numFmtId="0" fontId="21" fillId="24" borderId="0" xfId="2" applyFont="1" applyFill="1" applyBorder="1" applyAlignment="1">
      <alignment horizontal="center"/>
    </xf>
    <xf numFmtId="0" fontId="20" fillId="31" borderId="0" xfId="2" applyFont="1" applyFill="1" applyBorder="1" applyAlignment="1">
      <alignment horizontal="center"/>
    </xf>
    <xf numFmtId="167" fontId="20" fillId="7" borderId="3" xfId="1" applyNumberFormat="1" applyFont="1" applyFill="1" applyBorder="1" applyAlignment="1">
      <alignment horizontal="center" vertical="center"/>
    </xf>
    <xf numFmtId="167" fontId="8" fillId="7" borderId="3" xfId="1" applyNumberFormat="1" applyFont="1" applyFill="1" applyBorder="1" applyAlignment="1">
      <alignment horizontal="center" vertical="center" wrapText="1"/>
    </xf>
    <xf numFmtId="167" fontId="20" fillId="7" borderId="3" xfId="1" applyNumberFormat="1" applyFont="1" applyFill="1" applyBorder="1" applyAlignment="1">
      <alignment horizontal="center" vertical="center" wrapText="1"/>
    </xf>
    <xf numFmtId="43" fontId="0" fillId="0" borderId="0" xfId="0" applyNumberFormat="1"/>
    <xf numFmtId="0" fontId="0" fillId="0" borderId="0" xfId="0" applyAlignment="1">
      <alignment vertical="top" wrapText="1"/>
    </xf>
    <xf numFmtId="0" fontId="11" fillId="0" borderId="0" xfId="0" applyFont="1" applyAlignment="1">
      <alignment vertical="top" wrapText="1"/>
    </xf>
    <xf numFmtId="0" fontId="10" fillId="8" borderId="0" xfId="0" applyFont="1" applyFill="1" applyAlignment="1">
      <alignment horizontal="center" vertical="top" wrapText="1"/>
    </xf>
    <xf numFmtId="0" fontId="10" fillId="0" borderId="0" xfId="0" applyFont="1" applyAlignment="1">
      <alignment horizontal="center"/>
    </xf>
    <xf numFmtId="0" fontId="10" fillId="0" borderId="6" xfId="0" applyFont="1" applyBorder="1" applyAlignment="1">
      <alignment horizontal="center" vertical="center"/>
    </xf>
    <xf numFmtId="0" fontId="10" fillId="0" borderId="10" xfId="0" applyFont="1" applyBorder="1" applyAlignment="1">
      <alignment horizontal="center" vertical="center"/>
    </xf>
    <xf numFmtId="0" fontId="10" fillId="9" borderId="8" xfId="0" applyFont="1" applyFill="1" applyBorder="1" applyAlignment="1">
      <alignment horizontal="center" vertical="center"/>
    </xf>
    <xf numFmtId="0" fontId="10" fillId="9" borderId="9" xfId="0" applyFont="1" applyFill="1" applyBorder="1" applyAlignment="1">
      <alignment horizontal="center" vertical="center"/>
    </xf>
    <xf numFmtId="0" fontId="10" fillId="10" borderId="9" xfId="0" applyFont="1" applyFill="1" applyBorder="1" applyAlignment="1">
      <alignment horizontal="center" vertical="center"/>
    </xf>
    <xf numFmtId="0" fontId="10" fillId="9" borderId="6" xfId="0" applyFont="1" applyFill="1" applyBorder="1" applyAlignment="1">
      <alignment horizontal="center"/>
    </xf>
    <xf numFmtId="0" fontId="10" fillId="10" borderId="6" xfId="0" applyFont="1" applyFill="1" applyBorder="1" applyAlignment="1">
      <alignment horizontal="center"/>
    </xf>
    <xf numFmtId="0" fontId="4" fillId="0" borderId="4" xfId="0" applyFont="1" applyBorder="1"/>
    <xf numFmtId="0" fontId="6" fillId="0" borderId="5" xfId="0" applyFont="1" applyBorder="1"/>
    <xf numFmtId="0" fontId="11" fillId="0" borderId="0" xfId="0" applyFont="1" applyAlignment="1">
      <alignment horizontal="left" vertical="top" wrapText="1"/>
    </xf>
    <xf numFmtId="0" fontId="10" fillId="12" borderId="6" xfId="0" applyFont="1" applyFill="1" applyBorder="1" applyAlignment="1">
      <alignment horizontal="center" vertical="center" wrapText="1"/>
    </xf>
    <xf numFmtId="0" fontId="0" fillId="0" borderId="12" xfId="0" applyBorder="1" applyAlignment="1">
      <alignment horizontal="left" vertical="center"/>
    </xf>
    <xf numFmtId="0" fontId="0" fillId="0" borderId="11" xfId="0" applyBorder="1" applyAlignment="1">
      <alignment horizontal="left" vertical="center"/>
    </xf>
    <xf numFmtId="0" fontId="0" fillId="0" borderId="13" xfId="0" applyBorder="1" applyAlignment="1">
      <alignment horizontal="left" vertical="center"/>
    </xf>
    <xf numFmtId="0" fontId="11" fillId="0" borderId="6" xfId="0" applyFont="1" applyBorder="1" applyAlignment="1">
      <alignment horizontal="left" vertical="center" wrapText="1"/>
    </xf>
    <xf numFmtId="0" fontId="11" fillId="20" borderId="12" xfId="0" applyFont="1" applyFill="1" applyBorder="1" applyAlignment="1">
      <alignment horizontal="left" vertical="center" wrapText="1"/>
    </xf>
    <xf numFmtId="0" fontId="11" fillId="20" borderId="13" xfId="0" applyFont="1" applyFill="1" applyBorder="1" applyAlignment="1">
      <alignment horizontal="left" vertical="center" wrapText="1"/>
    </xf>
    <xf numFmtId="0" fontId="11" fillId="0" borderId="6" xfId="0" applyFont="1" applyBorder="1" applyAlignment="1">
      <alignment horizontal="center" vertical="center" wrapText="1"/>
    </xf>
    <xf numFmtId="0" fontId="11" fillId="0" borderId="12" xfId="0" applyFont="1" applyBorder="1" applyAlignment="1">
      <alignment horizontal="left" vertical="center"/>
    </xf>
    <xf numFmtId="0" fontId="11" fillId="0" borderId="13" xfId="0" applyFont="1" applyBorder="1" applyAlignment="1">
      <alignment horizontal="left" vertical="center"/>
    </xf>
    <xf numFmtId="0" fontId="10" fillId="8" borderId="12" xfId="0" applyFont="1" applyFill="1" applyBorder="1" applyAlignment="1">
      <alignment horizontal="center" vertical="center" wrapText="1"/>
    </xf>
    <xf numFmtId="0" fontId="10" fillId="8" borderId="13"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11" fillId="0" borderId="0" xfId="0" applyFont="1" applyAlignment="1">
      <alignment horizontal="left" vertical="center" wrapText="1"/>
    </xf>
    <xf numFmtId="0" fontId="18" fillId="0" borderId="4" xfId="2" applyFont="1" applyBorder="1" applyAlignment="1">
      <alignment horizontal="center" wrapText="1"/>
    </xf>
    <xf numFmtId="0" fontId="22" fillId="0" borderId="5" xfId="2" applyFont="1" applyBorder="1"/>
    <xf numFmtId="0" fontId="1" fillId="0" borderId="0" xfId="2" applyFont="1" applyAlignment="1"/>
  </cellXfs>
  <cellStyles count="3">
    <cellStyle name="Comma [0]" xfId="1" builtinId="6"/>
    <cellStyle name="Normal" xfId="0" builtinId="0"/>
    <cellStyle name="Normal 2" xfId="2"/>
  </cellStyles>
  <dxfs count="0"/>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erman.se.m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G2182"/>
  <sheetViews>
    <sheetView topLeftCell="Q1" zoomScale="52" zoomScaleNormal="100" workbookViewId="0">
      <pane ySplit="1" topLeftCell="A1986" activePane="bottomLeft" state="frozen"/>
      <selection pane="bottomLeft" activeCell="AA1" sqref="AA1"/>
    </sheetView>
  </sheetViews>
  <sheetFormatPr defaultColWidth="12.6640625" defaultRowHeight="15.75" customHeight="1"/>
  <cols>
    <col min="1" max="8" width="18.88671875" customWidth="1"/>
    <col min="9" max="9" width="37.109375" customWidth="1"/>
    <col min="10" max="22" width="18.88671875" customWidth="1"/>
    <col min="23" max="23" width="43.33203125" customWidth="1"/>
    <col min="24" max="24" width="39.33203125" customWidth="1"/>
    <col min="25" max="25" width="33.6640625" customWidth="1"/>
    <col min="26" max="26" width="53.33203125" customWidth="1"/>
    <col min="27" max="33" width="18.88671875" customWidth="1"/>
  </cols>
  <sheetData>
    <row r="1" spans="1:33" ht="138" customHeight="1">
      <c r="A1" s="1" t="s">
        <v>0</v>
      </c>
      <c r="B1" s="1" t="s">
        <v>1</v>
      </c>
      <c r="C1" s="85" t="s">
        <v>2</v>
      </c>
      <c r="D1" s="85" t="s">
        <v>3</v>
      </c>
      <c r="E1" s="81" t="s">
        <v>4</v>
      </c>
      <c r="F1" s="85" t="s">
        <v>5</v>
      </c>
      <c r="G1" s="84" t="s">
        <v>5602</v>
      </c>
      <c r="H1" s="85" t="s">
        <v>6</v>
      </c>
      <c r="I1" s="81" t="s">
        <v>7</v>
      </c>
      <c r="J1" s="81" t="s">
        <v>8</v>
      </c>
      <c r="K1" s="81" t="s">
        <v>9</v>
      </c>
      <c r="L1" s="81" t="s">
        <v>10</v>
      </c>
      <c r="M1" s="81" t="s">
        <v>11</v>
      </c>
      <c r="N1" s="81" t="s">
        <v>12</v>
      </c>
      <c r="O1" s="81" t="s">
        <v>13</v>
      </c>
      <c r="P1" s="81" t="s">
        <v>14</v>
      </c>
      <c r="Q1" s="81" t="s">
        <v>15</v>
      </c>
      <c r="R1" s="81" t="s">
        <v>16</v>
      </c>
      <c r="S1" s="81" t="s">
        <v>17</v>
      </c>
      <c r="T1" s="81" t="s">
        <v>18</v>
      </c>
      <c r="U1" s="81" t="s">
        <v>19</v>
      </c>
      <c r="V1" s="81" t="s">
        <v>20</v>
      </c>
      <c r="W1" s="81" t="s">
        <v>21</v>
      </c>
      <c r="X1" s="81" t="s">
        <v>22</v>
      </c>
      <c r="Y1" s="81" t="s">
        <v>23</v>
      </c>
      <c r="Z1" s="81" t="s">
        <v>24</v>
      </c>
      <c r="AA1" s="1" t="s">
        <v>25</v>
      </c>
      <c r="AB1" s="1"/>
      <c r="AC1" s="1"/>
      <c r="AD1" s="1"/>
      <c r="AE1" s="1"/>
      <c r="AF1" s="1"/>
      <c r="AG1" s="1"/>
    </row>
    <row r="2" spans="1:33" ht="52.8">
      <c r="A2" s="2">
        <v>45161.377575636579</v>
      </c>
      <c r="B2" s="3" t="s">
        <v>43</v>
      </c>
      <c r="C2" s="3" t="s">
        <v>44</v>
      </c>
      <c r="D2" s="3" t="s">
        <v>45</v>
      </c>
      <c r="E2" s="4" t="s">
        <v>29</v>
      </c>
      <c r="F2" s="3" t="s">
        <v>30</v>
      </c>
      <c r="G2" s="4" t="s">
        <v>31</v>
      </c>
      <c r="H2" s="3" t="s">
        <v>46</v>
      </c>
      <c r="I2" s="3" t="s">
        <v>47</v>
      </c>
      <c r="J2" s="3" t="s">
        <v>48</v>
      </c>
      <c r="K2" s="3" t="s">
        <v>48</v>
      </c>
      <c r="L2" s="3" t="s">
        <v>48</v>
      </c>
      <c r="M2" s="3" t="s">
        <v>48</v>
      </c>
      <c r="N2" s="3" t="s">
        <v>35</v>
      </c>
      <c r="O2" s="3" t="s">
        <v>49</v>
      </c>
      <c r="P2" s="3" t="s">
        <v>37</v>
      </c>
      <c r="Q2" s="3" t="s">
        <v>49</v>
      </c>
      <c r="R2" s="3" t="s">
        <v>37</v>
      </c>
      <c r="S2" s="3" t="s">
        <v>49</v>
      </c>
      <c r="T2" s="3" t="s">
        <v>49</v>
      </c>
      <c r="U2" s="3" t="s">
        <v>37</v>
      </c>
      <c r="V2" s="3" t="s">
        <v>49</v>
      </c>
      <c r="W2" s="4" t="s">
        <v>50</v>
      </c>
      <c r="X2" s="4" t="s">
        <v>51</v>
      </c>
      <c r="Y2" s="4" t="s">
        <v>52</v>
      </c>
      <c r="Z2" s="4" t="s">
        <v>53</v>
      </c>
      <c r="AA2" s="3"/>
      <c r="AB2" s="3"/>
      <c r="AC2" s="3"/>
      <c r="AD2" s="3"/>
      <c r="AE2" s="3"/>
      <c r="AF2" s="3"/>
      <c r="AG2" s="3"/>
    </row>
    <row r="3" spans="1:33" ht="52.8">
      <c r="A3" s="2">
        <v>45161.384397800924</v>
      </c>
      <c r="B3" s="3" t="s">
        <v>74</v>
      </c>
      <c r="C3" s="3" t="s">
        <v>27</v>
      </c>
      <c r="D3" s="3" t="s">
        <v>45</v>
      </c>
      <c r="E3" s="4" t="s">
        <v>75</v>
      </c>
      <c r="F3" s="3" t="s">
        <v>76</v>
      </c>
      <c r="G3" s="4" t="s">
        <v>31</v>
      </c>
      <c r="H3" s="3" t="s">
        <v>59</v>
      </c>
      <c r="I3" s="3" t="s">
        <v>47</v>
      </c>
      <c r="J3" s="3" t="s">
        <v>35</v>
      </c>
      <c r="K3" s="3" t="s">
        <v>48</v>
      </c>
      <c r="L3" s="3" t="s">
        <v>48</v>
      </c>
      <c r="M3" s="3" t="s">
        <v>48</v>
      </c>
      <c r="N3" s="3" t="s">
        <v>60</v>
      </c>
      <c r="O3" s="3" t="s">
        <v>49</v>
      </c>
      <c r="P3" s="3" t="s">
        <v>49</v>
      </c>
      <c r="Q3" s="3" t="s">
        <v>49</v>
      </c>
      <c r="R3" s="3" t="s">
        <v>49</v>
      </c>
      <c r="S3" s="3" t="s">
        <v>37</v>
      </c>
      <c r="T3" s="3" t="s">
        <v>49</v>
      </c>
      <c r="U3" s="3" t="s">
        <v>37</v>
      </c>
      <c r="V3" s="3" t="s">
        <v>37</v>
      </c>
      <c r="W3" s="4" t="s">
        <v>77</v>
      </c>
      <c r="X3" s="4" t="s">
        <v>78</v>
      </c>
      <c r="Y3" s="4" t="s">
        <v>79</v>
      </c>
      <c r="Z3" s="4" t="s">
        <v>80</v>
      </c>
      <c r="AA3" s="3"/>
      <c r="AB3" s="3"/>
      <c r="AC3" s="3"/>
      <c r="AD3" s="3"/>
      <c r="AE3" s="3"/>
      <c r="AF3" s="3"/>
      <c r="AG3" s="3"/>
    </row>
    <row r="4" spans="1:33" ht="39.6">
      <c r="A4" s="2">
        <v>45161.388613020834</v>
      </c>
      <c r="B4" s="3" t="s">
        <v>86</v>
      </c>
      <c r="C4" s="3" t="s">
        <v>27</v>
      </c>
      <c r="D4" s="3" t="s">
        <v>45</v>
      </c>
      <c r="E4" s="4" t="s">
        <v>75</v>
      </c>
      <c r="F4" s="3" t="s">
        <v>30</v>
      </c>
      <c r="G4" s="4" t="s">
        <v>31</v>
      </c>
      <c r="H4" s="3" t="s">
        <v>32</v>
      </c>
      <c r="I4" s="3" t="s">
        <v>33</v>
      </c>
      <c r="J4" s="3" t="s">
        <v>35</v>
      </c>
      <c r="K4" s="3" t="s">
        <v>35</v>
      </c>
      <c r="L4" s="3" t="s">
        <v>48</v>
      </c>
      <c r="M4" s="3" t="s">
        <v>35</v>
      </c>
      <c r="N4" s="3" t="s">
        <v>35</v>
      </c>
      <c r="O4" s="3" t="s">
        <v>87</v>
      </c>
      <c r="P4" s="3" t="s">
        <v>37</v>
      </c>
      <c r="Q4" s="3" t="s">
        <v>49</v>
      </c>
      <c r="R4" s="3" t="s">
        <v>49</v>
      </c>
      <c r="S4" s="3" t="s">
        <v>49</v>
      </c>
      <c r="T4" s="3" t="s">
        <v>37</v>
      </c>
      <c r="U4" s="3" t="s">
        <v>37</v>
      </c>
      <c r="V4" s="3" t="s">
        <v>37</v>
      </c>
      <c r="W4" s="4" t="s">
        <v>88</v>
      </c>
      <c r="X4" s="4" t="s">
        <v>89</v>
      </c>
      <c r="Y4" s="4" t="s">
        <v>90</v>
      </c>
      <c r="Z4" s="4" t="s">
        <v>91</v>
      </c>
      <c r="AA4" s="3"/>
      <c r="AB4" s="3"/>
      <c r="AC4" s="3"/>
      <c r="AD4" s="3"/>
      <c r="AE4" s="3"/>
      <c r="AF4" s="3"/>
      <c r="AG4" s="3"/>
    </row>
    <row r="5" spans="1:33" ht="66">
      <c r="A5" s="2">
        <v>45161.389862187498</v>
      </c>
      <c r="B5" s="3" t="s">
        <v>99</v>
      </c>
      <c r="C5" s="3" t="s">
        <v>44</v>
      </c>
      <c r="D5" s="3" t="s">
        <v>45</v>
      </c>
      <c r="E5" s="4" t="s">
        <v>29</v>
      </c>
      <c r="F5" s="3" t="s">
        <v>30</v>
      </c>
      <c r="G5" s="4" t="s">
        <v>31</v>
      </c>
      <c r="H5" s="3" t="s">
        <v>94</v>
      </c>
      <c r="I5" s="3" t="s">
        <v>33</v>
      </c>
      <c r="J5" s="3" t="s">
        <v>35</v>
      </c>
      <c r="K5" s="3" t="s">
        <v>35</v>
      </c>
      <c r="L5" s="3" t="s">
        <v>35</v>
      </c>
      <c r="M5" s="3" t="s">
        <v>35</v>
      </c>
      <c r="N5" s="3" t="s">
        <v>48</v>
      </c>
      <c r="O5" s="3" t="s">
        <v>68</v>
      </c>
      <c r="P5" s="3" t="s">
        <v>49</v>
      </c>
      <c r="Q5" s="3" t="s">
        <v>49</v>
      </c>
      <c r="R5" s="3" t="s">
        <v>69</v>
      </c>
      <c r="S5" s="3" t="s">
        <v>49</v>
      </c>
      <c r="T5" s="3" t="s">
        <v>49</v>
      </c>
      <c r="U5" s="3" t="s">
        <v>69</v>
      </c>
      <c r="V5" s="3" t="s">
        <v>49</v>
      </c>
      <c r="W5" s="4" t="s">
        <v>100</v>
      </c>
      <c r="X5" s="4" t="s">
        <v>101</v>
      </c>
      <c r="Y5" s="4" t="s">
        <v>102</v>
      </c>
      <c r="Z5" s="4" t="s">
        <v>103</v>
      </c>
      <c r="AA5" s="3"/>
      <c r="AB5" s="3"/>
      <c r="AC5" s="3"/>
      <c r="AD5" s="3"/>
      <c r="AE5" s="3"/>
      <c r="AF5" s="3"/>
      <c r="AG5" s="3"/>
    </row>
    <row r="6" spans="1:33" ht="52.8">
      <c r="A6" s="2">
        <v>45161.392169189814</v>
      </c>
      <c r="B6" s="3" t="s">
        <v>104</v>
      </c>
      <c r="C6" s="3" t="s">
        <v>44</v>
      </c>
      <c r="D6" s="3" t="s">
        <v>45</v>
      </c>
      <c r="E6" s="4" t="s">
        <v>75</v>
      </c>
      <c r="F6" s="3" t="s">
        <v>76</v>
      </c>
      <c r="G6" s="4" t="s">
        <v>31</v>
      </c>
      <c r="H6" s="3" t="s">
        <v>105</v>
      </c>
      <c r="I6" s="3" t="s">
        <v>47</v>
      </c>
      <c r="J6" s="3" t="s">
        <v>48</v>
      </c>
      <c r="K6" s="3" t="s">
        <v>48</v>
      </c>
      <c r="L6" s="3" t="s">
        <v>35</v>
      </c>
      <c r="M6" s="3" t="s">
        <v>60</v>
      </c>
      <c r="N6" s="3" t="s">
        <v>48</v>
      </c>
      <c r="O6" s="3" t="s">
        <v>49</v>
      </c>
      <c r="P6" s="3" t="s">
        <v>37</v>
      </c>
      <c r="Q6" s="3" t="s">
        <v>37</v>
      </c>
      <c r="R6" s="3" t="s">
        <v>49</v>
      </c>
      <c r="S6" s="3" t="s">
        <v>37</v>
      </c>
      <c r="T6" s="3" t="s">
        <v>49</v>
      </c>
      <c r="U6" s="3" t="s">
        <v>69</v>
      </c>
      <c r="V6" s="3" t="s">
        <v>37</v>
      </c>
      <c r="W6" s="4" t="s">
        <v>106</v>
      </c>
      <c r="X6" s="4" t="s">
        <v>107</v>
      </c>
      <c r="Y6" s="4" t="s">
        <v>108</v>
      </c>
      <c r="Z6" s="4" t="s">
        <v>109</v>
      </c>
      <c r="AA6" s="3"/>
      <c r="AB6" s="3"/>
      <c r="AC6" s="3"/>
      <c r="AD6" s="3"/>
      <c r="AE6" s="3"/>
      <c r="AF6" s="3"/>
      <c r="AG6" s="3"/>
    </row>
    <row r="7" spans="1:33" ht="52.8">
      <c r="A7" s="2">
        <v>45161.399683067131</v>
      </c>
      <c r="B7" s="3" t="s">
        <v>135</v>
      </c>
      <c r="C7" s="3" t="s">
        <v>44</v>
      </c>
      <c r="D7" s="3" t="s">
        <v>45</v>
      </c>
      <c r="E7" s="4" t="s">
        <v>75</v>
      </c>
      <c r="F7" s="3" t="s">
        <v>76</v>
      </c>
      <c r="G7" s="4" t="s">
        <v>31</v>
      </c>
      <c r="H7" s="3" t="s">
        <v>83</v>
      </c>
      <c r="I7" s="3" t="s">
        <v>33</v>
      </c>
      <c r="J7" s="3" t="s">
        <v>34</v>
      </c>
      <c r="K7" s="3" t="s">
        <v>35</v>
      </c>
      <c r="L7" s="3" t="s">
        <v>34</v>
      </c>
      <c r="M7" s="3" t="s">
        <v>48</v>
      </c>
      <c r="N7" s="3" t="s">
        <v>34</v>
      </c>
      <c r="O7" s="3" t="s">
        <v>87</v>
      </c>
      <c r="P7" s="3" t="s">
        <v>37</v>
      </c>
      <c r="Q7" s="3" t="s">
        <v>37</v>
      </c>
      <c r="R7" s="3" t="s">
        <v>37</v>
      </c>
      <c r="S7" s="3" t="s">
        <v>37</v>
      </c>
      <c r="T7" s="3" t="s">
        <v>37</v>
      </c>
      <c r="U7" s="3" t="s">
        <v>37</v>
      </c>
      <c r="V7" s="3" t="s">
        <v>38</v>
      </c>
      <c r="W7" s="4" t="s">
        <v>95</v>
      </c>
      <c r="X7" s="4" t="s">
        <v>136</v>
      </c>
      <c r="Y7" s="4" t="s">
        <v>79</v>
      </c>
      <c r="Z7" s="4" t="s">
        <v>137</v>
      </c>
      <c r="AA7" s="3"/>
      <c r="AB7" s="3"/>
      <c r="AC7" s="3"/>
      <c r="AD7" s="3"/>
      <c r="AE7" s="3"/>
      <c r="AF7" s="3"/>
      <c r="AG7" s="3"/>
    </row>
    <row r="8" spans="1:33" ht="52.8">
      <c r="A8" s="2">
        <v>45161.40285982639</v>
      </c>
      <c r="B8" s="3" t="s">
        <v>138</v>
      </c>
      <c r="C8" s="3" t="s">
        <v>44</v>
      </c>
      <c r="D8" s="3" t="s">
        <v>45</v>
      </c>
      <c r="E8" s="4" t="s">
        <v>75</v>
      </c>
      <c r="F8" s="3" t="s">
        <v>76</v>
      </c>
      <c r="G8" s="4" t="s">
        <v>31</v>
      </c>
      <c r="H8" s="3" t="s">
        <v>112</v>
      </c>
      <c r="I8" s="3" t="s">
        <v>33</v>
      </c>
      <c r="J8" s="3" t="s">
        <v>48</v>
      </c>
      <c r="K8" s="3" t="s">
        <v>48</v>
      </c>
      <c r="L8" s="3" t="s">
        <v>48</v>
      </c>
      <c r="M8" s="3" t="s">
        <v>48</v>
      </c>
      <c r="N8" s="3" t="s">
        <v>35</v>
      </c>
      <c r="O8" s="3" t="s">
        <v>87</v>
      </c>
      <c r="P8" s="3" t="s">
        <v>49</v>
      </c>
      <c r="Q8" s="3" t="s">
        <v>37</v>
      </c>
      <c r="R8" s="3" t="s">
        <v>37</v>
      </c>
      <c r="S8" s="3" t="s">
        <v>37</v>
      </c>
      <c r="T8" s="3" t="s">
        <v>37</v>
      </c>
      <c r="U8" s="3" t="s">
        <v>37</v>
      </c>
      <c r="V8" s="3" t="s">
        <v>37</v>
      </c>
      <c r="W8" s="4" t="s">
        <v>139</v>
      </c>
      <c r="X8" s="4" t="s">
        <v>140</v>
      </c>
      <c r="Y8" s="4" t="s">
        <v>72</v>
      </c>
      <c r="Z8" s="4" t="s">
        <v>141</v>
      </c>
      <c r="AA8" s="3"/>
      <c r="AB8" s="3"/>
      <c r="AC8" s="3"/>
      <c r="AD8" s="3"/>
      <c r="AE8" s="3"/>
      <c r="AF8" s="3"/>
      <c r="AG8" s="3"/>
    </row>
    <row r="9" spans="1:33" ht="39.6">
      <c r="A9" s="2">
        <v>45161.403614085648</v>
      </c>
      <c r="B9" s="3" t="s">
        <v>142</v>
      </c>
      <c r="C9" s="3" t="s">
        <v>27</v>
      </c>
      <c r="D9" s="3" t="s">
        <v>45</v>
      </c>
      <c r="E9" s="4" t="s">
        <v>75</v>
      </c>
      <c r="F9" s="3" t="s">
        <v>76</v>
      </c>
      <c r="G9" s="4" t="s">
        <v>31</v>
      </c>
      <c r="H9" s="3" t="s">
        <v>112</v>
      </c>
      <c r="I9" s="3" t="s">
        <v>47</v>
      </c>
      <c r="J9" s="3" t="s">
        <v>48</v>
      </c>
      <c r="K9" s="3" t="s">
        <v>48</v>
      </c>
      <c r="L9" s="3" t="s">
        <v>48</v>
      </c>
      <c r="M9" s="3" t="s">
        <v>48</v>
      </c>
      <c r="N9" s="3" t="s">
        <v>48</v>
      </c>
      <c r="O9" s="3" t="s">
        <v>49</v>
      </c>
      <c r="P9" s="3" t="s">
        <v>49</v>
      </c>
      <c r="Q9" s="3" t="s">
        <v>49</v>
      </c>
      <c r="R9" s="3" t="s">
        <v>69</v>
      </c>
      <c r="S9" s="3" t="s">
        <v>49</v>
      </c>
      <c r="T9" s="3" t="s">
        <v>49</v>
      </c>
      <c r="U9" s="3" t="s">
        <v>49</v>
      </c>
      <c r="V9" s="3" t="s">
        <v>49</v>
      </c>
      <c r="W9" s="4" t="s">
        <v>126</v>
      </c>
      <c r="X9" s="4" t="s">
        <v>143</v>
      </c>
      <c r="Y9" s="4" t="s">
        <v>144</v>
      </c>
      <c r="Z9" s="4" t="s">
        <v>145</v>
      </c>
      <c r="AA9" s="3"/>
      <c r="AB9" s="3"/>
      <c r="AC9" s="3"/>
      <c r="AD9" s="3"/>
      <c r="AE9" s="3"/>
      <c r="AF9" s="3"/>
      <c r="AG9" s="3"/>
    </row>
    <row r="10" spans="1:33" ht="52.8">
      <c r="A10" s="2">
        <v>45161.404973611112</v>
      </c>
      <c r="B10" s="3" t="s">
        <v>153</v>
      </c>
      <c r="C10" s="3" t="s">
        <v>27</v>
      </c>
      <c r="D10" s="3" t="s">
        <v>45</v>
      </c>
      <c r="E10" s="4" t="s">
        <v>75</v>
      </c>
      <c r="F10" s="3" t="s">
        <v>30</v>
      </c>
      <c r="G10" s="4" t="s">
        <v>31</v>
      </c>
      <c r="H10" s="3" t="s">
        <v>112</v>
      </c>
      <c r="I10" s="3" t="s">
        <v>47</v>
      </c>
      <c r="J10" s="3" t="s">
        <v>48</v>
      </c>
      <c r="K10" s="3" t="s">
        <v>48</v>
      </c>
      <c r="L10" s="3" t="s">
        <v>48</v>
      </c>
      <c r="M10" s="3" t="s">
        <v>48</v>
      </c>
      <c r="N10" s="3" t="s">
        <v>48</v>
      </c>
      <c r="O10" s="3" t="s">
        <v>49</v>
      </c>
      <c r="P10" s="3" t="s">
        <v>49</v>
      </c>
      <c r="Q10" s="3" t="s">
        <v>49</v>
      </c>
      <c r="R10" s="3" t="s">
        <v>49</v>
      </c>
      <c r="S10" s="3" t="s">
        <v>69</v>
      </c>
      <c r="T10" s="3" t="s">
        <v>49</v>
      </c>
      <c r="U10" s="3" t="s">
        <v>49</v>
      </c>
      <c r="V10" s="3" t="s">
        <v>49</v>
      </c>
      <c r="W10" s="4" t="s">
        <v>154</v>
      </c>
      <c r="X10" s="4" t="s">
        <v>155</v>
      </c>
      <c r="Y10" s="4" t="s">
        <v>156</v>
      </c>
      <c r="Z10" s="4" t="s">
        <v>157</v>
      </c>
      <c r="AA10" s="3"/>
      <c r="AB10" s="3"/>
      <c r="AC10" s="3"/>
      <c r="AD10" s="3"/>
      <c r="AE10" s="3"/>
      <c r="AF10" s="3"/>
      <c r="AG10" s="3"/>
    </row>
    <row r="11" spans="1:33" ht="39.6">
      <c r="A11" s="2">
        <v>45161.411144375001</v>
      </c>
      <c r="B11" s="3" t="s">
        <v>158</v>
      </c>
      <c r="C11" s="3" t="s">
        <v>27</v>
      </c>
      <c r="D11" s="3" t="s">
        <v>45</v>
      </c>
      <c r="E11" s="4" t="s">
        <v>29</v>
      </c>
      <c r="F11" s="3" t="s">
        <v>76</v>
      </c>
      <c r="G11" s="4" t="s">
        <v>31</v>
      </c>
      <c r="H11" s="3" t="s">
        <v>112</v>
      </c>
      <c r="I11" s="3" t="s">
        <v>47</v>
      </c>
      <c r="J11" s="3" t="s">
        <v>48</v>
      </c>
      <c r="K11" s="3" t="s">
        <v>48</v>
      </c>
      <c r="L11" s="3" t="s">
        <v>48</v>
      </c>
      <c r="M11" s="3" t="s">
        <v>48</v>
      </c>
      <c r="N11" s="3" t="s">
        <v>48</v>
      </c>
      <c r="O11" s="3" t="s">
        <v>49</v>
      </c>
      <c r="P11" s="3" t="s">
        <v>49</v>
      </c>
      <c r="Q11" s="3" t="s">
        <v>49</v>
      </c>
      <c r="R11" s="3" t="s">
        <v>69</v>
      </c>
      <c r="S11" s="3" t="s">
        <v>49</v>
      </c>
      <c r="T11" s="3" t="s">
        <v>49</v>
      </c>
      <c r="U11" s="3" t="s">
        <v>49</v>
      </c>
      <c r="V11" s="3" t="s">
        <v>37</v>
      </c>
      <c r="W11" s="4" t="s">
        <v>159</v>
      </c>
      <c r="X11" s="4" t="s">
        <v>160</v>
      </c>
      <c r="Y11" s="4" t="s">
        <v>161</v>
      </c>
      <c r="Z11" s="4" t="s">
        <v>162</v>
      </c>
      <c r="AA11" s="3"/>
      <c r="AB11" s="3"/>
      <c r="AC11" s="3"/>
      <c r="AD11" s="3"/>
      <c r="AE11" s="3"/>
      <c r="AF11" s="3"/>
      <c r="AG11" s="3"/>
    </row>
    <row r="12" spans="1:33" ht="52.8">
      <c r="A12" s="2">
        <v>45161.413786192134</v>
      </c>
      <c r="B12" s="3" t="s">
        <v>163</v>
      </c>
      <c r="C12" s="3" t="s">
        <v>27</v>
      </c>
      <c r="D12" s="3" t="s">
        <v>45</v>
      </c>
      <c r="E12" s="4" t="s">
        <v>75</v>
      </c>
      <c r="F12" s="3" t="s">
        <v>164</v>
      </c>
      <c r="G12" s="4" t="s">
        <v>31</v>
      </c>
      <c r="H12" s="3" t="s">
        <v>112</v>
      </c>
      <c r="I12" s="3" t="s">
        <v>47</v>
      </c>
      <c r="J12" s="3" t="s">
        <v>48</v>
      </c>
      <c r="K12" s="3" t="s">
        <v>48</v>
      </c>
      <c r="L12" s="3" t="s">
        <v>48</v>
      </c>
      <c r="M12" s="3" t="s">
        <v>48</v>
      </c>
      <c r="N12" s="3" t="s">
        <v>48</v>
      </c>
      <c r="O12" s="3" t="s">
        <v>49</v>
      </c>
      <c r="P12" s="3" t="s">
        <v>49</v>
      </c>
      <c r="Q12" s="3" t="s">
        <v>49</v>
      </c>
      <c r="R12" s="3" t="s">
        <v>49</v>
      </c>
      <c r="S12" s="3" t="s">
        <v>49</v>
      </c>
      <c r="T12" s="3" t="s">
        <v>49</v>
      </c>
      <c r="U12" s="3" t="s">
        <v>49</v>
      </c>
      <c r="V12" s="3" t="s">
        <v>49</v>
      </c>
      <c r="W12" s="4" t="s">
        <v>165</v>
      </c>
      <c r="X12" s="4" t="s">
        <v>160</v>
      </c>
      <c r="Y12" s="4" t="s">
        <v>79</v>
      </c>
      <c r="Z12" s="4" t="s">
        <v>166</v>
      </c>
      <c r="AA12" s="3"/>
      <c r="AB12" s="3"/>
      <c r="AC12" s="3"/>
      <c r="AD12" s="3"/>
      <c r="AE12" s="3"/>
      <c r="AF12" s="3"/>
      <c r="AG12" s="3"/>
    </row>
    <row r="13" spans="1:33" ht="39.6">
      <c r="A13" s="2">
        <v>45161.416488055555</v>
      </c>
      <c r="B13" s="3" t="s">
        <v>167</v>
      </c>
      <c r="C13" s="3" t="s">
        <v>27</v>
      </c>
      <c r="D13" s="3" t="s">
        <v>45</v>
      </c>
      <c r="E13" s="4" t="s">
        <v>75</v>
      </c>
      <c r="F13" s="3" t="s">
        <v>164</v>
      </c>
      <c r="G13" s="4" t="s">
        <v>31</v>
      </c>
      <c r="H13" s="3" t="s">
        <v>112</v>
      </c>
      <c r="I13" s="3" t="s">
        <v>47</v>
      </c>
      <c r="J13" s="3" t="s">
        <v>35</v>
      </c>
      <c r="K13" s="3" t="s">
        <v>35</v>
      </c>
      <c r="L13" s="3" t="s">
        <v>35</v>
      </c>
      <c r="M13" s="3" t="s">
        <v>35</v>
      </c>
      <c r="N13" s="3" t="s">
        <v>35</v>
      </c>
      <c r="O13" s="3" t="s">
        <v>87</v>
      </c>
      <c r="P13" s="3" t="s">
        <v>37</v>
      </c>
      <c r="Q13" s="3" t="s">
        <v>37</v>
      </c>
      <c r="R13" s="3" t="s">
        <v>49</v>
      </c>
      <c r="S13" s="3" t="s">
        <v>49</v>
      </c>
      <c r="T13" s="3" t="s">
        <v>49</v>
      </c>
      <c r="U13" s="3" t="s">
        <v>49</v>
      </c>
      <c r="V13" s="3" t="s">
        <v>49</v>
      </c>
      <c r="W13" s="4" t="s">
        <v>95</v>
      </c>
      <c r="X13" s="4" t="s">
        <v>89</v>
      </c>
      <c r="Y13" s="4" t="s">
        <v>168</v>
      </c>
      <c r="Z13" s="4" t="s">
        <v>169</v>
      </c>
      <c r="AA13" s="3"/>
      <c r="AB13" s="3"/>
      <c r="AC13" s="3"/>
      <c r="AD13" s="3"/>
      <c r="AE13" s="3"/>
      <c r="AF13" s="3"/>
      <c r="AG13" s="3"/>
    </row>
    <row r="14" spans="1:33" ht="39.6">
      <c r="A14" s="2">
        <v>45161.417394178236</v>
      </c>
      <c r="B14" s="3" t="s">
        <v>170</v>
      </c>
      <c r="C14" s="3" t="s">
        <v>44</v>
      </c>
      <c r="D14" s="3" t="s">
        <v>45</v>
      </c>
      <c r="E14" s="4" t="s">
        <v>75</v>
      </c>
      <c r="F14" s="3" t="s">
        <v>57</v>
      </c>
      <c r="G14" s="4" t="s">
        <v>31</v>
      </c>
      <c r="H14" s="3" t="s">
        <v>125</v>
      </c>
      <c r="I14" s="3" t="s">
        <v>33</v>
      </c>
      <c r="J14" s="3" t="s">
        <v>35</v>
      </c>
      <c r="K14" s="3" t="s">
        <v>48</v>
      </c>
      <c r="L14" s="3" t="s">
        <v>34</v>
      </c>
      <c r="M14" s="3" t="s">
        <v>35</v>
      </c>
      <c r="N14" s="3" t="s">
        <v>35</v>
      </c>
      <c r="O14" s="3" t="s">
        <v>87</v>
      </c>
      <c r="P14" s="3" t="s">
        <v>37</v>
      </c>
      <c r="Q14" s="3" t="s">
        <v>37</v>
      </c>
      <c r="R14" s="3" t="s">
        <v>49</v>
      </c>
      <c r="S14" s="3" t="s">
        <v>37</v>
      </c>
      <c r="T14" s="3" t="s">
        <v>49</v>
      </c>
      <c r="U14" s="3" t="s">
        <v>37</v>
      </c>
      <c r="V14" s="3" t="s">
        <v>37</v>
      </c>
      <c r="W14" s="4" t="s">
        <v>95</v>
      </c>
      <c r="X14" s="4" t="s">
        <v>84</v>
      </c>
      <c r="Y14" s="4" t="s">
        <v>171</v>
      </c>
      <c r="Z14" s="4" t="s">
        <v>172</v>
      </c>
      <c r="AA14" s="3"/>
      <c r="AB14" s="3"/>
      <c r="AC14" s="3"/>
      <c r="AD14" s="3"/>
      <c r="AE14" s="3"/>
      <c r="AF14" s="3"/>
      <c r="AG14" s="3"/>
    </row>
    <row r="15" spans="1:33" ht="39.6">
      <c r="A15" s="2">
        <v>45161.424542777779</v>
      </c>
      <c r="B15" s="3" t="s">
        <v>178</v>
      </c>
      <c r="C15" s="3" t="s">
        <v>27</v>
      </c>
      <c r="D15" s="3" t="s">
        <v>45</v>
      </c>
      <c r="E15" s="4" t="s">
        <v>29</v>
      </c>
      <c r="F15" s="3" t="s">
        <v>76</v>
      </c>
      <c r="G15" s="4" t="s">
        <v>31</v>
      </c>
      <c r="H15" s="3" t="s">
        <v>32</v>
      </c>
      <c r="I15" s="3" t="s">
        <v>47</v>
      </c>
      <c r="J15" s="3" t="s">
        <v>35</v>
      </c>
      <c r="K15" s="3" t="s">
        <v>35</v>
      </c>
      <c r="L15" s="3" t="s">
        <v>48</v>
      </c>
      <c r="M15" s="3" t="s">
        <v>48</v>
      </c>
      <c r="N15" s="3" t="s">
        <v>35</v>
      </c>
      <c r="O15" s="3" t="s">
        <v>87</v>
      </c>
      <c r="P15" s="3" t="s">
        <v>49</v>
      </c>
      <c r="Q15" s="3" t="s">
        <v>49</v>
      </c>
      <c r="R15" s="3" t="s">
        <v>37</v>
      </c>
      <c r="S15" s="3" t="s">
        <v>49</v>
      </c>
      <c r="T15" s="3" t="s">
        <v>49</v>
      </c>
      <c r="U15" s="3" t="s">
        <v>49</v>
      </c>
      <c r="V15" s="3" t="s">
        <v>49</v>
      </c>
      <c r="W15" s="4" t="s">
        <v>119</v>
      </c>
      <c r="X15" s="4" t="s">
        <v>96</v>
      </c>
      <c r="Y15" s="4" t="s">
        <v>179</v>
      </c>
      <c r="Z15" s="4" t="s">
        <v>180</v>
      </c>
      <c r="AA15" s="3"/>
      <c r="AB15" s="3"/>
      <c r="AC15" s="3"/>
      <c r="AD15" s="3"/>
      <c r="AE15" s="3"/>
      <c r="AF15" s="3"/>
      <c r="AG15" s="3"/>
    </row>
    <row r="16" spans="1:33" ht="52.8">
      <c r="A16" s="2">
        <v>45161.425611134255</v>
      </c>
      <c r="B16" s="3" t="s">
        <v>181</v>
      </c>
      <c r="C16" s="3" t="s">
        <v>44</v>
      </c>
      <c r="D16" s="3" t="s">
        <v>45</v>
      </c>
      <c r="E16" s="4" t="s">
        <v>75</v>
      </c>
      <c r="F16" s="3" t="s">
        <v>76</v>
      </c>
      <c r="G16" s="4" t="s">
        <v>31</v>
      </c>
      <c r="H16" s="3" t="s">
        <v>46</v>
      </c>
      <c r="I16" s="3" t="s">
        <v>33</v>
      </c>
      <c r="J16" s="3" t="s">
        <v>48</v>
      </c>
      <c r="K16" s="3" t="s">
        <v>48</v>
      </c>
      <c r="L16" s="3" t="s">
        <v>48</v>
      </c>
      <c r="M16" s="3" t="s">
        <v>48</v>
      </c>
      <c r="N16" s="3" t="s">
        <v>48</v>
      </c>
      <c r="O16" s="3" t="s">
        <v>49</v>
      </c>
      <c r="P16" s="3" t="s">
        <v>49</v>
      </c>
      <c r="Q16" s="3" t="s">
        <v>49</v>
      </c>
      <c r="R16" s="3" t="s">
        <v>49</v>
      </c>
      <c r="S16" s="3" t="s">
        <v>49</v>
      </c>
      <c r="T16" s="3" t="s">
        <v>49</v>
      </c>
      <c r="U16" s="3" t="s">
        <v>49</v>
      </c>
      <c r="V16" s="3" t="s">
        <v>37</v>
      </c>
      <c r="W16" s="4" t="s">
        <v>50</v>
      </c>
      <c r="X16" s="4" t="s">
        <v>182</v>
      </c>
      <c r="Y16" s="4" t="s">
        <v>151</v>
      </c>
      <c r="Z16" s="4" t="s">
        <v>183</v>
      </c>
      <c r="AA16" s="3"/>
      <c r="AB16" s="3"/>
      <c r="AC16" s="3"/>
      <c r="AD16" s="3"/>
      <c r="AE16" s="3"/>
      <c r="AF16" s="3"/>
      <c r="AG16" s="3"/>
    </row>
    <row r="17" spans="1:33" ht="66">
      <c r="A17" s="2">
        <v>45161.42667763889</v>
      </c>
      <c r="B17" s="3" t="s">
        <v>190</v>
      </c>
      <c r="C17" s="3" t="s">
        <v>44</v>
      </c>
      <c r="D17" s="3" t="s">
        <v>45</v>
      </c>
      <c r="E17" s="4" t="s">
        <v>75</v>
      </c>
      <c r="F17" s="3" t="s">
        <v>76</v>
      </c>
      <c r="G17" s="4" t="s">
        <v>31</v>
      </c>
      <c r="H17" s="3" t="s">
        <v>59</v>
      </c>
      <c r="I17" s="3" t="s">
        <v>47</v>
      </c>
      <c r="J17" s="3" t="s">
        <v>35</v>
      </c>
      <c r="K17" s="3" t="s">
        <v>35</v>
      </c>
      <c r="L17" s="3" t="s">
        <v>48</v>
      </c>
      <c r="M17" s="3" t="s">
        <v>48</v>
      </c>
      <c r="N17" s="3" t="s">
        <v>48</v>
      </c>
      <c r="O17" s="3" t="s">
        <v>49</v>
      </c>
      <c r="P17" s="3" t="s">
        <v>37</v>
      </c>
      <c r="Q17" s="3" t="s">
        <v>37</v>
      </c>
      <c r="R17" s="3" t="s">
        <v>49</v>
      </c>
      <c r="S17" s="3" t="s">
        <v>37</v>
      </c>
      <c r="T17" s="3" t="s">
        <v>37</v>
      </c>
      <c r="U17" s="3" t="s">
        <v>49</v>
      </c>
      <c r="V17" s="3" t="s">
        <v>49</v>
      </c>
      <c r="W17" s="4" t="s">
        <v>191</v>
      </c>
      <c r="X17" s="4" t="s">
        <v>192</v>
      </c>
      <c r="Y17" s="4" t="s">
        <v>193</v>
      </c>
      <c r="Z17" s="4" t="s">
        <v>194</v>
      </c>
      <c r="AA17" s="3"/>
      <c r="AB17" s="3"/>
      <c r="AC17" s="3"/>
      <c r="AD17" s="3"/>
      <c r="AE17" s="3"/>
      <c r="AF17" s="3"/>
      <c r="AG17" s="3"/>
    </row>
    <row r="18" spans="1:33" ht="52.8">
      <c r="A18" s="2">
        <v>45161.429292870365</v>
      </c>
      <c r="B18" s="3" t="s">
        <v>200</v>
      </c>
      <c r="C18" s="3" t="s">
        <v>44</v>
      </c>
      <c r="D18" s="3" t="s">
        <v>45</v>
      </c>
      <c r="E18" s="4" t="s">
        <v>75</v>
      </c>
      <c r="F18" s="3" t="s">
        <v>30</v>
      </c>
      <c r="G18" s="4" t="s">
        <v>31</v>
      </c>
      <c r="H18" s="3" t="s">
        <v>201</v>
      </c>
      <c r="I18" s="3" t="s">
        <v>47</v>
      </c>
      <c r="J18" s="3" t="s">
        <v>35</v>
      </c>
      <c r="K18" s="3" t="s">
        <v>48</v>
      </c>
      <c r="L18" s="3" t="s">
        <v>48</v>
      </c>
      <c r="M18" s="3" t="s">
        <v>48</v>
      </c>
      <c r="N18" s="3" t="s">
        <v>35</v>
      </c>
      <c r="O18" s="3" t="s">
        <v>49</v>
      </c>
      <c r="P18" s="3" t="s">
        <v>49</v>
      </c>
      <c r="Q18" s="3" t="s">
        <v>49</v>
      </c>
      <c r="R18" s="3" t="s">
        <v>49</v>
      </c>
      <c r="S18" s="3" t="s">
        <v>49</v>
      </c>
      <c r="T18" s="3" t="s">
        <v>49</v>
      </c>
      <c r="U18" s="3" t="s">
        <v>49</v>
      </c>
      <c r="V18" s="3" t="s">
        <v>49</v>
      </c>
      <c r="W18" s="4" t="s">
        <v>50</v>
      </c>
      <c r="X18" s="4" t="s">
        <v>202</v>
      </c>
      <c r="Y18" s="4" t="s">
        <v>151</v>
      </c>
      <c r="Z18" s="4" t="s">
        <v>203</v>
      </c>
      <c r="AA18" s="3"/>
      <c r="AB18" s="3"/>
      <c r="AC18" s="3"/>
      <c r="AD18" s="3"/>
      <c r="AE18" s="3"/>
      <c r="AF18" s="3"/>
      <c r="AG18" s="3"/>
    </row>
    <row r="19" spans="1:33" ht="52.8">
      <c r="A19" s="2">
        <v>45161.431246990745</v>
      </c>
      <c r="B19" s="3" t="s">
        <v>209</v>
      </c>
      <c r="C19" s="3" t="s">
        <v>27</v>
      </c>
      <c r="D19" s="3" t="s">
        <v>45</v>
      </c>
      <c r="E19" s="4" t="s">
        <v>75</v>
      </c>
      <c r="F19" s="3" t="s">
        <v>76</v>
      </c>
      <c r="G19" s="4" t="s">
        <v>31</v>
      </c>
      <c r="H19" s="3" t="s">
        <v>83</v>
      </c>
      <c r="I19" s="3" t="s">
        <v>33</v>
      </c>
      <c r="J19" s="3" t="s">
        <v>34</v>
      </c>
      <c r="K19" s="3" t="s">
        <v>48</v>
      </c>
      <c r="L19" s="3" t="s">
        <v>48</v>
      </c>
      <c r="M19" s="3" t="s">
        <v>48</v>
      </c>
      <c r="N19" s="3" t="s">
        <v>35</v>
      </c>
      <c r="O19" s="3" t="s">
        <v>49</v>
      </c>
      <c r="P19" s="3" t="s">
        <v>37</v>
      </c>
      <c r="Q19" s="3" t="s">
        <v>49</v>
      </c>
      <c r="R19" s="3" t="s">
        <v>49</v>
      </c>
      <c r="S19" s="3" t="s">
        <v>37</v>
      </c>
      <c r="T19" s="3" t="s">
        <v>37</v>
      </c>
      <c r="U19" s="3" t="s">
        <v>37</v>
      </c>
      <c r="V19" s="3" t="s">
        <v>37</v>
      </c>
      <c r="W19" s="4" t="s">
        <v>132</v>
      </c>
      <c r="X19" s="4" t="s">
        <v>133</v>
      </c>
      <c r="Y19" s="4" t="s">
        <v>210</v>
      </c>
      <c r="Z19" s="4" t="s">
        <v>211</v>
      </c>
      <c r="AA19" s="3"/>
      <c r="AB19" s="3"/>
      <c r="AC19" s="3"/>
      <c r="AD19" s="3"/>
      <c r="AE19" s="3"/>
      <c r="AF19" s="3"/>
      <c r="AG19" s="3"/>
    </row>
    <row r="20" spans="1:33" ht="52.8">
      <c r="A20" s="2">
        <v>45161.434134097217</v>
      </c>
      <c r="B20" s="3" t="s">
        <v>225</v>
      </c>
      <c r="C20" s="3" t="s">
        <v>44</v>
      </c>
      <c r="D20" s="3" t="s">
        <v>45</v>
      </c>
      <c r="E20" s="4" t="s">
        <v>75</v>
      </c>
      <c r="F20" s="3" t="s">
        <v>76</v>
      </c>
      <c r="G20" s="4" t="s">
        <v>31</v>
      </c>
      <c r="H20" s="3" t="s">
        <v>226</v>
      </c>
      <c r="I20" s="3" t="s">
        <v>47</v>
      </c>
      <c r="J20" s="3" t="s">
        <v>48</v>
      </c>
      <c r="K20" s="3" t="s">
        <v>48</v>
      </c>
      <c r="L20" s="3" t="s">
        <v>48</v>
      </c>
      <c r="M20" s="3" t="s">
        <v>48</v>
      </c>
      <c r="N20" s="3" t="s">
        <v>48</v>
      </c>
      <c r="O20" s="3" t="s">
        <v>87</v>
      </c>
      <c r="P20" s="3" t="s">
        <v>37</v>
      </c>
      <c r="Q20" s="3" t="s">
        <v>37</v>
      </c>
      <c r="R20" s="3" t="s">
        <v>49</v>
      </c>
      <c r="S20" s="3" t="s">
        <v>37</v>
      </c>
      <c r="T20" s="3" t="s">
        <v>37</v>
      </c>
      <c r="U20" s="3" t="s">
        <v>37</v>
      </c>
      <c r="V20" s="3" t="s">
        <v>37</v>
      </c>
      <c r="W20" s="4" t="s">
        <v>106</v>
      </c>
      <c r="X20" s="4" t="s">
        <v>227</v>
      </c>
      <c r="Y20" s="4" t="s">
        <v>151</v>
      </c>
      <c r="Z20" s="4" t="s">
        <v>228</v>
      </c>
      <c r="AA20" s="3"/>
      <c r="AB20" s="3"/>
      <c r="AC20" s="3"/>
      <c r="AD20" s="3"/>
      <c r="AE20" s="3"/>
      <c r="AF20" s="3"/>
      <c r="AG20" s="3"/>
    </row>
    <row r="21" spans="1:33" ht="52.8">
      <c r="A21" s="2">
        <v>45161.434361111111</v>
      </c>
      <c r="B21" s="3" t="s">
        <v>229</v>
      </c>
      <c r="C21" s="3" t="s">
        <v>27</v>
      </c>
      <c r="D21" s="3" t="s">
        <v>45</v>
      </c>
      <c r="E21" s="4" t="s">
        <v>230</v>
      </c>
      <c r="F21" s="3" t="s">
        <v>30</v>
      </c>
      <c r="G21" s="4" t="s">
        <v>31</v>
      </c>
      <c r="H21" s="3" t="s">
        <v>46</v>
      </c>
      <c r="I21" s="3" t="s">
        <v>47</v>
      </c>
      <c r="J21" s="3" t="s">
        <v>48</v>
      </c>
      <c r="K21" s="3" t="s">
        <v>48</v>
      </c>
      <c r="L21" s="3" t="s">
        <v>48</v>
      </c>
      <c r="M21" s="3" t="s">
        <v>48</v>
      </c>
      <c r="N21" s="3" t="s">
        <v>48</v>
      </c>
      <c r="O21" s="3" t="s">
        <v>49</v>
      </c>
      <c r="P21" s="3" t="s">
        <v>49</v>
      </c>
      <c r="Q21" s="3" t="s">
        <v>49</v>
      </c>
      <c r="R21" s="3" t="s">
        <v>49</v>
      </c>
      <c r="S21" s="3" t="s">
        <v>49</v>
      </c>
      <c r="T21" s="3" t="s">
        <v>49</v>
      </c>
      <c r="U21" s="3" t="s">
        <v>49</v>
      </c>
      <c r="V21" s="3" t="s">
        <v>49</v>
      </c>
      <c r="W21" s="4" t="s">
        <v>159</v>
      </c>
      <c r="X21" s="4" t="s">
        <v>231</v>
      </c>
      <c r="Y21" s="4" t="s">
        <v>232</v>
      </c>
      <c r="Z21" s="4" t="s">
        <v>233</v>
      </c>
      <c r="AA21" s="3"/>
      <c r="AB21" s="3"/>
      <c r="AC21" s="3"/>
      <c r="AD21" s="3"/>
      <c r="AE21" s="3"/>
      <c r="AF21" s="3"/>
      <c r="AG21" s="3"/>
    </row>
    <row r="22" spans="1:33" ht="39.6">
      <c r="A22" s="2">
        <v>45161.434830868056</v>
      </c>
      <c r="B22" s="3" t="s">
        <v>234</v>
      </c>
      <c r="C22" s="3" t="s">
        <v>27</v>
      </c>
      <c r="D22" s="3" t="s">
        <v>45</v>
      </c>
      <c r="E22" s="4" t="s">
        <v>29</v>
      </c>
      <c r="F22" s="3" t="s">
        <v>30</v>
      </c>
      <c r="G22" s="4" t="s">
        <v>31</v>
      </c>
      <c r="H22" s="3" t="s">
        <v>112</v>
      </c>
      <c r="I22" s="3" t="s">
        <v>47</v>
      </c>
      <c r="J22" s="3" t="s">
        <v>60</v>
      </c>
      <c r="K22" s="3" t="s">
        <v>60</v>
      </c>
      <c r="L22" s="3" t="s">
        <v>60</v>
      </c>
      <c r="M22" s="3" t="s">
        <v>60</v>
      </c>
      <c r="N22" s="3" t="s">
        <v>60</v>
      </c>
      <c r="O22" s="3" t="s">
        <v>49</v>
      </c>
      <c r="P22" s="3" t="s">
        <v>49</v>
      </c>
      <c r="Q22" s="3" t="s">
        <v>37</v>
      </c>
      <c r="R22" s="3" t="s">
        <v>37</v>
      </c>
      <c r="S22" s="3" t="s">
        <v>37</v>
      </c>
      <c r="T22" s="3" t="s">
        <v>37</v>
      </c>
      <c r="U22" s="3" t="s">
        <v>37</v>
      </c>
      <c r="V22" s="3" t="s">
        <v>37</v>
      </c>
      <c r="W22" s="4" t="s">
        <v>126</v>
      </c>
      <c r="X22" s="4" t="s">
        <v>101</v>
      </c>
      <c r="Y22" s="4" t="s">
        <v>168</v>
      </c>
      <c r="Z22" s="4" t="s">
        <v>235</v>
      </c>
      <c r="AA22" s="3"/>
      <c r="AB22" s="3"/>
      <c r="AC22" s="3"/>
      <c r="AD22" s="3"/>
      <c r="AE22" s="3"/>
      <c r="AF22" s="3"/>
      <c r="AG22" s="3"/>
    </row>
    <row r="23" spans="1:33" ht="39.6">
      <c r="A23" s="2">
        <v>45161.436004236108</v>
      </c>
      <c r="B23" s="3" t="s">
        <v>242</v>
      </c>
      <c r="C23" s="3" t="s">
        <v>44</v>
      </c>
      <c r="D23" s="3" t="s">
        <v>45</v>
      </c>
      <c r="E23" s="4" t="s">
        <v>29</v>
      </c>
      <c r="F23" s="3" t="s">
        <v>164</v>
      </c>
      <c r="G23" s="4" t="s">
        <v>243</v>
      </c>
      <c r="H23" s="3" t="s">
        <v>112</v>
      </c>
      <c r="I23" s="3" t="s">
        <v>33</v>
      </c>
      <c r="J23" s="3" t="s">
        <v>34</v>
      </c>
      <c r="K23" s="3" t="s">
        <v>34</v>
      </c>
      <c r="L23" s="3" t="s">
        <v>35</v>
      </c>
      <c r="M23" s="3" t="s">
        <v>35</v>
      </c>
      <c r="N23" s="3" t="s">
        <v>35</v>
      </c>
      <c r="O23" s="3" t="s">
        <v>87</v>
      </c>
      <c r="P23" s="3" t="s">
        <v>38</v>
      </c>
      <c r="Q23" s="3" t="s">
        <v>37</v>
      </c>
      <c r="R23" s="3" t="s">
        <v>37</v>
      </c>
      <c r="S23" s="3" t="s">
        <v>38</v>
      </c>
      <c r="T23" s="3" t="s">
        <v>37</v>
      </c>
      <c r="U23" s="3" t="s">
        <v>37</v>
      </c>
      <c r="V23" s="3" t="s">
        <v>38</v>
      </c>
      <c r="W23" s="4" t="s">
        <v>61</v>
      </c>
      <c r="X23" s="4" t="s">
        <v>244</v>
      </c>
      <c r="Y23" s="4" t="s">
        <v>128</v>
      </c>
      <c r="Z23" s="4" t="s">
        <v>245</v>
      </c>
      <c r="AA23" s="3"/>
      <c r="AB23" s="3"/>
      <c r="AC23" s="3"/>
      <c r="AD23" s="3"/>
      <c r="AE23" s="3"/>
      <c r="AF23" s="3"/>
      <c r="AG23" s="3"/>
    </row>
    <row r="24" spans="1:33" ht="52.8">
      <c r="A24" s="2">
        <v>45161.438315057865</v>
      </c>
      <c r="B24" s="3" t="s">
        <v>258</v>
      </c>
      <c r="C24" s="3" t="s">
        <v>27</v>
      </c>
      <c r="D24" s="3" t="s">
        <v>45</v>
      </c>
      <c r="E24" s="4" t="s">
        <v>75</v>
      </c>
      <c r="F24" s="3" t="s">
        <v>30</v>
      </c>
      <c r="G24" s="4" t="s">
        <v>31</v>
      </c>
      <c r="H24" s="3" t="s">
        <v>32</v>
      </c>
      <c r="I24" s="3" t="s">
        <v>47</v>
      </c>
      <c r="J24" s="3" t="s">
        <v>35</v>
      </c>
      <c r="K24" s="3" t="s">
        <v>48</v>
      </c>
      <c r="L24" s="3" t="s">
        <v>48</v>
      </c>
      <c r="M24" s="3" t="s">
        <v>48</v>
      </c>
      <c r="N24" s="3" t="s">
        <v>48</v>
      </c>
      <c r="O24" s="3" t="s">
        <v>49</v>
      </c>
      <c r="P24" s="3" t="s">
        <v>49</v>
      </c>
      <c r="Q24" s="3" t="s">
        <v>49</v>
      </c>
      <c r="R24" s="3" t="s">
        <v>69</v>
      </c>
      <c r="S24" s="3" t="s">
        <v>37</v>
      </c>
      <c r="T24" s="3" t="s">
        <v>49</v>
      </c>
      <c r="U24" s="3" t="s">
        <v>49</v>
      </c>
      <c r="V24" s="3" t="s">
        <v>49</v>
      </c>
      <c r="W24" s="4" t="s">
        <v>191</v>
      </c>
      <c r="X24" s="4" t="s">
        <v>259</v>
      </c>
      <c r="Y24" s="4" t="s">
        <v>151</v>
      </c>
      <c r="Z24" s="4" t="s">
        <v>260</v>
      </c>
      <c r="AA24" s="3"/>
      <c r="AB24" s="3"/>
      <c r="AC24" s="3"/>
      <c r="AD24" s="3"/>
      <c r="AE24" s="3"/>
      <c r="AF24" s="3"/>
      <c r="AG24" s="3"/>
    </row>
    <row r="25" spans="1:33" ht="66">
      <c r="A25" s="2">
        <v>45161.439481527777</v>
      </c>
      <c r="B25" s="3" t="s">
        <v>265</v>
      </c>
      <c r="C25" s="3" t="s">
        <v>27</v>
      </c>
      <c r="D25" s="3" t="s">
        <v>45</v>
      </c>
      <c r="E25" s="4" t="s">
        <v>75</v>
      </c>
      <c r="F25" s="3" t="s">
        <v>76</v>
      </c>
      <c r="G25" s="4" t="s">
        <v>31</v>
      </c>
      <c r="H25" s="3" t="s">
        <v>32</v>
      </c>
      <c r="I25" s="3" t="s">
        <v>33</v>
      </c>
      <c r="J25" s="3" t="s">
        <v>35</v>
      </c>
      <c r="K25" s="3" t="s">
        <v>48</v>
      </c>
      <c r="L25" s="3" t="s">
        <v>35</v>
      </c>
      <c r="M25" s="3" t="s">
        <v>48</v>
      </c>
      <c r="N25" s="3" t="s">
        <v>35</v>
      </c>
      <c r="O25" s="3" t="s">
        <v>49</v>
      </c>
      <c r="P25" s="3" t="s">
        <v>49</v>
      </c>
      <c r="Q25" s="3" t="s">
        <v>49</v>
      </c>
      <c r="R25" s="3" t="s">
        <v>49</v>
      </c>
      <c r="S25" s="3" t="s">
        <v>37</v>
      </c>
      <c r="T25" s="3" t="s">
        <v>49</v>
      </c>
      <c r="U25" s="3" t="s">
        <v>49</v>
      </c>
      <c r="V25" s="3" t="s">
        <v>37</v>
      </c>
      <c r="W25" s="4" t="s">
        <v>266</v>
      </c>
      <c r="X25" s="4" t="s">
        <v>51</v>
      </c>
      <c r="Y25" s="4" t="s">
        <v>267</v>
      </c>
      <c r="Z25" s="4" t="s">
        <v>268</v>
      </c>
      <c r="AA25" s="3"/>
      <c r="AB25" s="3"/>
      <c r="AC25" s="3"/>
      <c r="AD25" s="3"/>
      <c r="AE25" s="3"/>
      <c r="AF25" s="3"/>
      <c r="AG25" s="3"/>
    </row>
    <row r="26" spans="1:33" ht="52.8">
      <c r="A26" s="2">
        <v>45161.439599699079</v>
      </c>
      <c r="B26" s="3" t="s">
        <v>269</v>
      </c>
      <c r="C26" s="3" t="s">
        <v>44</v>
      </c>
      <c r="D26" s="3" t="s">
        <v>45</v>
      </c>
      <c r="E26" s="4" t="s">
        <v>75</v>
      </c>
      <c r="F26" s="3" t="s">
        <v>30</v>
      </c>
      <c r="G26" s="4" t="s">
        <v>31</v>
      </c>
      <c r="H26" s="3" t="s">
        <v>32</v>
      </c>
      <c r="I26" s="3" t="s">
        <v>33</v>
      </c>
      <c r="J26" s="3" t="s">
        <v>35</v>
      </c>
      <c r="K26" s="3" t="s">
        <v>35</v>
      </c>
      <c r="L26" s="3" t="s">
        <v>35</v>
      </c>
      <c r="M26" s="3" t="s">
        <v>35</v>
      </c>
      <c r="N26" s="3" t="s">
        <v>35</v>
      </c>
      <c r="O26" s="3" t="s">
        <v>49</v>
      </c>
      <c r="P26" s="3" t="s">
        <v>49</v>
      </c>
      <c r="Q26" s="3" t="s">
        <v>49</v>
      </c>
      <c r="R26" s="3" t="s">
        <v>49</v>
      </c>
      <c r="S26" s="3" t="s">
        <v>49</v>
      </c>
      <c r="T26" s="3" t="s">
        <v>49</v>
      </c>
      <c r="U26" s="3" t="s">
        <v>49</v>
      </c>
      <c r="V26" s="3" t="s">
        <v>49</v>
      </c>
      <c r="W26" s="4" t="s">
        <v>95</v>
      </c>
      <c r="X26" s="4" t="s">
        <v>259</v>
      </c>
      <c r="Y26" s="4" t="s">
        <v>270</v>
      </c>
      <c r="Z26" s="4" t="s">
        <v>271</v>
      </c>
      <c r="AA26" s="3"/>
      <c r="AB26" s="3"/>
      <c r="AC26" s="3"/>
      <c r="AD26" s="3"/>
      <c r="AE26" s="3"/>
      <c r="AF26" s="3"/>
      <c r="AG26" s="3"/>
    </row>
    <row r="27" spans="1:33" ht="66">
      <c r="A27" s="2">
        <v>45161.440134548611</v>
      </c>
      <c r="B27" s="3" t="s">
        <v>278</v>
      </c>
      <c r="C27" s="3" t="s">
        <v>27</v>
      </c>
      <c r="D27" s="3" t="s">
        <v>45</v>
      </c>
      <c r="E27" s="4" t="s">
        <v>75</v>
      </c>
      <c r="F27" s="3" t="s">
        <v>30</v>
      </c>
      <c r="G27" s="4" t="s">
        <v>279</v>
      </c>
      <c r="H27" s="3" t="s">
        <v>112</v>
      </c>
      <c r="I27" s="3" t="s">
        <v>33</v>
      </c>
      <c r="J27" s="3" t="s">
        <v>34</v>
      </c>
      <c r="K27" s="3" t="s">
        <v>35</v>
      </c>
      <c r="L27" s="3" t="s">
        <v>35</v>
      </c>
      <c r="M27" s="3" t="s">
        <v>48</v>
      </c>
      <c r="N27" s="3" t="s">
        <v>35</v>
      </c>
      <c r="O27" s="3" t="s">
        <v>49</v>
      </c>
      <c r="P27" s="3" t="s">
        <v>49</v>
      </c>
      <c r="Q27" s="3" t="s">
        <v>37</v>
      </c>
      <c r="R27" s="3" t="s">
        <v>37</v>
      </c>
      <c r="S27" s="3" t="s">
        <v>69</v>
      </c>
      <c r="T27" s="3" t="s">
        <v>49</v>
      </c>
      <c r="U27" s="3" t="s">
        <v>49</v>
      </c>
      <c r="V27" s="3" t="s">
        <v>38</v>
      </c>
      <c r="W27" s="4" t="s">
        <v>191</v>
      </c>
      <c r="X27" s="4" t="s">
        <v>40</v>
      </c>
      <c r="Y27" s="4" t="s">
        <v>267</v>
      </c>
      <c r="Z27" s="4" t="s">
        <v>280</v>
      </c>
      <c r="AA27" s="3"/>
      <c r="AB27" s="3"/>
      <c r="AC27" s="3"/>
      <c r="AD27" s="3"/>
      <c r="AE27" s="3"/>
      <c r="AF27" s="3"/>
      <c r="AG27" s="3"/>
    </row>
    <row r="28" spans="1:33" ht="52.8">
      <c r="A28" s="2">
        <v>45161.440985937501</v>
      </c>
      <c r="B28" s="3" t="s">
        <v>281</v>
      </c>
      <c r="C28" s="3" t="s">
        <v>44</v>
      </c>
      <c r="D28" s="3" t="s">
        <v>45</v>
      </c>
      <c r="E28" s="4" t="s">
        <v>230</v>
      </c>
      <c r="F28" s="3" t="s">
        <v>164</v>
      </c>
      <c r="G28" s="4" t="s">
        <v>31</v>
      </c>
      <c r="H28" s="3" t="s">
        <v>59</v>
      </c>
      <c r="I28" s="3" t="s">
        <v>47</v>
      </c>
      <c r="J28" s="3" t="s">
        <v>60</v>
      </c>
      <c r="K28" s="3" t="s">
        <v>60</v>
      </c>
      <c r="L28" s="3" t="s">
        <v>60</v>
      </c>
      <c r="M28" s="3" t="s">
        <v>60</v>
      </c>
      <c r="N28" s="3" t="s">
        <v>60</v>
      </c>
      <c r="O28" s="3" t="s">
        <v>49</v>
      </c>
      <c r="P28" s="3" t="s">
        <v>49</v>
      </c>
      <c r="Q28" s="3" t="s">
        <v>49</v>
      </c>
      <c r="R28" s="3" t="s">
        <v>49</v>
      </c>
      <c r="S28" s="3" t="s">
        <v>49</v>
      </c>
      <c r="T28" s="3" t="s">
        <v>49</v>
      </c>
      <c r="U28" s="3" t="s">
        <v>49</v>
      </c>
      <c r="V28" s="3" t="s">
        <v>49</v>
      </c>
      <c r="W28" s="4" t="s">
        <v>106</v>
      </c>
      <c r="X28" s="4" t="s">
        <v>282</v>
      </c>
      <c r="Y28" s="4" t="s">
        <v>283</v>
      </c>
      <c r="Z28" s="4" t="s">
        <v>284</v>
      </c>
      <c r="AA28" s="3"/>
      <c r="AB28" s="3"/>
      <c r="AC28" s="3"/>
      <c r="AD28" s="3"/>
      <c r="AE28" s="3"/>
      <c r="AF28" s="3"/>
      <c r="AG28" s="3"/>
    </row>
    <row r="29" spans="1:33" ht="52.8">
      <c r="A29" s="2">
        <v>45161.441237141204</v>
      </c>
      <c r="B29" s="3" t="s">
        <v>285</v>
      </c>
      <c r="C29" s="3" t="s">
        <v>27</v>
      </c>
      <c r="D29" s="3" t="s">
        <v>45</v>
      </c>
      <c r="E29" s="4" t="s">
        <v>29</v>
      </c>
      <c r="F29" s="3" t="s">
        <v>30</v>
      </c>
      <c r="G29" s="4" t="s">
        <v>31</v>
      </c>
      <c r="H29" s="3" t="s">
        <v>83</v>
      </c>
      <c r="I29" s="3" t="s">
        <v>47</v>
      </c>
      <c r="J29" s="3" t="s">
        <v>35</v>
      </c>
      <c r="K29" s="3" t="s">
        <v>35</v>
      </c>
      <c r="L29" s="3" t="s">
        <v>35</v>
      </c>
      <c r="M29" s="3" t="s">
        <v>35</v>
      </c>
      <c r="N29" s="3" t="s">
        <v>35</v>
      </c>
      <c r="O29" s="3" t="s">
        <v>87</v>
      </c>
      <c r="P29" s="3" t="s">
        <v>37</v>
      </c>
      <c r="Q29" s="3" t="s">
        <v>37</v>
      </c>
      <c r="R29" s="3" t="s">
        <v>49</v>
      </c>
      <c r="S29" s="3" t="s">
        <v>49</v>
      </c>
      <c r="T29" s="3" t="s">
        <v>49</v>
      </c>
      <c r="U29" s="3" t="s">
        <v>37</v>
      </c>
      <c r="V29" s="3" t="s">
        <v>37</v>
      </c>
      <c r="W29" s="4" t="s">
        <v>88</v>
      </c>
      <c r="X29" s="4" t="s">
        <v>127</v>
      </c>
      <c r="Y29" s="4" t="s">
        <v>286</v>
      </c>
      <c r="Z29" s="4" t="s">
        <v>287</v>
      </c>
      <c r="AA29" s="3"/>
      <c r="AB29" s="3"/>
      <c r="AC29" s="3"/>
      <c r="AD29" s="3"/>
      <c r="AE29" s="3"/>
      <c r="AF29" s="3"/>
      <c r="AG29" s="3"/>
    </row>
    <row r="30" spans="1:33" ht="52.8">
      <c r="A30" s="2">
        <v>45161.44160795139</v>
      </c>
      <c r="B30" s="3" t="s">
        <v>291</v>
      </c>
      <c r="C30" s="3" t="s">
        <v>44</v>
      </c>
      <c r="D30" s="3" t="s">
        <v>45</v>
      </c>
      <c r="E30" s="4" t="s">
        <v>75</v>
      </c>
      <c r="F30" s="3" t="s">
        <v>30</v>
      </c>
      <c r="G30" s="4" t="s">
        <v>31</v>
      </c>
      <c r="H30" s="3" t="s">
        <v>148</v>
      </c>
      <c r="I30" s="3" t="s">
        <v>33</v>
      </c>
      <c r="J30" s="3" t="s">
        <v>48</v>
      </c>
      <c r="K30" s="3" t="s">
        <v>48</v>
      </c>
      <c r="L30" s="3" t="s">
        <v>48</v>
      </c>
      <c r="M30" s="3" t="s">
        <v>35</v>
      </c>
      <c r="N30" s="3" t="s">
        <v>48</v>
      </c>
      <c r="O30" s="3" t="s">
        <v>49</v>
      </c>
      <c r="P30" s="3" t="s">
        <v>69</v>
      </c>
      <c r="Q30" s="3" t="s">
        <v>49</v>
      </c>
      <c r="R30" s="3" t="s">
        <v>69</v>
      </c>
      <c r="S30" s="3" t="s">
        <v>49</v>
      </c>
      <c r="T30" s="3" t="s">
        <v>49</v>
      </c>
      <c r="U30" s="3" t="s">
        <v>37</v>
      </c>
      <c r="V30" s="3" t="s">
        <v>37</v>
      </c>
      <c r="W30" s="4" t="s">
        <v>50</v>
      </c>
      <c r="X30" s="4" t="s">
        <v>292</v>
      </c>
      <c r="Y30" s="4" t="s">
        <v>223</v>
      </c>
      <c r="Z30" s="4" t="s">
        <v>293</v>
      </c>
      <c r="AA30" s="3"/>
      <c r="AB30" s="3"/>
      <c r="AC30" s="3"/>
      <c r="AD30" s="3"/>
      <c r="AE30" s="3"/>
      <c r="AF30" s="3"/>
      <c r="AG30" s="3"/>
    </row>
    <row r="31" spans="1:33" ht="52.8">
      <c r="A31" s="2">
        <v>45161.442276134258</v>
      </c>
      <c r="B31" s="3" t="s">
        <v>294</v>
      </c>
      <c r="C31" s="3" t="s">
        <v>44</v>
      </c>
      <c r="D31" s="3" t="s">
        <v>45</v>
      </c>
      <c r="E31" s="4" t="s">
        <v>29</v>
      </c>
      <c r="F31" s="3" t="s">
        <v>30</v>
      </c>
      <c r="G31" s="4" t="s">
        <v>31</v>
      </c>
      <c r="H31" s="3" t="s">
        <v>105</v>
      </c>
      <c r="I31" s="3" t="s">
        <v>47</v>
      </c>
      <c r="J31" s="3" t="s">
        <v>35</v>
      </c>
      <c r="K31" s="3" t="s">
        <v>35</v>
      </c>
      <c r="L31" s="3" t="s">
        <v>35</v>
      </c>
      <c r="M31" s="3" t="s">
        <v>35</v>
      </c>
      <c r="N31" s="3" t="s">
        <v>35</v>
      </c>
      <c r="O31" s="3" t="s">
        <v>49</v>
      </c>
      <c r="P31" s="3" t="s">
        <v>49</v>
      </c>
      <c r="Q31" s="3" t="s">
        <v>37</v>
      </c>
      <c r="R31" s="3" t="s">
        <v>69</v>
      </c>
      <c r="S31" s="3" t="s">
        <v>38</v>
      </c>
      <c r="T31" s="3" t="s">
        <v>37</v>
      </c>
      <c r="U31" s="3" t="s">
        <v>37</v>
      </c>
      <c r="V31" s="3" t="s">
        <v>37</v>
      </c>
      <c r="W31" s="4" t="s">
        <v>106</v>
      </c>
      <c r="X31" s="4" t="s">
        <v>295</v>
      </c>
      <c r="Y31" s="4" t="s">
        <v>296</v>
      </c>
      <c r="Z31" s="4" t="s">
        <v>297</v>
      </c>
      <c r="AA31" s="3"/>
      <c r="AB31" s="3"/>
      <c r="AC31" s="3"/>
      <c r="AD31" s="3"/>
      <c r="AE31" s="3"/>
      <c r="AF31" s="3"/>
      <c r="AG31" s="3"/>
    </row>
    <row r="32" spans="1:33" ht="66">
      <c r="A32" s="2">
        <v>45161.444309178245</v>
      </c>
      <c r="B32" s="3" t="s">
        <v>311</v>
      </c>
      <c r="C32" s="3" t="s">
        <v>27</v>
      </c>
      <c r="D32" s="3" t="s">
        <v>45</v>
      </c>
      <c r="E32" s="4" t="s">
        <v>29</v>
      </c>
      <c r="F32" s="3" t="s">
        <v>248</v>
      </c>
      <c r="G32" s="4" t="s">
        <v>31</v>
      </c>
      <c r="H32" s="3" t="s">
        <v>46</v>
      </c>
      <c r="I32" s="3" t="s">
        <v>47</v>
      </c>
      <c r="J32" s="3" t="s">
        <v>48</v>
      </c>
      <c r="K32" s="3" t="s">
        <v>48</v>
      </c>
      <c r="L32" s="3" t="s">
        <v>48</v>
      </c>
      <c r="M32" s="3" t="s">
        <v>48</v>
      </c>
      <c r="N32" s="3" t="s">
        <v>48</v>
      </c>
      <c r="O32" s="3" t="s">
        <v>49</v>
      </c>
      <c r="P32" s="3" t="s">
        <v>49</v>
      </c>
      <c r="Q32" s="3" t="s">
        <v>49</v>
      </c>
      <c r="R32" s="3" t="s">
        <v>49</v>
      </c>
      <c r="S32" s="3" t="s">
        <v>49</v>
      </c>
      <c r="T32" s="3" t="s">
        <v>37</v>
      </c>
      <c r="U32" s="3" t="s">
        <v>37</v>
      </c>
      <c r="V32" s="3" t="s">
        <v>49</v>
      </c>
      <c r="W32" s="4" t="s">
        <v>126</v>
      </c>
      <c r="X32" s="4" t="s">
        <v>89</v>
      </c>
      <c r="Y32" s="4" t="s">
        <v>312</v>
      </c>
      <c r="Z32" s="4" t="s">
        <v>313</v>
      </c>
      <c r="AA32" s="3"/>
      <c r="AB32" s="3"/>
      <c r="AC32" s="3"/>
      <c r="AD32" s="3"/>
      <c r="AE32" s="3"/>
      <c r="AF32" s="3"/>
      <c r="AG32" s="3"/>
    </row>
    <row r="33" spans="1:33" ht="52.8">
      <c r="A33" s="2">
        <v>45161.44436976852</v>
      </c>
      <c r="B33" s="3" t="s">
        <v>314</v>
      </c>
      <c r="C33" s="3" t="s">
        <v>44</v>
      </c>
      <c r="D33" s="3" t="s">
        <v>45</v>
      </c>
      <c r="E33" s="4" t="s">
        <v>230</v>
      </c>
      <c r="F33" s="3" t="s">
        <v>164</v>
      </c>
      <c r="G33" s="4" t="s">
        <v>31</v>
      </c>
      <c r="H33" s="3" t="s">
        <v>148</v>
      </c>
      <c r="I33" s="3" t="s">
        <v>47</v>
      </c>
      <c r="J33" s="3" t="s">
        <v>48</v>
      </c>
      <c r="K33" s="3" t="s">
        <v>48</v>
      </c>
      <c r="L33" s="3" t="s">
        <v>48</v>
      </c>
      <c r="M33" s="3" t="s">
        <v>35</v>
      </c>
      <c r="N33" s="3" t="s">
        <v>35</v>
      </c>
      <c r="O33" s="3" t="s">
        <v>49</v>
      </c>
      <c r="P33" s="3" t="s">
        <v>49</v>
      </c>
      <c r="Q33" s="3" t="s">
        <v>37</v>
      </c>
      <c r="R33" s="3" t="s">
        <v>37</v>
      </c>
      <c r="S33" s="3" t="s">
        <v>49</v>
      </c>
      <c r="T33" s="3" t="s">
        <v>37</v>
      </c>
      <c r="U33" s="3" t="s">
        <v>37</v>
      </c>
      <c r="V33" s="3" t="s">
        <v>37</v>
      </c>
      <c r="W33" s="4" t="s">
        <v>88</v>
      </c>
      <c r="X33" s="4" t="s">
        <v>207</v>
      </c>
      <c r="Y33" s="4" t="s">
        <v>315</v>
      </c>
      <c r="Z33" s="4" t="s">
        <v>316</v>
      </c>
      <c r="AA33" s="3"/>
      <c r="AB33" s="3"/>
      <c r="AC33" s="3"/>
      <c r="AD33" s="3"/>
      <c r="AE33" s="3"/>
      <c r="AF33" s="3"/>
      <c r="AG33" s="3"/>
    </row>
    <row r="34" spans="1:33" ht="39.6">
      <c r="A34" s="2">
        <v>45161.444877164351</v>
      </c>
      <c r="B34" s="3" t="s">
        <v>317</v>
      </c>
      <c r="C34" s="3" t="s">
        <v>27</v>
      </c>
      <c r="D34" s="3" t="s">
        <v>45</v>
      </c>
      <c r="E34" s="4" t="s">
        <v>230</v>
      </c>
      <c r="F34" s="3" t="s">
        <v>164</v>
      </c>
      <c r="G34" s="4" t="s">
        <v>31</v>
      </c>
      <c r="H34" s="3" t="s">
        <v>105</v>
      </c>
      <c r="I34" s="3" t="s">
        <v>33</v>
      </c>
      <c r="J34" s="3" t="s">
        <v>35</v>
      </c>
      <c r="K34" s="3" t="s">
        <v>34</v>
      </c>
      <c r="L34" s="3" t="s">
        <v>35</v>
      </c>
      <c r="M34" s="3" t="s">
        <v>35</v>
      </c>
      <c r="N34" s="3" t="s">
        <v>34</v>
      </c>
      <c r="O34" s="3" t="s">
        <v>87</v>
      </c>
      <c r="P34" s="3" t="s">
        <v>37</v>
      </c>
      <c r="Q34" s="3" t="s">
        <v>38</v>
      </c>
      <c r="R34" s="3" t="s">
        <v>37</v>
      </c>
      <c r="S34" s="3" t="s">
        <v>37</v>
      </c>
      <c r="T34" s="3" t="s">
        <v>37</v>
      </c>
      <c r="U34" s="3" t="s">
        <v>38</v>
      </c>
      <c r="V34" s="3" t="s">
        <v>38</v>
      </c>
      <c r="W34" s="4" t="s">
        <v>159</v>
      </c>
      <c r="X34" s="4" t="s">
        <v>318</v>
      </c>
      <c r="Y34" s="4" t="s">
        <v>90</v>
      </c>
      <c r="Z34" s="4" t="s">
        <v>319</v>
      </c>
      <c r="AA34" s="3"/>
      <c r="AB34" s="3"/>
      <c r="AC34" s="3"/>
      <c r="AD34" s="3"/>
      <c r="AE34" s="3"/>
      <c r="AF34" s="3"/>
      <c r="AG34" s="3"/>
    </row>
    <row r="35" spans="1:33" ht="39.6">
      <c r="A35" s="2">
        <v>45161.444911018523</v>
      </c>
      <c r="B35" s="3" t="s">
        <v>320</v>
      </c>
      <c r="C35" s="3" t="s">
        <v>27</v>
      </c>
      <c r="D35" s="3" t="s">
        <v>45</v>
      </c>
      <c r="E35" s="4" t="s">
        <v>230</v>
      </c>
      <c r="F35" s="3" t="s">
        <v>164</v>
      </c>
      <c r="G35" s="4" t="s">
        <v>31</v>
      </c>
      <c r="H35" s="3" t="s">
        <v>46</v>
      </c>
      <c r="I35" s="3" t="s">
        <v>33</v>
      </c>
      <c r="J35" s="3" t="s">
        <v>35</v>
      </c>
      <c r="K35" s="3" t="s">
        <v>35</v>
      </c>
      <c r="L35" s="3" t="s">
        <v>60</v>
      </c>
      <c r="M35" s="3" t="s">
        <v>60</v>
      </c>
      <c r="N35" s="3" t="s">
        <v>60</v>
      </c>
      <c r="O35" s="3" t="s">
        <v>49</v>
      </c>
      <c r="P35" s="3" t="s">
        <v>49</v>
      </c>
      <c r="Q35" s="3" t="s">
        <v>49</v>
      </c>
      <c r="R35" s="3" t="s">
        <v>49</v>
      </c>
      <c r="S35" s="3" t="s">
        <v>69</v>
      </c>
      <c r="T35" s="3" t="s">
        <v>69</v>
      </c>
      <c r="U35" s="3" t="s">
        <v>69</v>
      </c>
      <c r="V35" s="3" t="s">
        <v>49</v>
      </c>
      <c r="W35" s="4" t="s">
        <v>100</v>
      </c>
      <c r="X35" s="4" t="s">
        <v>89</v>
      </c>
      <c r="Y35" s="4" t="s">
        <v>102</v>
      </c>
      <c r="Z35" s="4" t="s">
        <v>321</v>
      </c>
      <c r="AA35" s="3"/>
      <c r="AB35" s="3"/>
      <c r="AC35" s="3"/>
      <c r="AD35" s="3"/>
      <c r="AE35" s="3"/>
      <c r="AF35" s="3"/>
      <c r="AG35" s="3"/>
    </row>
    <row r="36" spans="1:33" ht="52.8">
      <c r="A36" s="2">
        <v>45161.445902256943</v>
      </c>
      <c r="B36" s="3" t="s">
        <v>322</v>
      </c>
      <c r="C36" s="3" t="s">
        <v>44</v>
      </c>
      <c r="D36" s="3" t="s">
        <v>45</v>
      </c>
      <c r="E36" s="4" t="s">
        <v>75</v>
      </c>
      <c r="F36" s="3" t="s">
        <v>76</v>
      </c>
      <c r="G36" s="4" t="s">
        <v>58</v>
      </c>
      <c r="H36" s="3" t="s">
        <v>59</v>
      </c>
      <c r="I36" s="3" t="s">
        <v>33</v>
      </c>
      <c r="J36" s="3" t="s">
        <v>34</v>
      </c>
      <c r="K36" s="3" t="s">
        <v>35</v>
      </c>
      <c r="L36" s="3" t="s">
        <v>35</v>
      </c>
      <c r="M36" s="3" t="s">
        <v>48</v>
      </c>
      <c r="N36" s="3" t="s">
        <v>34</v>
      </c>
      <c r="O36" s="3" t="s">
        <v>49</v>
      </c>
      <c r="P36" s="3" t="s">
        <v>37</v>
      </c>
      <c r="Q36" s="3" t="s">
        <v>37</v>
      </c>
      <c r="R36" s="3" t="s">
        <v>49</v>
      </c>
      <c r="S36" s="3" t="s">
        <v>38</v>
      </c>
      <c r="T36" s="3" t="s">
        <v>37</v>
      </c>
      <c r="U36" s="3" t="s">
        <v>37</v>
      </c>
      <c r="V36" s="3" t="s">
        <v>38</v>
      </c>
      <c r="W36" s="4" t="s">
        <v>154</v>
      </c>
      <c r="X36" s="4" t="s">
        <v>120</v>
      </c>
      <c r="Y36" s="4" t="s">
        <v>323</v>
      </c>
      <c r="Z36" s="4" t="s">
        <v>324</v>
      </c>
      <c r="AA36" s="3"/>
      <c r="AB36" s="3"/>
      <c r="AC36" s="3"/>
      <c r="AD36" s="3"/>
      <c r="AE36" s="3"/>
      <c r="AF36" s="3"/>
      <c r="AG36" s="3"/>
    </row>
    <row r="37" spans="1:33" ht="52.8">
      <c r="A37" s="2">
        <v>45161.446381655092</v>
      </c>
      <c r="B37" s="3" t="s">
        <v>325</v>
      </c>
      <c r="C37" s="3" t="s">
        <v>44</v>
      </c>
      <c r="D37" s="3" t="s">
        <v>45</v>
      </c>
      <c r="E37" s="4" t="s">
        <v>230</v>
      </c>
      <c r="F37" s="3" t="s">
        <v>164</v>
      </c>
      <c r="G37" s="4" t="s">
        <v>31</v>
      </c>
      <c r="H37" s="3" t="s">
        <v>94</v>
      </c>
      <c r="I37" s="3" t="s">
        <v>33</v>
      </c>
      <c r="J37" s="3" t="s">
        <v>34</v>
      </c>
      <c r="K37" s="3" t="s">
        <v>34</v>
      </c>
      <c r="L37" s="3" t="s">
        <v>326</v>
      </c>
      <c r="M37" s="3" t="s">
        <v>34</v>
      </c>
      <c r="N37" s="3" t="s">
        <v>35</v>
      </c>
      <c r="O37" s="3" t="s">
        <v>36</v>
      </c>
      <c r="P37" s="3" t="s">
        <v>37</v>
      </c>
      <c r="Q37" s="3" t="s">
        <v>38</v>
      </c>
      <c r="R37" s="3" t="s">
        <v>38</v>
      </c>
      <c r="S37" s="3" t="s">
        <v>38</v>
      </c>
      <c r="T37" s="3" t="s">
        <v>38</v>
      </c>
      <c r="U37" s="3" t="s">
        <v>37</v>
      </c>
      <c r="V37" s="3" t="s">
        <v>37</v>
      </c>
      <c r="W37" s="4" t="s">
        <v>106</v>
      </c>
      <c r="X37" s="4" t="s">
        <v>327</v>
      </c>
      <c r="Y37" s="4" t="s">
        <v>328</v>
      </c>
      <c r="Z37" s="4" t="s">
        <v>329</v>
      </c>
      <c r="AA37" s="3"/>
      <c r="AB37" s="3"/>
      <c r="AC37" s="3"/>
      <c r="AD37" s="3"/>
      <c r="AE37" s="3"/>
      <c r="AF37" s="3"/>
      <c r="AG37" s="3"/>
    </row>
    <row r="38" spans="1:33" ht="52.8">
      <c r="A38" s="2">
        <v>45161.446826342595</v>
      </c>
      <c r="B38" s="3" t="s">
        <v>330</v>
      </c>
      <c r="C38" s="3" t="s">
        <v>44</v>
      </c>
      <c r="D38" s="3" t="s">
        <v>45</v>
      </c>
      <c r="E38" s="4" t="s">
        <v>29</v>
      </c>
      <c r="F38" s="3" t="s">
        <v>30</v>
      </c>
      <c r="G38" s="4" t="s">
        <v>31</v>
      </c>
      <c r="H38" s="3" t="s">
        <v>83</v>
      </c>
      <c r="I38" s="3" t="s">
        <v>47</v>
      </c>
      <c r="J38" s="3" t="s">
        <v>35</v>
      </c>
      <c r="K38" s="3" t="s">
        <v>35</v>
      </c>
      <c r="L38" s="3" t="s">
        <v>35</v>
      </c>
      <c r="M38" s="3" t="s">
        <v>35</v>
      </c>
      <c r="N38" s="3" t="s">
        <v>35</v>
      </c>
      <c r="O38" s="3" t="s">
        <v>87</v>
      </c>
      <c r="P38" s="3" t="s">
        <v>37</v>
      </c>
      <c r="Q38" s="3" t="s">
        <v>37</v>
      </c>
      <c r="R38" s="3" t="s">
        <v>37</v>
      </c>
      <c r="S38" s="3" t="s">
        <v>37</v>
      </c>
      <c r="T38" s="3" t="s">
        <v>37</v>
      </c>
      <c r="U38" s="3" t="s">
        <v>37</v>
      </c>
      <c r="V38" s="3" t="s">
        <v>37</v>
      </c>
      <c r="W38" s="4" t="s">
        <v>197</v>
      </c>
      <c r="X38" s="4" t="s">
        <v>143</v>
      </c>
      <c r="Y38" s="4" t="s">
        <v>286</v>
      </c>
      <c r="Z38" s="4" t="s">
        <v>331</v>
      </c>
      <c r="AA38" s="3"/>
      <c r="AB38" s="3"/>
      <c r="AC38" s="3"/>
      <c r="AD38" s="3"/>
      <c r="AE38" s="3"/>
      <c r="AF38" s="3"/>
      <c r="AG38" s="3"/>
    </row>
    <row r="39" spans="1:33" ht="66">
      <c r="A39" s="2">
        <v>45161.446869525462</v>
      </c>
      <c r="B39" s="3" t="s">
        <v>332</v>
      </c>
      <c r="C39" s="3" t="s">
        <v>27</v>
      </c>
      <c r="D39" s="3" t="s">
        <v>45</v>
      </c>
      <c r="E39" s="4" t="s">
        <v>75</v>
      </c>
      <c r="F39" s="3" t="s">
        <v>30</v>
      </c>
      <c r="G39" s="4" t="s">
        <v>214</v>
      </c>
      <c r="H39" s="3" t="s">
        <v>333</v>
      </c>
      <c r="I39" s="3" t="s">
        <v>33</v>
      </c>
      <c r="J39" s="3" t="s">
        <v>35</v>
      </c>
      <c r="K39" s="3" t="s">
        <v>48</v>
      </c>
      <c r="L39" s="3" t="s">
        <v>48</v>
      </c>
      <c r="M39" s="3" t="s">
        <v>35</v>
      </c>
      <c r="N39" s="3" t="s">
        <v>48</v>
      </c>
      <c r="O39" s="3" t="s">
        <v>68</v>
      </c>
      <c r="P39" s="3" t="s">
        <v>49</v>
      </c>
      <c r="Q39" s="3" t="s">
        <v>69</v>
      </c>
      <c r="R39" s="3" t="s">
        <v>49</v>
      </c>
      <c r="S39" s="3" t="s">
        <v>37</v>
      </c>
      <c r="T39" s="3" t="s">
        <v>37</v>
      </c>
      <c r="U39" s="3" t="s">
        <v>37</v>
      </c>
      <c r="V39" s="3" t="s">
        <v>69</v>
      </c>
      <c r="W39" s="4" t="s">
        <v>77</v>
      </c>
      <c r="X39" s="4" t="s">
        <v>334</v>
      </c>
      <c r="Y39" s="4" t="s">
        <v>193</v>
      </c>
      <c r="Z39" s="4" t="s">
        <v>335</v>
      </c>
      <c r="AA39" s="3"/>
      <c r="AB39" s="3"/>
      <c r="AC39" s="3"/>
      <c r="AD39" s="3"/>
      <c r="AE39" s="3"/>
      <c r="AF39" s="3"/>
      <c r="AG39" s="3"/>
    </row>
    <row r="40" spans="1:33" ht="52.8">
      <c r="A40" s="2">
        <v>45161.44778081018</v>
      </c>
      <c r="B40" s="3" t="s">
        <v>339</v>
      </c>
      <c r="C40" s="3" t="s">
        <v>27</v>
      </c>
      <c r="D40" s="3" t="s">
        <v>45</v>
      </c>
      <c r="E40" s="4" t="s">
        <v>75</v>
      </c>
      <c r="F40" s="3" t="s">
        <v>57</v>
      </c>
      <c r="G40" s="4" t="s">
        <v>31</v>
      </c>
      <c r="H40" s="3" t="s">
        <v>32</v>
      </c>
      <c r="I40" s="3" t="s">
        <v>33</v>
      </c>
      <c r="J40" s="3" t="s">
        <v>35</v>
      </c>
      <c r="K40" s="3" t="s">
        <v>34</v>
      </c>
      <c r="L40" s="3" t="s">
        <v>35</v>
      </c>
      <c r="M40" s="3" t="s">
        <v>34</v>
      </c>
      <c r="N40" s="3" t="s">
        <v>34</v>
      </c>
      <c r="O40" s="3" t="s">
        <v>87</v>
      </c>
      <c r="P40" s="3" t="s">
        <v>37</v>
      </c>
      <c r="Q40" s="3" t="s">
        <v>37</v>
      </c>
      <c r="R40" s="3" t="s">
        <v>38</v>
      </c>
      <c r="S40" s="3" t="s">
        <v>38</v>
      </c>
      <c r="T40" s="3" t="s">
        <v>38</v>
      </c>
      <c r="U40" s="3" t="s">
        <v>37</v>
      </c>
      <c r="V40" s="3" t="s">
        <v>37</v>
      </c>
      <c r="W40" s="4" t="s">
        <v>119</v>
      </c>
      <c r="X40" s="4" t="s">
        <v>340</v>
      </c>
      <c r="Y40" s="4" t="s">
        <v>151</v>
      </c>
      <c r="Z40" s="4" t="s">
        <v>341</v>
      </c>
      <c r="AA40" s="3"/>
      <c r="AB40" s="3"/>
      <c r="AC40" s="3"/>
      <c r="AD40" s="3"/>
      <c r="AE40" s="3"/>
      <c r="AF40" s="3"/>
      <c r="AG40" s="3"/>
    </row>
    <row r="41" spans="1:33" ht="66">
      <c r="A41" s="2">
        <v>45161.448274155089</v>
      </c>
      <c r="B41" s="3" t="s">
        <v>342</v>
      </c>
      <c r="C41" s="3" t="s">
        <v>27</v>
      </c>
      <c r="D41" s="3" t="s">
        <v>45</v>
      </c>
      <c r="E41" s="4" t="s">
        <v>230</v>
      </c>
      <c r="F41" s="3" t="s">
        <v>30</v>
      </c>
      <c r="G41" s="4" t="s">
        <v>31</v>
      </c>
      <c r="H41" s="3" t="s">
        <v>112</v>
      </c>
      <c r="I41" s="3" t="s">
        <v>33</v>
      </c>
      <c r="J41" s="3" t="s">
        <v>35</v>
      </c>
      <c r="K41" s="3" t="s">
        <v>35</v>
      </c>
      <c r="L41" s="3" t="s">
        <v>35</v>
      </c>
      <c r="M41" s="3" t="s">
        <v>35</v>
      </c>
      <c r="N41" s="3" t="s">
        <v>35</v>
      </c>
      <c r="O41" s="3" t="s">
        <v>87</v>
      </c>
      <c r="P41" s="3" t="s">
        <v>37</v>
      </c>
      <c r="Q41" s="3" t="s">
        <v>37</v>
      </c>
      <c r="R41" s="3" t="s">
        <v>37</v>
      </c>
      <c r="S41" s="3" t="s">
        <v>37</v>
      </c>
      <c r="T41" s="3" t="s">
        <v>37</v>
      </c>
      <c r="U41" s="3" t="s">
        <v>37</v>
      </c>
      <c r="V41" s="3" t="s">
        <v>37</v>
      </c>
      <c r="W41" s="4" t="s">
        <v>106</v>
      </c>
      <c r="X41" s="4" t="s">
        <v>343</v>
      </c>
      <c r="Y41" s="4" t="s">
        <v>344</v>
      </c>
      <c r="Z41" s="4" t="s">
        <v>345</v>
      </c>
      <c r="AA41" s="3"/>
      <c r="AB41" s="3"/>
      <c r="AC41" s="3"/>
      <c r="AD41" s="3"/>
      <c r="AE41" s="3"/>
      <c r="AF41" s="3"/>
      <c r="AG41" s="3"/>
    </row>
    <row r="42" spans="1:33" ht="52.8">
      <c r="A42" s="2">
        <v>45161.449481180556</v>
      </c>
      <c r="B42" s="3" t="s">
        <v>370</v>
      </c>
      <c r="C42" s="3" t="s">
        <v>27</v>
      </c>
      <c r="D42" s="3" t="s">
        <v>45</v>
      </c>
      <c r="E42" s="4" t="s">
        <v>230</v>
      </c>
      <c r="F42" s="3" t="s">
        <v>30</v>
      </c>
      <c r="G42" s="4" t="s">
        <v>31</v>
      </c>
      <c r="H42" s="3" t="s">
        <v>46</v>
      </c>
      <c r="I42" s="3" t="s">
        <v>47</v>
      </c>
      <c r="J42" s="3" t="s">
        <v>48</v>
      </c>
      <c r="K42" s="3" t="s">
        <v>48</v>
      </c>
      <c r="L42" s="3" t="s">
        <v>48</v>
      </c>
      <c r="M42" s="3" t="s">
        <v>48</v>
      </c>
      <c r="N42" s="3" t="s">
        <v>48</v>
      </c>
      <c r="O42" s="3" t="s">
        <v>87</v>
      </c>
      <c r="P42" s="3" t="s">
        <v>37</v>
      </c>
      <c r="Q42" s="3" t="s">
        <v>37</v>
      </c>
      <c r="R42" s="3" t="s">
        <v>37</v>
      </c>
      <c r="S42" s="3" t="s">
        <v>38</v>
      </c>
      <c r="T42" s="3" t="s">
        <v>49</v>
      </c>
      <c r="U42" s="3" t="s">
        <v>37</v>
      </c>
      <c r="V42" s="3" t="s">
        <v>37</v>
      </c>
      <c r="W42" s="4" t="s">
        <v>70</v>
      </c>
      <c r="X42" s="4" t="s">
        <v>371</v>
      </c>
      <c r="Y42" s="4" t="s">
        <v>276</v>
      </c>
      <c r="Z42" s="4" t="s">
        <v>372</v>
      </c>
      <c r="AA42" s="3"/>
      <c r="AB42" s="3"/>
      <c r="AC42" s="3"/>
      <c r="AD42" s="3"/>
      <c r="AE42" s="3"/>
      <c r="AF42" s="3"/>
      <c r="AG42" s="3"/>
    </row>
    <row r="43" spans="1:33" ht="26.4">
      <c r="A43" s="2">
        <v>45161.450250208334</v>
      </c>
      <c r="B43" s="3" t="s">
        <v>242</v>
      </c>
      <c r="C43" s="3" t="s">
        <v>44</v>
      </c>
      <c r="D43" s="3" t="s">
        <v>45</v>
      </c>
      <c r="E43" s="4" t="s">
        <v>29</v>
      </c>
      <c r="F43" s="3" t="s">
        <v>164</v>
      </c>
      <c r="G43" s="4" t="s">
        <v>243</v>
      </c>
      <c r="H43" s="3" t="s">
        <v>112</v>
      </c>
      <c r="I43" s="3" t="s">
        <v>33</v>
      </c>
      <c r="J43" s="3" t="s">
        <v>34</v>
      </c>
      <c r="K43" s="3" t="s">
        <v>35</v>
      </c>
      <c r="L43" s="3" t="s">
        <v>35</v>
      </c>
      <c r="M43" s="3" t="s">
        <v>35</v>
      </c>
      <c r="N43" s="3" t="s">
        <v>35</v>
      </c>
      <c r="O43" s="3" t="s">
        <v>87</v>
      </c>
      <c r="P43" s="3" t="s">
        <v>38</v>
      </c>
      <c r="Q43" s="3" t="s">
        <v>38</v>
      </c>
      <c r="R43" s="3" t="s">
        <v>38</v>
      </c>
      <c r="S43" s="3" t="s">
        <v>37</v>
      </c>
      <c r="T43" s="3" t="s">
        <v>37</v>
      </c>
      <c r="U43" s="3" t="s">
        <v>37</v>
      </c>
      <c r="V43" s="3" t="s">
        <v>38</v>
      </c>
      <c r="W43" s="4" t="s">
        <v>159</v>
      </c>
      <c r="X43" s="4" t="s">
        <v>244</v>
      </c>
      <c r="Y43" s="4" t="s">
        <v>128</v>
      </c>
      <c r="Z43" s="4" t="s">
        <v>373</v>
      </c>
      <c r="AA43" s="3"/>
      <c r="AB43" s="3"/>
      <c r="AC43" s="3"/>
      <c r="AD43" s="3"/>
      <c r="AE43" s="3"/>
      <c r="AF43" s="3"/>
      <c r="AG43" s="3"/>
    </row>
    <row r="44" spans="1:33" ht="52.8">
      <c r="A44" s="2">
        <v>45161.450427974538</v>
      </c>
      <c r="B44" s="3" t="s">
        <v>378</v>
      </c>
      <c r="C44" s="3" t="s">
        <v>44</v>
      </c>
      <c r="D44" s="3" t="s">
        <v>45</v>
      </c>
      <c r="E44" s="4" t="s">
        <v>75</v>
      </c>
      <c r="F44" s="3" t="s">
        <v>30</v>
      </c>
      <c r="G44" s="4" t="s">
        <v>31</v>
      </c>
      <c r="H44" s="3" t="s">
        <v>32</v>
      </c>
      <c r="I44" s="3" t="s">
        <v>47</v>
      </c>
      <c r="J44" s="3" t="s">
        <v>48</v>
      </c>
      <c r="K44" s="3" t="s">
        <v>48</v>
      </c>
      <c r="L44" s="3" t="s">
        <v>48</v>
      </c>
      <c r="M44" s="3" t="s">
        <v>48</v>
      </c>
      <c r="N44" s="3" t="s">
        <v>48</v>
      </c>
      <c r="O44" s="3" t="s">
        <v>49</v>
      </c>
      <c r="P44" s="3" t="s">
        <v>49</v>
      </c>
      <c r="Q44" s="3" t="s">
        <v>49</v>
      </c>
      <c r="R44" s="3" t="s">
        <v>49</v>
      </c>
      <c r="S44" s="3" t="s">
        <v>49</v>
      </c>
      <c r="T44" s="3" t="s">
        <v>49</v>
      </c>
      <c r="U44" s="3" t="s">
        <v>49</v>
      </c>
      <c r="V44" s="3" t="s">
        <v>49</v>
      </c>
      <c r="W44" s="4" t="s">
        <v>100</v>
      </c>
      <c r="X44" s="4" t="s">
        <v>379</v>
      </c>
      <c r="Y44" s="4" t="s">
        <v>380</v>
      </c>
      <c r="Z44" s="4" t="s">
        <v>381</v>
      </c>
      <c r="AA44" s="3"/>
      <c r="AB44" s="3"/>
      <c r="AC44" s="3"/>
      <c r="AD44" s="3"/>
      <c r="AE44" s="3"/>
      <c r="AF44" s="3"/>
      <c r="AG44" s="3"/>
    </row>
    <row r="45" spans="1:33" ht="39.6">
      <c r="A45" s="2">
        <v>45161.453429004629</v>
      </c>
      <c r="B45" s="3" t="s">
        <v>398</v>
      </c>
      <c r="C45" s="3" t="s">
        <v>27</v>
      </c>
      <c r="D45" s="3" t="s">
        <v>45</v>
      </c>
      <c r="E45" s="4" t="s">
        <v>29</v>
      </c>
      <c r="F45" s="3" t="s">
        <v>30</v>
      </c>
      <c r="G45" s="4" t="s">
        <v>31</v>
      </c>
      <c r="H45" s="3" t="s">
        <v>148</v>
      </c>
      <c r="I45" s="3" t="s">
        <v>47</v>
      </c>
      <c r="J45" s="3" t="s">
        <v>48</v>
      </c>
      <c r="K45" s="3" t="s">
        <v>48</v>
      </c>
      <c r="L45" s="3" t="s">
        <v>48</v>
      </c>
      <c r="M45" s="3" t="s">
        <v>48</v>
      </c>
      <c r="N45" s="3" t="s">
        <v>48</v>
      </c>
      <c r="O45" s="3" t="s">
        <v>49</v>
      </c>
      <c r="P45" s="3" t="s">
        <v>49</v>
      </c>
      <c r="Q45" s="3" t="s">
        <v>49</v>
      </c>
      <c r="R45" s="3" t="s">
        <v>49</v>
      </c>
      <c r="S45" s="3" t="s">
        <v>49</v>
      </c>
      <c r="T45" s="3" t="s">
        <v>49</v>
      </c>
      <c r="U45" s="3" t="s">
        <v>49</v>
      </c>
      <c r="V45" s="3" t="s">
        <v>49</v>
      </c>
      <c r="W45" s="4" t="s">
        <v>159</v>
      </c>
      <c r="X45" s="4" t="s">
        <v>399</v>
      </c>
      <c r="Y45" s="4" t="s">
        <v>90</v>
      </c>
      <c r="Z45" s="4" t="s">
        <v>400</v>
      </c>
      <c r="AA45" s="3"/>
      <c r="AB45" s="3"/>
      <c r="AC45" s="3"/>
      <c r="AD45" s="3"/>
      <c r="AE45" s="3"/>
      <c r="AF45" s="3"/>
      <c r="AG45" s="3"/>
    </row>
    <row r="46" spans="1:33" ht="66">
      <c r="A46" s="2">
        <v>45161.45547497685</v>
      </c>
      <c r="B46" s="3" t="s">
        <v>411</v>
      </c>
      <c r="C46" s="3" t="s">
        <v>44</v>
      </c>
      <c r="D46" s="3" t="s">
        <v>45</v>
      </c>
      <c r="E46" s="4" t="s">
        <v>75</v>
      </c>
      <c r="F46" s="3" t="s">
        <v>164</v>
      </c>
      <c r="G46" s="4" t="s">
        <v>31</v>
      </c>
      <c r="H46" s="3" t="s">
        <v>83</v>
      </c>
      <c r="I46" s="3" t="s">
        <v>47</v>
      </c>
      <c r="J46" s="3" t="s">
        <v>48</v>
      </c>
      <c r="K46" s="3" t="s">
        <v>48</v>
      </c>
      <c r="L46" s="3" t="s">
        <v>48</v>
      </c>
      <c r="M46" s="3" t="s">
        <v>48</v>
      </c>
      <c r="N46" s="3" t="s">
        <v>35</v>
      </c>
      <c r="O46" s="3" t="s">
        <v>87</v>
      </c>
      <c r="P46" s="3" t="s">
        <v>37</v>
      </c>
      <c r="Q46" s="3" t="s">
        <v>37</v>
      </c>
      <c r="R46" s="3" t="s">
        <v>49</v>
      </c>
      <c r="S46" s="3" t="s">
        <v>37</v>
      </c>
      <c r="T46" s="3" t="s">
        <v>49</v>
      </c>
      <c r="U46" s="3" t="s">
        <v>37</v>
      </c>
      <c r="V46" s="3" t="s">
        <v>49</v>
      </c>
      <c r="W46" s="4" t="s">
        <v>95</v>
      </c>
      <c r="X46" s="4" t="s">
        <v>412</v>
      </c>
      <c r="Y46" s="4" t="s">
        <v>193</v>
      </c>
      <c r="Z46" s="4" t="s">
        <v>413</v>
      </c>
      <c r="AA46" s="3"/>
      <c r="AB46" s="3"/>
      <c r="AC46" s="3"/>
      <c r="AD46" s="3"/>
      <c r="AE46" s="3"/>
      <c r="AF46" s="3"/>
      <c r="AG46" s="3"/>
    </row>
    <row r="47" spans="1:33" ht="66">
      <c r="A47" s="2">
        <v>45161.456955057874</v>
      </c>
      <c r="B47" s="3" t="s">
        <v>417</v>
      </c>
      <c r="C47" s="3" t="s">
        <v>27</v>
      </c>
      <c r="D47" s="3" t="s">
        <v>45</v>
      </c>
      <c r="E47" s="4" t="s">
        <v>75</v>
      </c>
      <c r="F47" s="3" t="s">
        <v>30</v>
      </c>
      <c r="G47" s="4" t="s">
        <v>31</v>
      </c>
      <c r="H47" s="3" t="s">
        <v>46</v>
      </c>
      <c r="I47" s="3" t="s">
        <v>47</v>
      </c>
      <c r="J47" s="3" t="s">
        <v>48</v>
      </c>
      <c r="K47" s="3" t="s">
        <v>60</v>
      </c>
      <c r="L47" s="3" t="s">
        <v>48</v>
      </c>
      <c r="M47" s="3" t="s">
        <v>48</v>
      </c>
      <c r="N47" s="3" t="s">
        <v>48</v>
      </c>
      <c r="O47" s="3" t="s">
        <v>49</v>
      </c>
      <c r="P47" s="3" t="s">
        <v>37</v>
      </c>
      <c r="Q47" s="3" t="s">
        <v>49</v>
      </c>
      <c r="R47" s="3" t="s">
        <v>49</v>
      </c>
      <c r="S47" s="3" t="s">
        <v>37</v>
      </c>
      <c r="T47" s="3" t="s">
        <v>49</v>
      </c>
      <c r="U47" s="3" t="s">
        <v>49</v>
      </c>
      <c r="V47" s="3" t="s">
        <v>49</v>
      </c>
      <c r="W47" s="4" t="s">
        <v>418</v>
      </c>
      <c r="X47" s="4" t="s">
        <v>140</v>
      </c>
      <c r="Y47" s="4" t="s">
        <v>108</v>
      </c>
      <c r="Z47" s="4" t="s">
        <v>419</v>
      </c>
      <c r="AA47" s="3"/>
      <c r="AB47" s="3"/>
      <c r="AC47" s="3"/>
      <c r="AD47" s="3"/>
      <c r="AE47" s="3"/>
      <c r="AF47" s="3"/>
      <c r="AG47" s="3"/>
    </row>
    <row r="48" spans="1:33" ht="79.2">
      <c r="A48" s="2">
        <v>45161.457095879625</v>
      </c>
      <c r="B48" s="3" t="s">
        <v>420</v>
      </c>
      <c r="C48" s="3" t="s">
        <v>27</v>
      </c>
      <c r="D48" s="3" t="s">
        <v>45</v>
      </c>
      <c r="E48" s="4" t="s">
        <v>75</v>
      </c>
      <c r="F48" s="3" t="s">
        <v>30</v>
      </c>
      <c r="G48" s="4" t="s">
        <v>214</v>
      </c>
      <c r="H48" s="3" t="s">
        <v>32</v>
      </c>
      <c r="I48" s="3" t="s">
        <v>33</v>
      </c>
      <c r="J48" s="3" t="s">
        <v>34</v>
      </c>
      <c r="K48" s="3" t="s">
        <v>35</v>
      </c>
      <c r="L48" s="3" t="s">
        <v>35</v>
      </c>
      <c r="M48" s="3" t="s">
        <v>35</v>
      </c>
      <c r="N48" s="3" t="s">
        <v>35</v>
      </c>
      <c r="O48" s="3" t="s">
        <v>87</v>
      </c>
      <c r="P48" s="3" t="s">
        <v>37</v>
      </c>
      <c r="Q48" s="3" t="s">
        <v>37</v>
      </c>
      <c r="R48" s="3" t="s">
        <v>49</v>
      </c>
      <c r="S48" s="3" t="s">
        <v>37</v>
      </c>
      <c r="T48" s="3" t="s">
        <v>49</v>
      </c>
      <c r="U48" s="3" t="s">
        <v>37</v>
      </c>
      <c r="V48" s="3" t="s">
        <v>37</v>
      </c>
      <c r="W48" s="4" t="s">
        <v>421</v>
      </c>
      <c r="X48" s="4" t="s">
        <v>422</v>
      </c>
      <c r="Y48" s="4" t="s">
        <v>423</v>
      </c>
      <c r="Z48" s="4" t="s">
        <v>424</v>
      </c>
      <c r="AA48" s="3"/>
      <c r="AB48" s="3"/>
      <c r="AC48" s="3"/>
      <c r="AD48" s="3"/>
      <c r="AE48" s="3"/>
      <c r="AF48" s="3"/>
      <c r="AG48" s="3"/>
    </row>
    <row r="49" spans="1:33" ht="52.8">
      <c r="A49" s="2">
        <v>45161.457218090276</v>
      </c>
      <c r="B49" s="3" t="s">
        <v>425</v>
      </c>
      <c r="C49" s="3" t="s">
        <v>44</v>
      </c>
      <c r="D49" s="3" t="s">
        <v>45</v>
      </c>
      <c r="E49" s="4" t="s">
        <v>29</v>
      </c>
      <c r="F49" s="3" t="s">
        <v>76</v>
      </c>
      <c r="G49" s="4" t="s">
        <v>31</v>
      </c>
      <c r="H49" s="3" t="s">
        <v>32</v>
      </c>
      <c r="I49" s="3" t="s">
        <v>47</v>
      </c>
      <c r="J49" s="3" t="s">
        <v>48</v>
      </c>
      <c r="K49" s="3" t="s">
        <v>48</v>
      </c>
      <c r="L49" s="3" t="s">
        <v>48</v>
      </c>
      <c r="M49" s="3" t="s">
        <v>48</v>
      </c>
      <c r="N49" s="3" t="s">
        <v>48</v>
      </c>
      <c r="O49" s="3" t="s">
        <v>49</v>
      </c>
      <c r="P49" s="3" t="s">
        <v>49</v>
      </c>
      <c r="Q49" s="3" t="s">
        <v>49</v>
      </c>
      <c r="R49" s="3" t="s">
        <v>49</v>
      </c>
      <c r="S49" s="3" t="s">
        <v>37</v>
      </c>
      <c r="T49" s="3" t="s">
        <v>37</v>
      </c>
      <c r="U49" s="3" t="s">
        <v>49</v>
      </c>
      <c r="V49" s="3" t="s">
        <v>37</v>
      </c>
      <c r="W49" s="4" t="s">
        <v>426</v>
      </c>
      <c r="X49" s="4" t="s">
        <v>127</v>
      </c>
      <c r="Y49" s="4" t="s">
        <v>79</v>
      </c>
      <c r="Z49" s="4" t="s">
        <v>427</v>
      </c>
      <c r="AA49" s="3"/>
      <c r="AB49" s="3"/>
      <c r="AC49" s="3"/>
      <c r="AD49" s="3"/>
      <c r="AE49" s="3"/>
      <c r="AF49" s="3"/>
      <c r="AG49" s="3"/>
    </row>
    <row r="50" spans="1:33" ht="52.8">
      <c r="A50" s="2">
        <v>45161.457605659722</v>
      </c>
      <c r="B50" s="3" t="s">
        <v>428</v>
      </c>
      <c r="C50" s="3" t="s">
        <v>44</v>
      </c>
      <c r="D50" s="3" t="s">
        <v>45</v>
      </c>
      <c r="E50" s="4" t="s">
        <v>75</v>
      </c>
      <c r="F50" s="3" t="s">
        <v>248</v>
      </c>
      <c r="G50" s="4" t="s">
        <v>31</v>
      </c>
      <c r="H50" s="3" t="s">
        <v>46</v>
      </c>
      <c r="I50" s="3" t="s">
        <v>33</v>
      </c>
      <c r="J50" s="3" t="s">
        <v>35</v>
      </c>
      <c r="K50" s="3" t="s">
        <v>48</v>
      </c>
      <c r="L50" s="3" t="s">
        <v>35</v>
      </c>
      <c r="M50" s="3" t="s">
        <v>35</v>
      </c>
      <c r="N50" s="3" t="s">
        <v>34</v>
      </c>
      <c r="O50" s="3" t="s">
        <v>87</v>
      </c>
      <c r="P50" s="3" t="s">
        <v>37</v>
      </c>
      <c r="Q50" s="3" t="s">
        <v>38</v>
      </c>
      <c r="R50" s="3" t="s">
        <v>37</v>
      </c>
      <c r="S50" s="3" t="s">
        <v>37</v>
      </c>
      <c r="T50" s="3" t="s">
        <v>37</v>
      </c>
      <c r="U50" s="3" t="s">
        <v>38</v>
      </c>
      <c r="V50" s="3" t="s">
        <v>38</v>
      </c>
      <c r="W50" s="4" t="s">
        <v>95</v>
      </c>
      <c r="X50" s="4" t="s">
        <v>340</v>
      </c>
      <c r="Y50" s="4" t="s">
        <v>79</v>
      </c>
      <c r="Z50" s="4" t="s">
        <v>429</v>
      </c>
      <c r="AA50" s="3"/>
      <c r="AB50" s="3"/>
      <c r="AC50" s="3"/>
      <c r="AD50" s="3"/>
      <c r="AE50" s="3"/>
      <c r="AF50" s="3"/>
      <c r="AG50" s="3"/>
    </row>
    <row r="51" spans="1:33" ht="39.6">
      <c r="A51" s="2">
        <v>45161.459576909721</v>
      </c>
      <c r="B51" s="3" t="s">
        <v>430</v>
      </c>
      <c r="C51" s="3" t="s">
        <v>44</v>
      </c>
      <c r="D51" s="3" t="s">
        <v>45</v>
      </c>
      <c r="E51" s="4" t="s">
        <v>75</v>
      </c>
      <c r="F51" s="3" t="s">
        <v>30</v>
      </c>
      <c r="G51" s="4" t="s">
        <v>31</v>
      </c>
      <c r="H51" s="3" t="s">
        <v>83</v>
      </c>
      <c r="I51" s="3" t="s">
        <v>47</v>
      </c>
      <c r="J51" s="3" t="s">
        <v>48</v>
      </c>
      <c r="K51" s="3" t="s">
        <v>48</v>
      </c>
      <c r="L51" s="3" t="s">
        <v>48</v>
      </c>
      <c r="M51" s="3" t="s">
        <v>48</v>
      </c>
      <c r="N51" s="3" t="s">
        <v>48</v>
      </c>
      <c r="O51" s="3" t="s">
        <v>49</v>
      </c>
      <c r="P51" s="3" t="s">
        <v>49</v>
      </c>
      <c r="Q51" s="3" t="s">
        <v>49</v>
      </c>
      <c r="R51" s="3" t="s">
        <v>49</v>
      </c>
      <c r="S51" s="3" t="s">
        <v>49</v>
      </c>
      <c r="T51" s="3" t="s">
        <v>49</v>
      </c>
      <c r="U51" s="3" t="s">
        <v>49</v>
      </c>
      <c r="V51" s="3" t="s">
        <v>49</v>
      </c>
      <c r="W51" s="4" t="s">
        <v>95</v>
      </c>
      <c r="X51" s="4" t="s">
        <v>143</v>
      </c>
      <c r="Y51" s="4" t="s">
        <v>431</v>
      </c>
      <c r="Z51" s="4" t="s">
        <v>432</v>
      </c>
      <c r="AA51" s="3"/>
      <c r="AB51" s="3"/>
      <c r="AC51" s="3"/>
      <c r="AD51" s="3"/>
      <c r="AE51" s="3"/>
      <c r="AF51" s="3"/>
      <c r="AG51" s="3"/>
    </row>
    <row r="52" spans="1:33" ht="145.19999999999999">
      <c r="A52" s="2">
        <v>45161.460435868052</v>
      </c>
      <c r="B52" s="3" t="s">
        <v>435</v>
      </c>
      <c r="C52" s="3" t="s">
        <v>27</v>
      </c>
      <c r="D52" s="3" t="s">
        <v>45</v>
      </c>
      <c r="E52" s="4" t="s">
        <v>75</v>
      </c>
      <c r="F52" s="3" t="s">
        <v>30</v>
      </c>
      <c r="G52" s="4" t="s">
        <v>403</v>
      </c>
      <c r="H52" s="3" t="s">
        <v>112</v>
      </c>
      <c r="I52" s="3" t="s">
        <v>33</v>
      </c>
      <c r="J52" s="3" t="s">
        <v>48</v>
      </c>
      <c r="K52" s="3" t="s">
        <v>35</v>
      </c>
      <c r="L52" s="3" t="s">
        <v>35</v>
      </c>
      <c r="M52" s="3" t="s">
        <v>35</v>
      </c>
      <c r="N52" s="3" t="s">
        <v>35</v>
      </c>
      <c r="O52" s="3" t="s">
        <v>49</v>
      </c>
      <c r="P52" s="3" t="s">
        <v>37</v>
      </c>
      <c r="Q52" s="3" t="s">
        <v>37</v>
      </c>
      <c r="R52" s="3" t="s">
        <v>37</v>
      </c>
      <c r="S52" s="3" t="s">
        <v>37</v>
      </c>
      <c r="T52" s="3" t="s">
        <v>37</v>
      </c>
      <c r="U52" s="3" t="s">
        <v>49</v>
      </c>
      <c r="V52" s="3" t="s">
        <v>37</v>
      </c>
      <c r="W52" s="4" t="s">
        <v>100</v>
      </c>
      <c r="X52" s="4" t="s">
        <v>436</v>
      </c>
      <c r="Y52" s="4" t="s">
        <v>97</v>
      </c>
      <c r="Z52" s="4" t="s">
        <v>437</v>
      </c>
      <c r="AA52" s="3"/>
      <c r="AB52" s="3"/>
      <c r="AC52" s="3"/>
      <c r="AD52" s="3"/>
      <c r="AE52" s="3"/>
      <c r="AF52" s="3"/>
      <c r="AG52" s="3"/>
    </row>
    <row r="53" spans="1:33" ht="52.8">
      <c r="A53" s="2">
        <v>45161.46307377315</v>
      </c>
      <c r="B53" s="3" t="s">
        <v>445</v>
      </c>
      <c r="C53" s="3" t="s">
        <v>27</v>
      </c>
      <c r="D53" s="3" t="s">
        <v>45</v>
      </c>
      <c r="E53" s="4" t="s">
        <v>75</v>
      </c>
      <c r="F53" s="3" t="s">
        <v>76</v>
      </c>
      <c r="G53" s="4" t="s">
        <v>58</v>
      </c>
      <c r="H53" s="3" t="s">
        <v>59</v>
      </c>
      <c r="I53" s="3" t="s">
        <v>33</v>
      </c>
      <c r="J53" s="3" t="s">
        <v>34</v>
      </c>
      <c r="K53" s="3" t="s">
        <v>48</v>
      </c>
      <c r="L53" s="3" t="s">
        <v>35</v>
      </c>
      <c r="M53" s="3" t="s">
        <v>60</v>
      </c>
      <c r="N53" s="3" t="s">
        <v>35</v>
      </c>
      <c r="O53" s="3" t="s">
        <v>49</v>
      </c>
      <c r="P53" s="3" t="s">
        <v>49</v>
      </c>
      <c r="Q53" s="3" t="s">
        <v>49</v>
      </c>
      <c r="R53" s="3" t="s">
        <v>37</v>
      </c>
      <c r="S53" s="3" t="s">
        <v>37</v>
      </c>
      <c r="T53" s="3" t="s">
        <v>49</v>
      </c>
      <c r="U53" s="3" t="s">
        <v>38</v>
      </c>
      <c r="V53" s="3" t="s">
        <v>37</v>
      </c>
      <c r="W53" s="4" t="s">
        <v>274</v>
      </c>
      <c r="X53" s="4" t="s">
        <v>446</v>
      </c>
      <c r="Y53" s="4" t="s">
        <v>447</v>
      </c>
      <c r="Z53" s="4" t="s">
        <v>448</v>
      </c>
      <c r="AA53" s="3"/>
      <c r="AB53" s="3"/>
      <c r="AC53" s="3"/>
      <c r="AD53" s="3"/>
      <c r="AE53" s="3"/>
      <c r="AF53" s="3"/>
      <c r="AG53" s="3"/>
    </row>
    <row r="54" spans="1:33" ht="52.8">
      <c r="A54" s="2">
        <v>45161.463598807866</v>
      </c>
      <c r="B54" s="3" t="s">
        <v>449</v>
      </c>
      <c r="C54" s="3" t="s">
        <v>27</v>
      </c>
      <c r="D54" s="3" t="s">
        <v>45</v>
      </c>
      <c r="E54" s="4" t="s">
        <v>75</v>
      </c>
      <c r="F54" s="3" t="s">
        <v>76</v>
      </c>
      <c r="G54" s="4" t="s">
        <v>31</v>
      </c>
      <c r="H54" s="3" t="s">
        <v>226</v>
      </c>
      <c r="I54" s="3" t="s">
        <v>47</v>
      </c>
      <c r="J54" s="3" t="s">
        <v>48</v>
      </c>
      <c r="K54" s="3" t="s">
        <v>48</v>
      </c>
      <c r="L54" s="3" t="s">
        <v>48</v>
      </c>
      <c r="M54" s="3" t="s">
        <v>48</v>
      </c>
      <c r="N54" s="3" t="s">
        <v>48</v>
      </c>
      <c r="O54" s="3" t="s">
        <v>49</v>
      </c>
      <c r="P54" s="3" t="s">
        <v>49</v>
      </c>
      <c r="Q54" s="3" t="s">
        <v>49</v>
      </c>
      <c r="R54" s="3" t="s">
        <v>49</v>
      </c>
      <c r="S54" s="3" t="s">
        <v>49</v>
      </c>
      <c r="T54" s="3" t="s">
        <v>49</v>
      </c>
      <c r="U54" s="3" t="s">
        <v>49</v>
      </c>
      <c r="V54" s="3" t="s">
        <v>49</v>
      </c>
      <c r="W54" s="4" t="s">
        <v>450</v>
      </c>
      <c r="X54" s="4" t="s">
        <v>451</v>
      </c>
      <c r="Y54" s="4" t="s">
        <v>223</v>
      </c>
      <c r="Z54" s="4" t="s">
        <v>452</v>
      </c>
      <c r="AA54" s="3"/>
      <c r="AB54" s="3"/>
      <c r="AC54" s="3"/>
      <c r="AD54" s="3"/>
      <c r="AE54" s="3"/>
      <c r="AF54" s="3"/>
      <c r="AG54" s="3"/>
    </row>
    <row r="55" spans="1:33" ht="52.8">
      <c r="A55" s="2">
        <v>45161.467098449073</v>
      </c>
      <c r="B55" s="3" t="s">
        <v>466</v>
      </c>
      <c r="C55" s="3" t="s">
        <v>27</v>
      </c>
      <c r="D55" s="3" t="s">
        <v>45</v>
      </c>
      <c r="E55" s="4" t="s">
        <v>29</v>
      </c>
      <c r="F55" s="3" t="s">
        <v>164</v>
      </c>
      <c r="G55" s="4" t="s">
        <v>31</v>
      </c>
      <c r="H55" s="3" t="s">
        <v>226</v>
      </c>
      <c r="I55" s="3" t="s">
        <v>47</v>
      </c>
      <c r="J55" s="3" t="s">
        <v>48</v>
      </c>
      <c r="K55" s="3" t="s">
        <v>48</v>
      </c>
      <c r="L55" s="3" t="s">
        <v>48</v>
      </c>
      <c r="M55" s="3" t="s">
        <v>48</v>
      </c>
      <c r="N55" s="3" t="s">
        <v>35</v>
      </c>
      <c r="O55" s="3" t="s">
        <v>49</v>
      </c>
      <c r="P55" s="3" t="s">
        <v>49</v>
      </c>
      <c r="Q55" s="3" t="s">
        <v>49</v>
      </c>
      <c r="R55" s="3" t="s">
        <v>49</v>
      </c>
      <c r="S55" s="3" t="s">
        <v>49</v>
      </c>
      <c r="T55" s="3" t="s">
        <v>49</v>
      </c>
      <c r="U55" s="3" t="s">
        <v>49</v>
      </c>
      <c r="V55" s="3" t="s">
        <v>37</v>
      </c>
      <c r="W55" s="4" t="s">
        <v>77</v>
      </c>
      <c r="X55" s="4" t="s">
        <v>256</v>
      </c>
      <c r="Y55" s="4" t="s">
        <v>353</v>
      </c>
      <c r="Z55" s="4" t="s">
        <v>467</v>
      </c>
      <c r="AA55" s="3"/>
      <c r="AB55" s="3"/>
      <c r="AC55" s="3"/>
      <c r="AD55" s="3"/>
      <c r="AE55" s="3"/>
      <c r="AF55" s="3"/>
      <c r="AG55" s="3"/>
    </row>
    <row r="56" spans="1:33" ht="66">
      <c r="A56" s="2">
        <v>45161.468629583338</v>
      </c>
      <c r="B56" s="3" t="s">
        <v>468</v>
      </c>
      <c r="C56" s="3" t="s">
        <v>27</v>
      </c>
      <c r="D56" s="3" t="s">
        <v>45</v>
      </c>
      <c r="E56" s="4" t="s">
        <v>75</v>
      </c>
      <c r="F56" s="3" t="s">
        <v>76</v>
      </c>
      <c r="G56" s="4" t="s">
        <v>58</v>
      </c>
      <c r="H56" s="3" t="s">
        <v>59</v>
      </c>
      <c r="I56" s="3" t="s">
        <v>33</v>
      </c>
      <c r="J56" s="3" t="s">
        <v>48</v>
      </c>
      <c r="K56" s="3" t="s">
        <v>35</v>
      </c>
      <c r="L56" s="3" t="s">
        <v>35</v>
      </c>
      <c r="M56" s="3" t="s">
        <v>35</v>
      </c>
      <c r="N56" s="3" t="s">
        <v>35</v>
      </c>
      <c r="O56" s="3" t="s">
        <v>49</v>
      </c>
      <c r="P56" s="3" t="s">
        <v>49</v>
      </c>
      <c r="Q56" s="3" t="s">
        <v>37</v>
      </c>
      <c r="R56" s="3" t="s">
        <v>49</v>
      </c>
      <c r="S56" s="3" t="s">
        <v>49</v>
      </c>
      <c r="T56" s="3" t="s">
        <v>49</v>
      </c>
      <c r="U56" s="3" t="s">
        <v>37</v>
      </c>
      <c r="V56" s="3" t="s">
        <v>49</v>
      </c>
      <c r="W56" s="4" t="s">
        <v>159</v>
      </c>
      <c r="X56" s="4" t="s">
        <v>318</v>
      </c>
      <c r="Y56" s="4" t="s">
        <v>469</v>
      </c>
      <c r="Z56" s="4" t="s">
        <v>470</v>
      </c>
      <c r="AA56" s="3"/>
      <c r="AB56" s="3"/>
      <c r="AC56" s="3"/>
      <c r="AD56" s="3"/>
      <c r="AE56" s="3"/>
      <c r="AF56" s="3"/>
      <c r="AG56" s="3"/>
    </row>
    <row r="57" spans="1:33" ht="316.8">
      <c r="A57" s="2">
        <v>45161.470535358792</v>
      </c>
      <c r="B57" s="3" t="s">
        <v>479</v>
      </c>
      <c r="C57" s="3" t="s">
        <v>44</v>
      </c>
      <c r="D57" s="3" t="s">
        <v>45</v>
      </c>
      <c r="E57" s="4" t="s">
        <v>29</v>
      </c>
      <c r="F57" s="3" t="s">
        <v>30</v>
      </c>
      <c r="G57" s="4" t="s">
        <v>31</v>
      </c>
      <c r="H57" s="3" t="s">
        <v>46</v>
      </c>
      <c r="I57" s="3" t="s">
        <v>33</v>
      </c>
      <c r="J57" s="3" t="s">
        <v>35</v>
      </c>
      <c r="K57" s="3" t="s">
        <v>34</v>
      </c>
      <c r="L57" s="3" t="s">
        <v>35</v>
      </c>
      <c r="M57" s="3" t="s">
        <v>35</v>
      </c>
      <c r="N57" s="3" t="s">
        <v>35</v>
      </c>
      <c r="O57" s="3" t="s">
        <v>87</v>
      </c>
      <c r="P57" s="3" t="s">
        <v>37</v>
      </c>
      <c r="Q57" s="3" t="s">
        <v>37</v>
      </c>
      <c r="R57" s="3" t="s">
        <v>49</v>
      </c>
      <c r="S57" s="3" t="s">
        <v>37</v>
      </c>
      <c r="T57" s="3" t="s">
        <v>37</v>
      </c>
      <c r="U57" s="3" t="s">
        <v>37</v>
      </c>
      <c r="V57" s="3" t="s">
        <v>37</v>
      </c>
      <c r="W57" s="4" t="s">
        <v>480</v>
      </c>
      <c r="X57" s="4" t="s">
        <v>481</v>
      </c>
      <c r="Y57" s="4" t="s">
        <v>223</v>
      </c>
      <c r="Z57" s="4" t="s">
        <v>482</v>
      </c>
      <c r="AA57" s="3"/>
      <c r="AB57" s="3"/>
      <c r="AC57" s="3"/>
      <c r="AD57" s="3"/>
      <c r="AE57" s="3"/>
      <c r="AF57" s="3"/>
      <c r="AG57" s="3"/>
    </row>
    <row r="58" spans="1:33" ht="52.8">
      <c r="A58" s="2">
        <v>45161.472335057872</v>
      </c>
      <c r="B58" s="3" t="s">
        <v>496</v>
      </c>
      <c r="C58" s="3" t="s">
        <v>27</v>
      </c>
      <c r="D58" s="3" t="s">
        <v>45</v>
      </c>
      <c r="E58" s="4" t="s">
        <v>29</v>
      </c>
      <c r="F58" s="3" t="s">
        <v>30</v>
      </c>
      <c r="G58" s="4" t="s">
        <v>31</v>
      </c>
      <c r="H58" s="3" t="s">
        <v>112</v>
      </c>
      <c r="I58" s="3" t="s">
        <v>33</v>
      </c>
      <c r="J58" s="3" t="s">
        <v>35</v>
      </c>
      <c r="K58" s="3" t="s">
        <v>48</v>
      </c>
      <c r="L58" s="3" t="s">
        <v>48</v>
      </c>
      <c r="M58" s="3" t="s">
        <v>48</v>
      </c>
      <c r="N58" s="3" t="s">
        <v>35</v>
      </c>
      <c r="O58" s="3" t="s">
        <v>87</v>
      </c>
      <c r="P58" s="3" t="s">
        <v>37</v>
      </c>
      <c r="Q58" s="3" t="s">
        <v>49</v>
      </c>
      <c r="R58" s="3" t="s">
        <v>49</v>
      </c>
      <c r="S58" s="3" t="s">
        <v>49</v>
      </c>
      <c r="T58" s="3" t="s">
        <v>49</v>
      </c>
      <c r="U58" s="3" t="s">
        <v>37</v>
      </c>
      <c r="V58" s="3" t="s">
        <v>37</v>
      </c>
      <c r="W58" s="4" t="s">
        <v>197</v>
      </c>
      <c r="X58" s="4" t="s">
        <v>256</v>
      </c>
      <c r="Y58" s="4" t="s">
        <v>497</v>
      </c>
      <c r="Z58" s="4" t="s">
        <v>498</v>
      </c>
      <c r="AA58" s="3"/>
      <c r="AB58" s="3"/>
      <c r="AC58" s="3"/>
      <c r="AD58" s="3"/>
      <c r="AE58" s="3"/>
      <c r="AF58" s="3"/>
      <c r="AG58" s="3"/>
    </row>
    <row r="59" spans="1:33" ht="52.8">
      <c r="A59" s="2">
        <v>45161.474616215273</v>
      </c>
      <c r="B59" s="3" t="s">
        <v>504</v>
      </c>
      <c r="C59" s="3" t="s">
        <v>44</v>
      </c>
      <c r="D59" s="3" t="s">
        <v>45</v>
      </c>
      <c r="E59" s="4" t="s">
        <v>29</v>
      </c>
      <c r="F59" s="3" t="s">
        <v>76</v>
      </c>
      <c r="G59" s="4" t="s">
        <v>31</v>
      </c>
      <c r="H59" s="3" t="s">
        <v>105</v>
      </c>
      <c r="I59" s="3" t="s">
        <v>47</v>
      </c>
      <c r="J59" s="3" t="s">
        <v>35</v>
      </c>
      <c r="K59" s="3" t="s">
        <v>35</v>
      </c>
      <c r="L59" s="3" t="s">
        <v>48</v>
      </c>
      <c r="M59" s="3" t="s">
        <v>35</v>
      </c>
      <c r="N59" s="3" t="s">
        <v>34</v>
      </c>
      <c r="O59" s="3" t="s">
        <v>87</v>
      </c>
      <c r="P59" s="3" t="s">
        <v>37</v>
      </c>
      <c r="Q59" s="3" t="s">
        <v>37</v>
      </c>
      <c r="R59" s="3" t="s">
        <v>49</v>
      </c>
      <c r="S59" s="3" t="s">
        <v>38</v>
      </c>
      <c r="T59" s="3" t="s">
        <v>49</v>
      </c>
      <c r="U59" s="3" t="s">
        <v>49</v>
      </c>
      <c r="V59" s="3" t="s">
        <v>37</v>
      </c>
      <c r="W59" s="4" t="s">
        <v>50</v>
      </c>
      <c r="X59" s="4" t="s">
        <v>84</v>
      </c>
      <c r="Y59" s="4" t="s">
        <v>505</v>
      </c>
      <c r="Z59" s="4" t="s">
        <v>506</v>
      </c>
      <c r="AA59" s="3"/>
      <c r="AB59" s="3"/>
      <c r="AC59" s="3"/>
      <c r="AD59" s="3"/>
      <c r="AE59" s="3"/>
      <c r="AF59" s="3"/>
      <c r="AG59" s="3"/>
    </row>
    <row r="60" spans="1:33" ht="52.8">
      <c r="A60" s="2">
        <v>45161.477260115746</v>
      </c>
      <c r="B60" s="3" t="s">
        <v>511</v>
      </c>
      <c r="C60" s="3" t="s">
        <v>44</v>
      </c>
      <c r="D60" s="3" t="s">
        <v>45</v>
      </c>
      <c r="E60" s="4" t="s">
        <v>29</v>
      </c>
      <c r="F60" s="3" t="s">
        <v>164</v>
      </c>
      <c r="G60" s="4" t="s">
        <v>512</v>
      </c>
      <c r="H60" s="3" t="s">
        <v>32</v>
      </c>
      <c r="I60" s="3" t="s">
        <v>47</v>
      </c>
      <c r="J60" s="3" t="s">
        <v>48</v>
      </c>
      <c r="K60" s="3" t="s">
        <v>35</v>
      </c>
      <c r="L60" s="3" t="s">
        <v>35</v>
      </c>
      <c r="M60" s="3" t="s">
        <v>35</v>
      </c>
      <c r="N60" s="3" t="s">
        <v>35</v>
      </c>
      <c r="O60" s="3" t="s">
        <v>87</v>
      </c>
      <c r="P60" s="3" t="s">
        <v>37</v>
      </c>
      <c r="Q60" s="3" t="s">
        <v>37</v>
      </c>
      <c r="R60" s="3" t="s">
        <v>37</v>
      </c>
      <c r="S60" s="3" t="s">
        <v>37</v>
      </c>
      <c r="T60" s="3" t="s">
        <v>49</v>
      </c>
      <c r="U60" s="3" t="s">
        <v>37</v>
      </c>
      <c r="V60" s="3" t="s">
        <v>37</v>
      </c>
      <c r="W60" s="4" t="s">
        <v>139</v>
      </c>
      <c r="X60" s="4" t="s">
        <v>513</v>
      </c>
      <c r="Y60" s="4" t="s">
        <v>151</v>
      </c>
      <c r="Z60" s="4" t="s">
        <v>514</v>
      </c>
      <c r="AA60" s="3"/>
      <c r="AB60" s="3"/>
      <c r="AC60" s="3"/>
      <c r="AD60" s="3"/>
      <c r="AE60" s="3"/>
      <c r="AF60" s="3"/>
      <c r="AG60" s="3"/>
    </row>
    <row r="61" spans="1:33" ht="66">
      <c r="A61" s="2">
        <v>45161.47806710648</v>
      </c>
      <c r="B61" s="3" t="s">
        <v>515</v>
      </c>
      <c r="C61" s="3" t="s">
        <v>27</v>
      </c>
      <c r="D61" s="3" t="s">
        <v>45</v>
      </c>
      <c r="E61" s="4" t="s">
        <v>29</v>
      </c>
      <c r="F61" s="3" t="s">
        <v>164</v>
      </c>
      <c r="G61" s="4" t="s">
        <v>31</v>
      </c>
      <c r="H61" s="3" t="s">
        <v>46</v>
      </c>
      <c r="I61" s="3" t="s">
        <v>47</v>
      </c>
      <c r="J61" s="3" t="s">
        <v>48</v>
      </c>
      <c r="K61" s="3" t="s">
        <v>60</v>
      </c>
      <c r="L61" s="3" t="s">
        <v>48</v>
      </c>
      <c r="M61" s="3" t="s">
        <v>60</v>
      </c>
      <c r="N61" s="3" t="s">
        <v>48</v>
      </c>
      <c r="O61" s="3" t="s">
        <v>49</v>
      </c>
      <c r="P61" s="3" t="s">
        <v>49</v>
      </c>
      <c r="Q61" s="3" t="s">
        <v>49</v>
      </c>
      <c r="R61" s="3" t="s">
        <v>49</v>
      </c>
      <c r="S61" s="3" t="s">
        <v>49</v>
      </c>
      <c r="T61" s="3" t="s">
        <v>49</v>
      </c>
      <c r="U61" s="3" t="s">
        <v>37</v>
      </c>
      <c r="V61" s="3" t="s">
        <v>38</v>
      </c>
      <c r="W61" s="4" t="s">
        <v>266</v>
      </c>
      <c r="X61" s="4" t="s">
        <v>509</v>
      </c>
      <c r="Y61" s="4" t="s">
        <v>516</v>
      </c>
      <c r="Z61" s="4" t="s">
        <v>517</v>
      </c>
      <c r="AA61" s="3"/>
      <c r="AB61" s="3"/>
      <c r="AC61" s="3"/>
      <c r="AD61" s="3"/>
      <c r="AE61" s="3"/>
      <c r="AF61" s="3"/>
      <c r="AG61" s="3"/>
    </row>
    <row r="62" spans="1:33" ht="52.8">
      <c r="A62" s="2">
        <v>45161.478189212961</v>
      </c>
      <c r="B62" s="3" t="s">
        <v>518</v>
      </c>
      <c r="C62" s="3" t="s">
        <v>44</v>
      </c>
      <c r="D62" s="3" t="s">
        <v>45</v>
      </c>
      <c r="E62" s="4" t="s">
        <v>75</v>
      </c>
      <c r="F62" s="3" t="s">
        <v>164</v>
      </c>
      <c r="G62" s="4" t="s">
        <v>31</v>
      </c>
      <c r="H62" s="3" t="s">
        <v>201</v>
      </c>
      <c r="I62" s="3" t="s">
        <v>33</v>
      </c>
      <c r="J62" s="3" t="s">
        <v>35</v>
      </c>
      <c r="K62" s="3" t="s">
        <v>34</v>
      </c>
      <c r="L62" s="3" t="s">
        <v>35</v>
      </c>
      <c r="M62" s="3" t="s">
        <v>48</v>
      </c>
      <c r="N62" s="3" t="s">
        <v>34</v>
      </c>
      <c r="O62" s="3" t="s">
        <v>87</v>
      </c>
      <c r="P62" s="3" t="s">
        <v>38</v>
      </c>
      <c r="Q62" s="3" t="s">
        <v>38</v>
      </c>
      <c r="R62" s="3" t="s">
        <v>37</v>
      </c>
      <c r="S62" s="3" t="s">
        <v>37</v>
      </c>
      <c r="T62" s="3" t="s">
        <v>38</v>
      </c>
      <c r="U62" s="3" t="s">
        <v>37</v>
      </c>
      <c r="V62" s="3" t="s">
        <v>38</v>
      </c>
      <c r="W62" s="4" t="s">
        <v>238</v>
      </c>
      <c r="X62" s="4" t="s">
        <v>259</v>
      </c>
      <c r="Y62" s="4" t="s">
        <v>151</v>
      </c>
      <c r="Z62" s="4" t="s">
        <v>519</v>
      </c>
      <c r="AA62" s="3"/>
      <c r="AB62" s="3"/>
      <c r="AC62" s="3"/>
      <c r="AD62" s="3"/>
      <c r="AE62" s="3"/>
      <c r="AF62" s="3"/>
      <c r="AG62" s="3"/>
    </row>
    <row r="63" spans="1:33" ht="52.8">
      <c r="A63" s="2">
        <v>45161.485648182876</v>
      </c>
      <c r="B63" s="3" t="s">
        <v>515</v>
      </c>
      <c r="C63" s="3" t="s">
        <v>27</v>
      </c>
      <c r="D63" s="3" t="s">
        <v>45</v>
      </c>
      <c r="E63" s="4" t="s">
        <v>29</v>
      </c>
      <c r="F63" s="3" t="s">
        <v>164</v>
      </c>
      <c r="G63" s="4" t="s">
        <v>31</v>
      </c>
      <c r="H63" s="3" t="s">
        <v>46</v>
      </c>
      <c r="I63" s="3" t="s">
        <v>33</v>
      </c>
      <c r="J63" s="3" t="s">
        <v>48</v>
      </c>
      <c r="K63" s="3" t="s">
        <v>48</v>
      </c>
      <c r="L63" s="3" t="s">
        <v>48</v>
      </c>
      <c r="M63" s="3" t="s">
        <v>48</v>
      </c>
      <c r="N63" s="3" t="s">
        <v>48</v>
      </c>
      <c r="O63" s="3" t="s">
        <v>49</v>
      </c>
      <c r="P63" s="3" t="s">
        <v>38</v>
      </c>
      <c r="Q63" s="3" t="s">
        <v>38</v>
      </c>
      <c r="R63" s="3" t="s">
        <v>49</v>
      </c>
      <c r="S63" s="3" t="s">
        <v>37</v>
      </c>
      <c r="T63" s="3" t="s">
        <v>49</v>
      </c>
      <c r="U63" s="3" t="s">
        <v>38</v>
      </c>
      <c r="V63" s="3" t="s">
        <v>38</v>
      </c>
      <c r="W63" s="4" t="s">
        <v>191</v>
      </c>
      <c r="X63" s="4" t="s">
        <v>524</v>
      </c>
      <c r="Y63" s="4" t="s">
        <v>525</v>
      </c>
      <c r="Z63" s="4" t="s">
        <v>526</v>
      </c>
      <c r="AA63" s="3"/>
      <c r="AB63" s="3"/>
      <c r="AC63" s="3"/>
      <c r="AD63" s="3"/>
      <c r="AE63" s="3"/>
      <c r="AF63" s="3"/>
      <c r="AG63" s="3"/>
    </row>
    <row r="64" spans="1:33" ht="39.6">
      <c r="A64" s="2">
        <v>45161.491230891203</v>
      </c>
      <c r="B64" s="3" t="s">
        <v>533</v>
      </c>
      <c r="C64" s="3" t="s">
        <v>44</v>
      </c>
      <c r="D64" s="3" t="s">
        <v>45</v>
      </c>
      <c r="E64" s="4" t="s">
        <v>75</v>
      </c>
      <c r="F64" s="3" t="s">
        <v>76</v>
      </c>
      <c r="G64" s="4" t="s">
        <v>31</v>
      </c>
      <c r="H64" s="3" t="s">
        <v>59</v>
      </c>
      <c r="I64" s="3" t="s">
        <v>47</v>
      </c>
      <c r="J64" s="3" t="s">
        <v>48</v>
      </c>
      <c r="K64" s="3" t="s">
        <v>48</v>
      </c>
      <c r="L64" s="3" t="s">
        <v>48</v>
      </c>
      <c r="M64" s="3" t="s">
        <v>48</v>
      </c>
      <c r="N64" s="3" t="s">
        <v>48</v>
      </c>
      <c r="O64" s="3" t="s">
        <v>49</v>
      </c>
      <c r="P64" s="3" t="s">
        <v>49</v>
      </c>
      <c r="Q64" s="3" t="s">
        <v>49</v>
      </c>
      <c r="R64" s="3" t="s">
        <v>69</v>
      </c>
      <c r="S64" s="3" t="s">
        <v>49</v>
      </c>
      <c r="T64" s="3" t="s">
        <v>69</v>
      </c>
      <c r="U64" s="3" t="s">
        <v>49</v>
      </c>
      <c r="V64" s="3" t="s">
        <v>37</v>
      </c>
      <c r="W64" s="4" t="s">
        <v>113</v>
      </c>
      <c r="X64" s="4" t="s">
        <v>534</v>
      </c>
      <c r="Y64" s="4" t="s">
        <v>535</v>
      </c>
      <c r="Z64" s="4" t="s">
        <v>536</v>
      </c>
      <c r="AA64" s="3"/>
      <c r="AB64" s="3"/>
      <c r="AC64" s="3"/>
      <c r="AD64" s="3"/>
      <c r="AE64" s="3"/>
      <c r="AF64" s="3"/>
      <c r="AG64" s="3"/>
    </row>
    <row r="65" spans="1:33" ht="52.8">
      <c r="A65" s="2">
        <v>45161.494228784723</v>
      </c>
      <c r="B65" s="3" t="s">
        <v>544</v>
      </c>
      <c r="C65" s="3" t="s">
        <v>44</v>
      </c>
      <c r="D65" s="3" t="s">
        <v>45</v>
      </c>
      <c r="E65" s="4" t="s">
        <v>29</v>
      </c>
      <c r="F65" s="3" t="s">
        <v>76</v>
      </c>
      <c r="G65" s="4" t="s">
        <v>31</v>
      </c>
      <c r="H65" s="3" t="s">
        <v>125</v>
      </c>
      <c r="I65" s="3" t="s">
        <v>47</v>
      </c>
      <c r="J65" s="3" t="s">
        <v>48</v>
      </c>
      <c r="K65" s="3" t="s">
        <v>48</v>
      </c>
      <c r="L65" s="3" t="s">
        <v>48</v>
      </c>
      <c r="M65" s="3" t="s">
        <v>48</v>
      </c>
      <c r="N65" s="3" t="s">
        <v>35</v>
      </c>
      <c r="O65" s="3" t="s">
        <v>49</v>
      </c>
      <c r="P65" s="3" t="s">
        <v>49</v>
      </c>
      <c r="Q65" s="3" t="s">
        <v>49</v>
      </c>
      <c r="R65" s="3" t="s">
        <v>49</v>
      </c>
      <c r="S65" s="3" t="s">
        <v>37</v>
      </c>
      <c r="T65" s="3" t="s">
        <v>37</v>
      </c>
      <c r="U65" s="3" t="s">
        <v>49</v>
      </c>
      <c r="V65" s="3" t="s">
        <v>37</v>
      </c>
      <c r="W65" s="4" t="s">
        <v>50</v>
      </c>
      <c r="X65" s="4" t="s">
        <v>459</v>
      </c>
      <c r="Y65" s="4" t="s">
        <v>423</v>
      </c>
      <c r="Z65" s="4" t="s">
        <v>545</v>
      </c>
      <c r="AA65" s="3"/>
      <c r="AB65" s="3"/>
      <c r="AC65" s="3"/>
      <c r="AD65" s="3"/>
      <c r="AE65" s="3"/>
      <c r="AF65" s="3"/>
      <c r="AG65" s="3"/>
    </row>
    <row r="66" spans="1:33" ht="52.8">
      <c r="A66" s="2">
        <v>45161.499183090273</v>
      </c>
      <c r="B66" s="3" t="s">
        <v>561</v>
      </c>
      <c r="C66" s="3" t="s">
        <v>27</v>
      </c>
      <c r="D66" s="3" t="s">
        <v>45</v>
      </c>
      <c r="E66" s="4" t="s">
        <v>75</v>
      </c>
      <c r="F66" s="3" t="s">
        <v>76</v>
      </c>
      <c r="G66" s="4" t="s">
        <v>31</v>
      </c>
      <c r="H66" s="3" t="s">
        <v>148</v>
      </c>
      <c r="I66" s="3" t="s">
        <v>47</v>
      </c>
      <c r="J66" s="3" t="s">
        <v>48</v>
      </c>
      <c r="K66" s="3" t="s">
        <v>60</v>
      </c>
      <c r="L66" s="3" t="s">
        <v>48</v>
      </c>
      <c r="M66" s="3" t="s">
        <v>60</v>
      </c>
      <c r="N66" s="3" t="s">
        <v>60</v>
      </c>
      <c r="O66" s="3" t="s">
        <v>49</v>
      </c>
      <c r="P66" s="3" t="s">
        <v>49</v>
      </c>
      <c r="Q66" s="3" t="s">
        <v>49</v>
      </c>
      <c r="R66" s="3" t="s">
        <v>69</v>
      </c>
      <c r="S66" s="3" t="s">
        <v>37</v>
      </c>
      <c r="T66" s="3" t="s">
        <v>69</v>
      </c>
      <c r="U66" s="3" t="s">
        <v>49</v>
      </c>
      <c r="V66" s="3" t="s">
        <v>37</v>
      </c>
      <c r="W66" s="4" t="s">
        <v>132</v>
      </c>
      <c r="X66" s="4" t="s">
        <v>392</v>
      </c>
      <c r="Y66" s="4" t="s">
        <v>562</v>
      </c>
      <c r="Z66" s="4" t="s">
        <v>563</v>
      </c>
      <c r="AA66" s="3"/>
      <c r="AB66" s="3"/>
      <c r="AC66" s="3"/>
      <c r="AD66" s="3"/>
      <c r="AE66" s="3"/>
      <c r="AF66" s="3"/>
      <c r="AG66" s="3"/>
    </row>
    <row r="67" spans="1:33" ht="66">
      <c r="A67" s="2">
        <v>45161.501147974537</v>
      </c>
      <c r="B67" s="3" t="s">
        <v>564</v>
      </c>
      <c r="C67" s="3" t="s">
        <v>44</v>
      </c>
      <c r="D67" s="3" t="s">
        <v>45</v>
      </c>
      <c r="E67" s="4" t="s">
        <v>75</v>
      </c>
      <c r="F67" s="3" t="s">
        <v>30</v>
      </c>
      <c r="G67" s="4" t="s">
        <v>31</v>
      </c>
      <c r="H67" s="3" t="s">
        <v>112</v>
      </c>
      <c r="I67" s="3" t="s">
        <v>47</v>
      </c>
      <c r="J67" s="3" t="s">
        <v>35</v>
      </c>
      <c r="K67" s="3" t="s">
        <v>48</v>
      </c>
      <c r="L67" s="3" t="s">
        <v>35</v>
      </c>
      <c r="M67" s="3" t="s">
        <v>35</v>
      </c>
      <c r="N67" s="3" t="s">
        <v>35</v>
      </c>
      <c r="O67" s="3" t="s">
        <v>49</v>
      </c>
      <c r="P67" s="3" t="s">
        <v>49</v>
      </c>
      <c r="Q67" s="3" t="s">
        <v>37</v>
      </c>
      <c r="R67" s="3" t="s">
        <v>37</v>
      </c>
      <c r="S67" s="3" t="s">
        <v>49</v>
      </c>
      <c r="T67" s="3" t="s">
        <v>49</v>
      </c>
      <c r="U67" s="3" t="s">
        <v>37</v>
      </c>
      <c r="V67" s="3" t="s">
        <v>69</v>
      </c>
      <c r="W67" s="4" t="s">
        <v>61</v>
      </c>
      <c r="X67" s="4" t="s">
        <v>84</v>
      </c>
      <c r="Y67" s="4" t="s">
        <v>565</v>
      </c>
      <c r="Z67" s="4" t="s">
        <v>566</v>
      </c>
      <c r="AA67" s="3"/>
      <c r="AB67" s="3"/>
      <c r="AC67" s="3"/>
      <c r="AD67" s="3"/>
      <c r="AE67" s="3"/>
      <c r="AF67" s="3"/>
      <c r="AG67" s="3"/>
    </row>
    <row r="68" spans="1:33" ht="39.6">
      <c r="A68" s="2">
        <v>45161.502055000004</v>
      </c>
      <c r="B68" s="3" t="s">
        <v>567</v>
      </c>
      <c r="C68" s="3" t="s">
        <v>44</v>
      </c>
      <c r="D68" s="3" t="s">
        <v>45</v>
      </c>
      <c r="E68" s="4" t="s">
        <v>230</v>
      </c>
      <c r="F68" s="3" t="s">
        <v>30</v>
      </c>
      <c r="G68" s="4" t="s">
        <v>31</v>
      </c>
      <c r="H68" s="3" t="s">
        <v>83</v>
      </c>
      <c r="I68" s="3" t="s">
        <v>33</v>
      </c>
      <c r="J68" s="3" t="s">
        <v>35</v>
      </c>
      <c r="K68" s="3" t="s">
        <v>35</v>
      </c>
      <c r="L68" s="3" t="s">
        <v>35</v>
      </c>
      <c r="M68" s="3" t="s">
        <v>35</v>
      </c>
      <c r="N68" s="3" t="s">
        <v>35</v>
      </c>
      <c r="O68" s="3" t="s">
        <v>87</v>
      </c>
      <c r="P68" s="3" t="s">
        <v>37</v>
      </c>
      <c r="Q68" s="3" t="s">
        <v>37</v>
      </c>
      <c r="R68" s="3" t="s">
        <v>49</v>
      </c>
      <c r="S68" s="3" t="s">
        <v>37</v>
      </c>
      <c r="T68" s="3" t="s">
        <v>37</v>
      </c>
      <c r="U68" s="3" t="s">
        <v>37</v>
      </c>
      <c r="V68" s="3" t="s">
        <v>37</v>
      </c>
      <c r="W68" s="4" t="s">
        <v>126</v>
      </c>
      <c r="X68" s="4" t="s">
        <v>318</v>
      </c>
      <c r="Y68" s="4" t="s">
        <v>102</v>
      </c>
      <c r="Z68" s="4" t="s">
        <v>568</v>
      </c>
      <c r="AA68" s="3"/>
      <c r="AB68" s="3"/>
      <c r="AC68" s="3"/>
      <c r="AD68" s="3"/>
      <c r="AE68" s="3"/>
      <c r="AF68" s="3"/>
      <c r="AG68" s="3"/>
    </row>
    <row r="69" spans="1:33" ht="66">
      <c r="A69" s="2">
        <v>45161.502535601852</v>
      </c>
      <c r="B69" s="3" t="s">
        <v>569</v>
      </c>
      <c r="C69" s="3" t="s">
        <v>44</v>
      </c>
      <c r="D69" s="3" t="s">
        <v>570</v>
      </c>
      <c r="E69" s="4" t="s">
        <v>29</v>
      </c>
      <c r="F69" s="3" t="s">
        <v>76</v>
      </c>
      <c r="G69" s="4" t="s">
        <v>31</v>
      </c>
      <c r="H69" s="3" t="s">
        <v>148</v>
      </c>
      <c r="I69" s="3" t="s">
        <v>47</v>
      </c>
      <c r="J69" s="3" t="s">
        <v>48</v>
      </c>
      <c r="K69" s="3" t="s">
        <v>48</v>
      </c>
      <c r="L69" s="3" t="s">
        <v>48</v>
      </c>
      <c r="M69" s="3" t="s">
        <v>48</v>
      </c>
      <c r="N69" s="3" t="s">
        <v>48</v>
      </c>
      <c r="O69" s="3" t="s">
        <v>49</v>
      </c>
      <c r="P69" s="3" t="s">
        <v>49</v>
      </c>
      <c r="Q69" s="3" t="s">
        <v>49</v>
      </c>
      <c r="R69" s="3" t="s">
        <v>69</v>
      </c>
      <c r="S69" s="3" t="s">
        <v>49</v>
      </c>
      <c r="T69" s="3" t="s">
        <v>49</v>
      </c>
      <c r="U69" s="3" t="s">
        <v>49</v>
      </c>
      <c r="V69" s="3" t="s">
        <v>49</v>
      </c>
      <c r="W69" s="4" t="s">
        <v>113</v>
      </c>
      <c r="X69" s="4" t="s">
        <v>259</v>
      </c>
      <c r="Y69" s="4" t="s">
        <v>97</v>
      </c>
      <c r="Z69" s="4" t="s">
        <v>571</v>
      </c>
      <c r="AA69" s="3"/>
      <c r="AB69" s="3"/>
      <c r="AC69" s="3"/>
      <c r="AD69" s="3"/>
      <c r="AE69" s="3"/>
      <c r="AF69" s="3"/>
      <c r="AG69" s="3"/>
    </row>
    <row r="70" spans="1:33" ht="52.8">
      <c r="A70" s="2">
        <v>45161.503806064815</v>
      </c>
      <c r="B70" s="3" t="s">
        <v>574</v>
      </c>
      <c r="C70" s="3" t="s">
        <v>44</v>
      </c>
      <c r="D70" s="3" t="s">
        <v>45</v>
      </c>
      <c r="E70" s="4" t="s">
        <v>29</v>
      </c>
      <c r="F70" s="3" t="s">
        <v>76</v>
      </c>
      <c r="G70" s="4" t="s">
        <v>31</v>
      </c>
      <c r="H70" s="3" t="s">
        <v>112</v>
      </c>
      <c r="I70" s="3" t="s">
        <v>33</v>
      </c>
      <c r="J70" s="3" t="s">
        <v>35</v>
      </c>
      <c r="K70" s="3" t="s">
        <v>48</v>
      </c>
      <c r="L70" s="3" t="s">
        <v>48</v>
      </c>
      <c r="M70" s="3" t="s">
        <v>48</v>
      </c>
      <c r="N70" s="3" t="s">
        <v>48</v>
      </c>
      <c r="O70" s="3" t="s">
        <v>49</v>
      </c>
      <c r="P70" s="3" t="s">
        <v>49</v>
      </c>
      <c r="Q70" s="3" t="s">
        <v>49</v>
      </c>
      <c r="R70" s="3" t="s">
        <v>49</v>
      </c>
      <c r="S70" s="3" t="s">
        <v>49</v>
      </c>
      <c r="T70" s="3" t="s">
        <v>49</v>
      </c>
      <c r="U70" s="3" t="s">
        <v>49</v>
      </c>
      <c r="V70" s="3" t="s">
        <v>49</v>
      </c>
      <c r="W70" s="4" t="s">
        <v>50</v>
      </c>
      <c r="X70" s="4" t="s">
        <v>392</v>
      </c>
      <c r="Y70" s="4" t="s">
        <v>505</v>
      </c>
      <c r="Z70" s="4" t="s">
        <v>575</v>
      </c>
      <c r="AA70" s="3"/>
      <c r="AB70" s="3"/>
      <c r="AC70" s="3"/>
      <c r="AD70" s="3"/>
      <c r="AE70" s="3"/>
      <c r="AF70" s="3"/>
      <c r="AG70" s="3"/>
    </row>
    <row r="71" spans="1:33" ht="66">
      <c r="A71" s="2">
        <v>45161.504917245373</v>
      </c>
      <c r="B71" s="3" t="s">
        <v>576</v>
      </c>
      <c r="C71" s="3" t="s">
        <v>44</v>
      </c>
      <c r="D71" s="3" t="s">
        <v>45</v>
      </c>
      <c r="E71" s="4" t="s">
        <v>75</v>
      </c>
      <c r="F71" s="3" t="s">
        <v>30</v>
      </c>
      <c r="G71" s="4" t="s">
        <v>31</v>
      </c>
      <c r="H71" s="3" t="s">
        <v>226</v>
      </c>
      <c r="I71" s="3" t="s">
        <v>47</v>
      </c>
      <c r="J71" s="3" t="s">
        <v>48</v>
      </c>
      <c r="K71" s="3" t="s">
        <v>48</v>
      </c>
      <c r="L71" s="3" t="s">
        <v>48</v>
      </c>
      <c r="M71" s="3" t="s">
        <v>34</v>
      </c>
      <c r="N71" s="3" t="s">
        <v>48</v>
      </c>
      <c r="O71" s="3" t="s">
        <v>87</v>
      </c>
      <c r="P71" s="3" t="s">
        <v>37</v>
      </c>
      <c r="Q71" s="3" t="s">
        <v>37</v>
      </c>
      <c r="R71" s="3" t="s">
        <v>49</v>
      </c>
      <c r="S71" s="3" t="s">
        <v>37</v>
      </c>
      <c r="T71" s="3" t="s">
        <v>37</v>
      </c>
      <c r="U71" s="3" t="s">
        <v>37</v>
      </c>
      <c r="V71" s="3" t="s">
        <v>37</v>
      </c>
      <c r="W71" s="4" t="s">
        <v>577</v>
      </c>
      <c r="X71" s="4" t="s">
        <v>399</v>
      </c>
      <c r="Y71" s="4" t="s">
        <v>578</v>
      </c>
      <c r="Z71" s="4" t="s">
        <v>579</v>
      </c>
      <c r="AA71" s="3"/>
      <c r="AB71" s="3"/>
      <c r="AC71" s="3"/>
      <c r="AD71" s="3"/>
      <c r="AE71" s="3"/>
      <c r="AF71" s="3"/>
      <c r="AG71" s="3"/>
    </row>
    <row r="72" spans="1:33" ht="52.8">
      <c r="A72" s="2">
        <v>45161.505532175928</v>
      </c>
      <c r="B72" s="3" t="s">
        <v>580</v>
      </c>
      <c r="C72" s="3" t="s">
        <v>27</v>
      </c>
      <c r="D72" s="3" t="s">
        <v>45</v>
      </c>
      <c r="E72" s="4" t="s">
        <v>75</v>
      </c>
      <c r="F72" s="3" t="s">
        <v>164</v>
      </c>
      <c r="G72" s="4" t="s">
        <v>31</v>
      </c>
      <c r="H72" s="3" t="s">
        <v>46</v>
      </c>
      <c r="I72" s="3" t="s">
        <v>47</v>
      </c>
      <c r="J72" s="3" t="s">
        <v>35</v>
      </c>
      <c r="K72" s="3" t="s">
        <v>35</v>
      </c>
      <c r="L72" s="3" t="s">
        <v>35</v>
      </c>
      <c r="M72" s="3" t="s">
        <v>35</v>
      </c>
      <c r="N72" s="3" t="s">
        <v>35</v>
      </c>
      <c r="O72" s="3" t="s">
        <v>49</v>
      </c>
      <c r="P72" s="3" t="s">
        <v>49</v>
      </c>
      <c r="Q72" s="3" t="s">
        <v>49</v>
      </c>
      <c r="R72" s="3" t="s">
        <v>49</v>
      </c>
      <c r="S72" s="3" t="s">
        <v>49</v>
      </c>
      <c r="T72" s="3" t="s">
        <v>37</v>
      </c>
      <c r="U72" s="3" t="s">
        <v>49</v>
      </c>
      <c r="V72" s="3" t="s">
        <v>49</v>
      </c>
      <c r="W72" s="4" t="s">
        <v>191</v>
      </c>
      <c r="X72" s="4" t="s">
        <v>143</v>
      </c>
      <c r="Y72" s="4" t="s">
        <v>581</v>
      </c>
      <c r="Z72" s="4" t="s">
        <v>582</v>
      </c>
      <c r="AA72" s="3"/>
      <c r="AB72" s="3"/>
      <c r="AC72" s="3"/>
      <c r="AD72" s="3"/>
      <c r="AE72" s="3"/>
      <c r="AF72" s="3"/>
      <c r="AG72" s="3"/>
    </row>
    <row r="73" spans="1:33" ht="66">
      <c r="A73" s="2">
        <v>45161.510348425931</v>
      </c>
      <c r="B73" s="3" t="s">
        <v>591</v>
      </c>
      <c r="C73" s="3" t="s">
        <v>27</v>
      </c>
      <c r="D73" s="3" t="s">
        <v>45</v>
      </c>
      <c r="E73" s="4" t="s">
        <v>29</v>
      </c>
      <c r="F73" s="3" t="s">
        <v>30</v>
      </c>
      <c r="G73" s="4" t="s">
        <v>31</v>
      </c>
      <c r="H73" s="3" t="s">
        <v>201</v>
      </c>
      <c r="I73" s="3" t="s">
        <v>47</v>
      </c>
      <c r="J73" s="3" t="s">
        <v>48</v>
      </c>
      <c r="K73" s="3" t="s">
        <v>48</v>
      </c>
      <c r="L73" s="3" t="s">
        <v>48</v>
      </c>
      <c r="M73" s="3" t="s">
        <v>48</v>
      </c>
      <c r="N73" s="3" t="s">
        <v>60</v>
      </c>
      <c r="O73" s="3" t="s">
        <v>49</v>
      </c>
      <c r="P73" s="3" t="s">
        <v>49</v>
      </c>
      <c r="Q73" s="3" t="s">
        <v>49</v>
      </c>
      <c r="R73" s="3" t="s">
        <v>49</v>
      </c>
      <c r="S73" s="3" t="s">
        <v>69</v>
      </c>
      <c r="T73" s="3" t="s">
        <v>49</v>
      </c>
      <c r="U73" s="3" t="s">
        <v>49</v>
      </c>
      <c r="V73" s="3" t="s">
        <v>49</v>
      </c>
      <c r="W73" s="4" t="s">
        <v>106</v>
      </c>
      <c r="X73" s="4" t="s">
        <v>107</v>
      </c>
      <c r="Y73" s="4" t="s">
        <v>193</v>
      </c>
      <c r="Z73" s="4" t="s">
        <v>592</v>
      </c>
      <c r="AA73" s="3"/>
      <c r="AB73" s="3"/>
      <c r="AC73" s="3"/>
      <c r="AD73" s="3"/>
      <c r="AE73" s="3"/>
      <c r="AF73" s="3"/>
      <c r="AG73" s="3"/>
    </row>
    <row r="74" spans="1:33" ht="52.8">
      <c r="A74" s="2">
        <v>45161.511036099539</v>
      </c>
      <c r="B74" s="3" t="s">
        <v>593</v>
      </c>
      <c r="C74" s="3" t="s">
        <v>27</v>
      </c>
      <c r="D74" s="3" t="s">
        <v>45</v>
      </c>
      <c r="E74" s="4" t="s">
        <v>75</v>
      </c>
      <c r="F74" s="3" t="s">
        <v>30</v>
      </c>
      <c r="G74" s="4" t="s">
        <v>31</v>
      </c>
      <c r="H74" s="3" t="s">
        <v>125</v>
      </c>
      <c r="I74" s="3" t="s">
        <v>47</v>
      </c>
      <c r="J74" s="3" t="s">
        <v>35</v>
      </c>
      <c r="K74" s="3" t="s">
        <v>35</v>
      </c>
      <c r="L74" s="3" t="s">
        <v>35</v>
      </c>
      <c r="M74" s="3" t="s">
        <v>35</v>
      </c>
      <c r="N74" s="3" t="s">
        <v>35</v>
      </c>
      <c r="O74" s="3" t="s">
        <v>49</v>
      </c>
      <c r="P74" s="3" t="s">
        <v>37</v>
      </c>
      <c r="Q74" s="3" t="s">
        <v>37</v>
      </c>
      <c r="R74" s="3" t="s">
        <v>49</v>
      </c>
      <c r="S74" s="3" t="s">
        <v>37</v>
      </c>
      <c r="T74" s="3" t="s">
        <v>37</v>
      </c>
      <c r="U74" s="3" t="s">
        <v>37</v>
      </c>
      <c r="V74" s="3" t="s">
        <v>37</v>
      </c>
      <c r="W74" s="4" t="s">
        <v>70</v>
      </c>
      <c r="X74" s="4" t="s">
        <v>292</v>
      </c>
      <c r="Y74" s="4" t="s">
        <v>594</v>
      </c>
      <c r="Z74" s="4" t="s">
        <v>595</v>
      </c>
      <c r="AA74" s="3"/>
      <c r="AB74" s="3"/>
      <c r="AC74" s="3"/>
      <c r="AD74" s="3"/>
      <c r="AE74" s="3"/>
      <c r="AF74" s="3"/>
      <c r="AG74" s="3"/>
    </row>
    <row r="75" spans="1:33" ht="52.8">
      <c r="A75" s="2">
        <v>45161.511382650468</v>
      </c>
      <c r="B75" s="3" t="s">
        <v>596</v>
      </c>
      <c r="C75" s="3" t="s">
        <v>27</v>
      </c>
      <c r="D75" s="3" t="s">
        <v>45</v>
      </c>
      <c r="E75" s="4" t="s">
        <v>230</v>
      </c>
      <c r="F75" s="3" t="s">
        <v>164</v>
      </c>
      <c r="G75" s="4" t="s">
        <v>214</v>
      </c>
      <c r="H75" s="3" t="s">
        <v>105</v>
      </c>
      <c r="I75" s="3" t="s">
        <v>47</v>
      </c>
      <c r="J75" s="3" t="s">
        <v>60</v>
      </c>
      <c r="K75" s="3" t="s">
        <v>60</v>
      </c>
      <c r="L75" s="3" t="s">
        <v>60</v>
      </c>
      <c r="M75" s="3" t="s">
        <v>60</v>
      </c>
      <c r="N75" s="3" t="s">
        <v>60</v>
      </c>
      <c r="O75" s="3" t="s">
        <v>68</v>
      </c>
      <c r="P75" s="3" t="s">
        <v>69</v>
      </c>
      <c r="Q75" s="3" t="s">
        <v>37</v>
      </c>
      <c r="R75" s="3" t="s">
        <v>37</v>
      </c>
      <c r="S75" s="3" t="s">
        <v>49</v>
      </c>
      <c r="T75" s="3" t="s">
        <v>49</v>
      </c>
      <c r="U75" s="3" t="s">
        <v>69</v>
      </c>
      <c r="V75" s="3" t="s">
        <v>49</v>
      </c>
      <c r="W75" s="4" t="s">
        <v>88</v>
      </c>
      <c r="X75" s="4" t="s">
        <v>244</v>
      </c>
      <c r="Y75" s="4" t="s">
        <v>597</v>
      </c>
      <c r="Z75" s="4" t="s">
        <v>598</v>
      </c>
      <c r="AA75" s="3"/>
      <c r="AB75" s="3"/>
      <c r="AC75" s="3"/>
      <c r="AD75" s="3"/>
      <c r="AE75" s="3"/>
      <c r="AF75" s="3"/>
      <c r="AG75" s="3"/>
    </row>
    <row r="76" spans="1:33" ht="66">
      <c r="A76" s="2">
        <v>45161.511597210643</v>
      </c>
      <c r="B76" s="3" t="s">
        <v>600</v>
      </c>
      <c r="C76" s="3" t="s">
        <v>44</v>
      </c>
      <c r="D76" s="3" t="s">
        <v>45</v>
      </c>
      <c r="E76" s="4" t="s">
        <v>29</v>
      </c>
      <c r="F76" s="3" t="s">
        <v>164</v>
      </c>
      <c r="G76" s="4" t="s">
        <v>31</v>
      </c>
      <c r="H76" s="3" t="s">
        <v>32</v>
      </c>
      <c r="I76" s="3" t="s">
        <v>47</v>
      </c>
      <c r="J76" s="3" t="s">
        <v>48</v>
      </c>
      <c r="K76" s="3" t="s">
        <v>60</v>
      </c>
      <c r="L76" s="3" t="s">
        <v>60</v>
      </c>
      <c r="M76" s="3" t="s">
        <v>48</v>
      </c>
      <c r="N76" s="3" t="s">
        <v>60</v>
      </c>
      <c r="O76" s="3" t="s">
        <v>68</v>
      </c>
      <c r="P76" s="3" t="s">
        <v>49</v>
      </c>
      <c r="Q76" s="3" t="s">
        <v>69</v>
      </c>
      <c r="R76" s="3" t="s">
        <v>69</v>
      </c>
      <c r="S76" s="3" t="s">
        <v>69</v>
      </c>
      <c r="T76" s="3" t="s">
        <v>49</v>
      </c>
      <c r="U76" s="3" t="s">
        <v>69</v>
      </c>
      <c r="V76" s="3" t="s">
        <v>69</v>
      </c>
      <c r="W76" s="4" t="s">
        <v>70</v>
      </c>
      <c r="X76" s="4" t="s">
        <v>187</v>
      </c>
      <c r="Y76" s="4" t="s">
        <v>97</v>
      </c>
      <c r="Z76" s="4" t="s">
        <v>601</v>
      </c>
      <c r="AA76" s="3"/>
      <c r="AB76" s="3"/>
      <c r="AC76" s="3"/>
      <c r="AD76" s="3"/>
      <c r="AE76" s="3"/>
      <c r="AF76" s="3"/>
      <c r="AG76" s="3"/>
    </row>
    <row r="77" spans="1:33" ht="39.6">
      <c r="A77" s="2">
        <v>45161.512232916662</v>
      </c>
      <c r="B77" s="3" t="s">
        <v>602</v>
      </c>
      <c r="C77" s="3" t="s">
        <v>44</v>
      </c>
      <c r="D77" s="3" t="s">
        <v>45</v>
      </c>
      <c r="E77" s="4" t="s">
        <v>75</v>
      </c>
      <c r="F77" s="3" t="s">
        <v>30</v>
      </c>
      <c r="G77" s="4" t="s">
        <v>31</v>
      </c>
      <c r="H77" s="3" t="s">
        <v>226</v>
      </c>
      <c r="I77" s="3" t="s">
        <v>47</v>
      </c>
      <c r="J77" s="3" t="s">
        <v>48</v>
      </c>
      <c r="K77" s="3" t="s">
        <v>48</v>
      </c>
      <c r="L77" s="3" t="s">
        <v>48</v>
      </c>
      <c r="M77" s="3" t="s">
        <v>48</v>
      </c>
      <c r="N77" s="3" t="s">
        <v>48</v>
      </c>
      <c r="O77" s="3" t="s">
        <v>87</v>
      </c>
      <c r="P77" s="3" t="s">
        <v>37</v>
      </c>
      <c r="Q77" s="3" t="s">
        <v>37</v>
      </c>
      <c r="R77" s="3" t="s">
        <v>49</v>
      </c>
      <c r="S77" s="3" t="s">
        <v>37</v>
      </c>
      <c r="T77" s="3" t="s">
        <v>37</v>
      </c>
      <c r="U77" s="3" t="s">
        <v>37</v>
      </c>
      <c r="V77" s="3" t="s">
        <v>37</v>
      </c>
      <c r="W77" s="4" t="s">
        <v>603</v>
      </c>
      <c r="X77" s="4" t="s">
        <v>295</v>
      </c>
      <c r="Y77" s="4" t="s">
        <v>223</v>
      </c>
      <c r="Z77" s="4" t="s">
        <v>604</v>
      </c>
      <c r="AA77" s="3"/>
      <c r="AB77" s="3"/>
      <c r="AC77" s="3"/>
      <c r="AD77" s="3"/>
      <c r="AE77" s="3"/>
      <c r="AF77" s="3"/>
      <c r="AG77" s="3"/>
    </row>
    <row r="78" spans="1:33" ht="52.8">
      <c r="A78" s="2">
        <v>45161.514356539352</v>
      </c>
      <c r="B78" s="3" t="s">
        <v>611</v>
      </c>
      <c r="C78" s="3" t="s">
        <v>44</v>
      </c>
      <c r="D78" s="3" t="s">
        <v>45</v>
      </c>
      <c r="E78" s="4" t="s">
        <v>230</v>
      </c>
      <c r="F78" s="3" t="s">
        <v>164</v>
      </c>
      <c r="G78" s="4" t="s">
        <v>214</v>
      </c>
      <c r="H78" s="3" t="s">
        <v>112</v>
      </c>
      <c r="I78" s="3" t="s">
        <v>33</v>
      </c>
      <c r="J78" s="3" t="s">
        <v>35</v>
      </c>
      <c r="K78" s="3" t="s">
        <v>34</v>
      </c>
      <c r="L78" s="3" t="s">
        <v>35</v>
      </c>
      <c r="M78" s="3" t="s">
        <v>34</v>
      </c>
      <c r="N78" s="3" t="s">
        <v>34</v>
      </c>
      <c r="O78" s="3" t="s">
        <v>87</v>
      </c>
      <c r="P78" s="3" t="s">
        <v>38</v>
      </c>
      <c r="Q78" s="3" t="s">
        <v>363</v>
      </c>
      <c r="R78" s="3" t="s">
        <v>38</v>
      </c>
      <c r="S78" s="3" t="s">
        <v>37</v>
      </c>
      <c r="T78" s="3" t="s">
        <v>38</v>
      </c>
      <c r="U78" s="3" t="s">
        <v>363</v>
      </c>
      <c r="V78" s="3" t="s">
        <v>363</v>
      </c>
      <c r="W78" s="4" t="s">
        <v>612</v>
      </c>
      <c r="X78" s="4" t="s">
        <v>613</v>
      </c>
      <c r="Y78" s="4" t="s">
        <v>614</v>
      </c>
      <c r="Z78" s="4" t="s">
        <v>615</v>
      </c>
      <c r="AA78" s="3"/>
      <c r="AB78" s="3"/>
      <c r="AC78" s="3"/>
      <c r="AD78" s="3"/>
      <c r="AE78" s="3"/>
      <c r="AF78" s="3"/>
      <c r="AG78" s="3"/>
    </row>
    <row r="79" spans="1:33" ht="52.8">
      <c r="A79" s="2">
        <v>45161.52115299768</v>
      </c>
      <c r="B79" s="3" t="s">
        <v>626</v>
      </c>
      <c r="C79" s="3" t="s">
        <v>44</v>
      </c>
      <c r="D79" s="3" t="s">
        <v>45</v>
      </c>
      <c r="E79" s="4" t="s">
        <v>75</v>
      </c>
      <c r="F79" s="3" t="s">
        <v>30</v>
      </c>
      <c r="G79" s="4" t="s">
        <v>31</v>
      </c>
      <c r="H79" s="3" t="s">
        <v>46</v>
      </c>
      <c r="I79" s="3" t="s">
        <v>33</v>
      </c>
      <c r="J79" s="3" t="s">
        <v>35</v>
      </c>
      <c r="K79" s="3" t="s">
        <v>48</v>
      </c>
      <c r="L79" s="3" t="s">
        <v>48</v>
      </c>
      <c r="M79" s="3" t="s">
        <v>48</v>
      </c>
      <c r="N79" s="3" t="s">
        <v>35</v>
      </c>
      <c r="O79" s="3" t="s">
        <v>87</v>
      </c>
      <c r="P79" s="3" t="s">
        <v>37</v>
      </c>
      <c r="Q79" s="3" t="s">
        <v>37</v>
      </c>
      <c r="R79" s="3" t="s">
        <v>37</v>
      </c>
      <c r="S79" s="3" t="s">
        <v>37</v>
      </c>
      <c r="T79" s="3" t="s">
        <v>37</v>
      </c>
      <c r="U79" s="3" t="s">
        <v>37</v>
      </c>
      <c r="V79" s="3" t="s">
        <v>37</v>
      </c>
      <c r="W79" s="4" t="s">
        <v>70</v>
      </c>
      <c r="X79" s="4" t="s">
        <v>182</v>
      </c>
      <c r="Y79" s="4" t="s">
        <v>41</v>
      </c>
      <c r="Z79" s="4" t="s">
        <v>627</v>
      </c>
      <c r="AA79" s="3"/>
      <c r="AB79" s="3"/>
      <c r="AC79" s="3"/>
      <c r="AD79" s="3"/>
      <c r="AE79" s="3"/>
      <c r="AF79" s="3"/>
      <c r="AG79" s="3"/>
    </row>
    <row r="80" spans="1:33" ht="145.19999999999999">
      <c r="A80" s="2">
        <v>45161.525184328704</v>
      </c>
      <c r="B80" s="3" t="s">
        <v>643</v>
      </c>
      <c r="C80" s="3" t="s">
        <v>27</v>
      </c>
      <c r="D80" s="3" t="s">
        <v>45</v>
      </c>
      <c r="E80" s="4" t="s">
        <v>75</v>
      </c>
      <c r="F80" s="3" t="s">
        <v>164</v>
      </c>
      <c r="G80" s="4" t="s">
        <v>403</v>
      </c>
      <c r="H80" s="3" t="s">
        <v>112</v>
      </c>
      <c r="I80" s="3" t="s">
        <v>33</v>
      </c>
      <c r="J80" s="3" t="s">
        <v>48</v>
      </c>
      <c r="K80" s="3" t="s">
        <v>35</v>
      </c>
      <c r="L80" s="3" t="s">
        <v>35</v>
      </c>
      <c r="M80" s="3" t="s">
        <v>35</v>
      </c>
      <c r="N80" s="3" t="s">
        <v>34</v>
      </c>
      <c r="O80" s="3" t="s">
        <v>49</v>
      </c>
      <c r="P80" s="3" t="s">
        <v>49</v>
      </c>
      <c r="Q80" s="3" t="s">
        <v>49</v>
      </c>
      <c r="R80" s="3" t="s">
        <v>49</v>
      </c>
      <c r="S80" s="3" t="s">
        <v>37</v>
      </c>
      <c r="T80" s="3" t="s">
        <v>49</v>
      </c>
      <c r="U80" s="3" t="s">
        <v>49</v>
      </c>
      <c r="V80" s="3" t="s">
        <v>49</v>
      </c>
      <c r="W80" s="4" t="s">
        <v>106</v>
      </c>
      <c r="X80" s="4" t="s">
        <v>644</v>
      </c>
      <c r="Y80" s="4" t="s">
        <v>645</v>
      </c>
      <c r="Z80" s="4" t="s">
        <v>646</v>
      </c>
      <c r="AA80" s="3"/>
      <c r="AB80" s="3"/>
      <c r="AC80" s="3"/>
      <c r="AD80" s="3"/>
      <c r="AE80" s="3"/>
      <c r="AF80" s="3"/>
      <c r="AG80" s="3"/>
    </row>
    <row r="81" spans="1:33" ht="52.8">
      <c r="A81" s="2">
        <v>45161.527342800924</v>
      </c>
      <c r="B81" s="3" t="s">
        <v>647</v>
      </c>
      <c r="C81" s="3" t="s">
        <v>44</v>
      </c>
      <c r="D81" s="3" t="s">
        <v>45</v>
      </c>
      <c r="E81" s="4" t="s">
        <v>230</v>
      </c>
      <c r="F81" s="3" t="s">
        <v>164</v>
      </c>
      <c r="G81" s="4" t="s">
        <v>648</v>
      </c>
      <c r="H81" s="3" t="s">
        <v>46</v>
      </c>
      <c r="I81" s="3" t="s">
        <v>33</v>
      </c>
      <c r="J81" s="3" t="s">
        <v>35</v>
      </c>
      <c r="K81" s="3" t="s">
        <v>35</v>
      </c>
      <c r="L81" s="3" t="s">
        <v>35</v>
      </c>
      <c r="M81" s="3" t="s">
        <v>35</v>
      </c>
      <c r="N81" s="3" t="s">
        <v>35</v>
      </c>
      <c r="O81" s="3" t="s">
        <v>87</v>
      </c>
      <c r="P81" s="3" t="s">
        <v>37</v>
      </c>
      <c r="Q81" s="3" t="s">
        <v>37</v>
      </c>
      <c r="R81" s="3" t="s">
        <v>37</v>
      </c>
      <c r="S81" s="3" t="s">
        <v>37</v>
      </c>
      <c r="T81" s="3" t="s">
        <v>37</v>
      </c>
      <c r="U81" s="3" t="s">
        <v>37</v>
      </c>
      <c r="V81" s="3" t="s">
        <v>37</v>
      </c>
      <c r="W81" s="4" t="s">
        <v>238</v>
      </c>
      <c r="X81" s="4" t="s">
        <v>649</v>
      </c>
      <c r="Y81" s="4" t="s">
        <v>41</v>
      </c>
      <c r="Z81" s="4" t="s">
        <v>650</v>
      </c>
      <c r="AA81" s="3"/>
      <c r="AB81" s="3"/>
      <c r="AC81" s="3"/>
      <c r="AD81" s="3"/>
      <c r="AE81" s="3"/>
      <c r="AF81" s="3"/>
      <c r="AG81" s="3"/>
    </row>
    <row r="82" spans="1:33" ht="52.8">
      <c r="A82" s="2">
        <v>45161.530615497686</v>
      </c>
      <c r="B82" s="3" t="s">
        <v>654</v>
      </c>
      <c r="C82" s="3" t="s">
        <v>44</v>
      </c>
      <c r="D82" s="3" t="s">
        <v>45</v>
      </c>
      <c r="E82" s="4" t="s">
        <v>75</v>
      </c>
      <c r="F82" s="3" t="s">
        <v>76</v>
      </c>
      <c r="G82" s="4" t="s">
        <v>31</v>
      </c>
      <c r="H82" s="3" t="s">
        <v>148</v>
      </c>
      <c r="I82" s="3" t="s">
        <v>47</v>
      </c>
      <c r="J82" s="3" t="s">
        <v>35</v>
      </c>
      <c r="K82" s="3" t="s">
        <v>48</v>
      </c>
      <c r="L82" s="3" t="s">
        <v>48</v>
      </c>
      <c r="M82" s="3" t="s">
        <v>48</v>
      </c>
      <c r="N82" s="3" t="s">
        <v>48</v>
      </c>
      <c r="O82" s="3" t="s">
        <v>49</v>
      </c>
      <c r="P82" s="3" t="s">
        <v>37</v>
      </c>
      <c r="Q82" s="3" t="s">
        <v>49</v>
      </c>
      <c r="R82" s="3" t="s">
        <v>49</v>
      </c>
      <c r="S82" s="3" t="s">
        <v>49</v>
      </c>
      <c r="T82" s="3" t="s">
        <v>49</v>
      </c>
      <c r="U82" s="3" t="s">
        <v>49</v>
      </c>
      <c r="V82" s="3" t="s">
        <v>37</v>
      </c>
      <c r="W82" s="4" t="s">
        <v>132</v>
      </c>
      <c r="X82" s="4" t="s">
        <v>96</v>
      </c>
      <c r="Y82" s="4" t="s">
        <v>240</v>
      </c>
      <c r="Z82" s="4" t="s">
        <v>655</v>
      </c>
      <c r="AA82" s="3"/>
      <c r="AB82" s="3"/>
      <c r="AC82" s="3"/>
      <c r="AD82" s="3"/>
      <c r="AE82" s="3"/>
      <c r="AF82" s="3"/>
      <c r="AG82" s="3"/>
    </row>
    <row r="83" spans="1:33" ht="52.8">
      <c r="A83" s="2">
        <v>45161.532036562501</v>
      </c>
      <c r="B83" s="3" t="s">
        <v>661</v>
      </c>
      <c r="C83" s="3" t="s">
        <v>27</v>
      </c>
      <c r="D83" s="3" t="s">
        <v>45</v>
      </c>
      <c r="E83" s="4" t="s">
        <v>75</v>
      </c>
      <c r="F83" s="3" t="s">
        <v>76</v>
      </c>
      <c r="G83" s="4" t="s">
        <v>31</v>
      </c>
      <c r="H83" s="3" t="s">
        <v>125</v>
      </c>
      <c r="I83" s="3" t="s">
        <v>47</v>
      </c>
      <c r="J83" s="3" t="s">
        <v>48</v>
      </c>
      <c r="K83" s="3" t="s">
        <v>48</v>
      </c>
      <c r="L83" s="3" t="s">
        <v>48</v>
      </c>
      <c r="M83" s="3" t="s">
        <v>48</v>
      </c>
      <c r="N83" s="3" t="s">
        <v>48</v>
      </c>
      <c r="O83" s="3" t="s">
        <v>87</v>
      </c>
      <c r="P83" s="3" t="s">
        <v>37</v>
      </c>
      <c r="Q83" s="3" t="s">
        <v>37</v>
      </c>
      <c r="R83" s="3" t="s">
        <v>37</v>
      </c>
      <c r="S83" s="3" t="s">
        <v>37</v>
      </c>
      <c r="T83" s="3" t="s">
        <v>37</v>
      </c>
      <c r="U83" s="3" t="s">
        <v>37</v>
      </c>
      <c r="V83" s="3" t="s">
        <v>37</v>
      </c>
      <c r="W83" s="4" t="s">
        <v>238</v>
      </c>
      <c r="X83" s="4" t="s">
        <v>633</v>
      </c>
      <c r="Y83" s="4" t="s">
        <v>388</v>
      </c>
      <c r="Z83" s="4" t="s">
        <v>662</v>
      </c>
      <c r="AA83" s="3"/>
      <c r="AB83" s="3"/>
      <c r="AC83" s="3"/>
      <c r="AD83" s="3"/>
      <c r="AE83" s="3"/>
      <c r="AF83" s="3"/>
      <c r="AG83" s="3"/>
    </row>
    <row r="84" spans="1:33" ht="66">
      <c r="A84" s="2">
        <v>45161.535753530094</v>
      </c>
      <c r="B84" s="3" t="s">
        <v>669</v>
      </c>
      <c r="C84" s="3" t="s">
        <v>44</v>
      </c>
      <c r="D84" s="3" t="s">
        <v>45</v>
      </c>
      <c r="E84" s="4" t="s">
        <v>29</v>
      </c>
      <c r="F84" s="3" t="s">
        <v>164</v>
      </c>
      <c r="G84" s="4" t="s">
        <v>31</v>
      </c>
      <c r="H84" s="3" t="s">
        <v>46</v>
      </c>
      <c r="I84" s="3" t="s">
        <v>47</v>
      </c>
      <c r="J84" s="3" t="s">
        <v>48</v>
      </c>
      <c r="K84" s="3" t="s">
        <v>48</v>
      </c>
      <c r="L84" s="3" t="s">
        <v>60</v>
      </c>
      <c r="M84" s="3" t="s">
        <v>60</v>
      </c>
      <c r="N84" s="3" t="s">
        <v>35</v>
      </c>
      <c r="O84" s="3" t="s">
        <v>68</v>
      </c>
      <c r="P84" s="3" t="s">
        <v>69</v>
      </c>
      <c r="Q84" s="3" t="s">
        <v>37</v>
      </c>
      <c r="R84" s="3" t="s">
        <v>49</v>
      </c>
      <c r="S84" s="3" t="s">
        <v>69</v>
      </c>
      <c r="T84" s="3" t="s">
        <v>69</v>
      </c>
      <c r="U84" s="3" t="s">
        <v>49</v>
      </c>
      <c r="V84" s="3" t="s">
        <v>49</v>
      </c>
      <c r="W84" s="4" t="s">
        <v>238</v>
      </c>
      <c r="X84" s="4" t="s">
        <v>670</v>
      </c>
      <c r="Y84" s="4" t="s">
        <v>671</v>
      </c>
      <c r="Z84" s="4" t="s">
        <v>672</v>
      </c>
      <c r="AA84" s="3"/>
      <c r="AB84" s="3"/>
      <c r="AC84" s="3"/>
      <c r="AD84" s="3"/>
      <c r="AE84" s="3"/>
      <c r="AF84" s="3"/>
      <c r="AG84" s="3"/>
    </row>
    <row r="85" spans="1:33" ht="52.8">
      <c r="A85" s="2">
        <v>45161.536234247687</v>
      </c>
      <c r="B85" s="3" t="s">
        <v>677</v>
      </c>
      <c r="C85" s="3" t="s">
        <v>44</v>
      </c>
      <c r="D85" s="3" t="s">
        <v>45</v>
      </c>
      <c r="E85" s="4" t="s">
        <v>75</v>
      </c>
      <c r="F85" s="3" t="s">
        <v>248</v>
      </c>
      <c r="G85" s="4" t="s">
        <v>31</v>
      </c>
      <c r="H85" s="3" t="s">
        <v>226</v>
      </c>
      <c r="I85" s="3" t="s">
        <v>33</v>
      </c>
      <c r="J85" s="3" t="s">
        <v>35</v>
      </c>
      <c r="K85" s="3" t="s">
        <v>35</v>
      </c>
      <c r="L85" s="3" t="s">
        <v>35</v>
      </c>
      <c r="M85" s="3" t="s">
        <v>35</v>
      </c>
      <c r="N85" s="3" t="s">
        <v>48</v>
      </c>
      <c r="O85" s="3" t="s">
        <v>87</v>
      </c>
      <c r="P85" s="3" t="s">
        <v>49</v>
      </c>
      <c r="Q85" s="3" t="s">
        <v>37</v>
      </c>
      <c r="R85" s="3" t="s">
        <v>49</v>
      </c>
      <c r="S85" s="3" t="s">
        <v>37</v>
      </c>
      <c r="T85" s="3" t="s">
        <v>49</v>
      </c>
      <c r="U85" s="3" t="s">
        <v>49</v>
      </c>
      <c r="V85" s="3" t="s">
        <v>37</v>
      </c>
      <c r="W85" s="4" t="s">
        <v>206</v>
      </c>
      <c r="X85" s="4" t="s">
        <v>678</v>
      </c>
      <c r="Y85" s="4" t="s">
        <v>79</v>
      </c>
      <c r="Z85" s="4" t="s">
        <v>679</v>
      </c>
      <c r="AA85" s="3"/>
      <c r="AB85" s="3"/>
      <c r="AC85" s="3"/>
      <c r="AD85" s="3"/>
      <c r="AE85" s="3"/>
      <c r="AF85" s="3"/>
      <c r="AG85" s="3"/>
    </row>
    <row r="86" spans="1:33" ht="52.8">
      <c r="A86" s="2">
        <v>45161.538620543986</v>
      </c>
      <c r="B86" s="3" t="s">
        <v>688</v>
      </c>
      <c r="C86" s="3" t="s">
        <v>44</v>
      </c>
      <c r="D86" s="3" t="s">
        <v>45</v>
      </c>
      <c r="E86" s="4" t="s">
        <v>75</v>
      </c>
      <c r="F86" s="3" t="s">
        <v>30</v>
      </c>
      <c r="G86" s="4" t="s">
        <v>31</v>
      </c>
      <c r="H86" s="3" t="s">
        <v>226</v>
      </c>
      <c r="I86" s="3" t="s">
        <v>47</v>
      </c>
      <c r="J86" s="3" t="s">
        <v>48</v>
      </c>
      <c r="K86" s="3" t="s">
        <v>35</v>
      </c>
      <c r="L86" s="3" t="s">
        <v>35</v>
      </c>
      <c r="M86" s="3" t="s">
        <v>35</v>
      </c>
      <c r="N86" s="3" t="s">
        <v>35</v>
      </c>
      <c r="O86" s="3" t="s">
        <v>87</v>
      </c>
      <c r="P86" s="3" t="s">
        <v>37</v>
      </c>
      <c r="Q86" s="3" t="s">
        <v>37</v>
      </c>
      <c r="R86" s="3" t="s">
        <v>49</v>
      </c>
      <c r="S86" s="3" t="s">
        <v>37</v>
      </c>
      <c r="T86" s="3" t="s">
        <v>37</v>
      </c>
      <c r="U86" s="3" t="s">
        <v>37</v>
      </c>
      <c r="V86" s="3" t="s">
        <v>37</v>
      </c>
      <c r="W86" s="4" t="s">
        <v>191</v>
      </c>
      <c r="X86" s="4" t="s">
        <v>689</v>
      </c>
      <c r="Y86" s="4" t="s">
        <v>223</v>
      </c>
      <c r="Z86" s="4" t="s">
        <v>690</v>
      </c>
      <c r="AA86" s="3"/>
      <c r="AB86" s="3"/>
      <c r="AC86" s="3"/>
      <c r="AD86" s="3"/>
      <c r="AE86" s="3"/>
      <c r="AF86" s="3"/>
      <c r="AG86" s="3"/>
    </row>
    <row r="87" spans="1:33" ht="39.6">
      <c r="A87" s="2">
        <v>45161.539187881943</v>
      </c>
      <c r="B87" s="3" t="s">
        <v>691</v>
      </c>
      <c r="C87" s="3" t="s">
        <v>44</v>
      </c>
      <c r="D87" s="3" t="s">
        <v>45</v>
      </c>
      <c r="E87" s="4" t="s">
        <v>29</v>
      </c>
      <c r="F87" s="3" t="s">
        <v>76</v>
      </c>
      <c r="G87" s="4" t="s">
        <v>31</v>
      </c>
      <c r="H87" s="3" t="s">
        <v>148</v>
      </c>
      <c r="I87" s="3" t="s">
        <v>47</v>
      </c>
      <c r="J87" s="3" t="s">
        <v>35</v>
      </c>
      <c r="K87" s="3" t="s">
        <v>48</v>
      </c>
      <c r="L87" s="3" t="s">
        <v>48</v>
      </c>
      <c r="M87" s="3" t="s">
        <v>48</v>
      </c>
      <c r="N87" s="3" t="s">
        <v>35</v>
      </c>
      <c r="O87" s="3" t="s">
        <v>49</v>
      </c>
      <c r="P87" s="3" t="s">
        <v>49</v>
      </c>
      <c r="Q87" s="3" t="s">
        <v>49</v>
      </c>
      <c r="R87" s="3" t="s">
        <v>49</v>
      </c>
      <c r="S87" s="3" t="s">
        <v>37</v>
      </c>
      <c r="T87" s="3" t="s">
        <v>49</v>
      </c>
      <c r="U87" s="3" t="s">
        <v>37</v>
      </c>
      <c r="V87" s="3" t="s">
        <v>37</v>
      </c>
      <c r="W87" s="4" t="s">
        <v>197</v>
      </c>
      <c r="X87" s="4" t="s">
        <v>192</v>
      </c>
      <c r="Y87" s="4" t="s">
        <v>115</v>
      </c>
      <c r="Z87" s="4" t="s">
        <v>692</v>
      </c>
      <c r="AA87" s="3"/>
      <c r="AB87" s="3"/>
      <c r="AC87" s="3"/>
      <c r="AD87" s="3"/>
      <c r="AE87" s="3"/>
      <c r="AF87" s="3"/>
      <c r="AG87" s="3"/>
    </row>
    <row r="88" spans="1:33" ht="39.6">
      <c r="A88" s="2">
        <v>45161.542173009264</v>
      </c>
      <c r="B88" s="3" t="s">
        <v>696</v>
      </c>
      <c r="C88" s="3" t="s">
        <v>44</v>
      </c>
      <c r="D88" s="3" t="s">
        <v>45</v>
      </c>
      <c r="E88" s="4" t="s">
        <v>230</v>
      </c>
      <c r="F88" s="3" t="s">
        <v>30</v>
      </c>
      <c r="G88" s="4" t="s">
        <v>31</v>
      </c>
      <c r="H88" s="3" t="s">
        <v>94</v>
      </c>
      <c r="I88" s="3" t="s">
        <v>33</v>
      </c>
      <c r="J88" s="3" t="s">
        <v>34</v>
      </c>
      <c r="K88" s="3" t="s">
        <v>34</v>
      </c>
      <c r="L88" s="3" t="s">
        <v>35</v>
      </c>
      <c r="M88" s="3" t="s">
        <v>48</v>
      </c>
      <c r="N88" s="3" t="s">
        <v>34</v>
      </c>
      <c r="O88" s="3" t="s">
        <v>36</v>
      </c>
      <c r="P88" s="3" t="s">
        <v>37</v>
      </c>
      <c r="Q88" s="3" t="s">
        <v>49</v>
      </c>
      <c r="R88" s="3" t="s">
        <v>38</v>
      </c>
      <c r="S88" s="3" t="s">
        <v>37</v>
      </c>
      <c r="T88" s="3" t="s">
        <v>37</v>
      </c>
      <c r="U88" s="3" t="s">
        <v>37</v>
      </c>
      <c r="V88" s="3" t="s">
        <v>49</v>
      </c>
      <c r="W88" s="4" t="s">
        <v>126</v>
      </c>
      <c r="X88" s="4" t="s">
        <v>318</v>
      </c>
      <c r="Y88" s="4" t="s">
        <v>102</v>
      </c>
      <c r="Z88" s="4" t="s">
        <v>697</v>
      </c>
      <c r="AA88" s="3"/>
      <c r="AB88" s="3"/>
      <c r="AC88" s="3"/>
      <c r="AD88" s="3"/>
      <c r="AE88" s="3"/>
      <c r="AF88" s="3"/>
      <c r="AG88" s="3"/>
    </row>
    <row r="89" spans="1:33" ht="66">
      <c r="A89" s="2">
        <v>45161.542458020835</v>
      </c>
      <c r="B89" s="3" t="s">
        <v>698</v>
      </c>
      <c r="C89" s="3" t="s">
        <v>44</v>
      </c>
      <c r="D89" s="3" t="s">
        <v>45</v>
      </c>
      <c r="E89" s="4" t="s">
        <v>29</v>
      </c>
      <c r="F89" s="3" t="s">
        <v>30</v>
      </c>
      <c r="G89" s="4" t="s">
        <v>31</v>
      </c>
      <c r="H89" s="3" t="s">
        <v>148</v>
      </c>
      <c r="I89" s="3" t="s">
        <v>47</v>
      </c>
      <c r="J89" s="3" t="s">
        <v>48</v>
      </c>
      <c r="K89" s="3" t="s">
        <v>35</v>
      </c>
      <c r="L89" s="3" t="s">
        <v>35</v>
      </c>
      <c r="M89" s="3" t="s">
        <v>35</v>
      </c>
      <c r="N89" s="3" t="s">
        <v>35</v>
      </c>
      <c r="O89" s="3" t="s">
        <v>49</v>
      </c>
      <c r="P89" s="3" t="s">
        <v>49</v>
      </c>
      <c r="Q89" s="3" t="s">
        <v>49</v>
      </c>
      <c r="R89" s="3" t="s">
        <v>49</v>
      </c>
      <c r="S89" s="3" t="s">
        <v>49</v>
      </c>
      <c r="T89" s="3" t="s">
        <v>37</v>
      </c>
      <c r="U89" s="3" t="s">
        <v>49</v>
      </c>
      <c r="V89" s="3" t="s">
        <v>37</v>
      </c>
      <c r="W89" s="4" t="s">
        <v>95</v>
      </c>
      <c r="X89" s="4" t="s">
        <v>275</v>
      </c>
      <c r="Y89" s="4" t="s">
        <v>267</v>
      </c>
      <c r="Z89" s="4" t="s">
        <v>699</v>
      </c>
      <c r="AA89" s="3"/>
      <c r="AB89" s="3"/>
      <c r="AC89" s="3"/>
      <c r="AD89" s="3"/>
      <c r="AE89" s="3"/>
      <c r="AF89" s="3"/>
      <c r="AG89" s="3"/>
    </row>
    <row r="90" spans="1:33" ht="52.8">
      <c r="A90" s="2">
        <v>45161.544805127312</v>
      </c>
      <c r="B90" s="3" t="s">
        <v>702</v>
      </c>
      <c r="C90" s="3" t="s">
        <v>27</v>
      </c>
      <c r="D90" s="3" t="s">
        <v>45</v>
      </c>
      <c r="E90" s="4" t="s">
        <v>75</v>
      </c>
      <c r="F90" s="3" t="s">
        <v>30</v>
      </c>
      <c r="G90" s="4" t="s">
        <v>31</v>
      </c>
      <c r="H90" s="3" t="s">
        <v>46</v>
      </c>
      <c r="I90" s="3" t="s">
        <v>33</v>
      </c>
      <c r="J90" s="3" t="s">
        <v>35</v>
      </c>
      <c r="K90" s="3" t="s">
        <v>34</v>
      </c>
      <c r="L90" s="3" t="s">
        <v>35</v>
      </c>
      <c r="M90" s="3" t="s">
        <v>48</v>
      </c>
      <c r="N90" s="3" t="s">
        <v>35</v>
      </c>
      <c r="O90" s="3" t="s">
        <v>68</v>
      </c>
      <c r="P90" s="3" t="s">
        <v>69</v>
      </c>
      <c r="Q90" s="3" t="s">
        <v>69</v>
      </c>
      <c r="R90" s="3" t="s">
        <v>49</v>
      </c>
      <c r="S90" s="3" t="s">
        <v>38</v>
      </c>
      <c r="T90" s="3" t="s">
        <v>37</v>
      </c>
      <c r="U90" s="3" t="s">
        <v>49</v>
      </c>
      <c r="V90" s="3" t="s">
        <v>49</v>
      </c>
      <c r="W90" s="4" t="s">
        <v>77</v>
      </c>
      <c r="X90" s="4" t="s">
        <v>703</v>
      </c>
      <c r="Y90" s="4" t="s">
        <v>704</v>
      </c>
      <c r="Z90" s="4" t="s">
        <v>705</v>
      </c>
      <c r="AA90" s="3"/>
      <c r="AB90" s="3"/>
      <c r="AC90" s="3"/>
      <c r="AD90" s="3"/>
      <c r="AE90" s="3"/>
      <c r="AF90" s="3"/>
      <c r="AG90" s="3"/>
    </row>
    <row r="91" spans="1:33" ht="52.8">
      <c r="A91" s="2">
        <v>45161.545064768521</v>
      </c>
      <c r="B91" s="3" t="s">
        <v>706</v>
      </c>
      <c r="C91" s="3" t="s">
        <v>44</v>
      </c>
      <c r="D91" s="3" t="s">
        <v>45</v>
      </c>
      <c r="E91" s="4" t="s">
        <v>29</v>
      </c>
      <c r="F91" s="3" t="s">
        <v>30</v>
      </c>
      <c r="G91" s="4" t="s">
        <v>214</v>
      </c>
      <c r="H91" s="3" t="s">
        <v>32</v>
      </c>
      <c r="I91" s="3" t="s">
        <v>47</v>
      </c>
      <c r="J91" s="3" t="s">
        <v>35</v>
      </c>
      <c r="K91" s="3" t="s">
        <v>35</v>
      </c>
      <c r="L91" s="3" t="s">
        <v>35</v>
      </c>
      <c r="M91" s="3" t="s">
        <v>35</v>
      </c>
      <c r="N91" s="3" t="s">
        <v>35</v>
      </c>
      <c r="O91" s="3" t="s">
        <v>87</v>
      </c>
      <c r="P91" s="3" t="s">
        <v>37</v>
      </c>
      <c r="Q91" s="3" t="s">
        <v>37</v>
      </c>
      <c r="R91" s="3" t="s">
        <v>37</v>
      </c>
      <c r="S91" s="3" t="s">
        <v>37</v>
      </c>
      <c r="T91" s="3" t="s">
        <v>37</v>
      </c>
      <c r="U91" s="3" t="s">
        <v>37</v>
      </c>
      <c r="V91" s="3" t="s">
        <v>37</v>
      </c>
      <c r="W91" s="4" t="s">
        <v>149</v>
      </c>
      <c r="X91" s="4" t="s">
        <v>396</v>
      </c>
      <c r="Y91" s="4" t="s">
        <v>707</v>
      </c>
      <c r="Z91" s="4" t="s">
        <v>708</v>
      </c>
      <c r="AA91" s="3"/>
      <c r="AB91" s="3"/>
      <c r="AC91" s="3"/>
      <c r="AD91" s="3"/>
      <c r="AE91" s="3"/>
      <c r="AF91" s="3"/>
      <c r="AG91" s="3"/>
    </row>
    <row r="92" spans="1:33" ht="39.6">
      <c r="A92" s="2">
        <v>45161.545959479168</v>
      </c>
      <c r="B92" s="3" t="s">
        <v>712</v>
      </c>
      <c r="C92" s="3" t="s">
        <v>44</v>
      </c>
      <c r="D92" s="3" t="s">
        <v>45</v>
      </c>
      <c r="E92" s="4" t="s">
        <v>29</v>
      </c>
      <c r="F92" s="3" t="s">
        <v>76</v>
      </c>
      <c r="G92" s="4" t="s">
        <v>31</v>
      </c>
      <c r="H92" s="3" t="s">
        <v>148</v>
      </c>
      <c r="I92" s="3" t="s">
        <v>47</v>
      </c>
      <c r="J92" s="3" t="s">
        <v>48</v>
      </c>
      <c r="K92" s="3" t="s">
        <v>48</v>
      </c>
      <c r="L92" s="3" t="s">
        <v>48</v>
      </c>
      <c r="M92" s="3" t="s">
        <v>48</v>
      </c>
      <c r="N92" s="3" t="s">
        <v>48</v>
      </c>
      <c r="O92" s="3" t="s">
        <v>49</v>
      </c>
      <c r="P92" s="3" t="s">
        <v>49</v>
      </c>
      <c r="Q92" s="3" t="s">
        <v>49</v>
      </c>
      <c r="R92" s="3" t="s">
        <v>49</v>
      </c>
      <c r="S92" s="3" t="s">
        <v>49</v>
      </c>
      <c r="T92" s="3" t="s">
        <v>49</v>
      </c>
      <c r="U92" s="3" t="s">
        <v>49</v>
      </c>
      <c r="V92" s="3" t="s">
        <v>49</v>
      </c>
      <c r="W92" s="4" t="s">
        <v>713</v>
      </c>
      <c r="X92" s="4" t="s">
        <v>143</v>
      </c>
      <c r="Y92" s="4" t="s">
        <v>168</v>
      </c>
      <c r="Z92" s="4" t="s">
        <v>714</v>
      </c>
      <c r="AA92" s="3"/>
      <c r="AB92" s="3"/>
      <c r="AC92" s="3"/>
      <c r="AD92" s="3"/>
      <c r="AE92" s="3"/>
      <c r="AF92" s="3"/>
      <c r="AG92" s="3"/>
    </row>
    <row r="93" spans="1:33" ht="52.8">
      <c r="A93" s="2">
        <v>45161.546160752318</v>
      </c>
      <c r="B93" s="3" t="s">
        <v>715</v>
      </c>
      <c r="C93" s="3" t="s">
        <v>44</v>
      </c>
      <c r="D93" s="3" t="s">
        <v>45</v>
      </c>
      <c r="E93" s="4" t="s">
        <v>29</v>
      </c>
      <c r="F93" s="3" t="s">
        <v>30</v>
      </c>
      <c r="G93" s="4" t="s">
        <v>214</v>
      </c>
      <c r="H93" s="3" t="s">
        <v>112</v>
      </c>
      <c r="I93" s="3" t="s">
        <v>33</v>
      </c>
      <c r="J93" s="3" t="s">
        <v>34</v>
      </c>
      <c r="K93" s="3" t="s">
        <v>35</v>
      </c>
      <c r="L93" s="3" t="s">
        <v>35</v>
      </c>
      <c r="M93" s="3" t="s">
        <v>34</v>
      </c>
      <c r="N93" s="3" t="s">
        <v>35</v>
      </c>
      <c r="O93" s="3" t="s">
        <v>36</v>
      </c>
      <c r="P93" s="3" t="s">
        <v>37</v>
      </c>
      <c r="Q93" s="3" t="s">
        <v>37</v>
      </c>
      <c r="R93" s="3" t="s">
        <v>38</v>
      </c>
      <c r="S93" s="3" t="s">
        <v>38</v>
      </c>
      <c r="T93" s="3" t="s">
        <v>37</v>
      </c>
      <c r="U93" s="3" t="s">
        <v>37</v>
      </c>
      <c r="V93" s="3" t="s">
        <v>37</v>
      </c>
      <c r="W93" s="4" t="s">
        <v>113</v>
      </c>
      <c r="X93" s="4" t="s">
        <v>716</v>
      </c>
      <c r="Y93" s="4" t="s">
        <v>717</v>
      </c>
      <c r="Z93" s="4" t="s">
        <v>718</v>
      </c>
      <c r="AA93" s="3"/>
      <c r="AB93" s="3"/>
      <c r="AC93" s="3"/>
      <c r="AD93" s="3"/>
      <c r="AE93" s="3"/>
      <c r="AF93" s="3"/>
      <c r="AG93" s="3"/>
    </row>
    <row r="94" spans="1:33" ht="39.6">
      <c r="A94" s="2">
        <v>45161.547910648151</v>
      </c>
      <c r="B94" s="3" t="s">
        <v>728</v>
      </c>
      <c r="C94" s="3" t="s">
        <v>27</v>
      </c>
      <c r="D94" s="3" t="s">
        <v>45</v>
      </c>
      <c r="E94" s="4" t="s">
        <v>29</v>
      </c>
      <c r="F94" s="3" t="s">
        <v>248</v>
      </c>
      <c r="G94" s="4" t="s">
        <v>31</v>
      </c>
      <c r="H94" s="3" t="s">
        <v>148</v>
      </c>
      <c r="I94" s="3" t="s">
        <v>47</v>
      </c>
      <c r="J94" s="3" t="s">
        <v>48</v>
      </c>
      <c r="K94" s="3" t="s">
        <v>35</v>
      </c>
      <c r="L94" s="3" t="s">
        <v>35</v>
      </c>
      <c r="M94" s="3" t="s">
        <v>35</v>
      </c>
      <c r="N94" s="3" t="s">
        <v>35</v>
      </c>
      <c r="O94" s="3" t="s">
        <v>87</v>
      </c>
      <c r="P94" s="3" t="s">
        <v>37</v>
      </c>
      <c r="Q94" s="3" t="s">
        <v>37</v>
      </c>
      <c r="R94" s="3" t="s">
        <v>37</v>
      </c>
      <c r="S94" s="3" t="s">
        <v>37</v>
      </c>
      <c r="T94" s="3" t="s">
        <v>37</v>
      </c>
      <c r="U94" s="3" t="s">
        <v>37</v>
      </c>
      <c r="V94" s="3" t="s">
        <v>37</v>
      </c>
      <c r="W94" s="4" t="s">
        <v>126</v>
      </c>
      <c r="X94" s="4" t="s">
        <v>127</v>
      </c>
      <c r="Y94" s="4" t="s">
        <v>168</v>
      </c>
      <c r="Z94" s="4" t="s">
        <v>729</v>
      </c>
      <c r="AA94" s="3"/>
      <c r="AB94" s="3"/>
      <c r="AC94" s="3"/>
      <c r="AD94" s="3"/>
      <c r="AE94" s="3"/>
      <c r="AF94" s="3"/>
      <c r="AG94" s="3"/>
    </row>
    <row r="95" spans="1:33" ht="52.8">
      <c r="A95" s="2">
        <v>45161.550238252312</v>
      </c>
      <c r="B95" s="3" t="s">
        <v>730</v>
      </c>
      <c r="C95" s="3" t="s">
        <v>44</v>
      </c>
      <c r="D95" s="3" t="s">
        <v>45</v>
      </c>
      <c r="E95" s="4" t="s">
        <v>29</v>
      </c>
      <c r="F95" s="3" t="s">
        <v>30</v>
      </c>
      <c r="G95" s="4" t="s">
        <v>214</v>
      </c>
      <c r="H95" s="3" t="s">
        <v>201</v>
      </c>
      <c r="I95" s="3" t="s">
        <v>33</v>
      </c>
      <c r="J95" s="3" t="s">
        <v>35</v>
      </c>
      <c r="K95" s="3" t="s">
        <v>34</v>
      </c>
      <c r="L95" s="3" t="s">
        <v>35</v>
      </c>
      <c r="M95" s="3" t="s">
        <v>34</v>
      </c>
      <c r="N95" s="3" t="s">
        <v>34</v>
      </c>
      <c r="O95" s="3" t="s">
        <v>87</v>
      </c>
      <c r="P95" s="3" t="s">
        <v>37</v>
      </c>
      <c r="Q95" s="3" t="s">
        <v>37</v>
      </c>
      <c r="R95" s="3" t="s">
        <v>37</v>
      </c>
      <c r="S95" s="3" t="s">
        <v>38</v>
      </c>
      <c r="T95" s="3" t="s">
        <v>37</v>
      </c>
      <c r="U95" s="3" t="s">
        <v>37</v>
      </c>
      <c r="V95" s="3" t="s">
        <v>38</v>
      </c>
      <c r="W95" s="4" t="s">
        <v>77</v>
      </c>
      <c r="X95" s="4" t="s">
        <v>731</v>
      </c>
      <c r="Y95" s="4" t="s">
        <v>732</v>
      </c>
      <c r="Z95" s="4" t="s">
        <v>733</v>
      </c>
      <c r="AA95" s="3"/>
      <c r="AB95" s="3"/>
      <c r="AC95" s="3"/>
      <c r="AD95" s="3"/>
      <c r="AE95" s="3"/>
      <c r="AF95" s="3"/>
      <c r="AG95" s="3"/>
    </row>
    <row r="96" spans="1:33" ht="39.6">
      <c r="A96" s="2">
        <v>45161.552454629629</v>
      </c>
      <c r="B96" s="3" t="s">
        <v>738</v>
      </c>
      <c r="C96" s="3" t="s">
        <v>44</v>
      </c>
      <c r="D96" s="3" t="s">
        <v>45</v>
      </c>
      <c r="E96" s="4" t="s">
        <v>75</v>
      </c>
      <c r="F96" s="3" t="s">
        <v>76</v>
      </c>
      <c r="G96" s="4" t="s">
        <v>31</v>
      </c>
      <c r="H96" s="3" t="s">
        <v>739</v>
      </c>
      <c r="I96" s="3" t="s">
        <v>33</v>
      </c>
      <c r="J96" s="3" t="s">
        <v>35</v>
      </c>
      <c r="K96" s="3" t="s">
        <v>35</v>
      </c>
      <c r="L96" s="3" t="s">
        <v>35</v>
      </c>
      <c r="M96" s="3" t="s">
        <v>35</v>
      </c>
      <c r="N96" s="3" t="s">
        <v>35</v>
      </c>
      <c r="O96" s="3" t="s">
        <v>87</v>
      </c>
      <c r="P96" s="3" t="s">
        <v>37</v>
      </c>
      <c r="Q96" s="3" t="s">
        <v>37</v>
      </c>
      <c r="R96" s="3" t="s">
        <v>49</v>
      </c>
      <c r="S96" s="3" t="s">
        <v>37</v>
      </c>
      <c r="T96" s="3" t="s">
        <v>37</v>
      </c>
      <c r="U96" s="3" t="s">
        <v>37</v>
      </c>
      <c r="V96" s="3" t="s">
        <v>37</v>
      </c>
      <c r="W96" s="4" t="s">
        <v>450</v>
      </c>
      <c r="X96" s="4" t="s">
        <v>689</v>
      </c>
      <c r="Y96" s="4" t="s">
        <v>115</v>
      </c>
      <c r="Z96" s="4" t="s">
        <v>740</v>
      </c>
      <c r="AA96" s="3"/>
      <c r="AB96" s="3"/>
      <c r="AC96" s="3"/>
      <c r="AD96" s="3"/>
      <c r="AE96" s="3"/>
      <c r="AF96" s="3"/>
      <c r="AG96" s="3"/>
    </row>
    <row r="97" spans="1:33" ht="66">
      <c r="A97" s="2">
        <v>45161.554434861115</v>
      </c>
      <c r="B97" s="3" t="s">
        <v>741</v>
      </c>
      <c r="C97" s="3" t="s">
        <v>44</v>
      </c>
      <c r="D97" s="3" t="s">
        <v>45</v>
      </c>
      <c r="E97" s="4" t="s">
        <v>29</v>
      </c>
      <c r="F97" s="3" t="s">
        <v>30</v>
      </c>
      <c r="G97" s="4" t="s">
        <v>31</v>
      </c>
      <c r="H97" s="3" t="s">
        <v>112</v>
      </c>
      <c r="I97" s="3" t="s">
        <v>33</v>
      </c>
      <c r="J97" s="3" t="s">
        <v>34</v>
      </c>
      <c r="K97" s="3" t="s">
        <v>35</v>
      </c>
      <c r="L97" s="3" t="s">
        <v>35</v>
      </c>
      <c r="M97" s="3" t="s">
        <v>35</v>
      </c>
      <c r="N97" s="3" t="s">
        <v>35</v>
      </c>
      <c r="O97" s="3" t="s">
        <v>87</v>
      </c>
      <c r="P97" s="3" t="s">
        <v>38</v>
      </c>
      <c r="Q97" s="3" t="s">
        <v>37</v>
      </c>
      <c r="R97" s="3" t="s">
        <v>38</v>
      </c>
      <c r="S97" s="3" t="s">
        <v>37</v>
      </c>
      <c r="T97" s="3" t="s">
        <v>37</v>
      </c>
      <c r="U97" s="3" t="s">
        <v>37</v>
      </c>
      <c r="V97" s="3" t="s">
        <v>37</v>
      </c>
      <c r="W97" s="4" t="s">
        <v>50</v>
      </c>
      <c r="X97" s="4" t="s">
        <v>473</v>
      </c>
      <c r="Y97" s="4" t="s">
        <v>193</v>
      </c>
      <c r="Z97" s="4" t="s">
        <v>742</v>
      </c>
      <c r="AA97" s="3"/>
      <c r="AB97" s="3"/>
      <c r="AC97" s="3"/>
      <c r="AD97" s="3"/>
      <c r="AE97" s="3"/>
      <c r="AF97" s="3"/>
      <c r="AG97" s="3"/>
    </row>
    <row r="98" spans="1:33" ht="52.8">
      <c r="A98" s="2">
        <v>45161.556821956023</v>
      </c>
      <c r="B98" s="3" t="s">
        <v>747</v>
      </c>
      <c r="C98" s="3" t="s">
        <v>44</v>
      </c>
      <c r="D98" s="3" t="s">
        <v>45</v>
      </c>
      <c r="E98" s="4" t="s">
        <v>75</v>
      </c>
      <c r="F98" s="3" t="s">
        <v>164</v>
      </c>
      <c r="G98" s="4" t="s">
        <v>748</v>
      </c>
      <c r="H98" s="3" t="s">
        <v>201</v>
      </c>
      <c r="I98" s="3" t="s">
        <v>47</v>
      </c>
      <c r="J98" s="3" t="s">
        <v>48</v>
      </c>
      <c r="K98" s="3" t="s">
        <v>48</v>
      </c>
      <c r="L98" s="3" t="s">
        <v>48</v>
      </c>
      <c r="M98" s="3" t="s">
        <v>48</v>
      </c>
      <c r="N98" s="3" t="s">
        <v>48</v>
      </c>
      <c r="O98" s="3" t="s">
        <v>49</v>
      </c>
      <c r="P98" s="3" t="s">
        <v>49</v>
      </c>
      <c r="Q98" s="3" t="s">
        <v>49</v>
      </c>
      <c r="R98" s="3" t="s">
        <v>49</v>
      </c>
      <c r="S98" s="3" t="s">
        <v>49</v>
      </c>
      <c r="T98" s="3" t="s">
        <v>49</v>
      </c>
      <c r="U98" s="3" t="s">
        <v>37</v>
      </c>
      <c r="V98" s="3" t="s">
        <v>49</v>
      </c>
      <c r="W98" s="4" t="s">
        <v>95</v>
      </c>
      <c r="X98" s="4" t="s">
        <v>259</v>
      </c>
      <c r="Y98" s="4" t="s">
        <v>286</v>
      </c>
      <c r="Z98" s="4" t="s">
        <v>749</v>
      </c>
      <c r="AA98" s="3"/>
      <c r="AB98" s="3"/>
      <c r="AC98" s="3"/>
      <c r="AD98" s="3"/>
      <c r="AE98" s="3"/>
      <c r="AF98" s="3"/>
      <c r="AG98" s="3"/>
    </row>
    <row r="99" spans="1:33" ht="52.8">
      <c r="A99" s="2">
        <v>45161.559671076393</v>
      </c>
      <c r="B99" s="3" t="s">
        <v>758</v>
      </c>
      <c r="C99" s="3" t="s">
        <v>27</v>
      </c>
      <c r="D99" s="3" t="s">
        <v>45</v>
      </c>
      <c r="E99" s="4" t="s">
        <v>75</v>
      </c>
      <c r="F99" s="3" t="s">
        <v>76</v>
      </c>
      <c r="G99" s="4" t="s">
        <v>31</v>
      </c>
      <c r="H99" s="3" t="s">
        <v>46</v>
      </c>
      <c r="I99" s="3" t="s">
        <v>47</v>
      </c>
      <c r="J99" s="3" t="s">
        <v>48</v>
      </c>
      <c r="K99" s="3" t="s">
        <v>48</v>
      </c>
      <c r="L99" s="3" t="s">
        <v>48</v>
      </c>
      <c r="M99" s="3" t="s">
        <v>48</v>
      </c>
      <c r="N99" s="3" t="s">
        <v>48</v>
      </c>
      <c r="O99" s="3" t="s">
        <v>87</v>
      </c>
      <c r="P99" s="3" t="s">
        <v>49</v>
      </c>
      <c r="Q99" s="3" t="s">
        <v>38</v>
      </c>
      <c r="R99" s="3" t="s">
        <v>49</v>
      </c>
      <c r="S99" s="3" t="s">
        <v>37</v>
      </c>
      <c r="T99" s="3" t="s">
        <v>49</v>
      </c>
      <c r="U99" s="3" t="s">
        <v>49</v>
      </c>
      <c r="V99" s="3" t="s">
        <v>49</v>
      </c>
      <c r="W99" s="4" t="s">
        <v>132</v>
      </c>
      <c r="X99" s="4" t="s">
        <v>198</v>
      </c>
      <c r="Y99" s="4" t="s">
        <v>286</v>
      </c>
      <c r="Z99" s="4" t="s">
        <v>759</v>
      </c>
      <c r="AA99" s="3"/>
      <c r="AB99" s="3"/>
      <c r="AC99" s="3"/>
      <c r="AD99" s="3"/>
      <c r="AE99" s="3"/>
      <c r="AF99" s="3"/>
      <c r="AG99" s="3"/>
    </row>
    <row r="100" spans="1:33" ht="52.8">
      <c r="A100" s="2">
        <v>45161.559943113425</v>
      </c>
      <c r="B100" s="3" t="s">
        <v>760</v>
      </c>
      <c r="C100" s="3" t="s">
        <v>27</v>
      </c>
      <c r="D100" s="3" t="s">
        <v>45</v>
      </c>
      <c r="E100" s="4" t="s">
        <v>75</v>
      </c>
      <c r="F100" s="3" t="s">
        <v>30</v>
      </c>
      <c r="G100" s="4" t="s">
        <v>31</v>
      </c>
      <c r="H100" s="3" t="s">
        <v>112</v>
      </c>
      <c r="I100" s="3" t="s">
        <v>47</v>
      </c>
      <c r="J100" s="3" t="s">
        <v>48</v>
      </c>
      <c r="K100" s="3" t="s">
        <v>35</v>
      </c>
      <c r="L100" s="3" t="s">
        <v>48</v>
      </c>
      <c r="M100" s="3" t="s">
        <v>48</v>
      </c>
      <c r="N100" s="3" t="s">
        <v>48</v>
      </c>
      <c r="O100" s="3" t="s">
        <v>49</v>
      </c>
      <c r="P100" s="3" t="s">
        <v>49</v>
      </c>
      <c r="Q100" s="3" t="s">
        <v>49</v>
      </c>
      <c r="R100" s="3" t="s">
        <v>69</v>
      </c>
      <c r="S100" s="3" t="s">
        <v>37</v>
      </c>
      <c r="T100" s="3" t="s">
        <v>49</v>
      </c>
      <c r="U100" s="3" t="s">
        <v>49</v>
      </c>
      <c r="V100" s="3" t="s">
        <v>49</v>
      </c>
      <c r="W100" s="4" t="s">
        <v>50</v>
      </c>
      <c r="X100" s="4" t="s">
        <v>305</v>
      </c>
      <c r="Y100" s="4" t="s">
        <v>409</v>
      </c>
      <c r="Z100" s="4" t="s">
        <v>761</v>
      </c>
      <c r="AA100" s="3"/>
      <c r="AB100" s="3"/>
      <c r="AC100" s="3"/>
      <c r="AD100" s="3"/>
      <c r="AE100" s="3"/>
      <c r="AF100" s="3"/>
      <c r="AG100" s="3"/>
    </row>
    <row r="101" spans="1:33" ht="52.8">
      <c r="A101" s="2">
        <v>45161.560958657406</v>
      </c>
      <c r="B101" s="3" t="s">
        <v>765</v>
      </c>
      <c r="C101" s="3" t="s">
        <v>27</v>
      </c>
      <c r="D101" s="3" t="s">
        <v>45</v>
      </c>
      <c r="E101" s="4" t="s">
        <v>29</v>
      </c>
      <c r="F101" s="3" t="s">
        <v>30</v>
      </c>
      <c r="G101" s="4" t="s">
        <v>31</v>
      </c>
      <c r="H101" s="3" t="s">
        <v>148</v>
      </c>
      <c r="I101" s="3" t="s">
        <v>47</v>
      </c>
      <c r="J101" s="3" t="s">
        <v>48</v>
      </c>
      <c r="K101" s="3" t="s">
        <v>48</v>
      </c>
      <c r="L101" s="3" t="s">
        <v>48</v>
      </c>
      <c r="M101" s="3" t="s">
        <v>35</v>
      </c>
      <c r="N101" s="3" t="s">
        <v>35</v>
      </c>
      <c r="O101" s="3" t="s">
        <v>87</v>
      </c>
      <c r="P101" s="3" t="s">
        <v>37</v>
      </c>
      <c r="Q101" s="3" t="s">
        <v>37</v>
      </c>
      <c r="R101" s="3" t="s">
        <v>37</v>
      </c>
      <c r="S101" s="3" t="s">
        <v>37</v>
      </c>
      <c r="T101" s="3" t="s">
        <v>37</v>
      </c>
      <c r="U101" s="3" t="s">
        <v>37</v>
      </c>
      <c r="V101" s="3" t="s">
        <v>37</v>
      </c>
      <c r="W101" s="4" t="s">
        <v>206</v>
      </c>
      <c r="X101" s="4" t="s">
        <v>644</v>
      </c>
      <c r="Y101" s="4" t="s">
        <v>766</v>
      </c>
      <c r="Z101" s="4" t="s">
        <v>767</v>
      </c>
      <c r="AA101" s="3"/>
      <c r="AB101" s="3"/>
      <c r="AC101" s="3"/>
      <c r="AD101" s="3"/>
      <c r="AE101" s="3"/>
      <c r="AF101" s="3"/>
      <c r="AG101" s="3"/>
    </row>
    <row r="102" spans="1:33" ht="79.2">
      <c r="A102" s="2">
        <v>45161.564247662041</v>
      </c>
      <c r="B102" s="3" t="s">
        <v>777</v>
      </c>
      <c r="C102" s="3" t="s">
        <v>44</v>
      </c>
      <c r="D102" s="3" t="s">
        <v>45</v>
      </c>
      <c r="E102" s="4" t="s">
        <v>75</v>
      </c>
      <c r="F102" s="3" t="s">
        <v>30</v>
      </c>
      <c r="G102" s="4" t="s">
        <v>31</v>
      </c>
      <c r="H102" s="3" t="s">
        <v>46</v>
      </c>
      <c r="I102" s="3" t="s">
        <v>47</v>
      </c>
      <c r="J102" s="3" t="s">
        <v>60</v>
      </c>
      <c r="K102" s="3" t="s">
        <v>60</v>
      </c>
      <c r="L102" s="3" t="s">
        <v>48</v>
      </c>
      <c r="M102" s="3" t="s">
        <v>60</v>
      </c>
      <c r="N102" s="3" t="s">
        <v>60</v>
      </c>
      <c r="O102" s="3" t="s">
        <v>49</v>
      </c>
      <c r="P102" s="3" t="s">
        <v>49</v>
      </c>
      <c r="Q102" s="3" t="s">
        <v>49</v>
      </c>
      <c r="R102" s="3" t="s">
        <v>363</v>
      </c>
      <c r="S102" s="3" t="s">
        <v>37</v>
      </c>
      <c r="T102" s="3" t="s">
        <v>49</v>
      </c>
      <c r="U102" s="3" t="s">
        <v>49</v>
      </c>
      <c r="V102" s="3" t="s">
        <v>49</v>
      </c>
      <c r="W102" s="4" t="s">
        <v>70</v>
      </c>
      <c r="X102" s="4" t="s">
        <v>778</v>
      </c>
      <c r="Y102" s="4" t="s">
        <v>779</v>
      </c>
      <c r="Z102" s="4" t="s">
        <v>780</v>
      </c>
      <c r="AA102" s="3"/>
      <c r="AB102" s="3"/>
      <c r="AC102" s="3"/>
      <c r="AD102" s="3"/>
      <c r="AE102" s="3"/>
      <c r="AF102" s="3"/>
      <c r="AG102" s="3"/>
    </row>
    <row r="103" spans="1:33" ht="66">
      <c r="A103" s="2">
        <v>45161.564713599539</v>
      </c>
      <c r="B103" s="3" t="s">
        <v>781</v>
      </c>
      <c r="C103" s="3" t="s">
        <v>44</v>
      </c>
      <c r="D103" s="3" t="s">
        <v>45</v>
      </c>
      <c r="E103" s="4" t="s">
        <v>75</v>
      </c>
      <c r="F103" s="3" t="s">
        <v>30</v>
      </c>
      <c r="G103" s="4" t="s">
        <v>31</v>
      </c>
      <c r="H103" s="3" t="s">
        <v>32</v>
      </c>
      <c r="I103" s="3" t="s">
        <v>47</v>
      </c>
      <c r="J103" s="3" t="s">
        <v>35</v>
      </c>
      <c r="K103" s="3" t="s">
        <v>35</v>
      </c>
      <c r="L103" s="3" t="s">
        <v>48</v>
      </c>
      <c r="M103" s="3" t="s">
        <v>35</v>
      </c>
      <c r="N103" s="3" t="s">
        <v>35</v>
      </c>
      <c r="O103" s="3" t="s">
        <v>87</v>
      </c>
      <c r="P103" s="3" t="s">
        <v>37</v>
      </c>
      <c r="Q103" s="3" t="s">
        <v>49</v>
      </c>
      <c r="R103" s="3" t="s">
        <v>49</v>
      </c>
      <c r="S103" s="3" t="s">
        <v>49</v>
      </c>
      <c r="T103" s="3" t="s">
        <v>49</v>
      </c>
      <c r="U103" s="3" t="s">
        <v>49</v>
      </c>
      <c r="V103" s="3" t="s">
        <v>37</v>
      </c>
      <c r="W103" s="4" t="s">
        <v>132</v>
      </c>
      <c r="X103" s="4" t="s">
        <v>143</v>
      </c>
      <c r="Y103" s="4" t="s">
        <v>525</v>
      </c>
      <c r="Z103" s="4" t="s">
        <v>782</v>
      </c>
      <c r="AA103" s="3"/>
      <c r="AB103" s="3"/>
      <c r="AC103" s="3"/>
      <c r="AD103" s="3"/>
      <c r="AE103" s="3"/>
      <c r="AF103" s="3"/>
      <c r="AG103" s="3"/>
    </row>
    <row r="104" spans="1:33" ht="52.8">
      <c r="A104" s="2">
        <v>45161.566314340278</v>
      </c>
      <c r="B104" s="3" t="s">
        <v>788</v>
      </c>
      <c r="C104" s="3" t="s">
        <v>27</v>
      </c>
      <c r="D104" s="3" t="s">
        <v>45</v>
      </c>
      <c r="E104" s="4" t="s">
        <v>75</v>
      </c>
      <c r="F104" s="3" t="s">
        <v>30</v>
      </c>
      <c r="G104" s="4" t="s">
        <v>31</v>
      </c>
      <c r="H104" s="3" t="s">
        <v>83</v>
      </c>
      <c r="I104" s="3" t="s">
        <v>47</v>
      </c>
      <c r="J104" s="3" t="s">
        <v>48</v>
      </c>
      <c r="K104" s="3" t="s">
        <v>48</v>
      </c>
      <c r="L104" s="3" t="s">
        <v>48</v>
      </c>
      <c r="M104" s="3" t="s">
        <v>48</v>
      </c>
      <c r="N104" s="3" t="s">
        <v>48</v>
      </c>
      <c r="O104" s="3" t="s">
        <v>87</v>
      </c>
      <c r="P104" s="3" t="s">
        <v>49</v>
      </c>
      <c r="Q104" s="3" t="s">
        <v>37</v>
      </c>
      <c r="R104" s="3" t="s">
        <v>37</v>
      </c>
      <c r="S104" s="3" t="s">
        <v>37</v>
      </c>
      <c r="T104" s="3" t="s">
        <v>49</v>
      </c>
      <c r="U104" s="3" t="s">
        <v>37</v>
      </c>
      <c r="V104" s="3" t="s">
        <v>37</v>
      </c>
      <c r="W104" s="4" t="s">
        <v>39</v>
      </c>
      <c r="X104" s="4" t="s">
        <v>192</v>
      </c>
      <c r="Y104" s="4" t="s">
        <v>789</v>
      </c>
      <c r="Z104" s="4" t="s">
        <v>790</v>
      </c>
      <c r="AA104" s="3"/>
      <c r="AB104" s="3"/>
      <c r="AC104" s="3"/>
      <c r="AD104" s="3"/>
      <c r="AE104" s="3"/>
      <c r="AF104" s="3"/>
      <c r="AG104" s="3"/>
    </row>
    <row r="105" spans="1:33" ht="52.8">
      <c r="A105" s="2">
        <v>45161.569922870374</v>
      </c>
      <c r="B105" s="3" t="s">
        <v>791</v>
      </c>
      <c r="C105" s="3" t="s">
        <v>44</v>
      </c>
      <c r="D105" s="3" t="s">
        <v>45</v>
      </c>
      <c r="E105" s="4" t="s">
        <v>75</v>
      </c>
      <c r="F105" s="3" t="s">
        <v>76</v>
      </c>
      <c r="G105" s="4" t="s">
        <v>31</v>
      </c>
      <c r="H105" s="3" t="s">
        <v>112</v>
      </c>
      <c r="I105" s="3" t="s">
        <v>33</v>
      </c>
      <c r="J105" s="3" t="s">
        <v>48</v>
      </c>
      <c r="K105" s="3" t="s">
        <v>35</v>
      </c>
      <c r="L105" s="3" t="s">
        <v>48</v>
      </c>
      <c r="M105" s="3" t="s">
        <v>48</v>
      </c>
      <c r="N105" s="3" t="s">
        <v>35</v>
      </c>
      <c r="O105" s="3" t="s">
        <v>49</v>
      </c>
      <c r="P105" s="3" t="s">
        <v>49</v>
      </c>
      <c r="Q105" s="3" t="s">
        <v>37</v>
      </c>
      <c r="R105" s="3" t="s">
        <v>49</v>
      </c>
      <c r="S105" s="3" t="s">
        <v>37</v>
      </c>
      <c r="T105" s="3" t="s">
        <v>37</v>
      </c>
      <c r="U105" s="3" t="s">
        <v>37</v>
      </c>
      <c r="V105" s="3" t="s">
        <v>37</v>
      </c>
      <c r="W105" s="4" t="s">
        <v>77</v>
      </c>
      <c r="X105" s="4" t="s">
        <v>792</v>
      </c>
      <c r="Y105" s="4" t="s">
        <v>409</v>
      </c>
      <c r="Z105" s="4" t="s">
        <v>793</v>
      </c>
      <c r="AA105" s="3"/>
      <c r="AB105" s="3"/>
      <c r="AC105" s="3"/>
      <c r="AD105" s="3"/>
      <c r="AE105" s="3"/>
      <c r="AF105" s="3"/>
      <c r="AG105" s="3"/>
    </row>
    <row r="106" spans="1:33" ht="39.6">
      <c r="A106" s="2">
        <v>45161.570969456021</v>
      </c>
      <c r="B106" s="3" t="s">
        <v>794</v>
      </c>
      <c r="C106" s="3" t="s">
        <v>44</v>
      </c>
      <c r="D106" s="3" t="s">
        <v>45</v>
      </c>
      <c r="E106" s="4" t="s">
        <v>29</v>
      </c>
      <c r="F106" s="3" t="s">
        <v>30</v>
      </c>
      <c r="G106" s="4" t="s">
        <v>31</v>
      </c>
      <c r="H106" s="3" t="s">
        <v>112</v>
      </c>
      <c r="I106" s="3" t="s">
        <v>33</v>
      </c>
      <c r="J106" s="3" t="s">
        <v>34</v>
      </c>
      <c r="K106" s="3" t="s">
        <v>34</v>
      </c>
      <c r="L106" s="3" t="s">
        <v>34</v>
      </c>
      <c r="M106" s="3" t="s">
        <v>34</v>
      </c>
      <c r="N106" s="3" t="s">
        <v>35</v>
      </c>
      <c r="O106" s="3" t="s">
        <v>87</v>
      </c>
      <c r="P106" s="3" t="s">
        <v>37</v>
      </c>
      <c r="Q106" s="3" t="s">
        <v>38</v>
      </c>
      <c r="R106" s="3" t="s">
        <v>37</v>
      </c>
      <c r="S106" s="3" t="s">
        <v>37</v>
      </c>
      <c r="T106" s="3" t="s">
        <v>37</v>
      </c>
      <c r="U106" s="3" t="s">
        <v>37</v>
      </c>
      <c r="V106" s="3" t="s">
        <v>37</v>
      </c>
      <c r="W106" s="4" t="s">
        <v>88</v>
      </c>
      <c r="X106" s="4" t="s">
        <v>275</v>
      </c>
      <c r="Y106" s="4" t="s">
        <v>323</v>
      </c>
      <c r="Z106" s="4" t="s">
        <v>795</v>
      </c>
      <c r="AA106" s="3"/>
      <c r="AB106" s="3"/>
      <c r="AC106" s="3"/>
      <c r="AD106" s="3"/>
      <c r="AE106" s="3"/>
      <c r="AF106" s="3"/>
      <c r="AG106" s="3"/>
    </row>
    <row r="107" spans="1:33" ht="52.8">
      <c r="A107" s="2">
        <v>45161.571376712964</v>
      </c>
      <c r="B107" s="3" t="s">
        <v>798</v>
      </c>
      <c r="C107" s="3" t="s">
        <v>44</v>
      </c>
      <c r="D107" s="3" t="s">
        <v>45</v>
      </c>
      <c r="E107" s="4" t="s">
        <v>29</v>
      </c>
      <c r="F107" s="3" t="s">
        <v>30</v>
      </c>
      <c r="G107" s="4" t="s">
        <v>31</v>
      </c>
      <c r="H107" s="3" t="s">
        <v>112</v>
      </c>
      <c r="I107" s="3" t="s">
        <v>47</v>
      </c>
      <c r="J107" s="3" t="s">
        <v>48</v>
      </c>
      <c r="K107" s="3" t="s">
        <v>60</v>
      </c>
      <c r="L107" s="3" t="s">
        <v>48</v>
      </c>
      <c r="M107" s="3" t="s">
        <v>48</v>
      </c>
      <c r="N107" s="3" t="s">
        <v>48</v>
      </c>
      <c r="O107" s="3" t="s">
        <v>49</v>
      </c>
      <c r="P107" s="3" t="s">
        <v>49</v>
      </c>
      <c r="Q107" s="3" t="s">
        <v>49</v>
      </c>
      <c r="R107" s="3" t="s">
        <v>49</v>
      </c>
      <c r="S107" s="3" t="s">
        <v>49</v>
      </c>
      <c r="T107" s="3" t="s">
        <v>49</v>
      </c>
      <c r="U107" s="3" t="s">
        <v>49</v>
      </c>
      <c r="V107" s="3" t="s">
        <v>49</v>
      </c>
      <c r="W107" s="4" t="s">
        <v>799</v>
      </c>
      <c r="X107" s="4" t="s">
        <v>263</v>
      </c>
      <c r="Y107" s="4" t="s">
        <v>505</v>
      </c>
      <c r="Z107" s="4" t="s">
        <v>800</v>
      </c>
      <c r="AA107" s="3"/>
      <c r="AB107" s="3"/>
      <c r="AC107" s="3"/>
      <c r="AD107" s="3"/>
      <c r="AE107" s="3"/>
      <c r="AF107" s="3"/>
      <c r="AG107" s="3"/>
    </row>
    <row r="108" spans="1:33" ht="52.8">
      <c r="A108" s="2">
        <v>45161.572047662034</v>
      </c>
      <c r="B108" s="3" t="s">
        <v>801</v>
      </c>
      <c r="C108" s="3" t="s">
        <v>27</v>
      </c>
      <c r="D108" s="3" t="s">
        <v>45</v>
      </c>
      <c r="E108" s="4" t="s">
        <v>75</v>
      </c>
      <c r="F108" s="3" t="s">
        <v>30</v>
      </c>
      <c r="G108" s="4" t="s">
        <v>31</v>
      </c>
      <c r="H108" s="3" t="s">
        <v>148</v>
      </c>
      <c r="I108" s="3" t="s">
        <v>47</v>
      </c>
      <c r="J108" s="3" t="s">
        <v>48</v>
      </c>
      <c r="K108" s="3" t="s">
        <v>48</v>
      </c>
      <c r="L108" s="3" t="s">
        <v>48</v>
      </c>
      <c r="M108" s="3" t="s">
        <v>48</v>
      </c>
      <c r="N108" s="3" t="s">
        <v>48</v>
      </c>
      <c r="O108" s="3" t="s">
        <v>49</v>
      </c>
      <c r="P108" s="3" t="s">
        <v>37</v>
      </c>
      <c r="Q108" s="3" t="s">
        <v>49</v>
      </c>
      <c r="R108" s="3" t="s">
        <v>37</v>
      </c>
      <c r="S108" s="3" t="s">
        <v>37</v>
      </c>
      <c r="T108" s="3" t="s">
        <v>49</v>
      </c>
      <c r="U108" s="3" t="s">
        <v>37</v>
      </c>
      <c r="V108" s="3" t="s">
        <v>49</v>
      </c>
      <c r="W108" s="4" t="s">
        <v>50</v>
      </c>
      <c r="X108" s="4" t="s">
        <v>143</v>
      </c>
      <c r="Y108" s="4" t="s">
        <v>431</v>
      </c>
      <c r="Z108" s="4" t="s">
        <v>802</v>
      </c>
      <c r="AA108" s="3"/>
      <c r="AB108" s="3"/>
      <c r="AC108" s="3"/>
      <c r="AD108" s="3"/>
      <c r="AE108" s="3"/>
      <c r="AF108" s="3"/>
      <c r="AG108" s="3"/>
    </row>
    <row r="109" spans="1:33" ht="52.8">
      <c r="A109" s="2">
        <v>45161.572070671296</v>
      </c>
      <c r="B109" s="3" t="s">
        <v>803</v>
      </c>
      <c r="C109" s="3" t="s">
        <v>27</v>
      </c>
      <c r="D109" s="3" t="s">
        <v>45</v>
      </c>
      <c r="E109" s="4" t="s">
        <v>75</v>
      </c>
      <c r="F109" s="3" t="s">
        <v>30</v>
      </c>
      <c r="G109" s="4" t="s">
        <v>31</v>
      </c>
      <c r="H109" s="3" t="s">
        <v>46</v>
      </c>
      <c r="I109" s="3" t="s">
        <v>33</v>
      </c>
      <c r="J109" s="3" t="s">
        <v>34</v>
      </c>
      <c r="K109" s="3" t="s">
        <v>35</v>
      </c>
      <c r="L109" s="3" t="s">
        <v>34</v>
      </c>
      <c r="M109" s="3" t="s">
        <v>48</v>
      </c>
      <c r="N109" s="3" t="s">
        <v>35</v>
      </c>
      <c r="O109" s="3" t="s">
        <v>36</v>
      </c>
      <c r="P109" s="3" t="s">
        <v>38</v>
      </c>
      <c r="Q109" s="3" t="s">
        <v>49</v>
      </c>
      <c r="R109" s="3" t="s">
        <v>49</v>
      </c>
      <c r="S109" s="3" t="s">
        <v>38</v>
      </c>
      <c r="T109" s="3" t="s">
        <v>37</v>
      </c>
      <c r="U109" s="3" t="s">
        <v>38</v>
      </c>
      <c r="V109" s="3" t="s">
        <v>38</v>
      </c>
      <c r="W109" s="4" t="s">
        <v>804</v>
      </c>
      <c r="X109" s="4" t="s">
        <v>722</v>
      </c>
      <c r="Y109" s="4" t="s">
        <v>223</v>
      </c>
      <c r="Z109" s="4" t="s">
        <v>805</v>
      </c>
      <c r="AA109" s="3"/>
      <c r="AB109" s="3"/>
      <c r="AC109" s="3"/>
      <c r="AD109" s="3"/>
      <c r="AE109" s="3"/>
      <c r="AF109" s="3"/>
      <c r="AG109" s="3"/>
    </row>
    <row r="110" spans="1:33" ht="52.8">
      <c r="A110" s="2">
        <v>45161.575305127313</v>
      </c>
      <c r="B110" s="3" t="s">
        <v>812</v>
      </c>
      <c r="C110" s="3" t="s">
        <v>27</v>
      </c>
      <c r="D110" s="3" t="s">
        <v>45</v>
      </c>
      <c r="E110" s="4" t="s">
        <v>75</v>
      </c>
      <c r="F110" s="3" t="s">
        <v>30</v>
      </c>
      <c r="G110" s="4" t="s">
        <v>31</v>
      </c>
      <c r="H110" s="3" t="s">
        <v>83</v>
      </c>
      <c r="I110" s="3" t="s">
        <v>33</v>
      </c>
      <c r="J110" s="3" t="s">
        <v>35</v>
      </c>
      <c r="K110" s="3" t="s">
        <v>35</v>
      </c>
      <c r="L110" s="3" t="s">
        <v>35</v>
      </c>
      <c r="M110" s="3" t="s">
        <v>35</v>
      </c>
      <c r="N110" s="3" t="s">
        <v>35</v>
      </c>
      <c r="O110" s="3" t="s">
        <v>87</v>
      </c>
      <c r="P110" s="3" t="s">
        <v>37</v>
      </c>
      <c r="Q110" s="3" t="s">
        <v>37</v>
      </c>
      <c r="R110" s="3" t="s">
        <v>49</v>
      </c>
      <c r="S110" s="3" t="s">
        <v>49</v>
      </c>
      <c r="T110" s="3" t="s">
        <v>37</v>
      </c>
      <c r="U110" s="3" t="s">
        <v>49</v>
      </c>
      <c r="V110" s="3" t="s">
        <v>37</v>
      </c>
      <c r="W110" s="4" t="s">
        <v>39</v>
      </c>
      <c r="X110" s="4" t="s">
        <v>143</v>
      </c>
      <c r="Y110" s="4" t="s">
        <v>276</v>
      </c>
      <c r="Z110" s="4" t="s">
        <v>813</v>
      </c>
      <c r="AA110" s="3"/>
      <c r="AB110" s="3"/>
      <c r="AC110" s="3"/>
      <c r="AD110" s="3"/>
      <c r="AE110" s="3"/>
      <c r="AF110" s="3"/>
      <c r="AG110" s="3"/>
    </row>
    <row r="111" spans="1:33" ht="52.8">
      <c r="A111" s="2">
        <v>45161.576227731479</v>
      </c>
      <c r="B111" s="3" t="s">
        <v>814</v>
      </c>
      <c r="C111" s="3" t="s">
        <v>44</v>
      </c>
      <c r="D111" s="3" t="s">
        <v>45</v>
      </c>
      <c r="E111" s="4" t="s">
        <v>230</v>
      </c>
      <c r="F111" s="3" t="s">
        <v>30</v>
      </c>
      <c r="G111" s="4" t="s">
        <v>31</v>
      </c>
      <c r="H111" s="3" t="s">
        <v>46</v>
      </c>
      <c r="I111" s="3" t="s">
        <v>33</v>
      </c>
      <c r="J111" s="3" t="s">
        <v>35</v>
      </c>
      <c r="K111" s="3" t="s">
        <v>34</v>
      </c>
      <c r="L111" s="3" t="s">
        <v>35</v>
      </c>
      <c r="M111" s="3" t="s">
        <v>35</v>
      </c>
      <c r="N111" s="3" t="s">
        <v>35</v>
      </c>
      <c r="O111" s="3" t="s">
        <v>87</v>
      </c>
      <c r="P111" s="3" t="s">
        <v>37</v>
      </c>
      <c r="Q111" s="3" t="s">
        <v>37</v>
      </c>
      <c r="R111" s="3" t="s">
        <v>38</v>
      </c>
      <c r="S111" s="3" t="s">
        <v>363</v>
      </c>
      <c r="T111" s="3" t="s">
        <v>37</v>
      </c>
      <c r="U111" s="3" t="s">
        <v>363</v>
      </c>
      <c r="V111" s="3" t="s">
        <v>38</v>
      </c>
      <c r="W111" s="4" t="s">
        <v>206</v>
      </c>
      <c r="X111" s="4" t="s">
        <v>340</v>
      </c>
      <c r="Y111" s="4" t="s">
        <v>151</v>
      </c>
      <c r="Z111" s="4" t="s">
        <v>815</v>
      </c>
      <c r="AA111" s="3"/>
      <c r="AB111" s="3"/>
      <c r="AC111" s="3"/>
      <c r="AD111" s="3"/>
      <c r="AE111" s="3"/>
      <c r="AF111" s="3"/>
      <c r="AG111" s="3"/>
    </row>
    <row r="112" spans="1:33" ht="66">
      <c r="A112" s="2">
        <v>45161.580276863431</v>
      </c>
      <c r="B112" s="3" t="s">
        <v>820</v>
      </c>
      <c r="C112" s="3" t="s">
        <v>44</v>
      </c>
      <c r="D112" s="3" t="s">
        <v>45</v>
      </c>
      <c r="E112" s="4" t="s">
        <v>75</v>
      </c>
      <c r="F112" s="3" t="s">
        <v>30</v>
      </c>
      <c r="G112" s="4" t="s">
        <v>31</v>
      </c>
      <c r="H112" s="3" t="s">
        <v>226</v>
      </c>
      <c r="I112" s="3" t="s">
        <v>47</v>
      </c>
      <c r="J112" s="3" t="s">
        <v>48</v>
      </c>
      <c r="K112" s="3" t="s">
        <v>35</v>
      </c>
      <c r="L112" s="3" t="s">
        <v>60</v>
      </c>
      <c r="M112" s="3" t="s">
        <v>48</v>
      </c>
      <c r="N112" s="3" t="s">
        <v>35</v>
      </c>
      <c r="O112" s="3" t="s">
        <v>49</v>
      </c>
      <c r="P112" s="3" t="s">
        <v>49</v>
      </c>
      <c r="Q112" s="3" t="s">
        <v>49</v>
      </c>
      <c r="R112" s="3" t="s">
        <v>49</v>
      </c>
      <c r="S112" s="3" t="s">
        <v>49</v>
      </c>
      <c r="T112" s="3" t="s">
        <v>49</v>
      </c>
      <c r="U112" s="3" t="s">
        <v>49</v>
      </c>
      <c r="V112" s="3" t="s">
        <v>363</v>
      </c>
      <c r="W112" s="4" t="s">
        <v>206</v>
      </c>
      <c r="X112" s="4" t="s">
        <v>716</v>
      </c>
      <c r="Y112" s="4" t="s">
        <v>821</v>
      </c>
      <c r="Z112" s="4" t="s">
        <v>822</v>
      </c>
      <c r="AA112" s="3"/>
      <c r="AB112" s="3"/>
      <c r="AC112" s="3"/>
      <c r="AD112" s="3"/>
      <c r="AE112" s="3"/>
      <c r="AF112" s="3"/>
      <c r="AG112" s="3"/>
    </row>
    <row r="113" spans="1:33" ht="39.6">
      <c r="A113" s="2">
        <v>45161.582590949074</v>
      </c>
      <c r="B113" s="3" t="s">
        <v>823</v>
      </c>
      <c r="C113" s="3" t="s">
        <v>44</v>
      </c>
      <c r="D113" s="3" t="s">
        <v>45</v>
      </c>
      <c r="E113" s="4" t="s">
        <v>29</v>
      </c>
      <c r="F113" s="3" t="s">
        <v>30</v>
      </c>
      <c r="G113" s="4" t="s">
        <v>31</v>
      </c>
      <c r="H113" s="3" t="s">
        <v>46</v>
      </c>
      <c r="I113" s="3" t="s">
        <v>47</v>
      </c>
      <c r="J113" s="3" t="s">
        <v>48</v>
      </c>
      <c r="K113" s="3" t="s">
        <v>48</v>
      </c>
      <c r="L113" s="3" t="s">
        <v>48</v>
      </c>
      <c r="M113" s="3" t="s">
        <v>48</v>
      </c>
      <c r="N113" s="3" t="s">
        <v>48</v>
      </c>
      <c r="O113" s="3" t="s">
        <v>49</v>
      </c>
      <c r="P113" s="3" t="s">
        <v>49</v>
      </c>
      <c r="Q113" s="3" t="s">
        <v>49</v>
      </c>
      <c r="R113" s="3" t="s">
        <v>49</v>
      </c>
      <c r="S113" s="3" t="s">
        <v>49</v>
      </c>
      <c r="T113" s="3" t="s">
        <v>49</v>
      </c>
      <c r="U113" s="3" t="s">
        <v>49</v>
      </c>
      <c r="V113" s="3" t="s">
        <v>49</v>
      </c>
      <c r="W113" s="4" t="s">
        <v>197</v>
      </c>
      <c r="X113" s="4" t="s">
        <v>824</v>
      </c>
      <c r="Y113" s="4" t="s">
        <v>270</v>
      </c>
      <c r="Z113" s="4" t="s">
        <v>825</v>
      </c>
      <c r="AA113" s="3"/>
      <c r="AB113" s="3"/>
      <c r="AC113" s="3"/>
      <c r="AD113" s="3"/>
      <c r="AE113" s="3"/>
      <c r="AF113" s="3"/>
      <c r="AG113" s="3"/>
    </row>
    <row r="114" spans="1:33" ht="52.8">
      <c r="A114" s="2">
        <v>45161.583733067135</v>
      </c>
      <c r="B114" s="3" t="s">
        <v>830</v>
      </c>
      <c r="C114" s="3" t="s">
        <v>27</v>
      </c>
      <c r="D114" s="3" t="s">
        <v>45</v>
      </c>
      <c r="E114" s="4" t="s">
        <v>29</v>
      </c>
      <c r="F114" s="3" t="s">
        <v>76</v>
      </c>
      <c r="G114" s="4" t="s">
        <v>31</v>
      </c>
      <c r="H114" s="3" t="s">
        <v>83</v>
      </c>
      <c r="I114" s="3" t="s">
        <v>47</v>
      </c>
      <c r="J114" s="3" t="s">
        <v>48</v>
      </c>
      <c r="K114" s="3" t="s">
        <v>48</v>
      </c>
      <c r="L114" s="3" t="s">
        <v>48</v>
      </c>
      <c r="M114" s="3" t="s">
        <v>48</v>
      </c>
      <c r="N114" s="3" t="s">
        <v>35</v>
      </c>
      <c r="O114" s="3" t="s">
        <v>87</v>
      </c>
      <c r="P114" s="3" t="s">
        <v>37</v>
      </c>
      <c r="Q114" s="3" t="s">
        <v>49</v>
      </c>
      <c r="R114" s="3" t="s">
        <v>37</v>
      </c>
      <c r="S114" s="3" t="s">
        <v>49</v>
      </c>
      <c r="T114" s="3" t="s">
        <v>37</v>
      </c>
      <c r="U114" s="3" t="s">
        <v>49</v>
      </c>
      <c r="V114" s="3" t="s">
        <v>37</v>
      </c>
      <c r="W114" s="4" t="s">
        <v>274</v>
      </c>
      <c r="X114" s="4" t="s">
        <v>89</v>
      </c>
      <c r="Y114" s="4" t="s">
        <v>828</v>
      </c>
      <c r="Z114" s="4" t="s">
        <v>831</v>
      </c>
      <c r="AA114" s="3"/>
      <c r="AB114" s="3"/>
      <c r="AC114" s="3"/>
      <c r="AD114" s="3"/>
      <c r="AE114" s="3"/>
      <c r="AF114" s="3"/>
      <c r="AG114" s="3"/>
    </row>
    <row r="115" spans="1:33" ht="39.6">
      <c r="A115" s="2">
        <v>45161.584908888894</v>
      </c>
      <c r="B115" s="3" t="s">
        <v>835</v>
      </c>
      <c r="C115" s="3" t="s">
        <v>44</v>
      </c>
      <c r="D115" s="3" t="s">
        <v>45</v>
      </c>
      <c r="E115" s="4" t="s">
        <v>29</v>
      </c>
      <c r="F115" s="3" t="s">
        <v>30</v>
      </c>
      <c r="G115" s="4" t="s">
        <v>31</v>
      </c>
      <c r="H115" s="3" t="s">
        <v>46</v>
      </c>
      <c r="I115" s="3" t="s">
        <v>47</v>
      </c>
      <c r="J115" s="3" t="s">
        <v>35</v>
      </c>
      <c r="K115" s="3" t="s">
        <v>35</v>
      </c>
      <c r="L115" s="3" t="s">
        <v>48</v>
      </c>
      <c r="M115" s="3" t="s">
        <v>48</v>
      </c>
      <c r="N115" s="3" t="s">
        <v>35</v>
      </c>
      <c r="O115" s="3" t="s">
        <v>87</v>
      </c>
      <c r="P115" s="3" t="s">
        <v>37</v>
      </c>
      <c r="Q115" s="3" t="s">
        <v>37</v>
      </c>
      <c r="R115" s="3" t="s">
        <v>49</v>
      </c>
      <c r="S115" s="3" t="s">
        <v>69</v>
      </c>
      <c r="T115" s="3" t="s">
        <v>49</v>
      </c>
      <c r="U115" s="3" t="s">
        <v>37</v>
      </c>
      <c r="V115" s="3" t="s">
        <v>37</v>
      </c>
      <c r="W115" s="4" t="s">
        <v>154</v>
      </c>
      <c r="X115" s="4" t="s">
        <v>120</v>
      </c>
      <c r="Y115" s="4" t="s">
        <v>270</v>
      </c>
      <c r="Z115" s="4" t="s">
        <v>836</v>
      </c>
      <c r="AA115" s="3"/>
      <c r="AB115" s="3"/>
      <c r="AC115" s="3"/>
      <c r="AD115" s="3"/>
      <c r="AE115" s="3"/>
      <c r="AF115" s="3"/>
      <c r="AG115" s="3"/>
    </row>
    <row r="116" spans="1:33" ht="39.6">
      <c r="A116" s="2">
        <v>45161.585840949076</v>
      </c>
      <c r="B116" s="3" t="s">
        <v>837</v>
      </c>
      <c r="C116" s="3" t="s">
        <v>44</v>
      </c>
      <c r="D116" s="3" t="s">
        <v>45</v>
      </c>
      <c r="E116" s="4" t="s">
        <v>230</v>
      </c>
      <c r="F116" s="3" t="s">
        <v>164</v>
      </c>
      <c r="G116" s="4" t="s">
        <v>31</v>
      </c>
      <c r="H116" s="3" t="s">
        <v>148</v>
      </c>
      <c r="I116" s="3" t="s">
        <v>47</v>
      </c>
      <c r="J116" s="3" t="s">
        <v>35</v>
      </c>
      <c r="K116" s="3" t="s">
        <v>35</v>
      </c>
      <c r="L116" s="3" t="s">
        <v>35</v>
      </c>
      <c r="M116" s="3" t="s">
        <v>48</v>
      </c>
      <c r="N116" s="3" t="s">
        <v>48</v>
      </c>
      <c r="O116" s="3" t="s">
        <v>87</v>
      </c>
      <c r="P116" s="3" t="s">
        <v>49</v>
      </c>
      <c r="Q116" s="3" t="s">
        <v>37</v>
      </c>
      <c r="R116" s="3" t="s">
        <v>37</v>
      </c>
      <c r="S116" s="3" t="s">
        <v>37</v>
      </c>
      <c r="T116" s="3" t="s">
        <v>49</v>
      </c>
      <c r="U116" s="3" t="s">
        <v>37</v>
      </c>
      <c r="V116" s="3" t="s">
        <v>49</v>
      </c>
      <c r="W116" s="4" t="s">
        <v>100</v>
      </c>
      <c r="X116" s="4" t="s">
        <v>524</v>
      </c>
      <c r="Y116" s="4" t="s">
        <v>838</v>
      </c>
      <c r="Z116" s="4" t="s">
        <v>839</v>
      </c>
      <c r="AA116" s="3"/>
      <c r="AB116" s="3"/>
      <c r="AC116" s="3"/>
      <c r="AD116" s="3"/>
      <c r="AE116" s="3"/>
      <c r="AF116" s="3"/>
      <c r="AG116" s="3"/>
    </row>
    <row r="117" spans="1:33" ht="52.8">
      <c r="A117" s="2">
        <v>45161.589187685182</v>
      </c>
      <c r="B117" s="3" t="s">
        <v>846</v>
      </c>
      <c r="C117" s="3" t="s">
        <v>27</v>
      </c>
      <c r="D117" s="3" t="s">
        <v>45</v>
      </c>
      <c r="E117" s="4" t="s">
        <v>29</v>
      </c>
      <c r="F117" s="3" t="s">
        <v>248</v>
      </c>
      <c r="G117" s="4" t="s">
        <v>31</v>
      </c>
      <c r="H117" s="3" t="s">
        <v>32</v>
      </c>
      <c r="I117" s="3" t="s">
        <v>47</v>
      </c>
      <c r="J117" s="3" t="s">
        <v>48</v>
      </c>
      <c r="K117" s="3" t="s">
        <v>60</v>
      </c>
      <c r="L117" s="3" t="s">
        <v>48</v>
      </c>
      <c r="M117" s="3" t="s">
        <v>48</v>
      </c>
      <c r="N117" s="3" t="s">
        <v>48</v>
      </c>
      <c r="O117" s="3" t="s">
        <v>49</v>
      </c>
      <c r="P117" s="3" t="s">
        <v>49</v>
      </c>
      <c r="Q117" s="3" t="s">
        <v>49</v>
      </c>
      <c r="R117" s="3" t="s">
        <v>49</v>
      </c>
      <c r="S117" s="3" t="s">
        <v>49</v>
      </c>
      <c r="T117" s="3" t="s">
        <v>49</v>
      </c>
      <c r="U117" s="3" t="s">
        <v>49</v>
      </c>
      <c r="V117" s="3" t="s">
        <v>49</v>
      </c>
      <c r="W117" s="4" t="s">
        <v>191</v>
      </c>
      <c r="X117" s="4" t="s">
        <v>847</v>
      </c>
      <c r="Y117" s="4" t="s">
        <v>223</v>
      </c>
      <c r="Z117" s="4" t="s">
        <v>848</v>
      </c>
      <c r="AA117" s="3"/>
      <c r="AB117" s="3"/>
      <c r="AC117" s="3"/>
      <c r="AD117" s="3"/>
      <c r="AE117" s="3"/>
      <c r="AF117" s="3"/>
      <c r="AG117" s="3"/>
    </row>
    <row r="118" spans="1:33" ht="52.8">
      <c r="A118" s="2">
        <v>45161.590763877313</v>
      </c>
      <c r="B118" s="3" t="s">
        <v>851</v>
      </c>
      <c r="C118" s="3" t="s">
        <v>27</v>
      </c>
      <c r="D118" s="3" t="s">
        <v>45</v>
      </c>
      <c r="E118" s="4" t="s">
        <v>75</v>
      </c>
      <c r="F118" s="3" t="s">
        <v>30</v>
      </c>
      <c r="G118" s="4" t="s">
        <v>31</v>
      </c>
      <c r="H118" s="3" t="s">
        <v>59</v>
      </c>
      <c r="I118" s="3" t="s">
        <v>47</v>
      </c>
      <c r="J118" s="3" t="s">
        <v>48</v>
      </c>
      <c r="K118" s="3" t="s">
        <v>48</v>
      </c>
      <c r="L118" s="3" t="s">
        <v>48</v>
      </c>
      <c r="M118" s="3" t="s">
        <v>35</v>
      </c>
      <c r="N118" s="3" t="s">
        <v>48</v>
      </c>
      <c r="O118" s="3" t="s">
        <v>87</v>
      </c>
      <c r="P118" s="3" t="s">
        <v>49</v>
      </c>
      <c r="Q118" s="3" t="s">
        <v>37</v>
      </c>
      <c r="R118" s="3" t="s">
        <v>37</v>
      </c>
      <c r="S118" s="3" t="s">
        <v>49</v>
      </c>
      <c r="T118" s="3" t="s">
        <v>37</v>
      </c>
      <c r="U118" s="3" t="s">
        <v>37</v>
      </c>
      <c r="V118" s="3" t="s">
        <v>37</v>
      </c>
      <c r="W118" s="4" t="s">
        <v>191</v>
      </c>
      <c r="X118" s="4" t="s">
        <v>143</v>
      </c>
      <c r="Y118" s="4" t="s">
        <v>79</v>
      </c>
      <c r="Z118" s="4" t="s">
        <v>852</v>
      </c>
      <c r="AA118" s="3"/>
      <c r="AB118" s="3"/>
      <c r="AC118" s="3"/>
      <c r="AD118" s="3"/>
      <c r="AE118" s="3"/>
      <c r="AF118" s="3"/>
      <c r="AG118" s="3"/>
    </row>
    <row r="119" spans="1:33" ht="79.2">
      <c r="A119" s="2">
        <v>45161.595785914353</v>
      </c>
      <c r="B119" s="3" t="s">
        <v>853</v>
      </c>
      <c r="C119" s="3" t="s">
        <v>44</v>
      </c>
      <c r="D119" s="3" t="s">
        <v>45</v>
      </c>
      <c r="E119" s="4" t="s">
        <v>75</v>
      </c>
      <c r="F119" s="3" t="s">
        <v>76</v>
      </c>
      <c r="G119" s="4" t="s">
        <v>31</v>
      </c>
      <c r="H119" s="3" t="s">
        <v>112</v>
      </c>
      <c r="I119" s="3" t="s">
        <v>33</v>
      </c>
      <c r="J119" s="3" t="s">
        <v>35</v>
      </c>
      <c r="K119" s="3" t="s">
        <v>35</v>
      </c>
      <c r="L119" s="3" t="s">
        <v>35</v>
      </c>
      <c r="M119" s="3" t="s">
        <v>35</v>
      </c>
      <c r="N119" s="3" t="s">
        <v>35</v>
      </c>
      <c r="O119" s="3" t="s">
        <v>87</v>
      </c>
      <c r="P119" s="3" t="s">
        <v>37</v>
      </c>
      <c r="Q119" s="3" t="s">
        <v>37</v>
      </c>
      <c r="R119" s="3" t="s">
        <v>37</v>
      </c>
      <c r="S119" s="3" t="s">
        <v>37</v>
      </c>
      <c r="T119" s="3" t="s">
        <v>37</v>
      </c>
      <c r="U119" s="3" t="s">
        <v>37</v>
      </c>
      <c r="V119" s="3" t="s">
        <v>37</v>
      </c>
      <c r="W119" s="4" t="s">
        <v>238</v>
      </c>
      <c r="X119" s="4" t="s">
        <v>436</v>
      </c>
      <c r="Y119" s="4" t="s">
        <v>151</v>
      </c>
      <c r="Z119" s="4" t="s">
        <v>854</v>
      </c>
      <c r="AA119" s="3"/>
      <c r="AB119" s="3"/>
      <c r="AC119" s="3"/>
      <c r="AD119" s="3"/>
      <c r="AE119" s="3"/>
      <c r="AF119" s="3"/>
      <c r="AG119" s="3"/>
    </row>
    <row r="120" spans="1:33" ht="66">
      <c r="A120" s="2">
        <v>45161.59599913194</v>
      </c>
      <c r="B120" s="3" t="s">
        <v>855</v>
      </c>
      <c r="C120" s="3" t="s">
        <v>27</v>
      </c>
      <c r="D120" s="3" t="s">
        <v>45</v>
      </c>
      <c r="E120" s="4" t="s">
        <v>75</v>
      </c>
      <c r="F120" s="3" t="s">
        <v>76</v>
      </c>
      <c r="G120" s="4" t="s">
        <v>31</v>
      </c>
      <c r="H120" s="3" t="s">
        <v>201</v>
      </c>
      <c r="I120" s="3" t="s">
        <v>47</v>
      </c>
      <c r="J120" s="3" t="s">
        <v>48</v>
      </c>
      <c r="K120" s="3" t="s">
        <v>48</v>
      </c>
      <c r="L120" s="3" t="s">
        <v>48</v>
      </c>
      <c r="M120" s="3" t="s">
        <v>48</v>
      </c>
      <c r="N120" s="3" t="s">
        <v>35</v>
      </c>
      <c r="O120" s="3" t="s">
        <v>87</v>
      </c>
      <c r="P120" s="3" t="s">
        <v>49</v>
      </c>
      <c r="Q120" s="3" t="s">
        <v>37</v>
      </c>
      <c r="R120" s="3" t="s">
        <v>49</v>
      </c>
      <c r="S120" s="3" t="s">
        <v>49</v>
      </c>
      <c r="T120" s="3" t="s">
        <v>49</v>
      </c>
      <c r="U120" s="3" t="s">
        <v>49</v>
      </c>
      <c r="V120" s="3" t="s">
        <v>37</v>
      </c>
      <c r="W120" s="4" t="s">
        <v>191</v>
      </c>
      <c r="X120" s="4" t="s">
        <v>412</v>
      </c>
      <c r="Y120" s="4" t="s">
        <v>193</v>
      </c>
      <c r="Z120" s="4" t="s">
        <v>856</v>
      </c>
      <c r="AA120" s="3"/>
      <c r="AB120" s="3"/>
      <c r="AC120" s="3"/>
      <c r="AD120" s="3"/>
      <c r="AE120" s="3"/>
      <c r="AF120" s="3"/>
      <c r="AG120" s="3"/>
    </row>
    <row r="121" spans="1:33" ht="39.6">
      <c r="A121" s="2">
        <v>45161.598513518518</v>
      </c>
      <c r="B121" s="3" t="s">
        <v>866</v>
      </c>
      <c r="C121" s="3" t="s">
        <v>44</v>
      </c>
      <c r="D121" s="3" t="s">
        <v>45</v>
      </c>
      <c r="E121" s="4" t="s">
        <v>29</v>
      </c>
      <c r="F121" s="3" t="s">
        <v>164</v>
      </c>
      <c r="G121" s="4" t="s">
        <v>867</v>
      </c>
      <c r="H121" s="3" t="s">
        <v>226</v>
      </c>
      <c r="I121" s="3" t="s">
        <v>47</v>
      </c>
      <c r="J121" s="3" t="s">
        <v>35</v>
      </c>
      <c r="K121" s="3" t="s">
        <v>48</v>
      </c>
      <c r="L121" s="3" t="s">
        <v>35</v>
      </c>
      <c r="M121" s="3" t="s">
        <v>35</v>
      </c>
      <c r="N121" s="3" t="s">
        <v>35</v>
      </c>
      <c r="O121" s="3" t="s">
        <v>49</v>
      </c>
      <c r="P121" s="3" t="s">
        <v>49</v>
      </c>
      <c r="Q121" s="3" t="s">
        <v>38</v>
      </c>
      <c r="R121" s="3" t="s">
        <v>69</v>
      </c>
      <c r="S121" s="3" t="s">
        <v>49</v>
      </c>
      <c r="T121" s="3" t="s">
        <v>49</v>
      </c>
      <c r="U121" s="3" t="s">
        <v>37</v>
      </c>
      <c r="V121" s="3" t="s">
        <v>37</v>
      </c>
      <c r="W121" s="4" t="s">
        <v>206</v>
      </c>
      <c r="X121" s="4" t="s">
        <v>644</v>
      </c>
      <c r="Y121" s="4" t="s">
        <v>868</v>
      </c>
      <c r="Z121" s="4" t="s">
        <v>869</v>
      </c>
      <c r="AA121" s="3"/>
      <c r="AB121" s="3"/>
      <c r="AC121" s="3"/>
      <c r="AD121" s="3"/>
      <c r="AE121" s="3"/>
      <c r="AF121" s="3"/>
      <c r="AG121" s="3"/>
    </row>
    <row r="122" spans="1:33" ht="52.8">
      <c r="A122" s="2">
        <v>45161.612014236111</v>
      </c>
      <c r="B122" s="3" t="s">
        <v>882</v>
      </c>
      <c r="C122" s="3" t="s">
        <v>44</v>
      </c>
      <c r="D122" s="3" t="s">
        <v>45</v>
      </c>
      <c r="E122" s="4" t="s">
        <v>75</v>
      </c>
      <c r="F122" s="3" t="s">
        <v>30</v>
      </c>
      <c r="G122" s="4" t="s">
        <v>31</v>
      </c>
      <c r="H122" s="3" t="s">
        <v>148</v>
      </c>
      <c r="I122" s="3" t="s">
        <v>47</v>
      </c>
      <c r="J122" s="3" t="s">
        <v>48</v>
      </c>
      <c r="K122" s="3" t="s">
        <v>35</v>
      </c>
      <c r="L122" s="3" t="s">
        <v>48</v>
      </c>
      <c r="M122" s="3" t="s">
        <v>48</v>
      </c>
      <c r="N122" s="3" t="s">
        <v>35</v>
      </c>
      <c r="O122" s="3" t="s">
        <v>49</v>
      </c>
      <c r="P122" s="3" t="s">
        <v>49</v>
      </c>
      <c r="Q122" s="3" t="s">
        <v>49</v>
      </c>
      <c r="R122" s="3" t="s">
        <v>49</v>
      </c>
      <c r="S122" s="3" t="s">
        <v>49</v>
      </c>
      <c r="T122" s="3" t="s">
        <v>49</v>
      </c>
      <c r="U122" s="3" t="s">
        <v>37</v>
      </c>
      <c r="V122" s="3" t="s">
        <v>37</v>
      </c>
      <c r="W122" s="4" t="s">
        <v>191</v>
      </c>
      <c r="X122" s="4" t="s">
        <v>192</v>
      </c>
      <c r="Y122" s="4" t="s">
        <v>409</v>
      </c>
      <c r="Z122" s="4" t="s">
        <v>883</v>
      </c>
      <c r="AA122" s="3"/>
      <c r="AB122" s="3"/>
      <c r="AC122" s="3"/>
      <c r="AD122" s="3"/>
      <c r="AE122" s="3"/>
      <c r="AF122" s="3"/>
      <c r="AG122" s="3"/>
    </row>
    <row r="123" spans="1:33" ht="66">
      <c r="A123" s="2">
        <v>45161.614598703702</v>
      </c>
      <c r="B123" s="3" t="s">
        <v>884</v>
      </c>
      <c r="C123" s="3" t="s">
        <v>44</v>
      </c>
      <c r="D123" s="3" t="s">
        <v>45</v>
      </c>
      <c r="E123" s="4" t="s">
        <v>75</v>
      </c>
      <c r="F123" s="3" t="s">
        <v>76</v>
      </c>
      <c r="G123" s="4" t="s">
        <v>31</v>
      </c>
      <c r="H123" s="3" t="s">
        <v>148</v>
      </c>
      <c r="I123" s="3" t="s">
        <v>33</v>
      </c>
      <c r="J123" s="3" t="s">
        <v>35</v>
      </c>
      <c r="K123" s="3" t="s">
        <v>35</v>
      </c>
      <c r="L123" s="3" t="s">
        <v>48</v>
      </c>
      <c r="M123" s="3" t="s">
        <v>48</v>
      </c>
      <c r="N123" s="3" t="s">
        <v>35</v>
      </c>
      <c r="O123" s="3" t="s">
        <v>49</v>
      </c>
      <c r="P123" s="3" t="s">
        <v>49</v>
      </c>
      <c r="Q123" s="3" t="s">
        <v>49</v>
      </c>
      <c r="R123" s="3" t="s">
        <v>49</v>
      </c>
      <c r="S123" s="3" t="s">
        <v>49</v>
      </c>
      <c r="T123" s="3" t="s">
        <v>49</v>
      </c>
      <c r="U123" s="3" t="s">
        <v>37</v>
      </c>
      <c r="V123" s="3" t="s">
        <v>49</v>
      </c>
      <c r="W123" s="4" t="s">
        <v>77</v>
      </c>
      <c r="X123" s="4" t="s">
        <v>78</v>
      </c>
      <c r="Y123" s="4" t="s">
        <v>885</v>
      </c>
      <c r="Z123" s="4" t="s">
        <v>886</v>
      </c>
      <c r="AA123" s="3"/>
      <c r="AB123" s="3"/>
      <c r="AC123" s="3"/>
      <c r="AD123" s="3"/>
      <c r="AE123" s="3"/>
      <c r="AF123" s="3"/>
      <c r="AG123" s="3"/>
    </row>
    <row r="124" spans="1:33" ht="26.4">
      <c r="A124" s="2">
        <v>45161.622076585649</v>
      </c>
      <c r="B124" s="3" t="s">
        <v>677</v>
      </c>
      <c r="C124" s="3" t="s">
        <v>44</v>
      </c>
      <c r="D124" s="3" t="s">
        <v>45</v>
      </c>
      <c r="E124" s="4" t="s">
        <v>75</v>
      </c>
      <c r="F124" s="3" t="s">
        <v>248</v>
      </c>
      <c r="G124" s="4" t="s">
        <v>906</v>
      </c>
      <c r="H124" s="3" t="s">
        <v>226</v>
      </c>
      <c r="I124" s="3" t="s">
        <v>47</v>
      </c>
      <c r="J124" s="3" t="s">
        <v>48</v>
      </c>
      <c r="K124" s="3" t="s">
        <v>48</v>
      </c>
      <c r="L124" s="3" t="s">
        <v>35</v>
      </c>
      <c r="M124" s="3" t="s">
        <v>35</v>
      </c>
      <c r="N124" s="3" t="s">
        <v>35</v>
      </c>
      <c r="O124" s="3" t="s">
        <v>49</v>
      </c>
      <c r="P124" s="3" t="s">
        <v>49</v>
      </c>
      <c r="Q124" s="3" t="s">
        <v>37</v>
      </c>
      <c r="R124" s="3" t="s">
        <v>49</v>
      </c>
      <c r="S124" s="3" t="s">
        <v>37</v>
      </c>
      <c r="T124" s="3" t="s">
        <v>37</v>
      </c>
      <c r="U124" s="3" t="s">
        <v>37</v>
      </c>
      <c r="V124" s="3" t="s">
        <v>49</v>
      </c>
      <c r="W124" s="3" t="s">
        <v>50</v>
      </c>
      <c r="X124" s="3" t="s">
        <v>513</v>
      </c>
      <c r="Y124" s="3" t="s">
        <v>323</v>
      </c>
      <c r="Z124" s="4" t="s">
        <v>907</v>
      </c>
      <c r="AA124" s="3"/>
      <c r="AB124" s="3"/>
      <c r="AC124" s="3"/>
      <c r="AD124" s="3"/>
      <c r="AE124" s="3"/>
      <c r="AF124" s="3"/>
      <c r="AG124" s="3"/>
    </row>
    <row r="125" spans="1:33" ht="52.8">
      <c r="A125" s="5">
        <v>45161.628727546296</v>
      </c>
      <c r="B125" s="6" t="s">
        <v>908</v>
      </c>
      <c r="C125" s="6" t="s">
        <v>27</v>
      </c>
      <c r="D125" s="6" t="s">
        <v>45</v>
      </c>
      <c r="E125" s="7" t="s">
        <v>56</v>
      </c>
      <c r="F125" s="6" t="s">
        <v>76</v>
      </c>
      <c r="G125" s="6" t="s">
        <v>31</v>
      </c>
      <c r="H125" s="6" t="s">
        <v>148</v>
      </c>
      <c r="I125" s="6" t="s">
        <v>33</v>
      </c>
      <c r="J125" s="6" t="s">
        <v>35</v>
      </c>
      <c r="K125" s="6" t="s">
        <v>35</v>
      </c>
      <c r="L125" s="6" t="s">
        <v>35</v>
      </c>
      <c r="M125" s="6" t="s">
        <v>48</v>
      </c>
      <c r="N125" s="6" t="s">
        <v>35</v>
      </c>
      <c r="O125" s="6" t="s">
        <v>49</v>
      </c>
      <c r="P125" s="6" t="s">
        <v>49</v>
      </c>
      <c r="Q125" s="6" t="s">
        <v>49</v>
      </c>
      <c r="R125" s="6" t="s">
        <v>49</v>
      </c>
      <c r="S125" s="6" t="s">
        <v>49</v>
      </c>
      <c r="T125" s="6" t="s">
        <v>49</v>
      </c>
      <c r="U125" s="6" t="s">
        <v>49</v>
      </c>
      <c r="V125" s="6" t="s">
        <v>49</v>
      </c>
      <c r="W125" s="6" t="s">
        <v>191</v>
      </c>
      <c r="X125" s="6" t="s">
        <v>509</v>
      </c>
      <c r="Y125" s="7" t="s">
        <v>79</v>
      </c>
      <c r="Z125" s="7" t="s">
        <v>909</v>
      </c>
      <c r="AA125" s="7"/>
      <c r="AB125" s="3"/>
      <c r="AC125" s="3"/>
      <c r="AD125" s="3"/>
      <c r="AE125" s="3"/>
      <c r="AF125" s="3"/>
      <c r="AG125" s="3"/>
    </row>
    <row r="126" spans="1:33" ht="52.8">
      <c r="A126" s="5">
        <v>45161.658188333335</v>
      </c>
      <c r="B126" s="6" t="s">
        <v>926</v>
      </c>
      <c r="C126" s="6" t="s">
        <v>27</v>
      </c>
      <c r="D126" s="6" t="s">
        <v>45</v>
      </c>
      <c r="E126" s="7" t="s">
        <v>75</v>
      </c>
      <c r="F126" s="6" t="s">
        <v>30</v>
      </c>
      <c r="G126" s="6" t="s">
        <v>31</v>
      </c>
      <c r="H126" s="6" t="s">
        <v>32</v>
      </c>
      <c r="I126" s="6" t="s">
        <v>33</v>
      </c>
      <c r="J126" s="6" t="s">
        <v>35</v>
      </c>
      <c r="K126" s="6" t="s">
        <v>48</v>
      </c>
      <c r="L126" s="6" t="s">
        <v>48</v>
      </c>
      <c r="M126" s="6" t="s">
        <v>48</v>
      </c>
      <c r="N126" s="6" t="s">
        <v>35</v>
      </c>
      <c r="O126" s="6" t="s">
        <v>87</v>
      </c>
      <c r="P126" s="6" t="s">
        <v>37</v>
      </c>
      <c r="Q126" s="6" t="s">
        <v>37</v>
      </c>
      <c r="R126" s="6" t="s">
        <v>49</v>
      </c>
      <c r="S126" s="6" t="s">
        <v>49</v>
      </c>
      <c r="T126" s="6" t="s">
        <v>37</v>
      </c>
      <c r="U126" s="6" t="s">
        <v>49</v>
      </c>
      <c r="V126" s="6" t="s">
        <v>37</v>
      </c>
      <c r="W126" s="6" t="s">
        <v>274</v>
      </c>
      <c r="X126" s="6" t="s">
        <v>202</v>
      </c>
      <c r="Y126" s="7" t="s">
        <v>353</v>
      </c>
      <c r="Z126" s="7" t="s">
        <v>927</v>
      </c>
      <c r="AA126" s="7"/>
      <c r="AB126" s="3"/>
      <c r="AC126" s="3"/>
      <c r="AD126" s="3"/>
      <c r="AE126" s="3"/>
      <c r="AF126" s="3"/>
      <c r="AG126" s="3"/>
    </row>
    <row r="127" spans="1:33" ht="277.2">
      <c r="A127" s="5">
        <v>45161.665470694439</v>
      </c>
      <c r="B127" s="6" t="s">
        <v>928</v>
      </c>
      <c r="C127" s="6" t="s">
        <v>27</v>
      </c>
      <c r="D127" s="6" t="s">
        <v>45</v>
      </c>
      <c r="E127" s="7" t="s">
        <v>230</v>
      </c>
      <c r="F127" s="6" t="s">
        <v>30</v>
      </c>
      <c r="G127" s="6" t="s">
        <v>214</v>
      </c>
      <c r="H127" s="6" t="s">
        <v>94</v>
      </c>
      <c r="I127" s="6" t="s">
        <v>33</v>
      </c>
      <c r="J127" s="6" t="s">
        <v>34</v>
      </c>
      <c r="K127" s="6" t="s">
        <v>34</v>
      </c>
      <c r="L127" s="6" t="s">
        <v>35</v>
      </c>
      <c r="M127" s="6" t="s">
        <v>34</v>
      </c>
      <c r="N127" s="6" t="s">
        <v>34</v>
      </c>
      <c r="O127" s="6" t="s">
        <v>929</v>
      </c>
      <c r="P127" s="6" t="s">
        <v>363</v>
      </c>
      <c r="Q127" s="6" t="s">
        <v>37</v>
      </c>
      <c r="R127" s="6" t="s">
        <v>363</v>
      </c>
      <c r="S127" s="6" t="s">
        <v>363</v>
      </c>
      <c r="T127" s="6" t="s">
        <v>363</v>
      </c>
      <c r="U127" s="6" t="s">
        <v>363</v>
      </c>
      <c r="V127" s="6" t="s">
        <v>363</v>
      </c>
      <c r="W127" s="6" t="s">
        <v>95</v>
      </c>
      <c r="X127" s="6" t="s">
        <v>275</v>
      </c>
      <c r="Y127" s="7" t="s">
        <v>151</v>
      </c>
      <c r="Z127" s="7" t="s">
        <v>930</v>
      </c>
      <c r="AA127" s="7"/>
      <c r="AB127" s="3"/>
      <c r="AC127" s="3"/>
      <c r="AD127" s="3"/>
      <c r="AE127" s="3"/>
      <c r="AF127" s="3"/>
      <c r="AG127" s="3"/>
    </row>
    <row r="128" spans="1:33" ht="26.4">
      <c r="A128" s="5">
        <v>45161.672930567132</v>
      </c>
      <c r="B128" s="6" t="s">
        <v>934</v>
      </c>
      <c r="C128" s="6" t="s">
        <v>44</v>
      </c>
      <c r="D128" s="6" t="s">
        <v>45</v>
      </c>
      <c r="E128" s="7" t="s">
        <v>29</v>
      </c>
      <c r="F128" s="6" t="s">
        <v>76</v>
      </c>
      <c r="G128" s="6" t="s">
        <v>31</v>
      </c>
      <c r="H128" s="6" t="s">
        <v>201</v>
      </c>
      <c r="I128" s="6" t="s">
        <v>47</v>
      </c>
      <c r="J128" s="6" t="s">
        <v>60</v>
      </c>
      <c r="K128" s="6" t="s">
        <v>48</v>
      </c>
      <c r="L128" s="6" t="s">
        <v>60</v>
      </c>
      <c r="M128" s="6" t="s">
        <v>60</v>
      </c>
      <c r="N128" s="6" t="s">
        <v>48</v>
      </c>
      <c r="O128" s="6" t="s">
        <v>49</v>
      </c>
      <c r="P128" s="6" t="s">
        <v>49</v>
      </c>
      <c r="Q128" s="6" t="s">
        <v>49</v>
      </c>
      <c r="R128" s="6" t="s">
        <v>69</v>
      </c>
      <c r="S128" s="6" t="s">
        <v>49</v>
      </c>
      <c r="T128" s="6" t="s">
        <v>49</v>
      </c>
      <c r="U128" s="6" t="s">
        <v>69</v>
      </c>
      <c r="V128" s="6" t="s">
        <v>49</v>
      </c>
      <c r="W128" s="6" t="s">
        <v>206</v>
      </c>
      <c r="X128" s="6" t="s">
        <v>935</v>
      </c>
      <c r="Y128" s="7" t="s">
        <v>936</v>
      </c>
      <c r="Z128" s="7" t="s">
        <v>937</v>
      </c>
      <c r="AA128" s="7"/>
      <c r="AB128" s="3"/>
      <c r="AC128" s="3"/>
      <c r="AD128" s="3"/>
      <c r="AE128" s="3"/>
      <c r="AF128" s="3"/>
      <c r="AG128" s="3"/>
    </row>
    <row r="129" spans="1:33" ht="66">
      <c r="A129" s="5">
        <v>45161.673693425924</v>
      </c>
      <c r="B129" s="6" t="s">
        <v>938</v>
      </c>
      <c r="C129" s="6" t="s">
        <v>44</v>
      </c>
      <c r="D129" s="6" t="s">
        <v>45</v>
      </c>
      <c r="E129" s="7" t="s">
        <v>29</v>
      </c>
      <c r="F129" s="6" t="s">
        <v>164</v>
      </c>
      <c r="G129" s="6" t="s">
        <v>939</v>
      </c>
      <c r="H129" s="6" t="s">
        <v>105</v>
      </c>
      <c r="I129" s="6" t="s">
        <v>33</v>
      </c>
      <c r="J129" s="6" t="s">
        <v>35</v>
      </c>
      <c r="K129" s="6" t="s">
        <v>35</v>
      </c>
      <c r="L129" s="6" t="s">
        <v>34</v>
      </c>
      <c r="M129" s="6" t="s">
        <v>34</v>
      </c>
      <c r="N129" s="6" t="s">
        <v>34</v>
      </c>
      <c r="O129" s="6" t="s">
        <v>87</v>
      </c>
      <c r="P129" s="6" t="s">
        <v>37</v>
      </c>
      <c r="Q129" s="6" t="s">
        <v>37</v>
      </c>
      <c r="R129" s="6" t="s">
        <v>37</v>
      </c>
      <c r="S129" s="6" t="s">
        <v>37</v>
      </c>
      <c r="T129" s="6" t="s">
        <v>37</v>
      </c>
      <c r="U129" s="6" t="s">
        <v>37</v>
      </c>
      <c r="V129" s="6" t="s">
        <v>37</v>
      </c>
      <c r="W129" s="6" t="s">
        <v>206</v>
      </c>
      <c r="X129" s="6" t="s">
        <v>940</v>
      </c>
      <c r="Y129" s="7" t="s">
        <v>344</v>
      </c>
      <c r="Z129" s="7" t="s">
        <v>941</v>
      </c>
      <c r="AA129" s="7"/>
      <c r="AB129" s="3"/>
      <c r="AC129" s="3"/>
      <c r="AD129" s="3"/>
      <c r="AE129" s="3"/>
      <c r="AF129" s="3"/>
      <c r="AG129" s="3"/>
    </row>
    <row r="130" spans="1:33" ht="26.4">
      <c r="A130" s="5">
        <v>45161.683132893522</v>
      </c>
      <c r="B130" s="6" t="s">
        <v>946</v>
      </c>
      <c r="C130" s="6" t="s">
        <v>27</v>
      </c>
      <c r="D130" s="6" t="s">
        <v>45</v>
      </c>
      <c r="E130" s="7" t="s">
        <v>75</v>
      </c>
      <c r="F130" s="6" t="s">
        <v>248</v>
      </c>
      <c r="G130" s="6" t="s">
        <v>31</v>
      </c>
      <c r="H130" s="6" t="s">
        <v>226</v>
      </c>
      <c r="I130" s="6" t="s">
        <v>33</v>
      </c>
      <c r="J130" s="6" t="s">
        <v>35</v>
      </c>
      <c r="K130" s="6" t="s">
        <v>35</v>
      </c>
      <c r="L130" s="6" t="s">
        <v>48</v>
      </c>
      <c r="M130" s="6" t="s">
        <v>48</v>
      </c>
      <c r="N130" s="6" t="s">
        <v>35</v>
      </c>
      <c r="O130" s="6" t="s">
        <v>87</v>
      </c>
      <c r="P130" s="6" t="s">
        <v>37</v>
      </c>
      <c r="Q130" s="6" t="s">
        <v>49</v>
      </c>
      <c r="R130" s="6" t="s">
        <v>37</v>
      </c>
      <c r="S130" s="6" t="s">
        <v>37</v>
      </c>
      <c r="T130" s="6" t="s">
        <v>49</v>
      </c>
      <c r="U130" s="6" t="s">
        <v>37</v>
      </c>
      <c r="V130" s="6" t="s">
        <v>37</v>
      </c>
      <c r="W130" s="6" t="s">
        <v>39</v>
      </c>
      <c r="X130" s="6" t="s">
        <v>947</v>
      </c>
      <c r="Y130" s="6" t="s">
        <v>270</v>
      </c>
      <c r="Z130" s="6" t="s">
        <v>948</v>
      </c>
      <c r="AB130" s="3"/>
      <c r="AC130" s="3"/>
      <c r="AD130" s="3"/>
      <c r="AE130" s="3"/>
      <c r="AF130" s="3"/>
      <c r="AG130" s="3"/>
    </row>
    <row r="131" spans="1:33" ht="26.4">
      <c r="A131" s="5">
        <v>45161.683449722223</v>
      </c>
      <c r="B131" s="6" t="s">
        <v>949</v>
      </c>
      <c r="C131" s="6" t="s">
        <v>44</v>
      </c>
      <c r="D131" s="6" t="s">
        <v>45</v>
      </c>
      <c r="E131" s="7" t="s">
        <v>75</v>
      </c>
      <c r="F131" s="6" t="s">
        <v>164</v>
      </c>
      <c r="G131" s="6" t="s">
        <v>31</v>
      </c>
      <c r="H131" s="6" t="s">
        <v>201</v>
      </c>
      <c r="I131" s="6" t="s">
        <v>47</v>
      </c>
      <c r="J131" s="6" t="s">
        <v>48</v>
      </c>
      <c r="K131" s="6" t="s">
        <v>48</v>
      </c>
      <c r="L131" s="6" t="s">
        <v>48</v>
      </c>
      <c r="M131" s="6" t="s">
        <v>48</v>
      </c>
      <c r="N131" s="6" t="s">
        <v>48</v>
      </c>
      <c r="O131" s="6" t="s">
        <v>49</v>
      </c>
      <c r="P131" s="6" t="s">
        <v>49</v>
      </c>
      <c r="Q131" s="6" t="s">
        <v>49</v>
      </c>
      <c r="R131" s="6" t="s">
        <v>49</v>
      </c>
      <c r="S131" s="6" t="s">
        <v>49</v>
      </c>
      <c r="T131" s="6" t="s">
        <v>49</v>
      </c>
      <c r="U131" s="6" t="s">
        <v>49</v>
      </c>
      <c r="V131" s="6" t="s">
        <v>37</v>
      </c>
      <c r="W131" s="6" t="s">
        <v>77</v>
      </c>
      <c r="X131" s="6" t="s">
        <v>950</v>
      </c>
      <c r="Y131" s="6" t="s">
        <v>193</v>
      </c>
      <c r="Z131" s="6" t="s">
        <v>951</v>
      </c>
      <c r="AB131" s="3"/>
      <c r="AC131" s="3"/>
      <c r="AD131" s="3"/>
      <c r="AE131" s="3"/>
      <c r="AF131" s="3"/>
      <c r="AG131" s="3"/>
    </row>
    <row r="132" spans="1:33" ht="26.4">
      <c r="A132" s="5">
        <v>45161.685382013893</v>
      </c>
      <c r="B132" s="6" t="s">
        <v>952</v>
      </c>
      <c r="C132" s="6" t="s">
        <v>44</v>
      </c>
      <c r="D132" s="6" t="s">
        <v>45</v>
      </c>
      <c r="E132" s="7" t="s">
        <v>75</v>
      </c>
      <c r="F132" s="6" t="s">
        <v>164</v>
      </c>
      <c r="G132" s="6" t="s">
        <v>31</v>
      </c>
      <c r="H132" s="6" t="s">
        <v>83</v>
      </c>
      <c r="I132" s="6" t="s">
        <v>47</v>
      </c>
      <c r="J132" s="6" t="s">
        <v>48</v>
      </c>
      <c r="K132" s="6" t="s">
        <v>48</v>
      </c>
      <c r="L132" s="6" t="s">
        <v>48</v>
      </c>
      <c r="M132" s="6" t="s">
        <v>48</v>
      </c>
      <c r="N132" s="6" t="s">
        <v>35</v>
      </c>
      <c r="O132" s="6" t="s">
        <v>68</v>
      </c>
      <c r="P132" s="6" t="s">
        <v>49</v>
      </c>
      <c r="Q132" s="6" t="s">
        <v>49</v>
      </c>
      <c r="R132" s="6" t="s">
        <v>49</v>
      </c>
      <c r="S132" s="6" t="s">
        <v>49</v>
      </c>
      <c r="T132" s="6" t="s">
        <v>49</v>
      </c>
      <c r="U132" s="6" t="s">
        <v>49</v>
      </c>
      <c r="V132" s="6" t="s">
        <v>49</v>
      </c>
      <c r="W132" s="6" t="s">
        <v>100</v>
      </c>
      <c r="X132" s="6" t="s">
        <v>940</v>
      </c>
      <c r="Y132" s="6" t="s">
        <v>168</v>
      </c>
      <c r="Z132" s="6" t="s">
        <v>953</v>
      </c>
      <c r="AB132" s="3"/>
      <c r="AC132" s="3"/>
      <c r="AD132" s="3"/>
      <c r="AE132" s="3"/>
      <c r="AF132" s="3"/>
      <c r="AG132" s="3"/>
    </row>
    <row r="133" spans="1:33" ht="26.4">
      <c r="A133" s="5">
        <v>45161.688754131945</v>
      </c>
      <c r="B133" s="6" t="s">
        <v>954</v>
      </c>
      <c r="C133" s="6" t="s">
        <v>27</v>
      </c>
      <c r="D133" s="6" t="s">
        <v>45</v>
      </c>
      <c r="E133" s="7" t="s">
        <v>29</v>
      </c>
      <c r="F133" s="6" t="s">
        <v>164</v>
      </c>
      <c r="G133" s="6" t="s">
        <v>31</v>
      </c>
      <c r="H133" s="6" t="s">
        <v>94</v>
      </c>
      <c r="I133" s="6" t="s">
        <v>47</v>
      </c>
      <c r="J133" s="6" t="s">
        <v>60</v>
      </c>
      <c r="K133" s="6" t="s">
        <v>60</v>
      </c>
      <c r="L133" s="6" t="s">
        <v>60</v>
      </c>
      <c r="M133" s="6" t="s">
        <v>60</v>
      </c>
      <c r="N133" s="6" t="s">
        <v>60</v>
      </c>
      <c r="O133" s="6" t="s">
        <v>68</v>
      </c>
      <c r="P133" s="6" t="s">
        <v>69</v>
      </c>
      <c r="Q133" s="6" t="s">
        <v>69</v>
      </c>
      <c r="R133" s="6" t="s">
        <v>69</v>
      </c>
      <c r="S133" s="6" t="s">
        <v>69</v>
      </c>
      <c r="T133" s="6" t="s">
        <v>69</v>
      </c>
      <c r="U133" s="6" t="s">
        <v>69</v>
      </c>
      <c r="V133" s="6" t="s">
        <v>69</v>
      </c>
      <c r="W133" s="6" t="s">
        <v>126</v>
      </c>
      <c r="X133" s="6" t="s">
        <v>955</v>
      </c>
      <c r="Y133" s="6" t="s">
        <v>956</v>
      </c>
      <c r="Z133" s="6" t="s">
        <v>957</v>
      </c>
      <c r="AB133" s="3"/>
      <c r="AC133" s="3"/>
      <c r="AD133" s="3"/>
      <c r="AE133" s="3"/>
      <c r="AF133" s="3"/>
      <c r="AG133" s="3"/>
    </row>
    <row r="134" spans="1:33" ht="26.4">
      <c r="A134" s="5">
        <v>45161.690725949069</v>
      </c>
      <c r="B134" s="6" t="s">
        <v>961</v>
      </c>
      <c r="C134" s="6" t="s">
        <v>44</v>
      </c>
      <c r="D134" s="6" t="s">
        <v>45</v>
      </c>
      <c r="E134" s="7" t="s">
        <v>75</v>
      </c>
      <c r="F134" s="6" t="s">
        <v>76</v>
      </c>
      <c r="G134" s="6" t="s">
        <v>31</v>
      </c>
      <c r="H134" s="6" t="s">
        <v>94</v>
      </c>
      <c r="I134" s="6" t="s">
        <v>47</v>
      </c>
      <c r="J134" s="6" t="s">
        <v>48</v>
      </c>
      <c r="K134" s="6" t="s">
        <v>48</v>
      </c>
      <c r="L134" s="6" t="s">
        <v>48</v>
      </c>
      <c r="M134" s="6" t="s">
        <v>48</v>
      </c>
      <c r="N134" s="6" t="s">
        <v>48</v>
      </c>
      <c r="O134" s="6" t="s">
        <v>49</v>
      </c>
      <c r="P134" s="6" t="s">
        <v>49</v>
      </c>
      <c r="Q134" s="6" t="s">
        <v>49</v>
      </c>
      <c r="R134" s="6" t="s">
        <v>49</v>
      </c>
      <c r="S134" s="6" t="s">
        <v>37</v>
      </c>
      <c r="T134" s="6" t="s">
        <v>49</v>
      </c>
      <c r="U134" s="6" t="s">
        <v>49</v>
      </c>
      <c r="V134" s="6" t="s">
        <v>37</v>
      </c>
      <c r="W134" s="6" t="s">
        <v>132</v>
      </c>
      <c r="X134" s="6" t="s">
        <v>962</v>
      </c>
      <c r="Y134" s="6" t="s">
        <v>79</v>
      </c>
      <c r="Z134" s="6" t="s">
        <v>963</v>
      </c>
      <c r="AB134" s="3"/>
      <c r="AC134" s="3"/>
      <c r="AD134" s="3"/>
      <c r="AE134" s="3"/>
      <c r="AF134" s="3"/>
      <c r="AG134" s="3"/>
    </row>
    <row r="135" spans="1:33" ht="26.4">
      <c r="A135" s="5">
        <v>45161.692796597221</v>
      </c>
      <c r="B135" s="6" t="s">
        <v>964</v>
      </c>
      <c r="C135" s="6" t="s">
        <v>27</v>
      </c>
      <c r="D135" s="6" t="s">
        <v>45</v>
      </c>
      <c r="E135" s="7" t="s">
        <v>75</v>
      </c>
      <c r="F135" s="6" t="s">
        <v>30</v>
      </c>
      <c r="G135" s="6" t="s">
        <v>31</v>
      </c>
      <c r="H135" s="6" t="s">
        <v>46</v>
      </c>
      <c r="I135" s="6" t="s">
        <v>47</v>
      </c>
      <c r="J135" s="6" t="s">
        <v>48</v>
      </c>
      <c r="K135" s="6" t="s">
        <v>48</v>
      </c>
      <c r="L135" s="6" t="s">
        <v>48</v>
      </c>
      <c r="M135" s="6" t="s">
        <v>48</v>
      </c>
      <c r="N135" s="6" t="s">
        <v>35</v>
      </c>
      <c r="O135" s="6" t="s">
        <v>49</v>
      </c>
      <c r="P135" s="6" t="s">
        <v>37</v>
      </c>
      <c r="Q135" s="6" t="s">
        <v>37</v>
      </c>
      <c r="R135" s="6" t="s">
        <v>49</v>
      </c>
      <c r="S135" s="6" t="s">
        <v>49</v>
      </c>
      <c r="T135" s="6" t="s">
        <v>49</v>
      </c>
      <c r="U135" s="6" t="s">
        <v>49</v>
      </c>
      <c r="V135" s="6" t="s">
        <v>49</v>
      </c>
      <c r="W135" s="6" t="s">
        <v>100</v>
      </c>
      <c r="X135" s="6" t="s">
        <v>940</v>
      </c>
      <c r="Y135" s="6" t="s">
        <v>965</v>
      </c>
      <c r="Z135" s="6" t="s">
        <v>966</v>
      </c>
      <c r="AB135" s="3"/>
      <c r="AC135" s="3"/>
      <c r="AD135" s="3"/>
      <c r="AE135" s="3"/>
      <c r="AF135" s="3"/>
      <c r="AG135" s="3"/>
    </row>
    <row r="136" spans="1:33" ht="26.4">
      <c r="A136" s="5">
        <v>45161.693711296291</v>
      </c>
      <c r="B136" s="6" t="s">
        <v>967</v>
      </c>
      <c r="C136" s="6" t="s">
        <v>27</v>
      </c>
      <c r="D136" s="6" t="s">
        <v>45</v>
      </c>
      <c r="E136" s="7" t="s">
        <v>75</v>
      </c>
      <c r="F136" s="6" t="s">
        <v>76</v>
      </c>
      <c r="G136" s="6" t="s">
        <v>31</v>
      </c>
      <c r="H136" s="6" t="s">
        <v>32</v>
      </c>
      <c r="I136" s="6" t="s">
        <v>47</v>
      </c>
      <c r="J136" s="6" t="s">
        <v>60</v>
      </c>
      <c r="K136" s="6" t="s">
        <v>60</v>
      </c>
      <c r="L136" s="6" t="s">
        <v>60</v>
      </c>
      <c r="M136" s="6" t="s">
        <v>60</v>
      </c>
      <c r="N136" s="6" t="s">
        <v>60</v>
      </c>
      <c r="O136" s="6" t="s">
        <v>49</v>
      </c>
      <c r="P136" s="6" t="s">
        <v>49</v>
      </c>
      <c r="Q136" s="6" t="s">
        <v>49</v>
      </c>
      <c r="R136" s="6" t="s">
        <v>49</v>
      </c>
      <c r="S136" s="6" t="s">
        <v>49</v>
      </c>
      <c r="T136" s="6" t="s">
        <v>49</v>
      </c>
      <c r="U136" s="6" t="s">
        <v>37</v>
      </c>
      <c r="V136" s="6" t="s">
        <v>49</v>
      </c>
      <c r="W136" s="6" t="s">
        <v>100</v>
      </c>
      <c r="X136" s="6" t="s">
        <v>940</v>
      </c>
      <c r="Y136" s="6" t="s">
        <v>168</v>
      </c>
      <c r="Z136" s="6" t="s">
        <v>968</v>
      </c>
      <c r="AB136" s="3"/>
      <c r="AC136" s="3"/>
      <c r="AD136" s="3"/>
      <c r="AE136" s="3"/>
      <c r="AF136" s="3"/>
      <c r="AG136" s="3"/>
    </row>
    <row r="137" spans="1:33" ht="26.4">
      <c r="A137" s="5">
        <v>45161.695180011578</v>
      </c>
      <c r="B137" s="6" t="s">
        <v>969</v>
      </c>
      <c r="C137" s="6" t="s">
        <v>27</v>
      </c>
      <c r="D137" s="6" t="s">
        <v>45</v>
      </c>
      <c r="E137" s="7" t="s">
        <v>29</v>
      </c>
      <c r="F137" s="6" t="s">
        <v>30</v>
      </c>
      <c r="G137" s="6" t="s">
        <v>31</v>
      </c>
      <c r="H137" s="6" t="s">
        <v>112</v>
      </c>
      <c r="I137" s="6" t="s">
        <v>33</v>
      </c>
      <c r="J137" s="6" t="s">
        <v>35</v>
      </c>
      <c r="K137" s="6" t="s">
        <v>35</v>
      </c>
      <c r="L137" s="6" t="s">
        <v>35</v>
      </c>
      <c r="M137" s="6" t="s">
        <v>48</v>
      </c>
      <c r="N137" s="6" t="s">
        <v>48</v>
      </c>
      <c r="O137" s="6" t="s">
        <v>87</v>
      </c>
      <c r="P137" s="6" t="s">
        <v>49</v>
      </c>
      <c r="Q137" s="6" t="s">
        <v>49</v>
      </c>
      <c r="R137" s="6" t="s">
        <v>49</v>
      </c>
      <c r="S137" s="6" t="s">
        <v>37</v>
      </c>
      <c r="T137" s="6" t="s">
        <v>37</v>
      </c>
      <c r="U137" s="6" t="s">
        <v>37</v>
      </c>
      <c r="V137" s="6" t="s">
        <v>49</v>
      </c>
      <c r="W137" s="6" t="s">
        <v>970</v>
      </c>
      <c r="X137" s="6" t="s">
        <v>971</v>
      </c>
      <c r="Y137" s="6" t="s">
        <v>151</v>
      </c>
      <c r="Z137" s="6" t="s">
        <v>972</v>
      </c>
      <c r="AB137" s="3"/>
      <c r="AC137" s="3"/>
      <c r="AD137" s="3"/>
      <c r="AE137" s="3"/>
      <c r="AF137" s="3"/>
      <c r="AG137" s="3"/>
    </row>
    <row r="138" spans="1:33" ht="26.4">
      <c r="A138" s="5">
        <v>45161.705486412036</v>
      </c>
      <c r="B138" s="6" t="s">
        <v>985</v>
      </c>
      <c r="C138" s="6" t="s">
        <v>27</v>
      </c>
      <c r="D138" s="6" t="s">
        <v>45</v>
      </c>
      <c r="E138" s="7" t="s">
        <v>75</v>
      </c>
      <c r="F138" s="6" t="s">
        <v>76</v>
      </c>
      <c r="G138" s="6" t="s">
        <v>31</v>
      </c>
      <c r="H138" s="6" t="s">
        <v>94</v>
      </c>
      <c r="I138" s="6" t="s">
        <v>47</v>
      </c>
      <c r="J138" s="6" t="s">
        <v>35</v>
      </c>
      <c r="K138" s="6" t="s">
        <v>48</v>
      </c>
      <c r="L138" s="6" t="s">
        <v>60</v>
      </c>
      <c r="M138" s="6" t="s">
        <v>60</v>
      </c>
      <c r="N138" s="6" t="s">
        <v>48</v>
      </c>
      <c r="O138" s="6" t="s">
        <v>49</v>
      </c>
      <c r="P138" s="6" t="s">
        <v>49</v>
      </c>
      <c r="Q138" s="6" t="s">
        <v>49</v>
      </c>
      <c r="R138" s="6" t="s">
        <v>69</v>
      </c>
      <c r="S138" s="6" t="s">
        <v>69</v>
      </c>
      <c r="T138" s="6" t="s">
        <v>49</v>
      </c>
      <c r="U138" s="6" t="s">
        <v>37</v>
      </c>
      <c r="V138" s="6" t="s">
        <v>49</v>
      </c>
      <c r="W138" s="6" t="s">
        <v>50</v>
      </c>
      <c r="X138" s="6" t="s">
        <v>986</v>
      </c>
      <c r="Y138" s="6" t="s">
        <v>987</v>
      </c>
      <c r="Z138" s="6" t="s">
        <v>988</v>
      </c>
      <c r="AB138" s="3"/>
      <c r="AC138" s="3"/>
      <c r="AD138" s="3"/>
      <c r="AE138" s="3"/>
      <c r="AF138" s="3"/>
      <c r="AG138" s="3"/>
    </row>
    <row r="139" spans="1:33" ht="26.4">
      <c r="A139" s="5">
        <v>45161.710673368056</v>
      </c>
      <c r="B139" s="6" t="s">
        <v>989</v>
      </c>
      <c r="C139" s="6" t="s">
        <v>44</v>
      </c>
      <c r="D139" s="6" t="s">
        <v>45</v>
      </c>
      <c r="E139" s="7" t="s">
        <v>56</v>
      </c>
      <c r="F139" s="6" t="s">
        <v>57</v>
      </c>
      <c r="G139" s="6" t="s">
        <v>58</v>
      </c>
      <c r="H139" s="6" t="s">
        <v>125</v>
      </c>
      <c r="I139" s="6" t="s">
        <v>33</v>
      </c>
      <c r="J139" s="6" t="s">
        <v>35</v>
      </c>
      <c r="K139" s="6" t="s">
        <v>48</v>
      </c>
      <c r="L139" s="6" t="s">
        <v>48</v>
      </c>
      <c r="M139" s="6" t="s">
        <v>60</v>
      </c>
      <c r="N139" s="6" t="s">
        <v>48</v>
      </c>
      <c r="O139" s="6" t="s">
        <v>49</v>
      </c>
      <c r="P139" s="6" t="s">
        <v>49</v>
      </c>
      <c r="Q139" s="6" t="s">
        <v>49</v>
      </c>
      <c r="R139" s="6" t="s">
        <v>69</v>
      </c>
      <c r="S139" s="6" t="s">
        <v>49</v>
      </c>
      <c r="T139" s="6" t="s">
        <v>49</v>
      </c>
      <c r="U139" s="6" t="s">
        <v>37</v>
      </c>
      <c r="V139" s="6" t="s">
        <v>37</v>
      </c>
      <c r="W139" s="6" t="s">
        <v>70</v>
      </c>
      <c r="X139" s="6" t="s">
        <v>990</v>
      </c>
      <c r="Y139" s="6" t="s">
        <v>409</v>
      </c>
      <c r="Z139" s="6" t="s">
        <v>991</v>
      </c>
      <c r="AB139" s="3"/>
      <c r="AC139" s="3"/>
      <c r="AD139" s="3"/>
      <c r="AE139" s="3"/>
      <c r="AF139" s="3"/>
      <c r="AG139" s="3"/>
    </row>
    <row r="140" spans="1:33" ht="13.2">
      <c r="A140" s="5">
        <v>45161.71683315972</v>
      </c>
      <c r="B140" s="6" t="s">
        <v>999</v>
      </c>
      <c r="C140" s="6" t="s">
        <v>27</v>
      </c>
      <c r="D140" s="6" t="s">
        <v>45</v>
      </c>
      <c r="E140" s="6" t="s">
        <v>29</v>
      </c>
      <c r="F140" s="6" t="s">
        <v>30</v>
      </c>
      <c r="G140" s="6" t="s">
        <v>31</v>
      </c>
      <c r="H140" s="6" t="s">
        <v>226</v>
      </c>
      <c r="I140" s="6" t="s">
        <v>47</v>
      </c>
      <c r="J140" s="6" t="s">
        <v>35</v>
      </c>
      <c r="K140" s="6" t="s">
        <v>35</v>
      </c>
      <c r="L140" s="6" t="s">
        <v>35</v>
      </c>
      <c r="M140" s="6" t="s">
        <v>35</v>
      </c>
      <c r="N140" s="6" t="s">
        <v>35</v>
      </c>
      <c r="O140" s="6" t="s">
        <v>87</v>
      </c>
      <c r="P140" s="6" t="s">
        <v>37</v>
      </c>
      <c r="Q140" s="6" t="s">
        <v>37</v>
      </c>
      <c r="R140" s="6" t="s">
        <v>37</v>
      </c>
      <c r="S140" s="6" t="s">
        <v>37</v>
      </c>
      <c r="T140" s="6" t="s">
        <v>37</v>
      </c>
      <c r="U140" s="6" t="s">
        <v>37</v>
      </c>
      <c r="V140" s="6" t="s">
        <v>37</v>
      </c>
      <c r="W140" s="6" t="s">
        <v>1000</v>
      </c>
      <c r="X140" s="6" t="s">
        <v>1001</v>
      </c>
      <c r="Y140" s="6" t="s">
        <v>578</v>
      </c>
      <c r="Z140" s="6" t="s">
        <v>1002</v>
      </c>
      <c r="AB140" s="3"/>
      <c r="AC140" s="3"/>
      <c r="AD140" s="3"/>
      <c r="AE140" s="3"/>
      <c r="AF140" s="3"/>
      <c r="AG140" s="3"/>
    </row>
    <row r="141" spans="1:33" ht="13.2">
      <c r="A141" s="5">
        <v>45161.719386921293</v>
      </c>
      <c r="B141" s="6" t="s">
        <v>1003</v>
      </c>
      <c r="C141" s="6" t="s">
        <v>27</v>
      </c>
      <c r="D141" s="6" t="s">
        <v>45</v>
      </c>
      <c r="E141" s="6" t="s">
        <v>230</v>
      </c>
      <c r="F141" s="6" t="s">
        <v>30</v>
      </c>
      <c r="G141" s="6" t="s">
        <v>214</v>
      </c>
      <c r="H141" s="6" t="s">
        <v>59</v>
      </c>
      <c r="I141" s="6" t="s">
        <v>33</v>
      </c>
      <c r="J141" s="6" t="s">
        <v>34</v>
      </c>
      <c r="K141" s="6" t="s">
        <v>34</v>
      </c>
      <c r="L141" s="6" t="s">
        <v>34</v>
      </c>
      <c r="M141" s="6" t="s">
        <v>35</v>
      </c>
      <c r="N141" s="6" t="s">
        <v>35</v>
      </c>
      <c r="O141" s="6" t="s">
        <v>87</v>
      </c>
      <c r="P141" s="6" t="s">
        <v>37</v>
      </c>
      <c r="Q141" s="6" t="s">
        <v>37</v>
      </c>
      <c r="R141" s="6" t="s">
        <v>38</v>
      </c>
      <c r="S141" s="6" t="s">
        <v>363</v>
      </c>
      <c r="T141" s="6" t="s">
        <v>37</v>
      </c>
      <c r="U141" s="6" t="s">
        <v>38</v>
      </c>
      <c r="V141" s="6" t="s">
        <v>37</v>
      </c>
      <c r="W141" s="6" t="s">
        <v>113</v>
      </c>
      <c r="X141" s="6" t="s">
        <v>1004</v>
      </c>
      <c r="Y141" s="6" t="s">
        <v>188</v>
      </c>
      <c r="Z141" s="6" t="s">
        <v>1005</v>
      </c>
      <c r="AB141" s="3"/>
      <c r="AC141" s="3"/>
      <c r="AD141" s="3"/>
      <c r="AE141" s="3"/>
      <c r="AF141" s="3"/>
      <c r="AG141" s="3"/>
    </row>
    <row r="142" spans="1:33" ht="13.2">
      <c r="A142" s="5">
        <v>45161.726617581022</v>
      </c>
      <c r="B142" s="6" t="s">
        <v>1008</v>
      </c>
      <c r="C142" s="6" t="s">
        <v>27</v>
      </c>
      <c r="D142" s="6" t="s">
        <v>45</v>
      </c>
      <c r="E142" s="6" t="s">
        <v>230</v>
      </c>
      <c r="F142" s="6" t="s">
        <v>30</v>
      </c>
      <c r="G142" s="6" t="s">
        <v>31</v>
      </c>
      <c r="H142" s="6" t="s">
        <v>125</v>
      </c>
      <c r="I142" s="6" t="s">
        <v>33</v>
      </c>
      <c r="J142" s="6" t="s">
        <v>35</v>
      </c>
      <c r="K142" s="6" t="s">
        <v>48</v>
      </c>
      <c r="L142" s="6" t="s">
        <v>35</v>
      </c>
      <c r="M142" s="6" t="s">
        <v>48</v>
      </c>
      <c r="N142" s="6" t="s">
        <v>35</v>
      </c>
      <c r="O142" s="6" t="s">
        <v>49</v>
      </c>
      <c r="P142" s="6" t="s">
        <v>37</v>
      </c>
      <c r="Q142" s="6" t="s">
        <v>37</v>
      </c>
      <c r="R142" s="6" t="s">
        <v>49</v>
      </c>
      <c r="S142" s="6" t="s">
        <v>49</v>
      </c>
      <c r="T142" s="6" t="s">
        <v>37</v>
      </c>
      <c r="U142" s="6" t="s">
        <v>37</v>
      </c>
      <c r="V142" s="6" t="s">
        <v>37</v>
      </c>
      <c r="W142" s="6" t="s">
        <v>50</v>
      </c>
      <c r="X142" s="6" t="s">
        <v>1009</v>
      </c>
      <c r="Y142" s="6" t="s">
        <v>888</v>
      </c>
      <c r="Z142" s="6" t="s">
        <v>1010</v>
      </c>
      <c r="AB142" s="3"/>
      <c r="AC142" s="3"/>
      <c r="AD142" s="3"/>
      <c r="AE142" s="3"/>
      <c r="AF142" s="3"/>
      <c r="AG142" s="3"/>
    </row>
    <row r="143" spans="1:33" ht="13.2">
      <c r="A143" s="5">
        <v>45161.727373171292</v>
      </c>
      <c r="B143" s="6" t="s">
        <v>826</v>
      </c>
      <c r="C143" s="6" t="s">
        <v>27</v>
      </c>
      <c r="D143" s="6" t="s">
        <v>45</v>
      </c>
      <c r="E143" s="6" t="s">
        <v>75</v>
      </c>
      <c r="F143" s="6" t="s">
        <v>30</v>
      </c>
      <c r="G143" s="6" t="s">
        <v>31</v>
      </c>
      <c r="H143" s="6" t="s">
        <v>59</v>
      </c>
      <c r="I143" s="6" t="s">
        <v>47</v>
      </c>
      <c r="J143" s="6" t="s">
        <v>48</v>
      </c>
      <c r="K143" s="6" t="s">
        <v>48</v>
      </c>
      <c r="L143" s="6" t="s">
        <v>48</v>
      </c>
      <c r="M143" s="6" t="s">
        <v>48</v>
      </c>
      <c r="N143" s="6" t="s">
        <v>60</v>
      </c>
      <c r="O143" s="6" t="s">
        <v>87</v>
      </c>
      <c r="P143" s="6" t="s">
        <v>37</v>
      </c>
      <c r="Q143" s="6" t="s">
        <v>37</v>
      </c>
      <c r="R143" s="6" t="s">
        <v>49</v>
      </c>
      <c r="S143" s="6" t="s">
        <v>37</v>
      </c>
      <c r="T143" s="6" t="s">
        <v>49</v>
      </c>
      <c r="U143" s="6" t="s">
        <v>37</v>
      </c>
      <c r="V143" s="6" t="s">
        <v>37</v>
      </c>
      <c r="W143" s="6" t="s">
        <v>77</v>
      </c>
      <c r="X143" s="6" t="s">
        <v>1011</v>
      </c>
      <c r="Y143" s="6" t="s">
        <v>1012</v>
      </c>
      <c r="Z143" s="6" t="s">
        <v>1013</v>
      </c>
      <c r="AB143" s="3"/>
      <c r="AC143" s="3"/>
      <c r="AD143" s="3"/>
      <c r="AE143" s="3"/>
      <c r="AF143" s="3"/>
      <c r="AG143" s="3"/>
    </row>
    <row r="144" spans="1:33" ht="13.2">
      <c r="A144" s="5">
        <v>45161.73462383102</v>
      </c>
      <c r="B144" s="6" t="s">
        <v>1028</v>
      </c>
      <c r="C144" s="6" t="s">
        <v>27</v>
      </c>
      <c r="D144" s="6" t="s">
        <v>45</v>
      </c>
      <c r="E144" s="6" t="s">
        <v>29</v>
      </c>
      <c r="F144" s="6" t="s">
        <v>76</v>
      </c>
      <c r="G144" s="6" t="s">
        <v>31</v>
      </c>
      <c r="H144" s="6" t="s">
        <v>59</v>
      </c>
      <c r="I144" s="6" t="s">
        <v>33</v>
      </c>
      <c r="J144" s="6" t="s">
        <v>35</v>
      </c>
      <c r="K144" s="6" t="s">
        <v>35</v>
      </c>
      <c r="L144" s="6" t="s">
        <v>35</v>
      </c>
      <c r="M144" s="6" t="s">
        <v>35</v>
      </c>
      <c r="N144" s="6" t="s">
        <v>35</v>
      </c>
      <c r="O144" s="6" t="s">
        <v>87</v>
      </c>
      <c r="P144" s="6" t="s">
        <v>37</v>
      </c>
      <c r="Q144" s="6" t="s">
        <v>37</v>
      </c>
      <c r="R144" s="6" t="s">
        <v>37</v>
      </c>
      <c r="S144" s="6" t="s">
        <v>37</v>
      </c>
      <c r="T144" s="6" t="s">
        <v>37</v>
      </c>
      <c r="U144" s="6" t="s">
        <v>38</v>
      </c>
      <c r="V144" s="6" t="s">
        <v>37</v>
      </c>
      <c r="W144" s="6" t="s">
        <v>50</v>
      </c>
      <c r="X144" s="6" t="s">
        <v>986</v>
      </c>
      <c r="Y144" s="6" t="s">
        <v>151</v>
      </c>
      <c r="Z144" s="6" t="s">
        <v>1029</v>
      </c>
      <c r="AB144" s="3"/>
      <c r="AC144" s="3"/>
      <c r="AD144" s="3"/>
      <c r="AE144" s="3"/>
      <c r="AF144" s="3"/>
      <c r="AG144" s="3"/>
    </row>
    <row r="145" spans="1:33" ht="13.2">
      <c r="A145" s="5">
        <v>45161.738021770834</v>
      </c>
      <c r="B145" s="6" t="s">
        <v>1034</v>
      </c>
      <c r="C145" s="6" t="s">
        <v>44</v>
      </c>
      <c r="D145" s="6" t="s">
        <v>45</v>
      </c>
      <c r="E145" s="6" t="s">
        <v>29</v>
      </c>
      <c r="F145" s="6" t="s">
        <v>30</v>
      </c>
      <c r="G145" s="6" t="s">
        <v>31</v>
      </c>
      <c r="H145" s="6" t="s">
        <v>46</v>
      </c>
      <c r="I145" s="6" t="s">
        <v>47</v>
      </c>
      <c r="J145" s="6" t="s">
        <v>48</v>
      </c>
      <c r="K145" s="6" t="s">
        <v>48</v>
      </c>
      <c r="L145" s="6" t="s">
        <v>35</v>
      </c>
      <c r="M145" s="6" t="s">
        <v>48</v>
      </c>
      <c r="N145" s="6" t="s">
        <v>48</v>
      </c>
      <c r="O145" s="6" t="s">
        <v>49</v>
      </c>
      <c r="P145" s="6" t="s">
        <v>49</v>
      </c>
      <c r="Q145" s="6" t="s">
        <v>49</v>
      </c>
      <c r="R145" s="6" t="s">
        <v>69</v>
      </c>
      <c r="S145" s="6" t="s">
        <v>49</v>
      </c>
      <c r="T145" s="6" t="s">
        <v>69</v>
      </c>
      <c r="U145" s="6" t="s">
        <v>49</v>
      </c>
      <c r="V145" s="6" t="s">
        <v>69</v>
      </c>
      <c r="W145" s="6" t="s">
        <v>126</v>
      </c>
      <c r="X145" s="6" t="s">
        <v>940</v>
      </c>
      <c r="Y145" s="6" t="s">
        <v>90</v>
      </c>
      <c r="Z145" s="6" t="s">
        <v>1035</v>
      </c>
      <c r="AB145" s="3"/>
      <c r="AC145" s="3"/>
      <c r="AD145" s="3"/>
      <c r="AE145" s="3"/>
      <c r="AF145" s="3"/>
      <c r="AG145" s="3"/>
    </row>
    <row r="146" spans="1:33" ht="13.2">
      <c r="A146" s="5">
        <v>45161.738522013889</v>
      </c>
      <c r="B146" s="6" t="s">
        <v>1039</v>
      </c>
      <c r="C146" s="6" t="s">
        <v>44</v>
      </c>
      <c r="D146" s="6" t="s">
        <v>45</v>
      </c>
      <c r="E146" s="6" t="s">
        <v>230</v>
      </c>
      <c r="F146" s="6" t="s">
        <v>30</v>
      </c>
      <c r="G146" s="6" t="s">
        <v>403</v>
      </c>
      <c r="H146" s="6" t="s">
        <v>112</v>
      </c>
      <c r="I146" s="6" t="s">
        <v>47</v>
      </c>
      <c r="J146" s="6" t="s">
        <v>48</v>
      </c>
      <c r="K146" s="6" t="s">
        <v>60</v>
      </c>
      <c r="L146" s="6" t="s">
        <v>48</v>
      </c>
      <c r="M146" s="6" t="s">
        <v>48</v>
      </c>
      <c r="N146" s="6" t="s">
        <v>60</v>
      </c>
      <c r="O146" s="6" t="s">
        <v>49</v>
      </c>
      <c r="P146" s="6" t="s">
        <v>49</v>
      </c>
      <c r="Q146" s="6" t="s">
        <v>49</v>
      </c>
      <c r="R146" s="6" t="s">
        <v>49</v>
      </c>
      <c r="S146" s="6" t="s">
        <v>49</v>
      </c>
      <c r="T146" s="6" t="s">
        <v>49</v>
      </c>
      <c r="U146" s="6" t="s">
        <v>49</v>
      </c>
      <c r="V146" s="6" t="s">
        <v>37</v>
      </c>
      <c r="W146" s="6" t="s">
        <v>154</v>
      </c>
      <c r="X146" s="6" t="s">
        <v>978</v>
      </c>
      <c r="Y146" s="6" t="s">
        <v>240</v>
      </c>
      <c r="Z146" s="6" t="s">
        <v>1040</v>
      </c>
      <c r="AB146" s="3"/>
      <c r="AC146" s="3"/>
      <c r="AD146" s="3"/>
      <c r="AE146" s="3"/>
      <c r="AF146" s="3"/>
      <c r="AG146" s="3"/>
    </row>
    <row r="147" spans="1:33" ht="13.2">
      <c r="A147" s="5">
        <v>45161.743298263886</v>
      </c>
      <c r="B147" s="6" t="s">
        <v>1041</v>
      </c>
      <c r="C147" s="6" t="s">
        <v>27</v>
      </c>
      <c r="D147" s="6" t="s">
        <v>45</v>
      </c>
      <c r="E147" s="6" t="s">
        <v>75</v>
      </c>
      <c r="F147" s="6" t="s">
        <v>30</v>
      </c>
      <c r="G147" s="6" t="s">
        <v>31</v>
      </c>
      <c r="H147" s="6" t="s">
        <v>226</v>
      </c>
      <c r="I147" s="6" t="s">
        <v>47</v>
      </c>
      <c r="J147" s="6" t="s">
        <v>48</v>
      </c>
      <c r="K147" s="6" t="s">
        <v>48</v>
      </c>
      <c r="L147" s="6" t="s">
        <v>48</v>
      </c>
      <c r="M147" s="6" t="s">
        <v>48</v>
      </c>
      <c r="N147" s="6" t="s">
        <v>48</v>
      </c>
      <c r="O147" s="6" t="s">
        <v>49</v>
      </c>
      <c r="P147" s="6" t="s">
        <v>49</v>
      </c>
      <c r="Q147" s="6" t="s">
        <v>49</v>
      </c>
      <c r="R147" s="6" t="s">
        <v>49</v>
      </c>
      <c r="S147" s="6" t="s">
        <v>49</v>
      </c>
      <c r="T147" s="6" t="s">
        <v>37</v>
      </c>
      <c r="U147" s="6" t="s">
        <v>49</v>
      </c>
      <c r="V147" s="6" t="s">
        <v>49</v>
      </c>
      <c r="W147" s="6" t="s">
        <v>675</v>
      </c>
      <c r="X147" s="6" t="s">
        <v>1042</v>
      </c>
      <c r="Y147" s="6" t="s">
        <v>72</v>
      </c>
      <c r="Z147" s="6" t="s">
        <v>1043</v>
      </c>
      <c r="AB147" s="3"/>
      <c r="AC147" s="3"/>
      <c r="AD147" s="3"/>
      <c r="AE147" s="3"/>
      <c r="AF147" s="3"/>
      <c r="AG147" s="3"/>
    </row>
    <row r="148" spans="1:33" ht="13.2">
      <c r="A148" s="5">
        <v>45161.748357268516</v>
      </c>
      <c r="B148" s="6" t="s">
        <v>1044</v>
      </c>
      <c r="C148" s="6" t="s">
        <v>44</v>
      </c>
      <c r="D148" s="6" t="s">
        <v>45</v>
      </c>
      <c r="E148" s="6" t="s">
        <v>29</v>
      </c>
      <c r="F148" s="6" t="s">
        <v>30</v>
      </c>
      <c r="G148" s="6" t="s">
        <v>31</v>
      </c>
      <c r="H148" s="6" t="s">
        <v>125</v>
      </c>
      <c r="I148" s="6" t="s">
        <v>33</v>
      </c>
      <c r="J148" s="6" t="s">
        <v>35</v>
      </c>
      <c r="K148" s="6" t="s">
        <v>35</v>
      </c>
      <c r="L148" s="6" t="s">
        <v>35</v>
      </c>
      <c r="M148" s="6" t="s">
        <v>60</v>
      </c>
      <c r="N148" s="6" t="s">
        <v>35</v>
      </c>
      <c r="O148" s="6" t="s">
        <v>87</v>
      </c>
      <c r="P148" s="6" t="s">
        <v>37</v>
      </c>
      <c r="Q148" s="6" t="s">
        <v>37</v>
      </c>
      <c r="R148" s="6" t="s">
        <v>37</v>
      </c>
      <c r="S148" s="6" t="s">
        <v>37</v>
      </c>
      <c r="T148" s="6" t="s">
        <v>49</v>
      </c>
      <c r="U148" s="6" t="s">
        <v>49</v>
      </c>
      <c r="V148" s="6" t="s">
        <v>37</v>
      </c>
      <c r="W148" s="6" t="s">
        <v>88</v>
      </c>
      <c r="X148" s="6" t="s">
        <v>1045</v>
      </c>
      <c r="Y148" s="6" t="s">
        <v>1046</v>
      </c>
      <c r="Z148" s="6" t="s">
        <v>1047</v>
      </c>
      <c r="AB148" s="3"/>
      <c r="AC148" s="3"/>
      <c r="AD148" s="3"/>
      <c r="AE148" s="3"/>
      <c r="AF148" s="3"/>
      <c r="AG148" s="3"/>
    </row>
    <row r="149" spans="1:33" ht="13.2">
      <c r="A149" s="5">
        <v>45161.753436192128</v>
      </c>
      <c r="B149" s="6" t="s">
        <v>1050</v>
      </c>
      <c r="C149" s="6" t="s">
        <v>27</v>
      </c>
      <c r="D149" s="6" t="s">
        <v>45</v>
      </c>
      <c r="E149" s="6" t="s">
        <v>29</v>
      </c>
      <c r="F149" s="6" t="s">
        <v>30</v>
      </c>
      <c r="G149" s="6" t="s">
        <v>214</v>
      </c>
      <c r="H149" s="6" t="s">
        <v>59</v>
      </c>
      <c r="I149" s="6" t="s">
        <v>33</v>
      </c>
      <c r="J149" s="6" t="s">
        <v>34</v>
      </c>
      <c r="K149" s="6" t="s">
        <v>35</v>
      </c>
      <c r="L149" s="6" t="s">
        <v>35</v>
      </c>
      <c r="M149" s="6" t="s">
        <v>35</v>
      </c>
      <c r="N149" s="6" t="s">
        <v>35</v>
      </c>
      <c r="O149" s="6" t="s">
        <v>87</v>
      </c>
      <c r="P149" s="6" t="s">
        <v>37</v>
      </c>
      <c r="Q149" s="6" t="s">
        <v>37</v>
      </c>
      <c r="R149" s="6" t="s">
        <v>37</v>
      </c>
      <c r="S149" s="6" t="s">
        <v>38</v>
      </c>
      <c r="T149" s="6" t="s">
        <v>37</v>
      </c>
      <c r="U149" s="6" t="s">
        <v>37</v>
      </c>
      <c r="V149" s="6" t="s">
        <v>37</v>
      </c>
      <c r="W149" s="6" t="s">
        <v>1051</v>
      </c>
      <c r="X149" s="6" t="s">
        <v>1052</v>
      </c>
      <c r="Y149" s="6" t="s">
        <v>671</v>
      </c>
      <c r="Z149" s="6" t="s">
        <v>1053</v>
      </c>
      <c r="AB149" s="3"/>
      <c r="AC149" s="3"/>
      <c r="AD149" s="3"/>
      <c r="AE149" s="3"/>
      <c r="AF149" s="3"/>
      <c r="AG149" s="3"/>
    </row>
    <row r="150" spans="1:33" ht="13.2">
      <c r="A150" s="5">
        <v>45161.756711354166</v>
      </c>
      <c r="B150" s="6" t="s">
        <v>1054</v>
      </c>
      <c r="C150" s="6" t="s">
        <v>27</v>
      </c>
      <c r="D150" s="6" t="s">
        <v>45</v>
      </c>
      <c r="E150" s="6" t="s">
        <v>75</v>
      </c>
      <c r="F150" s="6" t="s">
        <v>76</v>
      </c>
      <c r="G150" s="6" t="s">
        <v>31</v>
      </c>
      <c r="H150" s="6" t="s">
        <v>46</v>
      </c>
      <c r="I150" s="6" t="s">
        <v>47</v>
      </c>
      <c r="J150" s="6" t="s">
        <v>48</v>
      </c>
      <c r="K150" s="6" t="s">
        <v>48</v>
      </c>
      <c r="L150" s="6" t="s">
        <v>48</v>
      </c>
      <c r="M150" s="6" t="s">
        <v>60</v>
      </c>
      <c r="N150" s="6" t="s">
        <v>60</v>
      </c>
      <c r="O150" s="6" t="s">
        <v>49</v>
      </c>
      <c r="P150" s="6" t="s">
        <v>49</v>
      </c>
      <c r="Q150" s="6" t="s">
        <v>49</v>
      </c>
      <c r="R150" s="6" t="s">
        <v>49</v>
      </c>
      <c r="S150" s="6" t="s">
        <v>49</v>
      </c>
      <c r="T150" s="6" t="s">
        <v>49</v>
      </c>
      <c r="U150" s="6" t="s">
        <v>49</v>
      </c>
      <c r="V150" s="6" t="s">
        <v>37</v>
      </c>
      <c r="W150" s="6" t="s">
        <v>206</v>
      </c>
      <c r="X150" s="6" t="s">
        <v>1004</v>
      </c>
      <c r="Y150" s="6" t="s">
        <v>1055</v>
      </c>
      <c r="Z150" s="6" t="s">
        <v>1056</v>
      </c>
      <c r="AB150" s="3"/>
      <c r="AC150" s="3"/>
      <c r="AD150" s="3"/>
      <c r="AE150" s="3"/>
      <c r="AF150" s="3"/>
      <c r="AG150" s="3"/>
    </row>
    <row r="151" spans="1:33" ht="13.2">
      <c r="A151" s="5">
        <v>45161.7603771875</v>
      </c>
      <c r="B151" s="6" t="s">
        <v>1057</v>
      </c>
      <c r="C151" s="6" t="s">
        <v>44</v>
      </c>
      <c r="D151" s="6" t="s">
        <v>45</v>
      </c>
      <c r="E151" s="6" t="s">
        <v>75</v>
      </c>
      <c r="F151" s="6" t="s">
        <v>76</v>
      </c>
      <c r="G151" s="6" t="s">
        <v>31</v>
      </c>
      <c r="H151" s="6" t="s">
        <v>226</v>
      </c>
      <c r="I151" s="6" t="s">
        <v>47</v>
      </c>
      <c r="J151" s="6" t="s">
        <v>35</v>
      </c>
      <c r="K151" s="6" t="s">
        <v>60</v>
      </c>
      <c r="L151" s="6" t="s">
        <v>60</v>
      </c>
      <c r="M151" s="6" t="s">
        <v>60</v>
      </c>
      <c r="N151" s="6" t="s">
        <v>60</v>
      </c>
      <c r="O151" s="6" t="s">
        <v>68</v>
      </c>
      <c r="P151" s="6" t="s">
        <v>37</v>
      </c>
      <c r="Q151" s="6" t="s">
        <v>37</v>
      </c>
      <c r="R151" s="6" t="s">
        <v>69</v>
      </c>
      <c r="S151" s="6" t="s">
        <v>49</v>
      </c>
      <c r="T151" s="6" t="s">
        <v>49</v>
      </c>
      <c r="U151" s="6" t="s">
        <v>49</v>
      </c>
      <c r="V151" s="6" t="s">
        <v>49</v>
      </c>
      <c r="W151" s="6" t="s">
        <v>113</v>
      </c>
      <c r="X151" s="6" t="s">
        <v>1058</v>
      </c>
      <c r="Y151" s="6" t="s">
        <v>223</v>
      </c>
      <c r="Z151" s="6" t="s">
        <v>1059</v>
      </c>
      <c r="AB151" s="3"/>
      <c r="AC151" s="3"/>
      <c r="AD151" s="3"/>
      <c r="AE151" s="3"/>
      <c r="AF151" s="3"/>
      <c r="AG151" s="3"/>
    </row>
    <row r="152" spans="1:33" ht="13.2">
      <c r="A152" s="5">
        <v>45161.760663935187</v>
      </c>
      <c r="B152" s="6" t="s">
        <v>1060</v>
      </c>
      <c r="C152" s="6" t="s">
        <v>27</v>
      </c>
      <c r="D152" s="6" t="s">
        <v>45</v>
      </c>
      <c r="E152" s="6" t="s">
        <v>29</v>
      </c>
      <c r="F152" s="6" t="s">
        <v>30</v>
      </c>
      <c r="G152" s="6" t="s">
        <v>512</v>
      </c>
      <c r="H152" s="6" t="s">
        <v>94</v>
      </c>
      <c r="I152" s="6" t="s">
        <v>33</v>
      </c>
      <c r="J152" s="6" t="s">
        <v>35</v>
      </c>
      <c r="K152" s="6" t="s">
        <v>35</v>
      </c>
      <c r="L152" s="6" t="s">
        <v>35</v>
      </c>
      <c r="M152" s="6" t="s">
        <v>35</v>
      </c>
      <c r="N152" s="6" t="s">
        <v>35</v>
      </c>
      <c r="O152" s="6" t="s">
        <v>87</v>
      </c>
      <c r="P152" s="6" t="s">
        <v>37</v>
      </c>
      <c r="Q152" s="6" t="s">
        <v>37</v>
      </c>
      <c r="R152" s="6" t="s">
        <v>37</v>
      </c>
      <c r="S152" s="6" t="s">
        <v>37</v>
      </c>
      <c r="T152" s="6" t="s">
        <v>37</v>
      </c>
      <c r="U152" s="6" t="s">
        <v>37</v>
      </c>
      <c r="V152" s="6" t="s">
        <v>37</v>
      </c>
      <c r="W152" s="6" t="s">
        <v>106</v>
      </c>
      <c r="X152" s="6" t="s">
        <v>1061</v>
      </c>
      <c r="Y152" s="6" t="s">
        <v>349</v>
      </c>
      <c r="Z152" s="6" t="s">
        <v>1062</v>
      </c>
      <c r="AB152" s="3"/>
      <c r="AC152" s="3"/>
      <c r="AD152" s="3"/>
      <c r="AE152" s="3"/>
      <c r="AF152" s="3"/>
      <c r="AG152" s="3"/>
    </row>
    <row r="153" spans="1:33" ht="13.2">
      <c r="A153" s="5">
        <v>45161.779592719904</v>
      </c>
      <c r="B153" s="6" t="s">
        <v>1066</v>
      </c>
      <c r="C153" s="6" t="s">
        <v>44</v>
      </c>
      <c r="D153" s="6" t="s">
        <v>45</v>
      </c>
      <c r="E153" s="6" t="s">
        <v>75</v>
      </c>
      <c r="F153" s="6" t="s">
        <v>76</v>
      </c>
      <c r="G153" s="6" t="s">
        <v>403</v>
      </c>
      <c r="H153" s="6" t="s">
        <v>226</v>
      </c>
      <c r="I153" s="6" t="s">
        <v>47</v>
      </c>
      <c r="J153" s="6" t="s">
        <v>48</v>
      </c>
      <c r="K153" s="6" t="s">
        <v>48</v>
      </c>
      <c r="L153" s="6" t="s">
        <v>35</v>
      </c>
      <c r="M153" s="6" t="s">
        <v>48</v>
      </c>
      <c r="N153" s="6" t="s">
        <v>48</v>
      </c>
      <c r="O153" s="6" t="s">
        <v>49</v>
      </c>
      <c r="P153" s="6" t="s">
        <v>49</v>
      </c>
      <c r="Q153" s="6" t="s">
        <v>49</v>
      </c>
      <c r="R153" s="6" t="s">
        <v>37</v>
      </c>
      <c r="S153" s="6" t="s">
        <v>49</v>
      </c>
      <c r="T153" s="6" t="s">
        <v>49</v>
      </c>
      <c r="U153" s="6" t="s">
        <v>37</v>
      </c>
      <c r="V153" s="6" t="s">
        <v>49</v>
      </c>
      <c r="W153" s="6" t="s">
        <v>70</v>
      </c>
      <c r="X153" s="6" t="s">
        <v>974</v>
      </c>
      <c r="Y153" s="6" t="s">
        <v>1067</v>
      </c>
      <c r="Z153" s="6" t="s">
        <v>1068</v>
      </c>
      <c r="AB153" s="3"/>
      <c r="AC153" s="3"/>
      <c r="AD153" s="3"/>
      <c r="AE153" s="3"/>
      <c r="AF153" s="3"/>
      <c r="AG153" s="3"/>
    </row>
    <row r="154" spans="1:33" ht="13.2">
      <c r="A154" s="5">
        <v>45161.781505949075</v>
      </c>
      <c r="B154" s="6" t="s">
        <v>1069</v>
      </c>
      <c r="C154" s="6" t="s">
        <v>44</v>
      </c>
      <c r="D154" s="6" t="s">
        <v>45</v>
      </c>
      <c r="E154" s="6" t="s">
        <v>29</v>
      </c>
      <c r="F154" s="6" t="s">
        <v>30</v>
      </c>
      <c r="G154" s="6" t="s">
        <v>31</v>
      </c>
      <c r="H154" s="6" t="s">
        <v>59</v>
      </c>
      <c r="I154" s="6" t="s">
        <v>47</v>
      </c>
      <c r="J154" s="6" t="s">
        <v>35</v>
      </c>
      <c r="K154" s="6" t="s">
        <v>48</v>
      </c>
      <c r="L154" s="6" t="s">
        <v>48</v>
      </c>
      <c r="M154" s="6" t="s">
        <v>60</v>
      </c>
      <c r="N154" s="6" t="s">
        <v>48</v>
      </c>
      <c r="O154" s="6" t="s">
        <v>49</v>
      </c>
      <c r="P154" s="6" t="s">
        <v>49</v>
      </c>
      <c r="Q154" s="6" t="s">
        <v>49</v>
      </c>
      <c r="R154" s="6" t="s">
        <v>49</v>
      </c>
      <c r="S154" s="6" t="s">
        <v>37</v>
      </c>
      <c r="T154" s="6" t="s">
        <v>49</v>
      </c>
      <c r="U154" s="6" t="s">
        <v>49</v>
      </c>
      <c r="V154" s="6" t="s">
        <v>49</v>
      </c>
      <c r="W154" s="6" t="s">
        <v>106</v>
      </c>
      <c r="X154" s="6" t="s">
        <v>1070</v>
      </c>
      <c r="Y154" s="6" t="s">
        <v>72</v>
      </c>
      <c r="Z154" s="6" t="s">
        <v>1071</v>
      </c>
      <c r="AB154" s="3"/>
      <c r="AC154" s="3"/>
      <c r="AD154" s="3"/>
      <c r="AE154" s="3"/>
      <c r="AF154" s="3"/>
      <c r="AG154" s="3"/>
    </row>
    <row r="155" spans="1:33" ht="13.2">
      <c r="A155" s="5">
        <v>45161.792322650464</v>
      </c>
      <c r="B155" s="6" t="s">
        <v>1083</v>
      </c>
      <c r="C155" s="6" t="s">
        <v>44</v>
      </c>
      <c r="D155" s="6" t="s">
        <v>45</v>
      </c>
      <c r="E155" s="6" t="s">
        <v>75</v>
      </c>
      <c r="F155" s="6" t="s">
        <v>30</v>
      </c>
      <c r="G155" s="6" t="s">
        <v>454</v>
      </c>
      <c r="H155" s="6" t="s">
        <v>112</v>
      </c>
      <c r="I155" s="6" t="s">
        <v>33</v>
      </c>
      <c r="J155" s="6" t="s">
        <v>35</v>
      </c>
      <c r="K155" s="6" t="s">
        <v>35</v>
      </c>
      <c r="L155" s="6" t="s">
        <v>48</v>
      </c>
      <c r="M155" s="6" t="s">
        <v>35</v>
      </c>
      <c r="N155" s="6" t="s">
        <v>35</v>
      </c>
      <c r="O155" s="6" t="s">
        <v>87</v>
      </c>
      <c r="P155" s="6" t="s">
        <v>37</v>
      </c>
      <c r="Q155" s="6" t="s">
        <v>37</v>
      </c>
      <c r="R155" s="6" t="s">
        <v>37</v>
      </c>
      <c r="S155" s="6" t="s">
        <v>37</v>
      </c>
      <c r="T155" s="6" t="s">
        <v>37</v>
      </c>
      <c r="U155" s="6" t="s">
        <v>37</v>
      </c>
      <c r="V155" s="6" t="s">
        <v>37</v>
      </c>
      <c r="W155" s="6" t="s">
        <v>139</v>
      </c>
      <c r="X155" s="6" t="s">
        <v>1084</v>
      </c>
      <c r="Y155" s="6" t="s">
        <v>97</v>
      </c>
      <c r="Z155" s="6" t="s">
        <v>1085</v>
      </c>
      <c r="AB155" s="3"/>
      <c r="AC155" s="3"/>
      <c r="AD155" s="3"/>
      <c r="AE155" s="3"/>
      <c r="AF155" s="3"/>
      <c r="AG155" s="3"/>
    </row>
    <row r="156" spans="1:33" ht="13.2">
      <c r="A156" s="5">
        <v>45161.795538321763</v>
      </c>
      <c r="B156" s="6" t="s">
        <v>1091</v>
      </c>
      <c r="C156" s="6" t="s">
        <v>44</v>
      </c>
      <c r="D156" s="6" t="s">
        <v>45</v>
      </c>
      <c r="E156" s="6" t="s">
        <v>75</v>
      </c>
      <c r="F156" s="6" t="s">
        <v>76</v>
      </c>
      <c r="G156" s="6" t="s">
        <v>403</v>
      </c>
      <c r="H156" s="6" t="s">
        <v>112</v>
      </c>
      <c r="I156" s="6" t="s">
        <v>33</v>
      </c>
      <c r="J156" s="6" t="s">
        <v>34</v>
      </c>
      <c r="K156" s="6" t="s">
        <v>35</v>
      </c>
      <c r="L156" s="6" t="s">
        <v>34</v>
      </c>
      <c r="M156" s="6" t="s">
        <v>35</v>
      </c>
      <c r="N156" s="6" t="s">
        <v>34</v>
      </c>
      <c r="O156" s="6" t="s">
        <v>87</v>
      </c>
      <c r="P156" s="6" t="s">
        <v>37</v>
      </c>
      <c r="Q156" s="6" t="s">
        <v>37</v>
      </c>
      <c r="R156" s="6" t="s">
        <v>37</v>
      </c>
      <c r="S156" s="6" t="s">
        <v>363</v>
      </c>
      <c r="T156" s="6" t="s">
        <v>37</v>
      </c>
      <c r="U156" s="6" t="s">
        <v>37</v>
      </c>
      <c r="V156" s="6" t="s">
        <v>38</v>
      </c>
      <c r="W156" s="6" t="s">
        <v>1092</v>
      </c>
      <c r="X156" s="6" t="s">
        <v>1093</v>
      </c>
      <c r="Y156" s="6" t="s">
        <v>409</v>
      </c>
      <c r="Z156" s="6" t="s">
        <v>1094</v>
      </c>
      <c r="AB156" s="3"/>
      <c r="AC156" s="3"/>
      <c r="AD156" s="3"/>
      <c r="AE156" s="3"/>
      <c r="AF156" s="3"/>
      <c r="AG156" s="3"/>
    </row>
    <row r="157" spans="1:33" ht="13.2">
      <c r="A157" s="5">
        <v>45161.800010243052</v>
      </c>
      <c r="B157" s="6" t="s">
        <v>1095</v>
      </c>
      <c r="C157" s="6" t="s">
        <v>44</v>
      </c>
      <c r="D157" s="6" t="s">
        <v>45</v>
      </c>
      <c r="E157" s="6" t="s">
        <v>29</v>
      </c>
      <c r="F157" s="6" t="s">
        <v>30</v>
      </c>
      <c r="G157" s="6" t="s">
        <v>31</v>
      </c>
      <c r="H157" s="6" t="s">
        <v>148</v>
      </c>
      <c r="I157" s="6" t="s">
        <v>47</v>
      </c>
      <c r="J157" s="6" t="s">
        <v>60</v>
      </c>
      <c r="K157" s="6" t="s">
        <v>60</v>
      </c>
      <c r="L157" s="6" t="s">
        <v>60</v>
      </c>
      <c r="M157" s="6" t="s">
        <v>60</v>
      </c>
      <c r="N157" s="6" t="s">
        <v>60</v>
      </c>
      <c r="O157" s="6" t="s">
        <v>87</v>
      </c>
      <c r="P157" s="6" t="s">
        <v>49</v>
      </c>
      <c r="Q157" s="6" t="s">
        <v>37</v>
      </c>
      <c r="R157" s="6" t="s">
        <v>49</v>
      </c>
      <c r="S157" s="6" t="s">
        <v>37</v>
      </c>
      <c r="T157" s="6" t="s">
        <v>69</v>
      </c>
      <c r="U157" s="6" t="s">
        <v>49</v>
      </c>
      <c r="V157" s="6" t="s">
        <v>37</v>
      </c>
      <c r="W157" s="6" t="s">
        <v>50</v>
      </c>
      <c r="X157" s="6" t="s">
        <v>1096</v>
      </c>
      <c r="Y157" s="6" t="s">
        <v>223</v>
      </c>
      <c r="Z157" s="6" t="s">
        <v>1097</v>
      </c>
      <c r="AB157" s="3"/>
      <c r="AC157" s="3"/>
      <c r="AD157" s="3"/>
      <c r="AE157" s="3"/>
      <c r="AF157" s="3"/>
      <c r="AG157" s="3"/>
    </row>
    <row r="158" spans="1:33" ht="13.2">
      <c r="A158" s="5">
        <v>45161.809653819444</v>
      </c>
      <c r="B158" s="6" t="s">
        <v>1103</v>
      </c>
      <c r="C158" s="6" t="s">
        <v>27</v>
      </c>
      <c r="D158" s="6" t="s">
        <v>45</v>
      </c>
      <c r="E158" s="6" t="s">
        <v>75</v>
      </c>
      <c r="F158" s="6" t="s">
        <v>76</v>
      </c>
      <c r="G158" s="6" t="s">
        <v>31</v>
      </c>
      <c r="H158" s="6" t="s">
        <v>83</v>
      </c>
      <c r="I158" s="6" t="s">
        <v>47</v>
      </c>
      <c r="J158" s="6" t="s">
        <v>48</v>
      </c>
      <c r="K158" s="6" t="s">
        <v>48</v>
      </c>
      <c r="L158" s="6" t="s">
        <v>35</v>
      </c>
      <c r="M158" s="6" t="s">
        <v>48</v>
      </c>
      <c r="N158" s="6" t="s">
        <v>35</v>
      </c>
      <c r="O158" s="6" t="s">
        <v>49</v>
      </c>
      <c r="P158" s="6" t="s">
        <v>37</v>
      </c>
      <c r="Q158" s="6" t="s">
        <v>37</v>
      </c>
      <c r="R158" s="6" t="s">
        <v>49</v>
      </c>
      <c r="S158" s="6" t="s">
        <v>49</v>
      </c>
      <c r="T158" s="6" t="s">
        <v>49</v>
      </c>
      <c r="U158" s="6" t="s">
        <v>49</v>
      </c>
      <c r="V158" s="6" t="s">
        <v>37</v>
      </c>
      <c r="W158" s="6" t="s">
        <v>1000</v>
      </c>
      <c r="X158" s="6" t="s">
        <v>955</v>
      </c>
      <c r="Y158" s="6" t="s">
        <v>179</v>
      </c>
      <c r="Z158" s="6" t="s">
        <v>1104</v>
      </c>
      <c r="AB158" s="3"/>
      <c r="AC158" s="3"/>
      <c r="AD158" s="3"/>
      <c r="AE158" s="3"/>
      <c r="AF158" s="3"/>
      <c r="AG158" s="3"/>
    </row>
    <row r="159" spans="1:33" ht="13.2">
      <c r="A159" s="5">
        <v>45161.814322731487</v>
      </c>
      <c r="B159" s="6" t="s">
        <v>1105</v>
      </c>
      <c r="C159" s="6" t="s">
        <v>44</v>
      </c>
      <c r="D159" s="6" t="s">
        <v>45</v>
      </c>
      <c r="E159" s="6" t="s">
        <v>29</v>
      </c>
      <c r="F159" s="6" t="s">
        <v>76</v>
      </c>
      <c r="G159" s="6" t="s">
        <v>58</v>
      </c>
      <c r="H159" s="6" t="s">
        <v>125</v>
      </c>
      <c r="I159" s="6" t="s">
        <v>47</v>
      </c>
      <c r="J159" s="6" t="s">
        <v>48</v>
      </c>
      <c r="K159" s="6" t="s">
        <v>34</v>
      </c>
      <c r="L159" s="6" t="s">
        <v>35</v>
      </c>
      <c r="M159" s="6" t="s">
        <v>48</v>
      </c>
      <c r="N159" s="6" t="s">
        <v>35</v>
      </c>
      <c r="O159" s="6" t="s">
        <v>49</v>
      </c>
      <c r="P159" s="6" t="s">
        <v>49</v>
      </c>
      <c r="Q159" s="6" t="s">
        <v>49</v>
      </c>
      <c r="R159" s="6" t="s">
        <v>37</v>
      </c>
      <c r="S159" s="6" t="s">
        <v>49</v>
      </c>
      <c r="T159" s="6" t="s">
        <v>49</v>
      </c>
      <c r="U159" s="6" t="s">
        <v>49</v>
      </c>
      <c r="V159" s="6" t="s">
        <v>49</v>
      </c>
      <c r="W159" s="6" t="s">
        <v>1106</v>
      </c>
      <c r="X159" s="6" t="s">
        <v>1107</v>
      </c>
      <c r="Y159" s="6" t="s">
        <v>1108</v>
      </c>
      <c r="Z159" s="6" t="s">
        <v>1109</v>
      </c>
      <c r="AB159" s="3"/>
      <c r="AC159" s="3"/>
      <c r="AD159" s="3"/>
      <c r="AE159" s="3"/>
      <c r="AF159" s="3"/>
      <c r="AG159" s="3"/>
    </row>
    <row r="160" spans="1:33" ht="13.2">
      <c r="A160" s="5">
        <v>45161.826186284721</v>
      </c>
      <c r="B160" s="6" t="s">
        <v>1116</v>
      </c>
      <c r="C160" s="6" t="s">
        <v>27</v>
      </c>
      <c r="D160" s="6" t="s">
        <v>45</v>
      </c>
      <c r="E160" s="6" t="s">
        <v>56</v>
      </c>
      <c r="F160" s="6" t="s">
        <v>164</v>
      </c>
      <c r="G160" s="6" t="s">
        <v>403</v>
      </c>
      <c r="H160" s="6" t="s">
        <v>105</v>
      </c>
      <c r="I160" s="6" t="s">
        <v>47</v>
      </c>
      <c r="J160" s="6" t="s">
        <v>48</v>
      </c>
      <c r="K160" s="6" t="s">
        <v>48</v>
      </c>
      <c r="L160" s="6" t="s">
        <v>48</v>
      </c>
      <c r="M160" s="6" t="s">
        <v>48</v>
      </c>
      <c r="N160" s="6" t="s">
        <v>48</v>
      </c>
      <c r="O160" s="6" t="s">
        <v>49</v>
      </c>
      <c r="P160" s="6" t="s">
        <v>49</v>
      </c>
      <c r="Q160" s="6" t="s">
        <v>49</v>
      </c>
      <c r="R160" s="6" t="s">
        <v>49</v>
      </c>
      <c r="S160" s="6" t="s">
        <v>49</v>
      </c>
      <c r="T160" s="6" t="s">
        <v>49</v>
      </c>
      <c r="U160" s="6" t="s">
        <v>49</v>
      </c>
      <c r="V160" s="6" t="s">
        <v>49</v>
      </c>
      <c r="W160" s="6" t="s">
        <v>191</v>
      </c>
      <c r="X160" s="6" t="s">
        <v>986</v>
      </c>
      <c r="Y160" s="6" t="s">
        <v>1117</v>
      </c>
      <c r="Z160" s="6" t="s">
        <v>1118</v>
      </c>
      <c r="AB160" s="3"/>
      <c r="AC160" s="3"/>
      <c r="AD160" s="3"/>
      <c r="AE160" s="3"/>
      <c r="AF160" s="3"/>
      <c r="AG160" s="3"/>
    </row>
    <row r="161" spans="1:33" ht="13.2">
      <c r="A161" s="5">
        <v>45161.828246435187</v>
      </c>
      <c r="B161" s="6" t="s">
        <v>1119</v>
      </c>
      <c r="C161" s="6" t="s">
        <v>44</v>
      </c>
      <c r="D161" s="6" t="s">
        <v>45</v>
      </c>
      <c r="E161" s="6" t="s">
        <v>29</v>
      </c>
      <c r="F161" s="6" t="s">
        <v>164</v>
      </c>
      <c r="G161" s="6" t="s">
        <v>214</v>
      </c>
      <c r="H161" s="6" t="s">
        <v>112</v>
      </c>
      <c r="I161" s="6" t="s">
        <v>33</v>
      </c>
      <c r="J161" s="6" t="s">
        <v>35</v>
      </c>
      <c r="K161" s="6" t="s">
        <v>35</v>
      </c>
      <c r="L161" s="6" t="s">
        <v>35</v>
      </c>
      <c r="M161" s="6" t="s">
        <v>35</v>
      </c>
      <c r="N161" s="6" t="s">
        <v>35</v>
      </c>
      <c r="O161" s="6" t="s">
        <v>87</v>
      </c>
      <c r="P161" s="6" t="s">
        <v>37</v>
      </c>
      <c r="Q161" s="6" t="s">
        <v>37</v>
      </c>
      <c r="R161" s="6" t="s">
        <v>37</v>
      </c>
      <c r="S161" s="6" t="s">
        <v>37</v>
      </c>
      <c r="T161" s="6" t="s">
        <v>37</v>
      </c>
      <c r="U161" s="6" t="s">
        <v>37</v>
      </c>
      <c r="V161" s="6" t="s">
        <v>37</v>
      </c>
      <c r="W161" s="6" t="s">
        <v>132</v>
      </c>
      <c r="X161" s="6" t="s">
        <v>978</v>
      </c>
      <c r="Y161" s="6" t="s">
        <v>286</v>
      </c>
      <c r="Z161" s="6" t="s">
        <v>1120</v>
      </c>
      <c r="AB161" s="3"/>
      <c r="AC161" s="3"/>
      <c r="AD161" s="3"/>
      <c r="AE161" s="3"/>
      <c r="AF161" s="3"/>
      <c r="AG161" s="3"/>
    </row>
    <row r="162" spans="1:33" ht="13.2">
      <c r="A162" s="5">
        <v>45161.828693055555</v>
      </c>
      <c r="B162" s="6" t="s">
        <v>1121</v>
      </c>
      <c r="C162" s="6" t="s">
        <v>27</v>
      </c>
      <c r="D162" s="6" t="s">
        <v>45</v>
      </c>
      <c r="E162" s="6" t="s">
        <v>75</v>
      </c>
      <c r="F162" s="6" t="s">
        <v>164</v>
      </c>
      <c r="G162" s="6" t="s">
        <v>1122</v>
      </c>
      <c r="H162" s="6" t="s">
        <v>226</v>
      </c>
      <c r="I162" s="6" t="s">
        <v>47</v>
      </c>
      <c r="J162" s="6" t="s">
        <v>35</v>
      </c>
      <c r="K162" s="6" t="s">
        <v>35</v>
      </c>
      <c r="L162" s="6" t="s">
        <v>35</v>
      </c>
      <c r="M162" s="6" t="s">
        <v>35</v>
      </c>
      <c r="N162" s="6" t="s">
        <v>35</v>
      </c>
      <c r="O162" s="6" t="s">
        <v>87</v>
      </c>
      <c r="P162" s="6" t="s">
        <v>37</v>
      </c>
      <c r="Q162" s="6" t="s">
        <v>37</v>
      </c>
      <c r="R162" s="6" t="s">
        <v>69</v>
      </c>
      <c r="S162" s="6" t="s">
        <v>69</v>
      </c>
      <c r="T162" s="6" t="s">
        <v>69</v>
      </c>
      <c r="U162" s="6" t="s">
        <v>37</v>
      </c>
      <c r="V162" s="6" t="s">
        <v>37</v>
      </c>
      <c r="W162" s="6" t="s">
        <v>154</v>
      </c>
      <c r="X162" s="6" t="s">
        <v>940</v>
      </c>
      <c r="Y162" s="6" t="s">
        <v>168</v>
      </c>
      <c r="Z162" s="6" t="s">
        <v>1123</v>
      </c>
      <c r="AB162" s="3"/>
      <c r="AC162" s="3"/>
      <c r="AD162" s="3"/>
      <c r="AE162" s="3"/>
      <c r="AF162" s="3"/>
      <c r="AG162" s="3"/>
    </row>
    <row r="163" spans="1:33" ht="13.2">
      <c r="A163" s="5">
        <v>45161.832743553241</v>
      </c>
      <c r="B163" s="6" t="s">
        <v>1124</v>
      </c>
      <c r="C163" s="6" t="s">
        <v>27</v>
      </c>
      <c r="D163" s="6" t="s">
        <v>45</v>
      </c>
      <c r="E163" s="6" t="s">
        <v>75</v>
      </c>
      <c r="F163" s="6" t="s">
        <v>164</v>
      </c>
      <c r="G163" s="6" t="s">
        <v>31</v>
      </c>
      <c r="H163" s="6" t="s">
        <v>83</v>
      </c>
      <c r="I163" s="6" t="s">
        <v>33</v>
      </c>
      <c r="J163" s="6" t="s">
        <v>48</v>
      </c>
      <c r="K163" s="6" t="s">
        <v>48</v>
      </c>
      <c r="L163" s="6" t="s">
        <v>48</v>
      </c>
      <c r="M163" s="6" t="s">
        <v>48</v>
      </c>
      <c r="N163" s="6" t="s">
        <v>48</v>
      </c>
      <c r="O163" s="6" t="s">
        <v>49</v>
      </c>
      <c r="P163" s="6" t="s">
        <v>49</v>
      </c>
      <c r="Q163" s="6" t="s">
        <v>49</v>
      </c>
      <c r="R163" s="6" t="s">
        <v>49</v>
      </c>
      <c r="S163" s="6" t="s">
        <v>49</v>
      </c>
      <c r="T163" s="6" t="s">
        <v>49</v>
      </c>
      <c r="U163" s="6" t="s">
        <v>49</v>
      </c>
      <c r="V163" s="6" t="s">
        <v>49</v>
      </c>
      <c r="W163" s="6" t="s">
        <v>88</v>
      </c>
      <c r="X163" s="6" t="s">
        <v>940</v>
      </c>
      <c r="Y163" s="6" t="s">
        <v>1125</v>
      </c>
      <c r="Z163" s="6" t="s">
        <v>1126</v>
      </c>
      <c r="AB163" s="3"/>
      <c r="AC163" s="3"/>
      <c r="AD163" s="3"/>
      <c r="AE163" s="3"/>
      <c r="AF163" s="3"/>
      <c r="AG163" s="3"/>
    </row>
    <row r="164" spans="1:33" ht="13.2">
      <c r="A164" s="5">
        <v>45161.835597928242</v>
      </c>
      <c r="B164" s="6" t="s">
        <v>1127</v>
      </c>
      <c r="C164" s="6" t="s">
        <v>27</v>
      </c>
      <c r="D164" s="6" t="s">
        <v>45</v>
      </c>
      <c r="E164" s="6" t="s">
        <v>75</v>
      </c>
      <c r="F164" s="6" t="s">
        <v>76</v>
      </c>
      <c r="G164" s="6" t="s">
        <v>31</v>
      </c>
      <c r="H164" s="6" t="s">
        <v>148</v>
      </c>
      <c r="I164" s="6" t="s">
        <v>33</v>
      </c>
      <c r="J164" s="6" t="s">
        <v>35</v>
      </c>
      <c r="K164" s="6" t="s">
        <v>48</v>
      </c>
      <c r="L164" s="6" t="s">
        <v>35</v>
      </c>
      <c r="M164" s="6" t="s">
        <v>60</v>
      </c>
      <c r="N164" s="6" t="s">
        <v>48</v>
      </c>
      <c r="O164" s="6" t="s">
        <v>87</v>
      </c>
      <c r="P164" s="6" t="s">
        <v>37</v>
      </c>
      <c r="Q164" s="6" t="s">
        <v>37</v>
      </c>
      <c r="R164" s="6" t="s">
        <v>49</v>
      </c>
      <c r="S164" s="6" t="s">
        <v>37</v>
      </c>
      <c r="T164" s="6" t="s">
        <v>49</v>
      </c>
      <c r="U164" s="6" t="s">
        <v>49</v>
      </c>
      <c r="V164" s="6" t="s">
        <v>37</v>
      </c>
      <c r="W164" s="6" t="s">
        <v>88</v>
      </c>
      <c r="X164" s="6" t="s">
        <v>940</v>
      </c>
      <c r="Y164" s="6" t="s">
        <v>168</v>
      </c>
      <c r="Z164" s="6" t="s">
        <v>1128</v>
      </c>
      <c r="AB164" s="3"/>
      <c r="AC164" s="3"/>
      <c r="AD164" s="3"/>
      <c r="AE164" s="3"/>
      <c r="AF164" s="3"/>
      <c r="AG164" s="3"/>
    </row>
    <row r="165" spans="1:33" ht="13.2">
      <c r="A165" s="5">
        <v>45161.837682280093</v>
      </c>
      <c r="B165" s="6" t="s">
        <v>1129</v>
      </c>
      <c r="C165" s="6" t="s">
        <v>44</v>
      </c>
      <c r="D165" s="6" t="s">
        <v>45</v>
      </c>
      <c r="E165" s="6" t="s">
        <v>75</v>
      </c>
      <c r="F165" s="6" t="s">
        <v>164</v>
      </c>
      <c r="G165" s="6" t="s">
        <v>31</v>
      </c>
      <c r="H165" s="6" t="s">
        <v>226</v>
      </c>
      <c r="I165" s="6" t="s">
        <v>47</v>
      </c>
      <c r="J165" s="6" t="s">
        <v>60</v>
      </c>
      <c r="K165" s="6" t="s">
        <v>60</v>
      </c>
      <c r="L165" s="6" t="s">
        <v>60</v>
      </c>
      <c r="M165" s="6" t="s">
        <v>60</v>
      </c>
      <c r="N165" s="6" t="s">
        <v>60</v>
      </c>
      <c r="O165" s="6" t="s">
        <v>68</v>
      </c>
      <c r="P165" s="6" t="s">
        <v>69</v>
      </c>
      <c r="Q165" s="6" t="s">
        <v>69</v>
      </c>
      <c r="R165" s="6" t="s">
        <v>69</v>
      </c>
      <c r="S165" s="6" t="s">
        <v>69</v>
      </c>
      <c r="T165" s="6" t="s">
        <v>49</v>
      </c>
      <c r="U165" s="6" t="s">
        <v>69</v>
      </c>
      <c r="V165" s="6" t="s">
        <v>69</v>
      </c>
      <c r="W165" s="6" t="s">
        <v>197</v>
      </c>
      <c r="X165" s="6" t="s">
        <v>1130</v>
      </c>
      <c r="Y165" s="6" t="s">
        <v>90</v>
      </c>
      <c r="Z165" s="6" t="s">
        <v>1131</v>
      </c>
      <c r="AB165" s="3"/>
      <c r="AC165" s="3"/>
      <c r="AD165" s="3"/>
      <c r="AE165" s="3"/>
      <c r="AF165" s="3"/>
      <c r="AG165" s="3"/>
    </row>
    <row r="166" spans="1:33" ht="13.2">
      <c r="A166" s="5">
        <v>45161.838387557873</v>
      </c>
      <c r="B166" s="6" t="s">
        <v>1132</v>
      </c>
      <c r="C166" s="6" t="s">
        <v>44</v>
      </c>
      <c r="D166" s="6" t="s">
        <v>45</v>
      </c>
      <c r="E166" s="6" t="s">
        <v>29</v>
      </c>
      <c r="F166" s="6" t="s">
        <v>30</v>
      </c>
      <c r="G166" s="6" t="s">
        <v>31</v>
      </c>
      <c r="H166" s="6" t="s">
        <v>112</v>
      </c>
      <c r="I166" s="6" t="s">
        <v>33</v>
      </c>
      <c r="J166" s="6" t="s">
        <v>35</v>
      </c>
      <c r="K166" s="6" t="s">
        <v>35</v>
      </c>
      <c r="L166" s="6" t="s">
        <v>35</v>
      </c>
      <c r="M166" s="6" t="s">
        <v>35</v>
      </c>
      <c r="N166" s="6" t="s">
        <v>35</v>
      </c>
      <c r="O166" s="6" t="s">
        <v>49</v>
      </c>
      <c r="P166" s="6" t="s">
        <v>49</v>
      </c>
      <c r="Q166" s="6" t="s">
        <v>49</v>
      </c>
      <c r="R166" s="6" t="s">
        <v>49</v>
      </c>
      <c r="S166" s="6" t="s">
        <v>49</v>
      </c>
      <c r="T166" s="6" t="s">
        <v>49</v>
      </c>
      <c r="U166" s="6" t="s">
        <v>49</v>
      </c>
      <c r="V166" s="6" t="s">
        <v>49</v>
      </c>
      <c r="W166" s="6" t="s">
        <v>132</v>
      </c>
      <c r="X166" s="6" t="s">
        <v>1133</v>
      </c>
      <c r="Y166" s="6" t="s">
        <v>97</v>
      </c>
      <c r="Z166" s="6" t="s">
        <v>1134</v>
      </c>
      <c r="AB166" s="3"/>
      <c r="AC166" s="3"/>
      <c r="AD166" s="3"/>
      <c r="AE166" s="3"/>
      <c r="AF166" s="3"/>
      <c r="AG166" s="3"/>
    </row>
    <row r="167" spans="1:33" ht="13.2">
      <c r="A167" s="5">
        <v>45161.879758344905</v>
      </c>
      <c r="B167" s="6" t="s">
        <v>1144</v>
      </c>
      <c r="C167" s="6" t="s">
        <v>44</v>
      </c>
      <c r="D167" s="6" t="s">
        <v>45</v>
      </c>
      <c r="E167" s="6" t="s">
        <v>75</v>
      </c>
      <c r="F167" s="6" t="s">
        <v>30</v>
      </c>
      <c r="G167" s="6" t="s">
        <v>31</v>
      </c>
      <c r="H167" s="6" t="s">
        <v>226</v>
      </c>
      <c r="I167" s="6" t="s">
        <v>33</v>
      </c>
      <c r="J167" s="6" t="s">
        <v>35</v>
      </c>
      <c r="K167" s="6" t="s">
        <v>35</v>
      </c>
      <c r="L167" s="6" t="s">
        <v>35</v>
      </c>
      <c r="M167" s="6" t="s">
        <v>48</v>
      </c>
      <c r="N167" s="6" t="s">
        <v>35</v>
      </c>
      <c r="O167" s="6" t="s">
        <v>87</v>
      </c>
      <c r="P167" s="6" t="s">
        <v>37</v>
      </c>
      <c r="Q167" s="6" t="s">
        <v>37</v>
      </c>
      <c r="R167" s="6" t="s">
        <v>37</v>
      </c>
      <c r="S167" s="6" t="s">
        <v>37</v>
      </c>
      <c r="T167" s="6" t="s">
        <v>37</v>
      </c>
      <c r="U167" s="6" t="s">
        <v>37</v>
      </c>
      <c r="V167" s="6" t="s">
        <v>49</v>
      </c>
      <c r="W167" s="6" t="s">
        <v>119</v>
      </c>
      <c r="X167" s="6" t="s">
        <v>997</v>
      </c>
      <c r="Y167" s="6" t="s">
        <v>987</v>
      </c>
      <c r="Z167" s="6" t="s">
        <v>1145</v>
      </c>
      <c r="AB167" s="3"/>
      <c r="AC167" s="3"/>
      <c r="AD167" s="3"/>
      <c r="AE167" s="3"/>
      <c r="AF167" s="3"/>
      <c r="AG167" s="3"/>
    </row>
    <row r="168" spans="1:33" ht="13.2">
      <c r="A168" s="5">
        <v>45161.882893912036</v>
      </c>
      <c r="B168" s="6" t="s">
        <v>1146</v>
      </c>
      <c r="C168" s="6" t="s">
        <v>27</v>
      </c>
      <c r="D168" s="6" t="s">
        <v>45</v>
      </c>
      <c r="E168" s="6" t="s">
        <v>56</v>
      </c>
      <c r="F168" s="6" t="s">
        <v>76</v>
      </c>
      <c r="G168" s="6" t="s">
        <v>31</v>
      </c>
      <c r="H168" s="6" t="s">
        <v>46</v>
      </c>
      <c r="I168" s="6" t="s">
        <v>47</v>
      </c>
      <c r="J168" s="6" t="s">
        <v>48</v>
      </c>
      <c r="K168" s="6" t="s">
        <v>48</v>
      </c>
      <c r="L168" s="6" t="s">
        <v>48</v>
      </c>
      <c r="M168" s="6" t="s">
        <v>48</v>
      </c>
      <c r="N168" s="6" t="s">
        <v>35</v>
      </c>
      <c r="O168" s="6" t="s">
        <v>87</v>
      </c>
      <c r="P168" s="6" t="s">
        <v>37</v>
      </c>
      <c r="Q168" s="6" t="s">
        <v>49</v>
      </c>
      <c r="R168" s="6" t="s">
        <v>49</v>
      </c>
      <c r="S168" s="6" t="s">
        <v>37</v>
      </c>
      <c r="T168" s="6" t="s">
        <v>49</v>
      </c>
      <c r="U168" s="6" t="s">
        <v>37</v>
      </c>
      <c r="V168" s="6" t="s">
        <v>37</v>
      </c>
      <c r="W168" s="6" t="s">
        <v>266</v>
      </c>
      <c r="X168" s="6" t="s">
        <v>1052</v>
      </c>
      <c r="Y168" s="6" t="s">
        <v>323</v>
      </c>
      <c r="Z168" s="6" t="s">
        <v>1147</v>
      </c>
      <c r="AB168" s="3"/>
      <c r="AC168" s="3"/>
      <c r="AD168" s="3"/>
      <c r="AE168" s="3"/>
      <c r="AF168" s="3"/>
      <c r="AG168" s="3"/>
    </row>
    <row r="169" spans="1:33" ht="13.2">
      <c r="A169" s="5">
        <v>45161.89426591435</v>
      </c>
      <c r="B169" s="6" t="s">
        <v>1148</v>
      </c>
      <c r="C169" s="6" t="s">
        <v>27</v>
      </c>
      <c r="D169" s="6" t="s">
        <v>45</v>
      </c>
      <c r="E169" s="6" t="s">
        <v>29</v>
      </c>
      <c r="F169" s="6" t="s">
        <v>30</v>
      </c>
      <c r="G169" s="6" t="s">
        <v>31</v>
      </c>
      <c r="H169" s="6" t="s">
        <v>148</v>
      </c>
      <c r="I169" s="6" t="s">
        <v>33</v>
      </c>
      <c r="J169" s="6" t="s">
        <v>35</v>
      </c>
      <c r="K169" s="6" t="s">
        <v>35</v>
      </c>
      <c r="L169" s="6" t="s">
        <v>48</v>
      </c>
      <c r="M169" s="6" t="s">
        <v>35</v>
      </c>
      <c r="N169" s="6" t="s">
        <v>35</v>
      </c>
      <c r="O169" s="6" t="s">
        <v>49</v>
      </c>
      <c r="P169" s="6" t="s">
        <v>49</v>
      </c>
      <c r="Q169" s="6" t="s">
        <v>49</v>
      </c>
      <c r="R169" s="6" t="s">
        <v>37</v>
      </c>
      <c r="S169" s="6" t="s">
        <v>37</v>
      </c>
      <c r="T169" s="6" t="s">
        <v>49</v>
      </c>
      <c r="U169" s="6" t="s">
        <v>37</v>
      </c>
      <c r="V169" s="6" t="s">
        <v>49</v>
      </c>
      <c r="W169" s="6" t="s">
        <v>139</v>
      </c>
      <c r="X169" s="6" t="s">
        <v>990</v>
      </c>
      <c r="Y169" s="6" t="s">
        <v>1149</v>
      </c>
      <c r="Z169" s="6" t="s">
        <v>1150</v>
      </c>
      <c r="AB169" s="3"/>
      <c r="AC169" s="3"/>
      <c r="AD169" s="3"/>
      <c r="AE169" s="3"/>
      <c r="AF169" s="3"/>
      <c r="AG169" s="3"/>
    </row>
    <row r="170" spans="1:33" ht="13.2">
      <c r="A170" s="5">
        <v>45161.907322581013</v>
      </c>
      <c r="B170" s="6" t="s">
        <v>1151</v>
      </c>
      <c r="C170" s="6" t="s">
        <v>27</v>
      </c>
      <c r="D170" s="6" t="s">
        <v>45</v>
      </c>
      <c r="E170" s="6" t="s">
        <v>75</v>
      </c>
      <c r="F170" s="6" t="s">
        <v>76</v>
      </c>
      <c r="G170" s="6" t="s">
        <v>31</v>
      </c>
      <c r="H170" s="6" t="s">
        <v>46</v>
      </c>
      <c r="I170" s="6" t="s">
        <v>47</v>
      </c>
      <c r="J170" s="6" t="s">
        <v>35</v>
      </c>
      <c r="K170" s="6" t="s">
        <v>48</v>
      </c>
      <c r="L170" s="6" t="s">
        <v>48</v>
      </c>
      <c r="M170" s="6" t="s">
        <v>48</v>
      </c>
      <c r="N170" s="6" t="s">
        <v>35</v>
      </c>
      <c r="O170" s="6" t="s">
        <v>49</v>
      </c>
      <c r="P170" s="6" t="s">
        <v>49</v>
      </c>
      <c r="Q170" s="6" t="s">
        <v>49</v>
      </c>
      <c r="R170" s="6" t="s">
        <v>49</v>
      </c>
      <c r="S170" s="6" t="s">
        <v>49</v>
      </c>
      <c r="T170" s="6" t="s">
        <v>49</v>
      </c>
      <c r="U170" s="6" t="s">
        <v>49</v>
      </c>
      <c r="V170" s="6" t="s">
        <v>37</v>
      </c>
      <c r="W170" s="6" t="s">
        <v>238</v>
      </c>
      <c r="X170" s="6" t="s">
        <v>1058</v>
      </c>
      <c r="Y170" s="6" t="s">
        <v>223</v>
      </c>
      <c r="Z170" s="6" t="s">
        <v>1152</v>
      </c>
      <c r="AB170" s="3"/>
      <c r="AC170" s="3"/>
      <c r="AD170" s="3"/>
      <c r="AE170" s="3"/>
      <c r="AF170" s="3"/>
      <c r="AG170" s="3"/>
    </row>
    <row r="171" spans="1:33" ht="13.2">
      <c r="A171" s="5">
        <v>45161.908629548612</v>
      </c>
      <c r="B171" s="6" t="s">
        <v>1153</v>
      </c>
      <c r="C171" s="6" t="s">
        <v>44</v>
      </c>
      <c r="D171" s="6" t="s">
        <v>45</v>
      </c>
      <c r="E171" s="6" t="s">
        <v>75</v>
      </c>
      <c r="F171" s="6" t="s">
        <v>76</v>
      </c>
      <c r="G171" s="6" t="s">
        <v>31</v>
      </c>
      <c r="H171" s="6" t="s">
        <v>83</v>
      </c>
      <c r="I171" s="6" t="s">
        <v>33</v>
      </c>
      <c r="J171" s="6" t="s">
        <v>34</v>
      </c>
      <c r="K171" s="6" t="s">
        <v>34</v>
      </c>
      <c r="L171" s="6" t="s">
        <v>35</v>
      </c>
      <c r="M171" s="6" t="s">
        <v>35</v>
      </c>
      <c r="N171" s="6" t="s">
        <v>34</v>
      </c>
      <c r="O171" s="6" t="s">
        <v>87</v>
      </c>
      <c r="P171" s="6" t="s">
        <v>37</v>
      </c>
      <c r="Q171" s="6" t="s">
        <v>37</v>
      </c>
      <c r="R171" s="6" t="s">
        <v>37</v>
      </c>
      <c r="S171" s="6" t="s">
        <v>38</v>
      </c>
      <c r="T171" s="6" t="s">
        <v>49</v>
      </c>
      <c r="U171" s="6" t="s">
        <v>37</v>
      </c>
      <c r="V171" s="6" t="s">
        <v>37</v>
      </c>
      <c r="W171" s="6" t="s">
        <v>1154</v>
      </c>
      <c r="X171" s="6" t="s">
        <v>1006</v>
      </c>
      <c r="Y171" s="6" t="s">
        <v>555</v>
      </c>
      <c r="Z171" s="6" t="s">
        <v>1155</v>
      </c>
      <c r="AB171" s="3"/>
      <c r="AC171" s="3"/>
      <c r="AD171" s="3"/>
      <c r="AE171" s="3"/>
      <c r="AF171" s="3"/>
      <c r="AG171" s="3"/>
    </row>
    <row r="172" spans="1:33" ht="13.2">
      <c r="A172" s="5">
        <v>45161.940316655091</v>
      </c>
      <c r="B172" s="6" t="s">
        <v>1172</v>
      </c>
      <c r="C172" s="6" t="s">
        <v>44</v>
      </c>
      <c r="D172" s="6" t="s">
        <v>45</v>
      </c>
      <c r="E172" s="6" t="s">
        <v>29</v>
      </c>
      <c r="F172" s="6" t="s">
        <v>30</v>
      </c>
      <c r="G172" s="6" t="s">
        <v>31</v>
      </c>
      <c r="H172" s="6" t="s">
        <v>32</v>
      </c>
      <c r="I172" s="6" t="s">
        <v>47</v>
      </c>
      <c r="J172" s="6" t="s">
        <v>48</v>
      </c>
      <c r="K172" s="6" t="s">
        <v>48</v>
      </c>
      <c r="L172" s="6" t="s">
        <v>48</v>
      </c>
      <c r="M172" s="6" t="s">
        <v>48</v>
      </c>
      <c r="N172" s="6" t="s">
        <v>60</v>
      </c>
      <c r="O172" s="6" t="s">
        <v>87</v>
      </c>
      <c r="P172" s="6" t="s">
        <v>49</v>
      </c>
      <c r="Q172" s="6" t="s">
        <v>49</v>
      </c>
      <c r="R172" s="6" t="s">
        <v>69</v>
      </c>
      <c r="S172" s="6" t="s">
        <v>49</v>
      </c>
      <c r="T172" s="6" t="s">
        <v>49</v>
      </c>
      <c r="U172" s="6" t="s">
        <v>37</v>
      </c>
      <c r="V172" s="6" t="s">
        <v>37</v>
      </c>
      <c r="W172" s="6" t="s">
        <v>126</v>
      </c>
      <c r="X172" s="6" t="s">
        <v>940</v>
      </c>
      <c r="Y172" s="6" t="s">
        <v>168</v>
      </c>
      <c r="Z172" s="6" t="s">
        <v>1173</v>
      </c>
      <c r="AB172" s="3"/>
      <c r="AC172" s="3"/>
      <c r="AD172" s="3"/>
      <c r="AE172" s="3"/>
      <c r="AF172" s="3"/>
      <c r="AG172" s="3"/>
    </row>
    <row r="173" spans="1:33" ht="13.2">
      <c r="A173" s="5">
        <v>45161.97283003472</v>
      </c>
      <c r="B173" s="6" t="s">
        <v>1174</v>
      </c>
      <c r="C173" s="6" t="s">
        <v>27</v>
      </c>
      <c r="D173" s="6" t="s">
        <v>45</v>
      </c>
      <c r="E173" s="6" t="s">
        <v>230</v>
      </c>
      <c r="F173" s="6" t="s">
        <v>30</v>
      </c>
      <c r="G173" s="6" t="s">
        <v>31</v>
      </c>
      <c r="H173" s="6" t="s">
        <v>112</v>
      </c>
      <c r="I173" s="6" t="s">
        <v>33</v>
      </c>
      <c r="J173" s="6" t="s">
        <v>35</v>
      </c>
      <c r="K173" s="6" t="s">
        <v>48</v>
      </c>
      <c r="L173" s="6" t="s">
        <v>35</v>
      </c>
      <c r="M173" s="6" t="s">
        <v>35</v>
      </c>
      <c r="N173" s="6" t="s">
        <v>34</v>
      </c>
      <c r="O173" s="6" t="s">
        <v>87</v>
      </c>
      <c r="P173" s="6" t="s">
        <v>37</v>
      </c>
      <c r="Q173" s="6" t="s">
        <v>38</v>
      </c>
      <c r="R173" s="6" t="s">
        <v>37</v>
      </c>
      <c r="S173" s="6" t="s">
        <v>38</v>
      </c>
      <c r="T173" s="6" t="s">
        <v>37</v>
      </c>
      <c r="U173" s="6" t="s">
        <v>38</v>
      </c>
      <c r="V173" s="6" t="s">
        <v>38</v>
      </c>
      <c r="W173" s="6" t="s">
        <v>50</v>
      </c>
      <c r="X173" s="6" t="s">
        <v>1175</v>
      </c>
      <c r="Y173" s="6" t="s">
        <v>1176</v>
      </c>
      <c r="Z173" s="6" t="s">
        <v>1177</v>
      </c>
      <c r="AB173" s="3"/>
      <c r="AC173" s="3"/>
      <c r="AD173" s="3"/>
      <c r="AE173" s="3"/>
      <c r="AF173" s="3"/>
      <c r="AG173" s="3"/>
    </row>
    <row r="174" spans="1:33" ht="13.2">
      <c r="A174" s="5">
        <v>45162.027422384257</v>
      </c>
      <c r="B174" s="6" t="s">
        <v>1182</v>
      </c>
      <c r="C174" s="6" t="s">
        <v>44</v>
      </c>
      <c r="D174" s="6" t="s">
        <v>45</v>
      </c>
      <c r="E174" s="6" t="s">
        <v>75</v>
      </c>
      <c r="F174" s="6" t="s">
        <v>76</v>
      </c>
      <c r="G174" s="6" t="s">
        <v>31</v>
      </c>
      <c r="H174" s="6" t="s">
        <v>148</v>
      </c>
      <c r="I174" s="6" t="s">
        <v>33</v>
      </c>
      <c r="J174" s="6" t="s">
        <v>48</v>
      </c>
      <c r="K174" s="6" t="s">
        <v>48</v>
      </c>
      <c r="L174" s="6" t="s">
        <v>48</v>
      </c>
      <c r="M174" s="6" t="s">
        <v>48</v>
      </c>
      <c r="N174" s="6" t="s">
        <v>48</v>
      </c>
      <c r="O174" s="6" t="s">
        <v>49</v>
      </c>
      <c r="P174" s="6" t="s">
        <v>49</v>
      </c>
      <c r="Q174" s="6" t="s">
        <v>49</v>
      </c>
      <c r="R174" s="6" t="s">
        <v>49</v>
      </c>
      <c r="S174" s="6" t="s">
        <v>49</v>
      </c>
      <c r="T174" s="6" t="s">
        <v>49</v>
      </c>
      <c r="U174" s="6" t="s">
        <v>49</v>
      </c>
      <c r="V174" s="6" t="s">
        <v>49</v>
      </c>
      <c r="W174" s="6" t="s">
        <v>113</v>
      </c>
      <c r="X174" s="6" t="s">
        <v>990</v>
      </c>
      <c r="Y174" s="6" t="s">
        <v>1183</v>
      </c>
      <c r="Z174" s="6" t="s">
        <v>1184</v>
      </c>
      <c r="AB174" s="3"/>
      <c r="AC174" s="3"/>
      <c r="AD174" s="3"/>
      <c r="AE174" s="3"/>
      <c r="AF174" s="3"/>
      <c r="AG174" s="3"/>
    </row>
    <row r="175" spans="1:33" ht="13.2">
      <c r="A175" s="5">
        <v>45162.083731689811</v>
      </c>
      <c r="B175" s="6" t="s">
        <v>1189</v>
      </c>
      <c r="C175" s="6" t="s">
        <v>44</v>
      </c>
      <c r="D175" s="6" t="s">
        <v>45</v>
      </c>
      <c r="E175" s="6" t="s">
        <v>75</v>
      </c>
      <c r="F175" s="6" t="s">
        <v>30</v>
      </c>
      <c r="G175" s="6" t="s">
        <v>31</v>
      </c>
      <c r="H175" s="6" t="s">
        <v>83</v>
      </c>
      <c r="I175" s="6" t="s">
        <v>33</v>
      </c>
      <c r="J175" s="6" t="s">
        <v>34</v>
      </c>
      <c r="K175" s="6" t="s">
        <v>35</v>
      </c>
      <c r="L175" s="6" t="s">
        <v>35</v>
      </c>
      <c r="M175" s="6" t="s">
        <v>35</v>
      </c>
      <c r="N175" s="6" t="s">
        <v>35</v>
      </c>
      <c r="O175" s="6" t="s">
        <v>87</v>
      </c>
      <c r="P175" s="6" t="s">
        <v>37</v>
      </c>
      <c r="Q175" s="6" t="s">
        <v>37</v>
      </c>
      <c r="R175" s="6" t="s">
        <v>37</v>
      </c>
      <c r="S175" s="6" t="s">
        <v>37</v>
      </c>
      <c r="T175" s="6" t="s">
        <v>37</v>
      </c>
      <c r="U175" s="6" t="s">
        <v>37</v>
      </c>
      <c r="V175" s="6" t="s">
        <v>37</v>
      </c>
      <c r="W175" s="6" t="s">
        <v>88</v>
      </c>
      <c r="X175" s="6" t="s">
        <v>1058</v>
      </c>
      <c r="Y175" s="6" t="s">
        <v>210</v>
      </c>
      <c r="Z175" s="6" t="s">
        <v>1190</v>
      </c>
      <c r="AB175" s="3"/>
      <c r="AC175" s="3"/>
      <c r="AD175" s="3"/>
      <c r="AE175" s="3"/>
      <c r="AF175" s="3"/>
      <c r="AG175" s="3"/>
    </row>
    <row r="176" spans="1:33" ht="13.2">
      <c r="A176" s="5">
        <v>45162.237343298606</v>
      </c>
      <c r="B176" s="6" t="s">
        <v>1195</v>
      </c>
      <c r="C176" s="6" t="s">
        <v>27</v>
      </c>
      <c r="D176" s="6" t="s">
        <v>45</v>
      </c>
      <c r="E176" s="6" t="s">
        <v>75</v>
      </c>
      <c r="F176" s="6" t="s">
        <v>30</v>
      </c>
      <c r="G176" s="6" t="s">
        <v>31</v>
      </c>
      <c r="H176" s="6" t="s">
        <v>59</v>
      </c>
      <c r="I176" s="6" t="s">
        <v>33</v>
      </c>
      <c r="J176" s="6" t="s">
        <v>35</v>
      </c>
      <c r="K176" s="6" t="s">
        <v>35</v>
      </c>
      <c r="L176" s="6" t="s">
        <v>35</v>
      </c>
      <c r="M176" s="6" t="s">
        <v>35</v>
      </c>
      <c r="N176" s="6" t="s">
        <v>35</v>
      </c>
      <c r="O176" s="6" t="s">
        <v>87</v>
      </c>
      <c r="P176" s="6" t="s">
        <v>37</v>
      </c>
      <c r="Q176" s="6" t="s">
        <v>37</v>
      </c>
      <c r="R176" s="6" t="s">
        <v>37</v>
      </c>
      <c r="S176" s="6" t="s">
        <v>37</v>
      </c>
      <c r="T176" s="6" t="s">
        <v>37</v>
      </c>
      <c r="U176" s="6" t="s">
        <v>37</v>
      </c>
      <c r="V176" s="6" t="s">
        <v>38</v>
      </c>
      <c r="W176" s="6" t="s">
        <v>106</v>
      </c>
      <c r="X176" s="6" t="s">
        <v>986</v>
      </c>
      <c r="Y176" s="6" t="s">
        <v>409</v>
      </c>
      <c r="Z176" s="6" t="s">
        <v>1196</v>
      </c>
      <c r="AB176" s="3"/>
      <c r="AC176" s="3"/>
      <c r="AD176" s="3"/>
      <c r="AE176" s="3"/>
      <c r="AF176" s="3"/>
      <c r="AG176" s="3"/>
    </row>
    <row r="177" spans="1:33" ht="13.2">
      <c r="A177" s="5">
        <v>45162.272397499997</v>
      </c>
      <c r="B177" s="6" t="s">
        <v>1203</v>
      </c>
      <c r="C177" s="6" t="s">
        <v>44</v>
      </c>
      <c r="D177" s="6" t="s">
        <v>45</v>
      </c>
      <c r="E177" s="6" t="s">
        <v>29</v>
      </c>
      <c r="F177" s="6" t="s">
        <v>57</v>
      </c>
      <c r="G177" s="6" t="s">
        <v>31</v>
      </c>
      <c r="H177" s="6" t="s">
        <v>125</v>
      </c>
      <c r="I177" s="6" t="s">
        <v>33</v>
      </c>
      <c r="J177" s="6" t="s">
        <v>35</v>
      </c>
      <c r="K177" s="6" t="s">
        <v>48</v>
      </c>
      <c r="L177" s="6" t="s">
        <v>35</v>
      </c>
      <c r="M177" s="6" t="s">
        <v>48</v>
      </c>
      <c r="N177" s="6" t="s">
        <v>35</v>
      </c>
      <c r="O177" s="6" t="s">
        <v>49</v>
      </c>
      <c r="P177" s="6" t="s">
        <v>49</v>
      </c>
      <c r="Q177" s="6" t="s">
        <v>49</v>
      </c>
      <c r="R177" s="6" t="s">
        <v>49</v>
      </c>
      <c r="S177" s="6" t="s">
        <v>49</v>
      </c>
      <c r="T177" s="6" t="s">
        <v>49</v>
      </c>
      <c r="U177" s="6" t="s">
        <v>37</v>
      </c>
      <c r="V177" s="6" t="s">
        <v>49</v>
      </c>
      <c r="W177" s="6" t="s">
        <v>132</v>
      </c>
      <c r="X177" s="6" t="s">
        <v>1204</v>
      </c>
      <c r="Y177" s="6" t="s">
        <v>965</v>
      </c>
      <c r="Z177" s="6" t="s">
        <v>1205</v>
      </c>
      <c r="AB177" s="3"/>
      <c r="AC177" s="3"/>
      <c r="AD177" s="3"/>
      <c r="AE177" s="3"/>
      <c r="AF177" s="3"/>
      <c r="AG177" s="3"/>
    </row>
    <row r="178" spans="1:33" ht="13.2">
      <c r="A178" s="5">
        <v>45162.318828993055</v>
      </c>
      <c r="B178" s="6" t="s">
        <v>1208</v>
      </c>
      <c r="C178" s="6" t="s">
        <v>27</v>
      </c>
      <c r="D178" s="6" t="s">
        <v>45</v>
      </c>
      <c r="E178" s="6" t="s">
        <v>230</v>
      </c>
      <c r="F178" s="6" t="s">
        <v>30</v>
      </c>
      <c r="G178" s="6" t="s">
        <v>31</v>
      </c>
      <c r="H178" s="6" t="s">
        <v>46</v>
      </c>
      <c r="I178" s="6" t="s">
        <v>33</v>
      </c>
      <c r="J178" s="6" t="s">
        <v>35</v>
      </c>
      <c r="K178" s="6" t="s">
        <v>35</v>
      </c>
      <c r="L178" s="6" t="s">
        <v>34</v>
      </c>
      <c r="M178" s="6" t="s">
        <v>35</v>
      </c>
      <c r="N178" s="6" t="s">
        <v>35</v>
      </c>
      <c r="O178" s="6" t="s">
        <v>87</v>
      </c>
      <c r="P178" s="6" t="s">
        <v>37</v>
      </c>
      <c r="Q178" s="6" t="s">
        <v>38</v>
      </c>
      <c r="R178" s="6" t="s">
        <v>49</v>
      </c>
      <c r="S178" s="6" t="s">
        <v>37</v>
      </c>
      <c r="T178" s="6" t="s">
        <v>49</v>
      </c>
      <c r="U178" s="6" t="s">
        <v>37</v>
      </c>
      <c r="V178" s="6" t="s">
        <v>37</v>
      </c>
      <c r="W178" s="6" t="s">
        <v>191</v>
      </c>
      <c r="X178" s="6" t="s">
        <v>1058</v>
      </c>
      <c r="Y178" s="6" t="s">
        <v>1209</v>
      </c>
      <c r="Z178" s="6" t="s">
        <v>1210</v>
      </c>
      <c r="AB178" s="3"/>
      <c r="AC178" s="3"/>
      <c r="AD178" s="3"/>
      <c r="AE178" s="3"/>
      <c r="AF178" s="3"/>
      <c r="AG178" s="3"/>
    </row>
    <row r="179" spans="1:33" ht="13.2">
      <c r="A179" s="5">
        <v>45162.318940347221</v>
      </c>
      <c r="B179" s="6" t="s">
        <v>1211</v>
      </c>
      <c r="C179" s="6" t="s">
        <v>27</v>
      </c>
      <c r="D179" s="6" t="s">
        <v>45</v>
      </c>
      <c r="E179" s="6" t="s">
        <v>75</v>
      </c>
      <c r="F179" s="6" t="s">
        <v>30</v>
      </c>
      <c r="G179" s="6" t="s">
        <v>31</v>
      </c>
      <c r="H179" s="6" t="s">
        <v>32</v>
      </c>
      <c r="I179" s="6" t="s">
        <v>47</v>
      </c>
      <c r="J179" s="6" t="s">
        <v>48</v>
      </c>
      <c r="K179" s="6" t="s">
        <v>48</v>
      </c>
      <c r="L179" s="6" t="s">
        <v>48</v>
      </c>
      <c r="M179" s="6" t="s">
        <v>48</v>
      </c>
      <c r="N179" s="6" t="s">
        <v>48</v>
      </c>
      <c r="O179" s="6" t="s">
        <v>49</v>
      </c>
      <c r="P179" s="6" t="s">
        <v>49</v>
      </c>
      <c r="Q179" s="6" t="s">
        <v>37</v>
      </c>
      <c r="R179" s="6" t="s">
        <v>37</v>
      </c>
      <c r="S179" s="6" t="s">
        <v>37</v>
      </c>
      <c r="T179" s="6" t="s">
        <v>49</v>
      </c>
      <c r="U179" s="6" t="s">
        <v>37</v>
      </c>
      <c r="V179" s="6" t="s">
        <v>37</v>
      </c>
      <c r="W179" s="6" t="s">
        <v>113</v>
      </c>
      <c r="X179" s="6" t="s">
        <v>978</v>
      </c>
      <c r="Y179" s="6" t="s">
        <v>72</v>
      </c>
      <c r="Z179" s="6" t="s">
        <v>1212</v>
      </c>
      <c r="AB179" s="3"/>
      <c r="AC179" s="3"/>
      <c r="AD179" s="3"/>
      <c r="AE179" s="3"/>
      <c r="AF179" s="3"/>
      <c r="AG179" s="3"/>
    </row>
    <row r="180" spans="1:33" ht="13.2">
      <c r="A180" s="5">
        <v>45162.333633148148</v>
      </c>
      <c r="B180" s="6" t="s">
        <v>1213</v>
      </c>
      <c r="C180" s="6" t="s">
        <v>44</v>
      </c>
      <c r="D180" s="6" t="s">
        <v>45</v>
      </c>
      <c r="E180" s="6" t="s">
        <v>56</v>
      </c>
      <c r="F180" s="6" t="s">
        <v>57</v>
      </c>
      <c r="G180" s="6" t="s">
        <v>31</v>
      </c>
      <c r="H180" s="6" t="s">
        <v>125</v>
      </c>
      <c r="I180" s="6" t="s">
        <v>33</v>
      </c>
      <c r="J180" s="6" t="s">
        <v>48</v>
      </c>
      <c r="K180" s="6" t="s">
        <v>35</v>
      </c>
      <c r="L180" s="6" t="s">
        <v>48</v>
      </c>
      <c r="M180" s="6" t="s">
        <v>35</v>
      </c>
      <c r="N180" s="6" t="s">
        <v>48</v>
      </c>
      <c r="O180" s="6" t="s">
        <v>49</v>
      </c>
      <c r="P180" s="6" t="s">
        <v>49</v>
      </c>
      <c r="Q180" s="6" t="s">
        <v>49</v>
      </c>
      <c r="R180" s="6" t="s">
        <v>49</v>
      </c>
      <c r="S180" s="6" t="s">
        <v>49</v>
      </c>
      <c r="T180" s="6" t="s">
        <v>49</v>
      </c>
      <c r="U180" s="6" t="s">
        <v>49</v>
      </c>
      <c r="V180" s="6" t="s">
        <v>49</v>
      </c>
      <c r="W180" s="6" t="s">
        <v>39</v>
      </c>
      <c r="X180" s="6" t="s">
        <v>1016</v>
      </c>
      <c r="Y180" s="6" t="s">
        <v>885</v>
      </c>
      <c r="Z180" s="6" t="s">
        <v>1214</v>
      </c>
      <c r="AB180" s="3"/>
      <c r="AC180" s="3"/>
      <c r="AD180" s="3"/>
      <c r="AE180" s="3"/>
      <c r="AF180" s="3"/>
      <c r="AG180" s="3"/>
    </row>
    <row r="181" spans="1:33" ht="13.2">
      <c r="A181" s="5">
        <v>45162.33810212963</v>
      </c>
      <c r="B181" s="6" t="s">
        <v>1215</v>
      </c>
      <c r="C181" s="6" t="s">
        <v>44</v>
      </c>
      <c r="D181" s="6" t="s">
        <v>45</v>
      </c>
      <c r="E181" s="6" t="s">
        <v>230</v>
      </c>
      <c r="F181" s="6" t="s">
        <v>164</v>
      </c>
      <c r="G181" s="6" t="s">
        <v>214</v>
      </c>
      <c r="H181" s="6" t="s">
        <v>46</v>
      </c>
      <c r="I181" s="6" t="s">
        <v>33</v>
      </c>
      <c r="J181" s="6" t="s">
        <v>35</v>
      </c>
      <c r="K181" s="6" t="s">
        <v>48</v>
      </c>
      <c r="L181" s="6" t="s">
        <v>48</v>
      </c>
      <c r="M181" s="6" t="s">
        <v>60</v>
      </c>
      <c r="N181" s="6" t="s">
        <v>48</v>
      </c>
      <c r="O181" s="6" t="s">
        <v>49</v>
      </c>
      <c r="P181" s="6" t="s">
        <v>37</v>
      </c>
      <c r="Q181" s="6" t="s">
        <v>49</v>
      </c>
      <c r="R181" s="6" t="s">
        <v>37</v>
      </c>
      <c r="S181" s="6" t="s">
        <v>49</v>
      </c>
      <c r="T181" s="6" t="s">
        <v>69</v>
      </c>
      <c r="U181" s="6" t="s">
        <v>37</v>
      </c>
      <c r="V181" s="6" t="s">
        <v>49</v>
      </c>
      <c r="W181" s="6" t="s">
        <v>50</v>
      </c>
      <c r="X181" s="6" t="s">
        <v>974</v>
      </c>
      <c r="Y181" s="6" t="s">
        <v>72</v>
      </c>
      <c r="Z181" s="6" t="s">
        <v>1216</v>
      </c>
      <c r="AB181" s="3"/>
      <c r="AC181" s="3"/>
      <c r="AD181" s="3"/>
      <c r="AE181" s="3"/>
      <c r="AF181" s="3"/>
      <c r="AG181" s="3"/>
    </row>
    <row r="182" spans="1:33" ht="13.2">
      <c r="A182" s="5">
        <v>45162.339105219908</v>
      </c>
      <c r="B182" s="6" t="s">
        <v>1217</v>
      </c>
      <c r="C182" s="6" t="s">
        <v>44</v>
      </c>
      <c r="D182" s="6" t="s">
        <v>45</v>
      </c>
      <c r="E182" s="6" t="s">
        <v>75</v>
      </c>
      <c r="F182" s="6" t="s">
        <v>30</v>
      </c>
      <c r="G182" s="6" t="s">
        <v>31</v>
      </c>
      <c r="H182" s="6" t="s">
        <v>201</v>
      </c>
      <c r="I182" s="6" t="s">
        <v>47</v>
      </c>
      <c r="J182" s="6" t="s">
        <v>48</v>
      </c>
      <c r="K182" s="6" t="s">
        <v>48</v>
      </c>
      <c r="L182" s="6" t="s">
        <v>48</v>
      </c>
      <c r="M182" s="6" t="s">
        <v>48</v>
      </c>
      <c r="N182" s="6" t="s">
        <v>48</v>
      </c>
      <c r="O182" s="6" t="s">
        <v>49</v>
      </c>
      <c r="P182" s="6" t="s">
        <v>49</v>
      </c>
      <c r="Q182" s="6" t="s">
        <v>49</v>
      </c>
      <c r="R182" s="6" t="s">
        <v>69</v>
      </c>
      <c r="S182" s="6" t="s">
        <v>49</v>
      </c>
      <c r="T182" s="6" t="s">
        <v>69</v>
      </c>
      <c r="U182" s="6" t="s">
        <v>49</v>
      </c>
      <c r="V182" s="6" t="s">
        <v>49</v>
      </c>
      <c r="W182" s="6" t="s">
        <v>154</v>
      </c>
      <c r="X182" s="6" t="s">
        <v>950</v>
      </c>
      <c r="Y182" s="6" t="s">
        <v>193</v>
      </c>
      <c r="Z182" s="6" t="s">
        <v>1218</v>
      </c>
      <c r="AB182" s="3"/>
      <c r="AC182" s="3"/>
      <c r="AD182" s="3"/>
      <c r="AE182" s="3"/>
      <c r="AF182" s="3"/>
      <c r="AG182" s="3"/>
    </row>
    <row r="183" spans="1:33" ht="13.2">
      <c r="A183" s="5">
        <v>45162.344063020835</v>
      </c>
      <c r="B183" s="6" t="s">
        <v>1217</v>
      </c>
      <c r="C183" s="6" t="s">
        <v>44</v>
      </c>
      <c r="D183" s="6" t="s">
        <v>45</v>
      </c>
      <c r="E183" s="6" t="s">
        <v>75</v>
      </c>
      <c r="F183" s="6" t="s">
        <v>30</v>
      </c>
      <c r="G183" s="6" t="s">
        <v>31</v>
      </c>
      <c r="H183" s="6" t="s">
        <v>201</v>
      </c>
      <c r="I183" s="6" t="s">
        <v>47</v>
      </c>
      <c r="J183" s="6" t="s">
        <v>48</v>
      </c>
      <c r="K183" s="6" t="s">
        <v>48</v>
      </c>
      <c r="L183" s="6" t="s">
        <v>48</v>
      </c>
      <c r="M183" s="6" t="s">
        <v>48</v>
      </c>
      <c r="N183" s="6" t="s">
        <v>48</v>
      </c>
      <c r="O183" s="6" t="s">
        <v>49</v>
      </c>
      <c r="P183" s="6" t="s">
        <v>49</v>
      </c>
      <c r="Q183" s="6" t="s">
        <v>49</v>
      </c>
      <c r="R183" s="6" t="s">
        <v>49</v>
      </c>
      <c r="S183" s="6" t="s">
        <v>49</v>
      </c>
      <c r="T183" s="6" t="s">
        <v>49</v>
      </c>
      <c r="U183" s="6" t="s">
        <v>49</v>
      </c>
      <c r="V183" s="6" t="s">
        <v>49</v>
      </c>
      <c r="W183" s="6" t="s">
        <v>50</v>
      </c>
      <c r="X183" s="6" t="s">
        <v>1026</v>
      </c>
      <c r="Y183" s="6" t="s">
        <v>193</v>
      </c>
      <c r="Z183" s="6" t="s">
        <v>1225</v>
      </c>
      <c r="AB183" s="3"/>
      <c r="AC183" s="3"/>
      <c r="AD183" s="3"/>
      <c r="AE183" s="3"/>
      <c r="AF183" s="3"/>
      <c r="AG183" s="3"/>
    </row>
    <row r="184" spans="1:33" ht="13.2">
      <c r="A184" s="5">
        <v>45162.358876412036</v>
      </c>
      <c r="B184" s="6" t="s">
        <v>1230</v>
      </c>
      <c r="C184" s="6" t="s">
        <v>44</v>
      </c>
      <c r="D184" s="6" t="s">
        <v>45</v>
      </c>
      <c r="E184" s="6" t="s">
        <v>75</v>
      </c>
      <c r="F184" s="6" t="s">
        <v>164</v>
      </c>
      <c r="G184" s="6" t="s">
        <v>31</v>
      </c>
      <c r="H184" s="6" t="s">
        <v>83</v>
      </c>
      <c r="I184" s="6" t="s">
        <v>33</v>
      </c>
      <c r="J184" s="6" t="s">
        <v>35</v>
      </c>
      <c r="K184" s="6" t="s">
        <v>48</v>
      </c>
      <c r="L184" s="6" t="s">
        <v>35</v>
      </c>
      <c r="M184" s="6" t="s">
        <v>35</v>
      </c>
      <c r="N184" s="6" t="s">
        <v>35</v>
      </c>
      <c r="O184" s="6" t="s">
        <v>49</v>
      </c>
      <c r="P184" s="6" t="s">
        <v>49</v>
      </c>
      <c r="Q184" s="6" t="s">
        <v>49</v>
      </c>
      <c r="R184" s="6" t="s">
        <v>37</v>
      </c>
      <c r="S184" s="6" t="s">
        <v>49</v>
      </c>
      <c r="T184" s="6" t="s">
        <v>37</v>
      </c>
      <c r="U184" s="6" t="s">
        <v>38</v>
      </c>
      <c r="V184" s="6" t="s">
        <v>37</v>
      </c>
      <c r="W184" s="6" t="s">
        <v>1231</v>
      </c>
      <c r="X184" s="6" t="s">
        <v>1232</v>
      </c>
      <c r="Y184" s="6" t="s">
        <v>151</v>
      </c>
      <c r="Z184" s="6" t="s">
        <v>1233</v>
      </c>
      <c r="AB184" s="3"/>
      <c r="AC184" s="3"/>
      <c r="AD184" s="3"/>
      <c r="AE184" s="3"/>
      <c r="AF184" s="3"/>
      <c r="AG184" s="3"/>
    </row>
    <row r="185" spans="1:33" ht="13.2">
      <c r="A185" s="5">
        <v>45162.369138564813</v>
      </c>
      <c r="B185" s="6" t="s">
        <v>1234</v>
      </c>
      <c r="C185" s="6" t="s">
        <v>27</v>
      </c>
      <c r="D185" s="6" t="s">
        <v>45</v>
      </c>
      <c r="E185" s="6" t="s">
        <v>29</v>
      </c>
      <c r="F185" s="6" t="s">
        <v>76</v>
      </c>
      <c r="G185" s="6" t="s">
        <v>58</v>
      </c>
      <c r="H185" s="6" t="s">
        <v>32</v>
      </c>
      <c r="I185" s="6" t="s">
        <v>33</v>
      </c>
      <c r="J185" s="6" t="s">
        <v>35</v>
      </c>
      <c r="K185" s="6" t="s">
        <v>34</v>
      </c>
      <c r="L185" s="6" t="s">
        <v>48</v>
      </c>
      <c r="M185" s="6" t="s">
        <v>35</v>
      </c>
      <c r="N185" s="6" t="s">
        <v>35</v>
      </c>
      <c r="O185" s="6" t="s">
        <v>49</v>
      </c>
      <c r="P185" s="6" t="s">
        <v>49</v>
      </c>
      <c r="Q185" s="6" t="s">
        <v>49</v>
      </c>
      <c r="R185" s="6" t="s">
        <v>49</v>
      </c>
      <c r="S185" s="6" t="s">
        <v>37</v>
      </c>
      <c r="T185" s="6" t="s">
        <v>37</v>
      </c>
      <c r="U185" s="6" t="s">
        <v>37</v>
      </c>
      <c r="V185" s="6" t="s">
        <v>49</v>
      </c>
      <c r="W185" s="6" t="s">
        <v>50</v>
      </c>
      <c r="X185" s="6" t="s">
        <v>1084</v>
      </c>
      <c r="Y185" s="6" t="s">
        <v>223</v>
      </c>
      <c r="Z185" s="6" t="s">
        <v>1235</v>
      </c>
      <c r="AB185" s="3"/>
      <c r="AC185" s="3"/>
      <c r="AD185" s="3"/>
      <c r="AE185" s="3"/>
      <c r="AF185" s="3"/>
      <c r="AG185" s="3"/>
    </row>
    <row r="186" spans="1:33" ht="13.2">
      <c r="A186" s="5">
        <v>45162.372744178239</v>
      </c>
      <c r="B186" s="6" t="s">
        <v>1236</v>
      </c>
      <c r="C186" s="6" t="s">
        <v>27</v>
      </c>
      <c r="D186" s="6" t="s">
        <v>45</v>
      </c>
      <c r="E186" s="6" t="s">
        <v>75</v>
      </c>
      <c r="F186" s="6" t="s">
        <v>30</v>
      </c>
      <c r="G186" s="6" t="s">
        <v>31</v>
      </c>
      <c r="H186" s="6" t="s">
        <v>46</v>
      </c>
      <c r="I186" s="6" t="s">
        <v>47</v>
      </c>
      <c r="J186" s="6" t="s">
        <v>35</v>
      </c>
      <c r="K186" s="6" t="s">
        <v>35</v>
      </c>
      <c r="L186" s="6" t="s">
        <v>35</v>
      </c>
      <c r="M186" s="6" t="s">
        <v>35</v>
      </c>
      <c r="N186" s="6" t="s">
        <v>35</v>
      </c>
      <c r="O186" s="6" t="s">
        <v>87</v>
      </c>
      <c r="P186" s="6" t="s">
        <v>37</v>
      </c>
      <c r="Q186" s="6" t="s">
        <v>37</v>
      </c>
      <c r="R186" s="6" t="s">
        <v>37</v>
      </c>
      <c r="S186" s="6" t="s">
        <v>37</v>
      </c>
      <c r="T186" s="6" t="s">
        <v>37</v>
      </c>
      <c r="U186" s="6" t="s">
        <v>37</v>
      </c>
      <c r="V186" s="6" t="s">
        <v>37</v>
      </c>
      <c r="W186" s="6" t="s">
        <v>100</v>
      </c>
      <c r="X186" s="6" t="s">
        <v>940</v>
      </c>
      <c r="Y186" s="6" t="s">
        <v>286</v>
      </c>
      <c r="Z186" s="6" t="s">
        <v>1237</v>
      </c>
      <c r="AB186" s="3"/>
      <c r="AC186" s="3"/>
      <c r="AD186" s="3"/>
      <c r="AE186" s="3"/>
      <c r="AF186" s="3"/>
      <c r="AG186" s="3"/>
    </row>
    <row r="187" spans="1:33" ht="13.2">
      <c r="A187" s="5">
        <v>45162.38187243056</v>
      </c>
      <c r="B187" s="6" t="s">
        <v>1245</v>
      </c>
      <c r="C187" s="6" t="s">
        <v>44</v>
      </c>
      <c r="D187" s="6" t="s">
        <v>45</v>
      </c>
      <c r="E187" s="6" t="s">
        <v>75</v>
      </c>
      <c r="F187" s="6" t="s">
        <v>164</v>
      </c>
      <c r="G187" s="6" t="s">
        <v>31</v>
      </c>
      <c r="H187" s="6" t="s">
        <v>83</v>
      </c>
      <c r="I187" s="6" t="s">
        <v>47</v>
      </c>
      <c r="J187" s="6" t="s">
        <v>48</v>
      </c>
      <c r="K187" s="6" t="s">
        <v>48</v>
      </c>
      <c r="L187" s="6" t="s">
        <v>48</v>
      </c>
      <c r="M187" s="6" t="s">
        <v>48</v>
      </c>
      <c r="N187" s="6" t="s">
        <v>48</v>
      </c>
      <c r="O187" s="6" t="s">
        <v>87</v>
      </c>
      <c r="P187" s="6" t="s">
        <v>37</v>
      </c>
      <c r="Q187" s="6" t="s">
        <v>49</v>
      </c>
      <c r="R187" s="6" t="s">
        <v>49</v>
      </c>
      <c r="S187" s="6" t="s">
        <v>37</v>
      </c>
      <c r="T187" s="6" t="s">
        <v>37</v>
      </c>
      <c r="U187" s="6" t="s">
        <v>49</v>
      </c>
      <c r="V187" s="6" t="s">
        <v>49</v>
      </c>
      <c r="W187" s="6" t="s">
        <v>126</v>
      </c>
      <c r="X187" s="6" t="s">
        <v>1246</v>
      </c>
      <c r="Y187" s="6" t="s">
        <v>168</v>
      </c>
      <c r="Z187" s="6" t="s">
        <v>1247</v>
      </c>
      <c r="AB187" s="3"/>
      <c r="AC187" s="3"/>
      <c r="AD187" s="3"/>
      <c r="AE187" s="3"/>
      <c r="AF187" s="3"/>
      <c r="AG187" s="3"/>
    </row>
    <row r="188" spans="1:33" ht="13.2">
      <c r="A188" s="5">
        <v>45162.383791875</v>
      </c>
      <c r="B188" s="6" t="s">
        <v>745</v>
      </c>
      <c r="C188" s="6" t="s">
        <v>44</v>
      </c>
      <c r="D188" s="6" t="s">
        <v>45</v>
      </c>
      <c r="E188" s="6" t="s">
        <v>29</v>
      </c>
      <c r="F188" s="6" t="s">
        <v>164</v>
      </c>
      <c r="G188" s="6" t="s">
        <v>31</v>
      </c>
      <c r="H188" s="6" t="s">
        <v>201</v>
      </c>
      <c r="I188" s="6" t="s">
        <v>47</v>
      </c>
      <c r="J188" s="6" t="s">
        <v>60</v>
      </c>
      <c r="K188" s="6" t="s">
        <v>60</v>
      </c>
      <c r="L188" s="6" t="s">
        <v>60</v>
      </c>
      <c r="M188" s="6" t="s">
        <v>48</v>
      </c>
      <c r="N188" s="6" t="s">
        <v>48</v>
      </c>
      <c r="O188" s="6" t="s">
        <v>49</v>
      </c>
      <c r="P188" s="6" t="s">
        <v>49</v>
      </c>
      <c r="Q188" s="6" t="s">
        <v>49</v>
      </c>
      <c r="R188" s="6" t="s">
        <v>49</v>
      </c>
      <c r="S188" s="6" t="s">
        <v>49</v>
      </c>
      <c r="T188" s="6" t="s">
        <v>49</v>
      </c>
      <c r="U188" s="6" t="s">
        <v>49</v>
      </c>
      <c r="V188" s="6" t="s">
        <v>49</v>
      </c>
      <c r="W188" s="6" t="s">
        <v>50</v>
      </c>
      <c r="X188" s="6" t="s">
        <v>982</v>
      </c>
      <c r="Y188" s="6" t="s">
        <v>1248</v>
      </c>
      <c r="Z188" s="6" t="s">
        <v>1249</v>
      </c>
      <c r="AB188" s="3"/>
      <c r="AC188" s="3"/>
      <c r="AD188" s="3"/>
      <c r="AE188" s="3"/>
      <c r="AF188" s="3"/>
      <c r="AG188" s="3"/>
    </row>
    <row r="189" spans="1:33" ht="13.2">
      <c r="A189" s="5">
        <v>45162.39169311343</v>
      </c>
      <c r="B189" s="6" t="s">
        <v>1250</v>
      </c>
      <c r="C189" s="6" t="s">
        <v>44</v>
      </c>
      <c r="D189" s="6" t="s">
        <v>45</v>
      </c>
      <c r="E189" s="6" t="s">
        <v>56</v>
      </c>
      <c r="F189" s="6" t="s">
        <v>57</v>
      </c>
      <c r="G189" s="6" t="s">
        <v>403</v>
      </c>
      <c r="H189" s="6" t="s">
        <v>59</v>
      </c>
      <c r="I189" s="6" t="s">
        <v>33</v>
      </c>
      <c r="J189" s="6" t="s">
        <v>326</v>
      </c>
      <c r="K189" s="6" t="s">
        <v>34</v>
      </c>
      <c r="L189" s="6" t="s">
        <v>34</v>
      </c>
      <c r="M189" s="6" t="s">
        <v>35</v>
      </c>
      <c r="N189" s="6" t="s">
        <v>34</v>
      </c>
      <c r="O189" s="6" t="s">
        <v>87</v>
      </c>
      <c r="P189" s="6" t="s">
        <v>38</v>
      </c>
      <c r="Q189" s="6" t="s">
        <v>38</v>
      </c>
      <c r="R189" s="6" t="s">
        <v>37</v>
      </c>
      <c r="S189" s="6" t="s">
        <v>37</v>
      </c>
      <c r="T189" s="6" t="s">
        <v>37</v>
      </c>
      <c r="U189" s="6" t="s">
        <v>37</v>
      </c>
      <c r="V189" s="6" t="s">
        <v>38</v>
      </c>
      <c r="W189" s="6" t="s">
        <v>126</v>
      </c>
      <c r="X189" s="6" t="s">
        <v>955</v>
      </c>
      <c r="Y189" s="6" t="s">
        <v>528</v>
      </c>
      <c r="Z189" s="6" t="s">
        <v>1251</v>
      </c>
      <c r="AB189" s="3"/>
      <c r="AC189" s="3"/>
      <c r="AD189" s="3"/>
      <c r="AE189" s="3"/>
      <c r="AF189" s="3"/>
      <c r="AG189" s="3"/>
    </row>
    <row r="190" spans="1:33" ht="13.2">
      <c r="A190" s="5">
        <v>45162.391757858801</v>
      </c>
      <c r="B190" s="6" t="s">
        <v>1252</v>
      </c>
      <c r="C190" s="6" t="s">
        <v>27</v>
      </c>
      <c r="D190" s="6" t="s">
        <v>45</v>
      </c>
      <c r="E190" s="6" t="s">
        <v>75</v>
      </c>
      <c r="F190" s="6" t="s">
        <v>30</v>
      </c>
      <c r="G190" s="6" t="s">
        <v>31</v>
      </c>
      <c r="H190" s="6" t="s">
        <v>46</v>
      </c>
      <c r="I190" s="6" t="s">
        <v>33</v>
      </c>
      <c r="J190" s="6" t="s">
        <v>35</v>
      </c>
      <c r="K190" s="6" t="s">
        <v>35</v>
      </c>
      <c r="L190" s="6" t="s">
        <v>35</v>
      </c>
      <c r="M190" s="6" t="s">
        <v>35</v>
      </c>
      <c r="N190" s="6" t="s">
        <v>35</v>
      </c>
      <c r="O190" s="6" t="s">
        <v>87</v>
      </c>
      <c r="P190" s="6" t="s">
        <v>37</v>
      </c>
      <c r="Q190" s="6" t="s">
        <v>37</v>
      </c>
      <c r="R190" s="6" t="s">
        <v>37</v>
      </c>
      <c r="S190" s="6" t="s">
        <v>37</v>
      </c>
      <c r="T190" s="6" t="s">
        <v>37</v>
      </c>
      <c r="U190" s="6" t="s">
        <v>37</v>
      </c>
      <c r="V190" s="6" t="s">
        <v>37</v>
      </c>
      <c r="W190" s="6" t="s">
        <v>139</v>
      </c>
      <c r="X190" s="6" t="s">
        <v>1158</v>
      </c>
      <c r="Y190" s="6" t="s">
        <v>72</v>
      </c>
      <c r="Z190" s="6" t="s">
        <v>1253</v>
      </c>
      <c r="AB190" s="3"/>
      <c r="AC190" s="3"/>
      <c r="AD190" s="3"/>
      <c r="AE190" s="3"/>
      <c r="AF190" s="3"/>
      <c r="AG190" s="3"/>
    </row>
    <row r="191" spans="1:33" ht="13.2">
      <c r="A191" s="5">
        <v>45162.392278344909</v>
      </c>
      <c r="B191" s="6" t="s">
        <v>1254</v>
      </c>
      <c r="C191" s="6" t="s">
        <v>27</v>
      </c>
      <c r="D191" s="6" t="s">
        <v>45</v>
      </c>
      <c r="E191" s="6" t="s">
        <v>29</v>
      </c>
      <c r="F191" s="6" t="s">
        <v>30</v>
      </c>
      <c r="G191" s="6" t="s">
        <v>31</v>
      </c>
      <c r="H191" s="6" t="s">
        <v>125</v>
      </c>
      <c r="I191" s="6" t="s">
        <v>47</v>
      </c>
      <c r="J191" s="6" t="s">
        <v>35</v>
      </c>
      <c r="K191" s="6" t="s">
        <v>48</v>
      </c>
      <c r="L191" s="6" t="s">
        <v>48</v>
      </c>
      <c r="M191" s="6" t="s">
        <v>48</v>
      </c>
      <c r="N191" s="6" t="s">
        <v>35</v>
      </c>
      <c r="O191" s="6" t="s">
        <v>49</v>
      </c>
      <c r="P191" s="6" t="s">
        <v>49</v>
      </c>
      <c r="Q191" s="6" t="s">
        <v>49</v>
      </c>
      <c r="R191" s="6" t="s">
        <v>49</v>
      </c>
      <c r="S191" s="6" t="s">
        <v>49</v>
      </c>
      <c r="T191" s="6" t="s">
        <v>49</v>
      </c>
      <c r="U191" s="6" t="s">
        <v>37</v>
      </c>
      <c r="V191" s="6" t="s">
        <v>49</v>
      </c>
      <c r="W191" s="6" t="s">
        <v>100</v>
      </c>
      <c r="X191" s="6" t="s">
        <v>1255</v>
      </c>
      <c r="Y191" s="6" t="s">
        <v>1256</v>
      </c>
      <c r="Z191" s="6" t="s">
        <v>1257</v>
      </c>
      <c r="AB191" s="3"/>
      <c r="AC191" s="3"/>
      <c r="AD191" s="3"/>
      <c r="AE191" s="3"/>
      <c r="AF191" s="3"/>
      <c r="AG191" s="3"/>
    </row>
    <row r="192" spans="1:33" ht="13.2">
      <c r="A192" s="5">
        <v>45162.400846736113</v>
      </c>
      <c r="B192" s="6" t="s">
        <v>1258</v>
      </c>
      <c r="C192" s="6" t="s">
        <v>44</v>
      </c>
      <c r="D192" s="6" t="s">
        <v>45</v>
      </c>
      <c r="E192" s="6" t="s">
        <v>75</v>
      </c>
      <c r="F192" s="6" t="s">
        <v>30</v>
      </c>
      <c r="G192" s="6" t="s">
        <v>1259</v>
      </c>
      <c r="H192" s="6" t="s">
        <v>32</v>
      </c>
      <c r="I192" s="6" t="s">
        <v>33</v>
      </c>
      <c r="J192" s="6" t="s">
        <v>34</v>
      </c>
      <c r="K192" s="6" t="s">
        <v>35</v>
      </c>
      <c r="L192" s="6" t="s">
        <v>35</v>
      </c>
      <c r="M192" s="6" t="s">
        <v>35</v>
      </c>
      <c r="N192" s="6" t="s">
        <v>35</v>
      </c>
      <c r="O192" s="6" t="s">
        <v>87</v>
      </c>
      <c r="P192" s="6" t="s">
        <v>38</v>
      </c>
      <c r="Q192" s="6" t="s">
        <v>37</v>
      </c>
      <c r="R192" s="6" t="s">
        <v>37</v>
      </c>
      <c r="S192" s="6" t="s">
        <v>38</v>
      </c>
      <c r="T192" s="6" t="s">
        <v>37</v>
      </c>
      <c r="U192" s="6" t="s">
        <v>37</v>
      </c>
      <c r="V192" s="6" t="s">
        <v>37</v>
      </c>
      <c r="W192" s="6" t="s">
        <v>139</v>
      </c>
      <c r="X192" s="6" t="s">
        <v>1246</v>
      </c>
      <c r="Y192" s="6" t="s">
        <v>72</v>
      </c>
      <c r="Z192" s="6" t="s">
        <v>1260</v>
      </c>
      <c r="AB192" s="3"/>
      <c r="AC192" s="3"/>
      <c r="AD192" s="3"/>
      <c r="AE192" s="3"/>
      <c r="AF192" s="3"/>
      <c r="AG192" s="3"/>
    </row>
    <row r="193" spans="1:33" ht="13.2">
      <c r="A193" s="5">
        <v>45162.417893298611</v>
      </c>
      <c r="B193" s="6" t="s">
        <v>1267</v>
      </c>
      <c r="C193" s="6" t="s">
        <v>44</v>
      </c>
      <c r="D193" s="6" t="s">
        <v>45</v>
      </c>
      <c r="E193" s="6" t="s">
        <v>29</v>
      </c>
      <c r="F193" s="6" t="s">
        <v>76</v>
      </c>
      <c r="G193" s="6" t="s">
        <v>31</v>
      </c>
      <c r="H193" s="6" t="s">
        <v>125</v>
      </c>
      <c r="I193" s="6" t="s">
        <v>47</v>
      </c>
      <c r="J193" s="6" t="s">
        <v>35</v>
      </c>
      <c r="K193" s="6" t="s">
        <v>34</v>
      </c>
      <c r="L193" s="6" t="s">
        <v>48</v>
      </c>
      <c r="M193" s="6" t="s">
        <v>35</v>
      </c>
      <c r="N193" s="6" t="s">
        <v>35</v>
      </c>
      <c r="O193" s="6" t="s">
        <v>49</v>
      </c>
      <c r="P193" s="6" t="s">
        <v>49</v>
      </c>
      <c r="Q193" s="6" t="s">
        <v>37</v>
      </c>
      <c r="R193" s="6" t="s">
        <v>69</v>
      </c>
      <c r="S193" s="6" t="s">
        <v>37</v>
      </c>
      <c r="T193" s="6" t="s">
        <v>38</v>
      </c>
      <c r="U193" s="6" t="s">
        <v>37</v>
      </c>
      <c r="V193" s="6" t="s">
        <v>37</v>
      </c>
      <c r="W193" s="6" t="s">
        <v>50</v>
      </c>
      <c r="X193" s="6" t="s">
        <v>1268</v>
      </c>
      <c r="Y193" s="6" t="s">
        <v>1269</v>
      </c>
      <c r="Z193" s="6" t="s">
        <v>1270</v>
      </c>
      <c r="AB193" s="3"/>
      <c r="AC193" s="3"/>
      <c r="AD193" s="3"/>
      <c r="AE193" s="3"/>
      <c r="AF193" s="3"/>
      <c r="AG193" s="3"/>
    </row>
    <row r="194" spans="1:33" ht="13.2">
      <c r="A194" s="5">
        <v>45162.422248599541</v>
      </c>
      <c r="B194" s="6" t="s">
        <v>1271</v>
      </c>
      <c r="C194" s="6" t="s">
        <v>44</v>
      </c>
      <c r="D194" s="6" t="s">
        <v>45</v>
      </c>
      <c r="E194" s="6" t="s">
        <v>230</v>
      </c>
      <c r="F194" s="6" t="s">
        <v>164</v>
      </c>
      <c r="G194" s="6" t="s">
        <v>403</v>
      </c>
      <c r="H194" s="6" t="s">
        <v>46</v>
      </c>
      <c r="I194" s="6" t="s">
        <v>33</v>
      </c>
      <c r="J194" s="6" t="s">
        <v>326</v>
      </c>
      <c r="K194" s="6" t="s">
        <v>326</v>
      </c>
      <c r="L194" s="6" t="s">
        <v>326</v>
      </c>
      <c r="M194" s="6" t="s">
        <v>326</v>
      </c>
      <c r="N194" s="6" t="s">
        <v>326</v>
      </c>
      <c r="O194" s="6" t="s">
        <v>929</v>
      </c>
      <c r="P194" s="6" t="s">
        <v>363</v>
      </c>
      <c r="Q194" s="6" t="s">
        <v>363</v>
      </c>
      <c r="R194" s="6" t="s">
        <v>363</v>
      </c>
      <c r="S194" s="6" t="s">
        <v>363</v>
      </c>
      <c r="T194" s="6" t="s">
        <v>363</v>
      </c>
      <c r="U194" s="6" t="s">
        <v>363</v>
      </c>
      <c r="V194" s="6" t="s">
        <v>363</v>
      </c>
      <c r="W194" s="6" t="s">
        <v>77</v>
      </c>
      <c r="X194" s="6" t="s">
        <v>986</v>
      </c>
      <c r="Y194" s="6" t="s">
        <v>485</v>
      </c>
      <c r="Z194" s="6" t="s">
        <v>1272</v>
      </c>
      <c r="AB194" s="3"/>
      <c r="AC194" s="3"/>
      <c r="AD194" s="3"/>
      <c r="AE194" s="3"/>
      <c r="AF194" s="3"/>
      <c r="AG194" s="3"/>
    </row>
    <row r="195" spans="1:33" ht="13.2">
      <c r="A195" s="5">
        <v>45162.42640225694</v>
      </c>
      <c r="B195" s="6" t="s">
        <v>1277</v>
      </c>
      <c r="C195" s="6" t="s">
        <v>27</v>
      </c>
      <c r="D195" s="6" t="s">
        <v>45</v>
      </c>
      <c r="E195" s="6" t="s">
        <v>29</v>
      </c>
      <c r="F195" s="6" t="s">
        <v>164</v>
      </c>
      <c r="G195" s="6" t="s">
        <v>31</v>
      </c>
      <c r="H195" s="6" t="s">
        <v>46</v>
      </c>
      <c r="I195" s="6" t="s">
        <v>47</v>
      </c>
      <c r="J195" s="6" t="s">
        <v>48</v>
      </c>
      <c r="K195" s="6" t="s">
        <v>48</v>
      </c>
      <c r="L195" s="6" t="s">
        <v>48</v>
      </c>
      <c r="M195" s="6" t="s">
        <v>60</v>
      </c>
      <c r="N195" s="6" t="s">
        <v>48</v>
      </c>
      <c r="O195" s="6" t="s">
        <v>49</v>
      </c>
      <c r="P195" s="6" t="s">
        <v>49</v>
      </c>
      <c r="Q195" s="6" t="s">
        <v>49</v>
      </c>
      <c r="R195" s="6" t="s">
        <v>49</v>
      </c>
      <c r="S195" s="6" t="s">
        <v>49</v>
      </c>
      <c r="T195" s="6" t="s">
        <v>49</v>
      </c>
      <c r="U195" s="6" t="s">
        <v>49</v>
      </c>
      <c r="V195" s="6" t="s">
        <v>49</v>
      </c>
      <c r="W195" s="6" t="s">
        <v>197</v>
      </c>
      <c r="X195" s="6" t="s">
        <v>940</v>
      </c>
      <c r="Y195" s="6" t="s">
        <v>562</v>
      </c>
      <c r="Z195" s="6" t="s">
        <v>1278</v>
      </c>
      <c r="AB195" s="3"/>
      <c r="AC195" s="3"/>
      <c r="AD195" s="3"/>
      <c r="AE195" s="3"/>
      <c r="AF195" s="3"/>
      <c r="AG195" s="3"/>
    </row>
    <row r="196" spans="1:33" ht="13.2">
      <c r="A196" s="5">
        <v>45162.426653252318</v>
      </c>
      <c r="B196" s="6" t="s">
        <v>1279</v>
      </c>
      <c r="C196" s="6" t="s">
        <v>27</v>
      </c>
      <c r="D196" s="6" t="s">
        <v>45</v>
      </c>
      <c r="E196" s="6" t="s">
        <v>230</v>
      </c>
      <c r="F196" s="6" t="s">
        <v>164</v>
      </c>
      <c r="G196" s="6" t="s">
        <v>403</v>
      </c>
      <c r="H196" s="6" t="s">
        <v>46</v>
      </c>
      <c r="I196" s="6" t="s">
        <v>33</v>
      </c>
      <c r="J196" s="6" t="s">
        <v>35</v>
      </c>
      <c r="K196" s="6" t="s">
        <v>35</v>
      </c>
      <c r="L196" s="6" t="s">
        <v>48</v>
      </c>
      <c r="M196" s="6" t="s">
        <v>35</v>
      </c>
      <c r="N196" s="6" t="s">
        <v>35</v>
      </c>
      <c r="O196" s="6" t="s">
        <v>49</v>
      </c>
      <c r="P196" s="6" t="s">
        <v>37</v>
      </c>
      <c r="Q196" s="6" t="s">
        <v>49</v>
      </c>
      <c r="R196" s="6" t="s">
        <v>37</v>
      </c>
      <c r="S196" s="6" t="s">
        <v>49</v>
      </c>
      <c r="T196" s="6" t="s">
        <v>49</v>
      </c>
      <c r="U196" s="6" t="s">
        <v>49</v>
      </c>
      <c r="V196" s="6" t="s">
        <v>49</v>
      </c>
      <c r="W196" s="6" t="s">
        <v>113</v>
      </c>
      <c r="X196" s="6" t="s">
        <v>1280</v>
      </c>
      <c r="Y196" s="6" t="s">
        <v>102</v>
      </c>
      <c r="Z196" s="6" t="s">
        <v>1281</v>
      </c>
      <c r="AB196" s="3"/>
      <c r="AC196" s="3"/>
      <c r="AD196" s="3"/>
      <c r="AE196" s="3"/>
      <c r="AF196" s="3"/>
      <c r="AG196" s="3"/>
    </row>
    <row r="197" spans="1:33" ht="13.2">
      <c r="A197" s="5">
        <v>45162.429461944441</v>
      </c>
      <c r="B197" s="6" t="s">
        <v>1282</v>
      </c>
      <c r="C197" s="6" t="s">
        <v>27</v>
      </c>
      <c r="D197" s="6" t="s">
        <v>45</v>
      </c>
      <c r="E197" s="6" t="s">
        <v>230</v>
      </c>
      <c r="F197" s="6" t="s">
        <v>30</v>
      </c>
      <c r="G197" s="6" t="s">
        <v>403</v>
      </c>
      <c r="H197" s="6" t="s">
        <v>32</v>
      </c>
      <c r="I197" s="6" t="s">
        <v>33</v>
      </c>
      <c r="J197" s="6" t="s">
        <v>34</v>
      </c>
      <c r="K197" s="6" t="s">
        <v>34</v>
      </c>
      <c r="L197" s="6" t="s">
        <v>34</v>
      </c>
      <c r="M197" s="6" t="s">
        <v>35</v>
      </c>
      <c r="N197" s="6" t="s">
        <v>34</v>
      </c>
      <c r="O197" s="6" t="s">
        <v>87</v>
      </c>
      <c r="P197" s="6" t="s">
        <v>37</v>
      </c>
      <c r="Q197" s="6" t="s">
        <v>37</v>
      </c>
      <c r="R197" s="6" t="s">
        <v>38</v>
      </c>
      <c r="S197" s="6" t="s">
        <v>37</v>
      </c>
      <c r="T197" s="6" t="s">
        <v>37</v>
      </c>
      <c r="U197" s="6" t="s">
        <v>38</v>
      </c>
      <c r="V197" s="6" t="s">
        <v>38</v>
      </c>
      <c r="W197" s="6" t="s">
        <v>154</v>
      </c>
      <c r="X197" s="6" t="s">
        <v>1107</v>
      </c>
      <c r="Y197" s="6" t="s">
        <v>193</v>
      </c>
      <c r="Z197" s="6" t="s">
        <v>1283</v>
      </c>
      <c r="AB197" s="3"/>
      <c r="AC197" s="3"/>
      <c r="AD197" s="3"/>
      <c r="AE197" s="3"/>
      <c r="AF197" s="3"/>
      <c r="AG197" s="3"/>
    </row>
    <row r="198" spans="1:33" ht="13.2">
      <c r="A198" s="5">
        <v>45162.429897743059</v>
      </c>
      <c r="B198" s="6" t="s">
        <v>1284</v>
      </c>
      <c r="C198" s="6" t="s">
        <v>44</v>
      </c>
      <c r="D198" s="6" t="s">
        <v>45</v>
      </c>
      <c r="E198" s="6" t="s">
        <v>75</v>
      </c>
      <c r="F198" s="6" t="s">
        <v>164</v>
      </c>
      <c r="G198" s="6" t="s">
        <v>214</v>
      </c>
      <c r="H198" s="6" t="s">
        <v>83</v>
      </c>
      <c r="I198" s="6" t="s">
        <v>47</v>
      </c>
      <c r="J198" s="6" t="s">
        <v>48</v>
      </c>
      <c r="K198" s="6" t="s">
        <v>48</v>
      </c>
      <c r="L198" s="6" t="s">
        <v>48</v>
      </c>
      <c r="M198" s="6" t="s">
        <v>48</v>
      </c>
      <c r="N198" s="6" t="s">
        <v>48</v>
      </c>
      <c r="O198" s="6" t="s">
        <v>49</v>
      </c>
      <c r="P198" s="6" t="s">
        <v>49</v>
      </c>
      <c r="Q198" s="6" t="s">
        <v>49</v>
      </c>
      <c r="R198" s="6" t="s">
        <v>49</v>
      </c>
      <c r="S198" s="6" t="s">
        <v>49</v>
      </c>
      <c r="T198" s="6" t="s">
        <v>49</v>
      </c>
      <c r="U198" s="6" t="s">
        <v>49</v>
      </c>
      <c r="V198" s="6" t="s">
        <v>49</v>
      </c>
      <c r="W198" s="6" t="s">
        <v>95</v>
      </c>
      <c r="X198" s="6" t="s">
        <v>986</v>
      </c>
      <c r="Y198" s="6" t="s">
        <v>555</v>
      </c>
      <c r="Z198" s="6" t="s">
        <v>1285</v>
      </c>
      <c r="AB198" s="3"/>
      <c r="AC198" s="3"/>
      <c r="AD198" s="3"/>
      <c r="AE198" s="3"/>
      <c r="AF198" s="3"/>
      <c r="AG198" s="3"/>
    </row>
    <row r="199" spans="1:33" ht="13.2">
      <c r="A199" s="5">
        <v>45162.432924004628</v>
      </c>
      <c r="B199" s="6" t="s">
        <v>1293</v>
      </c>
      <c r="C199" s="6" t="s">
        <v>44</v>
      </c>
      <c r="D199" s="6" t="s">
        <v>45</v>
      </c>
      <c r="E199" s="6" t="s">
        <v>29</v>
      </c>
      <c r="F199" s="6" t="s">
        <v>248</v>
      </c>
      <c r="G199" s="6" t="s">
        <v>31</v>
      </c>
      <c r="H199" s="6" t="s">
        <v>83</v>
      </c>
      <c r="I199" s="6" t="s">
        <v>33</v>
      </c>
      <c r="J199" s="6" t="s">
        <v>35</v>
      </c>
      <c r="K199" s="6" t="s">
        <v>35</v>
      </c>
      <c r="L199" s="6" t="s">
        <v>35</v>
      </c>
      <c r="M199" s="6" t="s">
        <v>35</v>
      </c>
      <c r="N199" s="6" t="s">
        <v>35</v>
      </c>
      <c r="O199" s="6" t="s">
        <v>49</v>
      </c>
      <c r="P199" s="6" t="s">
        <v>49</v>
      </c>
      <c r="Q199" s="6" t="s">
        <v>37</v>
      </c>
      <c r="R199" s="6" t="s">
        <v>49</v>
      </c>
      <c r="S199" s="6" t="s">
        <v>49</v>
      </c>
      <c r="T199" s="6" t="s">
        <v>37</v>
      </c>
      <c r="U199" s="6" t="s">
        <v>49</v>
      </c>
      <c r="V199" s="6" t="s">
        <v>49</v>
      </c>
      <c r="W199" s="6" t="s">
        <v>480</v>
      </c>
      <c r="X199" s="6" t="s">
        <v>1294</v>
      </c>
      <c r="Y199" s="6" t="s">
        <v>388</v>
      </c>
      <c r="Z199" s="6" t="s">
        <v>1295</v>
      </c>
      <c r="AB199" s="3"/>
      <c r="AC199" s="3"/>
      <c r="AD199" s="3"/>
      <c r="AE199" s="3"/>
      <c r="AF199" s="3"/>
      <c r="AG199" s="3"/>
    </row>
    <row r="200" spans="1:33" ht="13.2">
      <c r="A200" s="5">
        <v>45162.433333819441</v>
      </c>
      <c r="B200" s="6" t="s">
        <v>1296</v>
      </c>
      <c r="C200" s="6" t="s">
        <v>27</v>
      </c>
      <c r="D200" s="6" t="s">
        <v>45</v>
      </c>
      <c r="E200" s="6" t="s">
        <v>230</v>
      </c>
      <c r="F200" s="6" t="s">
        <v>164</v>
      </c>
      <c r="G200" s="6" t="s">
        <v>648</v>
      </c>
      <c r="H200" s="6" t="s">
        <v>59</v>
      </c>
      <c r="I200" s="6" t="s">
        <v>47</v>
      </c>
      <c r="J200" s="6" t="s">
        <v>48</v>
      </c>
      <c r="K200" s="6" t="s">
        <v>48</v>
      </c>
      <c r="L200" s="6" t="s">
        <v>48</v>
      </c>
      <c r="M200" s="6" t="s">
        <v>48</v>
      </c>
      <c r="N200" s="6" t="s">
        <v>48</v>
      </c>
      <c r="O200" s="6" t="s">
        <v>49</v>
      </c>
      <c r="P200" s="6" t="s">
        <v>37</v>
      </c>
      <c r="Q200" s="6" t="s">
        <v>37</v>
      </c>
      <c r="R200" s="6" t="s">
        <v>49</v>
      </c>
      <c r="S200" s="6" t="s">
        <v>49</v>
      </c>
      <c r="T200" s="6" t="s">
        <v>49</v>
      </c>
      <c r="U200" s="6" t="s">
        <v>49</v>
      </c>
      <c r="V200" s="6" t="s">
        <v>37</v>
      </c>
      <c r="W200" s="6" t="s">
        <v>191</v>
      </c>
      <c r="X200" s="6" t="s">
        <v>1297</v>
      </c>
      <c r="Y200" s="6" t="s">
        <v>1298</v>
      </c>
      <c r="Z200" s="6" t="s">
        <v>1299</v>
      </c>
      <c r="AB200" s="3"/>
      <c r="AC200" s="3"/>
      <c r="AD200" s="3"/>
      <c r="AE200" s="3"/>
      <c r="AF200" s="3"/>
      <c r="AG200" s="3"/>
    </row>
    <row r="201" spans="1:33" ht="13.2">
      <c r="A201" s="5">
        <v>45162.444036006942</v>
      </c>
      <c r="B201" s="6" t="s">
        <v>1300</v>
      </c>
      <c r="C201" s="6" t="s">
        <v>27</v>
      </c>
      <c r="D201" s="6" t="s">
        <v>45</v>
      </c>
      <c r="E201" s="6" t="s">
        <v>230</v>
      </c>
      <c r="F201" s="6" t="s">
        <v>164</v>
      </c>
      <c r="G201" s="6" t="s">
        <v>1301</v>
      </c>
      <c r="H201" s="6" t="s">
        <v>112</v>
      </c>
      <c r="I201" s="6" t="s">
        <v>47</v>
      </c>
      <c r="J201" s="6" t="s">
        <v>48</v>
      </c>
      <c r="K201" s="6" t="s">
        <v>60</v>
      </c>
      <c r="L201" s="6" t="s">
        <v>48</v>
      </c>
      <c r="M201" s="6" t="s">
        <v>48</v>
      </c>
      <c r="N201" s="6" t="s">
        <v>48</v>
      </c>
      <c r="O201" s="6" t="s">
        <v>49</v>
      </c>
      <c r="P201" s="6" t="s">
        <v>49</v>
      </c>
      <c r="Q201" s="6" t="s">
        <v>37</v>
      </c>
      <c r="R201" s="6" t="s">
        <v>49</v>
      </c>
      <c r="S201" s="6" t="s">
        <v>37</v>
      </c>
      <c r="T201" s="6" t="s">
        <v>49</v>
      </c>
      <c r="U201" s="6" t="s">
        <v>37</v>
      </c>
      <c r="V201" s="6" t="s">
        <v>37</v>
      </c>
      <c r="W201" s="6" t="s">
        <v>50</v>
      </c>
      <c r="X201" s="6" t="s">
        <v>1302</v>
      </c>
      <c r="Y201" s="6" t="s">
        <v>548</v>
      </c>
      <c r="Z201" s="6" t="s">
        <v>1303</v>
      </c>
      <c r="AB201" s="3"/>
      <c r="AC201" s="3"/>
      <c r="AD201" s="3"/>
      <c r="AE201" s="3"/>
      <c r="AF201" s="3"/>
      <c r="AG201" s="3"/>
    </row>
    <row r="202" spans="1:33" ht="13.2">
      <c r="A202" s="5">
        <v>45162.444043981479</v>
      </c>
      <c r="B202" s="6" t="s">
        <v>1304</v>
      </c>
      <c r="C202" s="6" t="s">
        <v>44</v>
      </c>
      <c r="D202" s="6" t="s">
        <v>45</v>
      </c>
      <c r="E202" s="6" t="s">
        <v>75</v>
      </c>
      <c r="F202" s="6" t="s">
        <v>76</v>
      </c>
      <c r="G202" s="6" t="s">
        <v>31</v>
      </c>
      <c r="H202" s="6" t="s">
        <v>46</v>
      </c>
      <c r="I202" s="6" t="s">
        <v>33</v>
      </c>
      <c r="J202" s="6" t="s">
        <v>48</v>
      </c>
      <c r="K202" s="6" t="s">
        <v>48</v>
      </c>
      <c r="L202" s="6" t="s">
        <v>48</v>
      </c>
      <c r="M202" s="6" t="s">
        <v>48</v>
      </c>
      <c r="N202" s="6" t="s">
        <v>48</v>
      </c>
      <c r="O202" s="6" t="s">
        <v>49</v>
      </c>
      <c r="P202" s="6" t="s">
        <v>37</v>
      </c>
      <c r="Q202" s="6" t="s">
        <v>37</v>
      </c>
      <c r="R202" s="6" t="s">
        <v>37</v>
      </c>
      <c r="S202" s="6" t="s">
        <v>37</v>
      </c>
      <c r="T202" s="6" t="s">
        <v>49</v>
      </c>
      <c r="U202" s="6" t="s">
        <v>49</v>
      </c>
      <c r="V202" s="6" t="s">
        <v>37</v>
      </c>
      <c r="W202" s="6" t="s">
        <v>206</v>
      </c>
      <c r="X202" s="6" t="s">
        <v>1268</v>
      </c>
      <c r="Y202" s="6" t="s">
        <v>393</v>
      </c>
      <c r="Z202" s="6" t="s">
        <v>1305</v>
      </c>
      <c r="AB202" s="3"/>
      <c r="AC202" s="3"/>
      <c r="AD202" s="3"/>
      <c r="AE202" s="3"/>
      <c r="AF202" s="3"/>
      <c r="AG202" s="3"/>
    </row>
    <row r="203" spans="1:33" ht="13.2">
      <c r="A203" s="5">
        <v>45162.464193032407</v>
      </c>
      <c r="B203" s="6" t="s">
        <v>1312</v>
      </c>
      <c r="C203" s="6" t="s">
        <v>27</v>
      </c>
      <c r="D203" s="6" t="s">
        <v>45</v>
      </c>
      <c r="E203" s="6" t="s">
        <v>75</v>
      </c>
      <c r="F203" s="6" t="s">
        <v>30</v>
      </c>
      <c r="G203" s="6" t="s">
        <v>31</v>
      </c>
      <c r="H203" s="6" t="s">
        <v>94</v>
      </c>
      <c r="I203" s="6" t="s">
        <v>47</v>
      </c>
      <c r="J203" s="6" t="s">
        <v>35</v>
      </c>
      <c r="K203" s="6" t="s">
        <v>35</v>
      </c>
      <c r="L203" s="6" t="s">
        <v>35</v>
      </c>
      <c r="M203" s="6" t="s">
        <v>35</v>
      </c>
      <c r="N203" s="6" t="s">
        <v>35</v>
      </c>
      <c r="O203" s="6" t="s">
        <v>49</v>
      </c>
      <c r="P203" s="6" t="s">
        <v>49</v>
      </c>
      <c r="Q203" s="6" t="s">
        <v>49</v>
      </c>
      <c r="R203" s="6" t="s">
        <v>37</v>
      </c>
      <c r="S203" s="6" t="s">
        <v>37</v>
      </c>
      <c r="T203" s="6" t="s">
        <v>37</v>
      </c>
      <c r="U203" s="6" t="s">
        <v>37</v>
      </c>
      <c r="V203" s="6" t="s">
        <v>37</v>
      </c>
      <c r="W203" s="6" t="s">
        <v>191</v>
      </c>
      <c r="X203" s="6" t="s">
        <v>986</v>
      </c>
      <c r="Y203" s="6" t="s">
        <v>323</v>
      </c>
      <c r="Z203" s="6" t="s">
        <v>1313</v>
      </c>
      <c r="AB203" s="3"/>
      <c r="AC203" s="3"/>
      <c r="AD203" s="3"/>
      <c r="AE203" s="3"/>
      <c r="AF203" s="3"/>
      <c r="AG203" s="3"/>
    </row>
    <row r="204" spans="1:33" ht="13.2">
      <c r="A204" s="5">
        <v>45162.473556400466</v>
      </c>
      <c r="B204" s="6" t="s">
        <v>1318</v>
      </c>
      <c r="C204" s="6" t="s">
        <v>27</v>
      </c>
      <c r="D204" s="6" t="s">
        <v>45</v>
      </c>
      <c r="E204" s="6" t="s">
        <v>230</v>
      </c>
      <c r="F204" s="6" t="s">
        <v>164</v>
      </c>
      <c r="G204" s="6" t="s">
        <v>403</v>
      </c>
      <c r="H204" s="6" t="s">
        <v>105</v>
      </c>
      <c r="I204" s="6" t="s">
        <v>47</v>
      </c>
      <c r="J204" s="6" t="s">
        <v>35</v>
      </c>
      <c r="K204" s="6" t="s">
        <v>35</v>
      </c>
      <c r="L204" s="6" t="s">
        <v>35</v>
      </c>
      <c r="M204" s="6" t="s">
        <v>35</v>
      </c>
      <c r="N204" s="6" t="s">
        <v>35</v>
      </c>
      <c r="O204" s="6" t="s">
        <v>49</v>
      </c>
      <c r="P204" s="6" t="s">
        <v>49</v>
      </c>
      <c r="Q204" s="6" t="s">
        <v>49</v>
      </c>
      <c r="R204" s="6" t="s">
        <v>37</v>
      </c>
      <c r="S204" s="6" t="s">
        <v>37</v>
      </c>
      <c r="T204" s="6" t="s">
        <v>37</v>
      </c>
      <c r="U204" s="6" t="s">
        <v>37</v>
      </c>
      <c r="V204" s="6" t="s">
        <v>37</v>
      </c>
      <c r="W204" s="6" t="s">
        <v>50</v>
      </c>
      <c r="X204" s="6" t="s">
        <v>1158</v>
      </c>
      <c r="Y204" s="6" t="s">
        <v>766</v>
      </c>
      <c r="Z204" s="6" t="s">
        <v>529</v>
      </c>
      <c r="AB204" s="3"/>
      <c r="AC204" s="3"/>
      <c r="AD204" s="3"/>
      <c r="AE204" s="3"/>
      <c r="AF204" s="3"/>
      <c r="AG204" s="3"/>
    </row>
    <row r="205" spans="1:33" ht="13.2">
      <c r="A205" s="5">
        <v>45162.476123749999</v>
      </c>
      <c r="B205" s="6" t="s">
        <v>1319</v>
      </c>
      <c r="C205" s="6" t="s">
        <v>27</v>
      </c>
      <c r="D205" s="6" t="s">
        <v>45</v>
      </c>
      <c r="E205" s="6" t="s">
        <v>29</v>
      </c>
      <c r="F205" s="6" t="s">
        <v>30</v>
      </c>
      <c r="G205" s="6" t="s">
        <v>31</v>
      </c>
      <c r="H205" s="6" t="s">
        <v>83</v>
      </c>
      <c r="I205" s="6" t="s">
        <v>33</v>
      </c>
      <c r="J205" s="6" t="s">
        <v>35</v>
      </c>
      <c r="K205" s="6" t="s">
        <v>34</v>
      </c>
      <c r="L205" s="6" t="s">
        <v>34</v>
      </c>
      <c r="M205" s="6" t="s">
        <v>35</v>
      </c>
      <c r="N205" s="6" t="s">
        <v>35</v>
      </c>
      <c r="O205" s="6" t="s">
        <v>87</v>
      </c>
      <c r="P205" s="6" t="s">
        <v>37</v>
      </c>
      <c r="Q205" s="6" t="s">
        <v>37</v>
      </c>
      <c r="R205" s="6" t="s">
        <v>37</v>
      </c>
      <c r="S205" s="6" t="s">
        <v>37</v>
      </c>
      <c r="T205" s="6" t="s">
        <v>37</v>
      </c>
      <c r="U205" s="6" t="s">
        <v>38</v>
      </c>
      <c r="V205" s="6" t="s">
        <v>37</v>
      </c>
      <c r="W205" s="6" t="s">
        <v>39</v>
      </c>
      <c r="X205" s="6" t="s">
        <v>1320</v>
      </c>
      <c r="Y205" s="6" t="s">
        <v>393</v>
      </c>
      <c r="Z205" s="6" t="s">
        <v>1321</v>
      </c>
      <c r="AB205" s="3"/>
      <c r="AC205" s="3"/>
      <c r="AD205" s="3"/>
      <c r="AE205" s="3"/>
      <c r="AF205" s="3"/>
      <c r="AG205" s="3"/>
    </row>
    <row r="206" spans="1:33" ht="13.2">
      <c r="A206" s="5">
        <v>45162.479641180558</v>
      </c>
      <c r="B206" s="6" t="s">
        <v>1322</v>
      </c>
      <c r="C206" s="6" t="s">
        <v>44</v>
      </c>
      <c r="D206" s="6" t="s">
        <v>45</v>
      </c>
      <c r="E206" s="6" t="s">
        <v>75</v>
      </c>
      <c r="F206" s="6" t="s">
        <v>76</v>
      </c>
      <c r="G206" s="6" t="s">
        <v>58</v>
      </c>
      <c r="H206" s="6" t="s">
        <v>112</v>
      </c>
      <c r="I206" s="6" t="s">
        <v>33</v>
      </c>
      <c r="J206" s="6" t="s">
        <v>34</v>
      </c>
      <c r="K206" s="6" t="s">
        <v>34</v>
      </c>
      <c r="L206" s="6" t="s">
        <v>34</v>
      </c>
      <c r="M206" s="6" t="s">
        <v>35</v>
      </c>
      <c r="N206" s="6" t="s">
        <v>34</v>
      </c>
      <c r="O206" s="6" t="s">
        <v>87</v>
      </c>
      <c r="P206" s="6" t="s">
        <v>37</v>
      </c>
      <c r="Q206" s="6" t="s">
        <v>38</v>
      </c>
      <c r="R206" s="6" t="s">
        <v>37</v>
      </c>
      <c r="S206" s="6" t="s">
        <v>38</v>
      </c>
      <c r="T206" s="6" t="s">
        <v>38</v>
      </c>
      <c r="U206" s="6" t="s">
        <v>38</v>
      </c>
      <c r="V206" s="6" t="s">
        <v>38</v>
      </c>
      <c r="W206" s="6" t="s">
        <v>95</v>
      </c>
      <c r="X206" s="6" t="s">
        <v>1323</v>
      </c>
      <c r="Y206" s="6" t="s">
        <v>151</v>
      </c>
      <c r="Z206" s="6" t="s">
        <v>1324</v>
      </c>
      <c r="AB206" s="3"/>
      <c r="AC206" s="3"/>
      <c r="AD206" s="3"/>
      <c r="AE206" s="3"/>
      <c r="AF206" s="3"/>
      <c r="AG206" s="3"/>
    </row>
    <row r="207" spans="1:33" ht="13.2">
      <c r="A207" s="5">
        <v>45162.483125254628</v>
      </c>
      <c r="B207" s="6" t="s">
        <v>1325</v>
      </c>
      <c r="C207" s="6" t="s">
        <v>44</v>
      </c>
      <c r="D207" s="6" t="s">
        <v>45</v>
      </c>
      <c r="E207" s="6" t="s">
        <v>230</v>
      </c>
      <c r="F207" s="6" t="s">
        <v>30</v>
      </c>
      <c r="G207" s="6" t="s">
        <v>454</v>
      </c>
      <c r="H207" s="6" t="s">
        <v>94</v>
      </c>
      <c r="I207" s="6" t="s">
        <v>33</v>
      </c>
      <c r="J207" s="6" t="s">
        <v>35</v>
      </c>
      <c r="K207" s="6" t="s">
        <v>35</v>
      </c>
      <c r="L207" s="6" t="s">
        <v>35</v>
      </c>
      <c r="M207" s="6" t="s">
        <v>35</v>
      </c>
      <c r="N207" s="6" t="s">
        <v>35</v>
      </c>
      <c r="O207" s="6" t="s">
        <v>87</v>
      </c>
      <c r="P207" s="6" t="s">
        <v>37</v>
      </c>
      <c r="Q207" s="6" t="s">
        <v>37</v>
      </c>
      <c r="R207" s="6" t="s">
        <v>37</v>
      </c>
      <c r="S207" s="6" t="s">
        <v>37</v>
      </c>
      <c r="T207" s="6" t="s">
        <v>37</v>
      </c>
      <c r="U207" s="6" t="s">
        <v>37</v>
      </c>
      <c r="V207" s="6" t="s">
        <v>37</v>
      </c>
      <c r="W207" s="6" t="s">
        <v>126</v>
      </c>
      <c r="X207" s="6" t="s">
        <v>940</v>
      </c>
      <c r="Y207" s="6" t="s">
        <v>128</v>
      </c>
      <c r="Z207" s="6" t="s">
        <v>1326</v>
      </c>
      <c r="AB207" s="3"/>
      <c r="AC207" s="3"/>
      <c r="AD207" s="3"/>
      <c r="AE207" s="3"/>
      <c r="AF207" s="3"/>
      <c r="AG207" s="3"/>
    </row>
    <row r="208" spans="1:33" ht="13.2">
      <c r="A208" s="5">
        <v>45162.488463715279</v>
      </c>
      <c r="B208" s="6" t="s">
        <v>1336</v>
      </c>
      <c r="C208" s="6" t="s">
        <v>44</v>
      </c>
      <c r="D208" s="6" t="s">
        <v>45</v>
      </c>
      <c r="E208" s="6" t="s">
        <v>75</v>
      </c>
      <c r="F208" s="6" t="s">
        <v>30</v>
      </c>
      <c r="G208" s="6" t="s">
        <v>31</v>
      </c>
      <c r="H208" s="6" t="s">
        <v>59</v>
      </c>
      <c r="I208" s="6" t="s">
        <v>33</v>
      </c>
      <c r="J208" s="6" t="s">
        <v>35</v>
      </c>
      <c r="K208" s="6" t="s">
        <v>48</v>
      </c>
      <c r="L208" s="6" t="s">
        <v>60</v>
      </c>
      <c r="M208" s="6" t="s">
        <v>48</v>
      </c>
      <c r="N208" s="6" t="s">
        <v>48</v>
      </c>
      <c r="O208" s="6" t="s">
        <v>87</v>
      </c>
      <c r="P208" s="6" t="s">
        <v>49</v>
      </c>
      <c r="Q208" s="6" t="s">
        <v>37</v>
      </c>
      <c r="R208" s="6" t="s">
        <v>49</v>
      </c>
      <c r="S208" s="6" t="s">
        <v>37</v>
      </c>
      <c r="T208" s="6" t="s">
        <v>49</v>
      </c>
      <c r="U208" s="6" t="s">
        <v>37</v>
      </c>
      <c r="V208" s="6" t="s">
        <v>37</v>
      </c>
      <c r="W208" s="6" t="s">
        <v>113</v>
      </c>
      <c r="X208" s="6" t="s">
        <v>990</v>
      </c>
      <c r="Y208" s="6" t="s">
        <v>223</v>
      </c>
      <c r="Z208" s="6" t="s">
        <v>1337</v>
      </c>
      <c r="AB208" s="3"/>
      <c r="AC208" s="3"/>
      <c r="AD208" s="3"/>
      <c r="AE208" s="3"/>
      <c r="AF208" s="3"/>
      <c r="AG208" s="3"/>
    </row>
    <row r="209" spans="1:33" ht="13.2">
      <c r="A209" s="5">
        <v>45162.491193622685</v>
      </c>
      <c r="B209" s="6" t="s">
        <v>1342</v>
      </c>
      <c r="C209" s="6" t="s">
        <v>27</v>
      </c>
      <c r="D209" s="6" t="s">
        <v>45</v>
      </c>
      <c r="E209" s="6" t="s">
        <v>29</v>
      </c>
      <c r="F209" s="6" t="s">
        <v>76</v>
      </c>
      <c r="G209" s="6" t="s">
        <v>31</v>
      </c>
      <c r="H209" s="6" t="s">
        <v>226</v>
      </c>
      <c r="I209" s="6" t="s">
        <v>47</v>
      </c>
      <c r="J209" s="6" t="s">
        <v>35</v>
      </c>
      <c r="K209" s="6" t="s">
        <v>34</v>
      </c>
      <c r="L209" s="6" t="s">
        <v>35</v>
      </c>
      <c r="M209" s="6" t="s">
        <v>35</v>
      </c>
      <c r="N209" s="6" t="s">
        <v>34</v>
      </c>
      <c r="O209" s="6" t="s">
        <v>36</v>
      </c>
      <c r="P209" s="6" t="s">
        <v>37</v>
      </c>
      <c r="Q209" s="6" t="s">
        <v>37</v>
      </c>
      <c r="R209" s="6" t="s">
        <v>38</v>
      </c>
      <c r="S209" s="6" t="s">
        <v>37</v>
      </c>
      <c r="T209" s="6" t="s">
        <v>37</v>
      </c>
      <c r="U209" s="6" t="s">
        <v>38</v>
      </c>
      <c r="V209" s="6" t="s">
        <v>37</v>
      </c>
      <c r="W209" s="6" t="s">
        <v>480</v>
      </c>
      <c r="X209" s="6" t="s">
        <v>1107</v>
      </c>
      <c r="Y209" s="6" t="s">
        <v>1343</v>
      </c>
      <c r="Z209" s="6" t="s">
        <v>1344</v>
      </c>
      <c r="AB209" s="3"/>
      <c r="AC209" s="3"/>
      <c r="AD209" s="3"/>
      <c r="AE209" s="3"/>
      <c r="AF209" s="3"/>
      <c r="AG209" s="3"/>
    </row>
    <row r="210" spans="1:33" ht="13.2">
      <c r="A210" s="5">
        <v>45162.492269212962</v>
      </c>
      <c r="B210" s="6" t="s">
        <v>1345</v>
      </c>
      <c r="C210" s="6" t="s">
        <v>44</v>
      </c>
      <c r="D210" s="6" t="s">
        <v>45</v>
      </c>
      <c r="E210" s="6" t="s">
        <v>230</v>
      </c>
      <c r="F210" s="6" t="s">
        <v>164</v>
      </c>
      <c r="G210" s="6" t="s">
        <v>403</v>
      </c>
      <c r="H210" s="6" t="s">
        <v>46</v>
      </c>
      <c r="I210" s="6" t="s">
        <v>47</v>
      </c>
      <c r="J210" s="6" t="s">
        <v>35</v>
      </c>
      <c r="K210" s="6" t="s">
        <v>48</v>
      </c>
      <c r="L210" s="6" t="s">
        <v>48</v>
      </c>
      <c r="M210" s="6" t="s">
        <v>48</v>
      </c>
      <c r="N210" s="6" t="s">
        <v>48</v>
      </c>
      <c r="O210" s="6" t="s">
        <v>49</v>
      </c>
      <c r="P210" s="6" t="s">
        <v>49</v>
      </c>
      <c r="Q210" s="6" t="s">
        <v>49</v>
      </c>
      <c r="R210" s="6" t="s">
        <v>37</v>
      </c>
      <c r="S210" s="6" t="s">
        <v>37</v>
      </c>
      <c r="T210" s="6" t="s">
        <v>37</v>
      </c>
      <c r="U210" s="6" t="s">
        <v>49</v>
      </c>
      <c r="V210" s="6" t="s">
        <v>37</v>
      </c>
      <c r="W210" s="6" t="s">
        <v>139</v>
      </c>
      <c r="X210" s="6" t="s">
        <v>1346</v>
      </c>
      <c r="Y210" s="6" t="s">
        <v>393</v>
      </c>
      <c r="Z210" s="6" t="s">
        <v>1347</v>
      </c>
      <c r="AB210" s="3"/>
      <c r="AC210" s="3"/>
      <c r="AD210" s="3"/>
      <c r="AE210" s="3"/>
      <c r="AF210" s="3"/>
      <c r="AG210" s="3"/>
    </row>
    <row r="211" spans="1:33" ht="13.2">
      <c r="A211" s="5">
        <v>45162.492694039349</v>
      </c>
      <c r="B211" s="6" t="s">
        <v>1348</v>
      </c>
      <c r="C211" s="6" t="s">
        <v>44</v>
      </c>
      <c r="D211" s="6" t="s">
        <v>45</v>
      </c>
      <c r="E211" s="6" t="s">
        <v>230</v>
      </c>
      <c r="F211" s="6" t="s">
        <v>164</v>
      </c>
      <c r="G211" s="6" t="s">
        <v>1349</v>
      </c>
      <c r="H211" s="6" t="s">
        <v>658</v>
      </c>
      <c r="I211" s="6" t="s">
        <v>47</v>
      </c>
      <c r="J211" s="6" t="s">
        <v>35</v>
      </c>
      <c r="K211" s="6" t="s">
        <v>35</v>
      </c>
      <c r="L211" s="6" t="s">
        <v>35</v>
      </c>
      <c r="M211" s="6" t="s">
        <v>35</v>
      </c>
      <c r="N211" s="6" t="s">
        <v>35</v>
      </c>
      <c r="O211" s="6" t="s">
        <v>49</v>
      </c>
      <c r="P211" s="6" t="s">
        <v>49</v>
      </c>
      <c r="Q211" s="6" t="s">
        <v>38</v>
      </c>
      <c r="R211" s="6" t="s">
        <v>37</v>
      </c>
      <c r="S211" s="6" t="s">
        <v>37</v>
      </c>
      <c r="T211" s="6" t="s">
        <v>37</v>
      </c>
      <c r="U211" s="6" t="s">
        <v>49</v>
      </c>
      <c r="V211" s="6" t="s">
        <v>37</v>
      </c>
      <c r="W211" s="6" t="s">
        <v>206</v>
      </c>
      <c r="X211" s="6" t="s">
        <v>1114</v>
      </c>
      <c r="Y211" s="6" t="s">
        <v>270</v>
      </c>
      <c r="Z211" s="6" t="s">
        <v>1350</v>
      </c>
      <c r="AB211" s="3"/>
      <c r="AC211" s="3"/>
      <c r="AD211" s="3"/>
      <c r="AE211" s="3"/>
      <c r="AF211" s="3"/>
      <c r="AG211" s="3"/>
    </row>
    <row r="212" spans="1:33" ht="13.2">
      <c r="A212" s="5">
        <v>45162.498300347223</v>
      </c>
      <c r="B212" s="6" t="s">
        <v>1358</v>
      </c>
      <c r="C212" s="6" t="s">
        <v>44</v>
      </c>
      <c r="D212" s="6" t="s">
        <v>45</v>
      </c>
      <c r="E212" s="6" t="s">
        <v>75</v>
      </c>
      <c r="F212" s="6" t="s">
        <v>76</v>
      </c>
      <c r="G212" s="6" t="s">
        <v>31</v>
      </c>
      <c r="H212" s="6" t="s">
        <v>32</v>
      </c>
      <c r="I212" s="6" t="s">
        <v>47</v>
      </c>
      <c r="J212" s="6" t="s">
        <v>35</v>
      </c>
      <c r="K212" s="6" t="s">
        <v>35</v>
      </c>
      <c r="L212" s="6" t="s">
        <v>48</v>
      </c>
      <c r="M212" s="6" t="s">
        <v>35</v>
      </c>
      <c r="N212" s="6" t="s">
        <v>35</v>
      </c>
      <c r="O212" s="6" t="s">
        <v>87</v>
      </c>
      <c r="P212" s="6" t="s">
        <v>37</v>
      </c>
      <c r="Q212" s="6" t="s">
        <v>37</v>
      </c>
      <c r="R212" s="6" t="s">
        <v>49</v>
      </c>
      <c r="S212" s="6" t="s">
        <v>69</v>
      </c>
      <c r="T212" s="6" t="s">
        <v>37</v>
      </c>
      <c r="U212" s="6" t="s">
        <v>38</v>
      </c>
      <c r="V212" s="6" t="s">
        <v>37</v>
      </c>
      <c r="W212" s="6" t="s">
        <v>154</v>
      </c>
      <c r="X212" s="6" t="s">
        <v>1359</v>
      </c>
      <c r="Y212" s="6" t="s">
        <v>1360</v>
      </c>
      <c r="Z212" s="6" t="s">
        <v>1361</v>
      </c>
      <c r="AB212" s="3"/>
      <c r="AC212" s="3"/>
      <c r="AD212" s="3"/>
      <c r="AE212" s="3"/>
      <c r="AF212" s="3"/>
      <c r="AG212" s="3"/>
    </row>
    <row r="213" spans="1:33" ht="13.2">
      <c r="A213" s="5">
        <v>45162.498816736115</v>
      </c>
      <c r="B213" s="6" t="s">
        <v>1366</v>
      </c>
      <c r="C213" s="6" t="s">
        <v>27</v>
      </c>
      <c r="D213" s="6" t="s">
        <v>45</v>
      </c>
      <c r="E213" s="6" t="s">
        <v>230</v>
      </c>
      <c r="F213" s="6" t="s">
        <v>164</v>
      </c>
      <c r="G213" s="6" t="s">
        <v>403</v>
      </c>
      <c r="H213" s="6" t="s">
        <v>226</v>
      </c>
      <c r="I213" s="6" t="s">
        <v>47</v>
      </c>
      <c r="J213" s="6" t="s">
        <v>35</v>
      </c>
      <c r="K213" s="6" t="s">
        <v>35</v>
      </c>
      <c r="L213" s="6" t="s">
        <v>48</v>
      </c>
      <c r="M213" s="6" t="s">
        <v>48</v>
      </c>
      <c r="N213" s="6" t="s">
        <v>48</v>
      </c>
      <c r="O213" s="6" t="s">
        <v>49</v>
      </c>
      <c r="P213" s="6" t="s">
        <v>49</v>
      </c>
      <c r="Q213" s="6" t="s">
        <v>37</v>
      </c>
      <c r="R213" s="6" t="s">
        <v>49</v>
      </c>
      <c r="S213" s="6" t="s">
        <v>37</v>
      </c>
      <c r="T213" s="6" t="s">
        <v>37</v>
      </c>
      <c r="U213" s="6" t="s">
        <v>49</v>
      </c>
      <c r="V213" s="6" t="s">
        <v>37</v>
      </c>
      <c r="W213" s="6" t="s">
        <v>612</v>
      </c>
      <c r="X213" s="6" t="s">
        <v>1004</v>
      </c>
      <c r="Y213" s="6" t="s">
        <v>1367</v>
      </c>
      <c r="Z213" s="6" t="s">
        <v>1368</v>
      </c>
      <c r="AB213" s="3"/>
      <c r="AC213" s="3"/>
      <c r="AD213" s="3"/>
      <c r="AE213" s="3"/>
      <c r="AF213" s="3"/>
      <c r="AG213" s="3"/>
    </row>
    <row r="214" spans="1:33" ht="13.2">
      <c r="A214" s="5">
        <v>45162.500334467593</v>
      </c>
      <c r="B214" s="6" t="s">
        <v>1369</v>
      </c>
      <c r="C214" s="6" t="s">
        <v>27</v>
      </c>
      <c r="D214" s="6" t="s">
        <v>45</v>
      </c>
      <c r="E214" s="6" t="s">
        <v>29</v>
      </c>
      <c r="F214" s="6" t="s">
        <v>30</v>
      </c>
      <c r="G214" s="6" t="s">
        <v>214</v>
      </c>
      <c r="H214" s="6" t="s">
        <v>148</v>
      </c>
      <c r="I214" s="6" t="s">
        <v>33</v>
      </c>
      <c r="J214" s="6" t="s">
        <v>34</v>
      </c>
      <c r="K214" s="6" t="s">
        <v>35</v>
      </c>
      <c r="L214" s="6" t="s">
        <v>34</v>
      </c>
      <c r="M214" s="6" t="s">
        <v>35</v>
      </c>
      <c r="N214" s="6" t="s">
        <v>35</v>
      </c>
      <c r="O214" s="6" t="s">
        <v>87</v>
      </c>
      <c r="P214" s="6" t="s">
        <v>49</v>
      </c>
      <c r="Q214" s="6" t="s">
        <v>37</v>
      </c>
      <c r="R214" s="6" t="s">
        <v>37</v>
      </c>
      <c r="S214" s="6" t="s">
        <v>38</v>
      </c>
      <c r="T214" s="6" t="s">
        <v>37</v>
      </c>
      <c r="U214" s="6" t="s">
        <v>37</v>
      </c>
      <c r="V214" s="6" t="s">
        <v>37</v>
      </c>
      <c r="W214" s="6" t="s">
        <v>100</v>
      </c>
      <c r="X214" s="6" t="s">
        <v>940</v>
      </c>
      <c r="Y214" s="6" t="s">
        <v>1370</v>
      </c>
      <c r="Z214" s="6" t="s">
        <v>1371</v>
      </c>
      <c r="AB214" s="3"/>
      <c r="AC214" s="3"/>
      <c r="AD214" s="3"/>
      <c r="AE214" s="3"/>
      <c r="AF214" s="3"/>
      <c r="AG214" s="3"/>
    </row>
    <row r="215" spans="1:33" ht="13.2">
      <c r="A215" s="5">
        <v>45162.501574097223</v>
      </c>
      <c r="B215" s="6" t="s">
        <v>1372</v>
      </c>
      <c r="C215" s="6" t="s">
        <v>44</v>
      </c>
      <c r="D215" s="6" t="s">
        <v>45</v>
      </c>
      <c r="E215" s="6" t="s">
        <v>29</v>
      </c>
      <c r="F215" s="6" t="s">
        <v>30</v>
      </c>
      <c r="G215" s="6" t="s">
        <v>214</v>
      </c>
      <c r="H215" s="6" t="s">
        <v>59</v>
      </c>
      <c r="I215" s="6" t="s">
        <v>33</v>
      </c>
      <c r="J215" s="6" t="s">
        <v>35</v>
      </c>
      <c r="K215" s="6" t="s">
        <v>48</v>
      </c>
      <c r="L215" s="6" t="s">
        <v>48</v>
      </c>
      <c r="M215" s="6" t="s">
        <v>35</v>
      </c>
      <c r="N215" s="6" t="s">
        <v>35</v>
      </c>
      <c r="O215" s="6" t="s">
        <v>87</v>
      </c>
      <c r="P215" s="6" t="s">
        <v>37</v>
      </c>
      <c r="Q215" s="6" t="s">
        <v>37</v>
      </c>
      <c r="R215" s="6" t="s">
        <v>37</v>
      </c>
      <c r="S215" s="6" t="s">
        <v>38</v>
      </c>
      <c r="T215" s="6" t="s">
        <v>363</v>
      </c>
      <c r="U215" s="6" t="s">
        <v>49</v>
      </c>
      <c r="V215" s="6" t="s">
        <v>37</v>
      </c>
      <c r="W215" s="6" t="s">
        <v>106</v>
      </c>
      <c r="X215" s="6" t="s">
        <v>1246</v>
      </c>
      <c r="Y215" s="6" t="s">
        <v>505</v>
      </c>
      <c r="Z215" s="6" t="s">
        <v>1373</v>
      </c>
      <c r="AB215" s="3"/>
      <c r="AC215" s="3"/>
      <c r="AD215" s="3"/>
      <c r="AE215" s="3"/>
      <c r="AF215" s="3"/>
      <c r="AG215" s="3"/>
    </row>
    <row r="216" spans="1:33" ht="13.2">
      <c r="A216" s="5">
        <v>45162.502900879626</v>
      </c>
      <c r="B216" s="6" t="s">
        <v>1374</v>
      </c>
      <c r="C216" s="6" t="s">
        <v>44</v>
      </c>
      <c r="D216" s="6" t="s">
        <v>45</v>
      </c>
      <c r="E216" s="6" t="s">
        <v>75</v>
      </c>
      <c r="F216" s="6" t="s">
        <v>76</v>
      </c>
      <c r="G216" s="6" t="s">
        <v>31</v>
      </c>
      <c r="H216" s="6" t="s">
        <v>46</v>
      </c>
      <c r="I216" s="6" t="s">
        <v>47</v>
      </c>
      <c r="J216" s="6" t="s">
        <v>48</v>
      </c>
      <c r="K216" s="6" t="s">
        <v>48</v>
      </c>
      <c r="L216" s="6" t="s">
        <v>48</v>
      </c>
      <c r="M216" s="6" t="s">
        <v>48</v>
      </c>
      <c r="N216" s="6" t="s">
        <v>48</v>
      </c>
      <c r="O216" s="6" t="s">
        <v>49</v>
      </c>
      <c r="P216" s="6" t="s">
        <v>37</v>
      </c>
      <c r="Q216" s="6" t="s">
        <v>37</v>
      </c>
      <c r="R216" s="6" t="s">
        <v>37</v>
      </c>
      <c r="S216" s="6" t="s">
        <v>49</v>
      </c>
      <c r="T216" s="6" t="s">
        <v>49</v>
      </c>
      <c r="U216" s="6" t="s">
        <v>49</v>
      </c>
      <c r="V216" s="6" t="s">
        <v>49</v>
      </c>
      <c r="W216" s="6" t="s">
        <v>1375</v>
      </c>
      <c r="X216" s="6" t="s">
        <v>1376</v>
      </c>
      <c r="Y216" s="6" t="s">
        <v>548</v>
      </c>
      <c r="Z216" s="6" t="s">
        <v>1377</v>
      </c>
      <c r="AB216" s="3"/>
      <c r="AC216" s="3"/>
      <c r="AD216" s="3"/>
      <c r="AE216" s="3"/>
      <c r="AF216" s="3"/>
      <c r="AG216" s="3"/>
    </row>
    <row r="217" spans="1:33" ht="13.2">
      <c r="A217" s="5">
        <v>45162.516851805558</v>
      </c>
      <c r="B217" s="6" t="s">
        <v>1378</v>
      </c>
      <c r="C217" s="6" t="s">
        <v>44</v>
      </c>
      <c r="D217" s="6" t="s">
        <v>45</v>
      </c>
      <c r="E217" s="6" t="s">
        <v>75</v>
      </c>
      <c r="F217" s="6" t="s">
        <v>164</v>
      </c>
      <c r="G217" s="6" t="s">
        <v>31</v>
      </c>
      <c r="H217" s="6" t="s">
        <v>112</v>
      </c>
      <c r="I217" s="6" t="s">
        <v>47</v>
      </c>
      <c r="J217" s="6" t="s">
        <v>48</v>
      </c>
      <c r="K217" s="6" t="s">
        <v>35</v>
      </c>
      <c r="L217" s="6" t="s">
        <v>48</v>
      </c>
      <c r="M217" s="6" t="s">
        <v>48</v>
      </c>
      <c r="N217" s="6" t="s">
        <v>48</v>
      </c>
      <c r="O217" s="6" t="s">
        <v>49</v>
      </c>
      <c r="P217" s="6" t="s">
        <v>49</v>
      </c>
      <c r="Q217" s="6" t="s">
        <v>37</v>
      </c>
      <c r="R217" s="6" t="s">
        <v>49</v>
      </c>
      <c r="S217" s="6" t="s">
        <v>49</v>
      </c>
      <c r="T217" s="6" t="s">
        <v>49</v>
      </c>
      <c r="U217" s="6" t="s">
        <v>37</v>
      </c>
      <c r="V217" s="6" t="s">
        <v>37</v>
      </c>
      <c r="W217" s="6" t="s">
        <v>154</v>
      </c>
      <c r="X217" s="6" t="s">
        <v>1379</v>
      </c>
      <c r="Y217" s="6" t="s">
        <v>885</v>
      </c>
      <c r="Z217" s="6" t="s">
        <v>1380</v>
      </c>
      <c r="AB217" s="3"/>
      <c r="AC217" s="3"/>
      <c r="AD217" s="3"/>
      <c r="AE217" s="3"/>
      <c r="AF217" s="3"/>
      <c r="AG217" s="3"/>
    </row>
    <row r="218" spans="1:33" ht="13.2">
      <c r="A218" s="5">
        <v>45162.521619814812</v>
      </c>
      <c r="B218" s="6" t="s">
        <v>1381</v>
      </c>
      <c r="C218" s="6" t="s">
        <v>44</v>
      </c>
      <c r="D218" s="6" t="s">
        <v>45</v>
      </c>
      <c r="E218" s="6" t="s">
        <v>75</v>
      </c>
      <c r="F218" s="6" t="s">
        <v>30</v>
      </c>
      <c r="G218" s="6" t="s">
        <v>31</v>
      </c>
      <c r="H218" s="6" t="s">
        <v>112</v>
      </c>
      <c r="I218" s="6" t="s">
        <v>47</v>
      </c>
      <c r="J218" s="6" t="s">
        <v>48</v>
      </c>
      <c r="K218" s="6" t="s">
        <v>48</v>
      </c>
      <c r="L218" s="6" t="s">
        <v>48</v>
      </c>
      <c r="M218" s="6" t="s">
        <v>48</v>
      </c>
      <c r="N218" s="6" t="s">
        <v>48</v>
      </c>
      <c r="O218" s="6" t="s">
        <v>49</v>
      </c>
      <c r="P218" s="6" t="s">
        <v>49</v>
      </c>
      <c r="Q218" s="6" t="s">
        <v>49</v>
      </c>
      <c r="R218" s="6" t="s">
        <v>49</v>
      </c>
      <c r="S218" s="6" t="s">
        <v>49</v>
      </c>
      <c r="T218" s="6" t="s">
        <v>49</v>
      </c>
      <c r="U218" s="6" t="s">
        <v>49</v>
      </c>
      <c r="V218" s="6" t="s">
        <v>49</v>
      </c>
      <c r="W218" s="6" t="s">
        <v>238</v>
      </c>
      <c r="X218" s="6" t="s">
        <v>974</v>
      </c>
      <c r="Y218" s="6" t="s">
        <v>983</v>
      </c>
      <c r="Z218" s="6" t="s">
        <v>1382</v>
      </c>
      <c r="AB218" s="3"/>
      <c r="AC218" s="3"/>
      <c r="AD218" s="3"/>
      <c r="AE218" s="3"/>
      <c r="AF218" s="3"/>
      <c r="AG218" s="3"/>
    </row>
    <row r="219" spans="1:33" ht="13.2">
      <c r="A219" s="5">
        <v>45162.532582187501</v>
      </c>
      <c r="B219" s="6" t="s">
        <v>1277</v>
      </c>
      <c r="C219" s="6" t="s">
        <v>27</v>
      </c>
      <c r="D219" s="6" t="s">
        <v>45</v>
      </c>
      <c r="E219" s="6" t="s">
        <v>29</v>
      </c>
      <c r="F219" s="6" t="s">
        <v>164</v>
      </c>
      <c r="G219" s="6" t="s">
        <v>31</v>
      </c>
      <c r="H219" s="6" t="s">
        <v>46</v>
      </c>
      <c r="I219" s="6" t="s">
        <v>47</v>
      </c>
      <c r="J219" s="6" t="s">
        <v>48</v>
      </c>
      <c r="K219" s="6" t="s">
        <v>48</v>
      </c>
      <c r="L219" s="6" t="s">
        <v>48</v>
      </c>
      <c r="M219" s="6" t="s">
        <v>48</v>
      </c>
      <c r="N219" s="6" t="s">
        <v>48</v>
      </c>
      <c r="O219" s="6" t="s">
        <v>49</v>
      </c>
      <c r="P219" s="6" t="s">
        <v>49</v>
      </c>
      <c r="Q219" s="6" t="s">
        <v>49</v>
      </c>
      <c r="R219" s="6" t="s">
        <v>49</v>
      </c>
      <c r="S219" s="6" t="s">
        <v>49</v>
      </c>
      <c r="T219" s="6" t="s">
        <v>49</v>
      </c>
      <c r="U219" s="6" t="s">
        <v>37</v>
      </c>
      <c r="V219" s="6" t="s">
        <v>49</v>
      </c>
      <c r="W219" s="6" t="s">
        <v>126</v>
      </c>
      <c r="X219" s="6" t="s">
        <v>940</v>
      </c>
      <c r="Y219" s="6" t="s">
        <v>1397</v>
      </c>
      <c r="Z219" s="6" t="s">
        <v>1398</v>
      </c>
      <c r="AB219" s="3"/>
      <c r="AC219" s="3"/>
      <c r="AD219" s="3"/>
      <c r="AE219" s="3"/>
      <c r="AF219" s="3"/>
      <c r="AG219" s="3"/>
    </row>
    <row r="220" spans="1:33" ht="13.2">
      <c r="A220" s="5">
        <v>45162.547398530092</v>
      </c>
      <c r="B220" s="6" t="s">
        <v>1401</v>
      </c>
      <c r="C220" s="6" t="s">
        <v>27</v>
      </c>
      <c r="D220" s="6" t="s">
        <v>45</v>
      </c>
      <c r="E220" s="6" t="s">
        <v>29</v>
      </c>
      <c r="F220" s="6" t="s">
        <v>76</v>
      </c>
      <c r="G220" s="6" t="s">
        <v>31</v>
      </c>
      <c r="H220" s="6" t="s">
        <v>94</v>
      </c>
      <c r="I220" s="6" t="s">
        <v>33</v>
      </c>
      <c r="J220" s="6" t="s">
        <v>35</v>
      </c>
      <c r="K220" s="6" t="s">
        <v>35</v>
      </c>
      <c r="L220" s="6" t="s">
        <v>48</v>
      </c>
      <c r="M220" s="6" t="s">
        <v>48</v>
      </c>
      <c r="N220" s="6" t="s">
        <v>35</v>
      </c>
      <c r="O220" s="6" t="s">
        <v>49</v>
      </c>
      <c r="P220" s="6" t="s">
        <v>49</v>
      </c>
      <c r="Q220" s="6" t="s">
        <v>69</v>
      </c>
      <c r="R220" s="6" t="s">
        <v>69</v>
      </c>
      <c r="S220" s="6" t="s">
        <v>69</v>
      </c>
      <c r="T220" s="6" t="s">
        <v>49</v>
      </c>
      <c r="U220" s="6" t="s">
        <v>49</v>
      </c>
      <c r="V220" s="6" t="s">
        <v>69</v>
      </c>
      <c r="W220" s="6" t="s">
        <v>206</v>
      </c>
      <c r="X220" s="6" t="s">
        <v>1204</v>
      </c>
      <c r="Y220" s="6" t="s">
        <v>223</v>
      </c>
      <c r="Z220" s="6" t="s">
        <v>1402</v>
      </c>
      <c r="AB220" s="3"/>
      <c r="AC220" s="3"/>
      <c r="AD220" s="3"/>
      <c r="AE220" s="3"/>
      <c r="AF220" s="3"/>
      <c r="AG220" s="3"/>
    </row>
    <row r="221" spans="1:33" ht="13.2">
      <c r="A221" s="5">
        <v>45162.559815960645</v>
      </c>
      <c r="B221" s="6" t="s">
        <v>1403</v>
      </c>
      <c r="C221" s="6" t="s">
        <v>44</v>
      </c>
      <c r="D221" s="6" t="s">
        <v>45</v>
      </c>
      <c r="E221" s="6" t="s">
        <v>75</v>
      </c>
      <c r="F221" s="6" t="s">
        <v>76</v>
      </c>
      <c r="G221" s="6" t="s">
        <v>31</v>
      </c>
      <c r="H221" s="6" t="s">
        <v>148</v>
      </c>
      <c r="I221" s="6" t="s">
        <v>47</v>
      </c>
      <c r="J221" s="6" t="s">
        <v>35</v>
      </c>
      <c r="K221" s="6" t="s">
        <v>48</v>
      </c>
      <c r="L221" s="6" t="s">
        <v>35</v>
      </c>
      <c r="M221" s="6" t="s">
        <v>35</v>
      </c>
      <c r="N221" s="6" t="s">
        <v>35</v>
      </c>
      <c r="O221" s="6" t="s">
        <v>87</v>
      </c>
      <c r="P221" s="6" t="s">
        <v>37</v>
      </c>
      <c r="Q221" s="6" t="s">
        <v>37</v>
      </c>
      <c r="R221" s="6" t="s">
        <v>49</v>
      </c>
      <c r="S221" s="6" t="s">
        <v>37</v>
      </c>
      <c r="T221" s="6" t="s">
        <v>49</v>
      </c>
      <c r="U221" s="6" t="s">
        <v>49</v>
      </c>
      <c r="V221" s="6" t="s">
        <v>37</v>
      </c>
      <c r="W221" s="6" t="s">
        <v>39</v>
      </c>
      <c r="X221" s="6" t="s">
        <v>974</v>
      </c>
      <c r="Y221" s="6" t="s">
        <v>270</v>
      </c>
      <c r="Z221" s="6" t="s">
        <v>1404</v>
      </c>
      <c r="AB221" s="3"/>
      <c r="AC221" s="3"/>
      <c r="AD221" s="3"/>
      <c r="AE221" s="3"/>
      <c r="AF221" s="3"/>
      <c r="AG221" s="3"/>
    </row>
    <row r="222" spans="1:33" ht="13.2">
      <c r="A222" s="5">
        <v>45162.56344755787</v>
      </c>
      <c r="B222" s="6" t="s">
        <v>1405</v>
      </c>
      <c r="C222" s="6" t="s">
        <v>44</v>
      </c>
      <c r="D222" s="6" t="s">
        <v>45</v>
      </c>
      <c r="E222" s="6" t="s">
        <v>29</v>
      </c>
      <c r="F222" s="6" t="s">
        <v>76</v>
      </c>
      <c r="G222" s="6" t="s">
        <v>31</v>
      </c>
      <c r="H222" s="6" t="s">
        <v>148</v>
      </c>
      <c r="I222" s="6" t="s">
        <v>33</v>
      </c>
      <c r="J222" s="6" t="s">
        <v>35</v>
      </c>
      <c r="K222" s="6" t="s">
        <v>35</v>
      </c>
      <c r="L222" s="6" t="s">
        <v>34</v>
      </c>
      <c r="M222" s="6" t="s">
        <v>34</v>
      </c>
      <c r="N222" s="6" t="s">
        <v>35</v>
      </c>
      <c r="O222" s="6" t="s">
        <v>87</v>
      </c>
      <c r="P222" s="6" t="s">
        <v>37</v>
      </c>
      <c r="Q222" s="6" t="s">
        <v>37</v>
      </c>
      <c r="R222" s="6" t="s">
        <v>49</v>
      </c>
      <c r="S222" s="6" t="s">
        <v>37</v>
      </c>
      <c r="T222" s="6" t="s">
        <v>37</v>
      </c>
      <c r="U222" s="6" t="s">
        <v>38</v>
      </c>
      <c r="V222" s="6" t="s">
        <v>363</v>
      </c>
      <c r="W222" s="6" t="s">
        <v>1000</v>
      </c>
      <c r="X222" s="6" t="s">
        <v>1406</v>
      </c>
      <c r="Y222" s="6" t="s">
        <v>168</v>
      </c>
      <c r="Z222" s="6" t="s">
        <v>1407</v>
      </c>
      <c r="AB222" s="3"/>
      <c r="AC222" s="3"/>
      <c r="AD222" s="3"/>
      <c r="AE222" s="3"/>
      <c r="AF222" s="3"/>
      <c r="AG222" s="3"/>
    </row>
    <row r="223" spans="1:33" ht="13.2">
      <c r="A223" s="5">
        <v>45162.565364965281</v>
      </c>
      <c r="B223" s="6" t="s">
        <v>1411</v>
      </c>
      <c r="C223" s="6" t="s">
        <v>44</v>
      </c>
      <c r="D223" s="6" t="s">
        <v>45</v>
      </c>
      <c r="E223" s="6" t="s">
        <v>29</v>
      </c>
      <c r="F223" s="6" t="s">
        <v>30</v>
      </c>
      <c r="G223" s="6" t="s">
        <v>31</v>
      </c>
      <c r="H223" s="6" t="s">
        <v>32</v>
      </c>
      <c r="I223" s="6" t="s">
        <v>47</v>
      </c>
      <c r="J223" s="6" t="s">
        <v>35</v>
      </c>
      <c r="K223" s="6" t="s">
        <v>48</v>
      </c>
      <c r="L223" s="6" t="s">
        <v>48</v>
      </c>
      <c r="M223" s="6" t="s">
        <v>48</v>
      </c>
      <c r="N223" s="6" t="s">
        <v>35</v>
      </c>
      <c r="O223" s="6" t="s">
        <v>87</v>
      </c>
      <c r="P223" s="6" t="s">
        <v>49</v>
      </c>
      <c r="Q223" s="6" t="s">
        <v>49</v>
      </c>
      <c r="R223" s="6" t="s">
        <v>49</v>
      </c>
      <c r="S223" s="6" t="s">
        <v>49</v>
      </c>
      <c r="T223" s="6" t="s">
        <v>49</v>
      </c>
      <c r="U223" s="6" t="s">
        <v>49</v>
      </c>
      <c r="V223" s="6" t="s">
        <v>49</v>
      </c>
      <c r="W223" s="6" t="s">
        <v>126</v>
      </c>
      <c r="X223" s="6" t="s">
        <v>940</v>
      </c>
      <c r="Y223" s="6" t="s">
        <v>531</v>
      </c>
      <c r="Z223" s="6" t="s">
        <v>1412</v>
      </c>
      <c r="AB223" s="3"/>
      <c r="AC223" s="3"/>
      <c r="AD223" s="3"/>
      <c r="AE223" s="3"/>
      <c r="AF223" s="3"/>
      <c r="AG223" s="3"/>
    </row>
    <row r="224" spans="1:33" ht="13.2">
      <c r="A224" s="5">
        <v>45162.56679261574</v>
      </c>
      <c r="B224" s="6" t="s">
        <v>1416</v>
      </c>
      <c r="C224" s="6" t="s">
        <v>27</v>
      </c>
      <c r="D224" s="6" t="s">
        <v>45</v>
      </c>
      <c r="E224" s="6" t="s">
        <v>29</v>
      </c>
      <c r="F224" s="6" t="s">
        <v>164</v>
      </c>
      <c r="G224" s="6" t="s">
        <v>1417</v>
      </c>
      <c r="H224" s="6" t="s">
        <v>94</v>
      </c>
      <c r="I224" s="6" t="s">
        <v>47</v>
      </c>
      <c r="J224" s="6" t="s">
        <v>48</v>
      </c>
      <c r="K224" s="6" t="s">
        <v>48</v>
      </c>
      <c r="L224" s="6" t="s">
        <v>60</v>
      </c>
      <c r="M224" s="6" t="s">
        <v>48</v>
      </c>
      <c r="N224" s="6" t="s">
        <v>48</v>
      </c>
      <c r="O224" s="6" t="s">
        <v>49</v>
      </c>
      <c r="P224" s="6" t="s">
        <v>49</v>
      </c>
      <c r="Q224" s="6" t="s">
        <v>49</v>
      </c>
      <c r="R224" s="6" t="s">
        <v>49</v>
      </c>
      <c r="S224" s="6" t="s">
        <v>49</v>
      </c>
      <c r="T224" s="6" t="s">
        <v>49</v>
      </c>
      <c r="U224" s="6" t="s">
        <v>49</v>
      </c>
      <c r="V224" s="6" t="s">
        <v>49</v>
      </c>
      <c r="W224" s="6" t="s">
        <v>191</v>
      </c>
      <c r="X224" s="6" t="s">
        <v>1004</v>
      </c>
      <c r="Y224" s="6" t="s">
        <v>1108</v>
      </c>
      <c r="Z224" s="6" t="s">
        <v>1418</v>
      </c>
      <c r="AB224" s="3"/>
      <c r="AC224" s="3"/>
      <c r="AD224" s="3"/>
      <c r="AE224" s="3"/>
      <c r="AF224" s="3"/>
      <c r="AG224" s="3"/>
    </row>
    <row r="225" spans="1:33" ht="13.2">
      <c r="A225" s="5">
        <v>45162.567303113421</v>
      </c>
      <c r="B225" s="6" t="s">
        <v>1419</v>
      </c>
      <c r="C225" s="6" t="s">
        <v>44</v>
      </c>
      <c r="D225" s="6" t="s">
        <v>45</v>
      </c>
      <c r="E225" s="6" t="s">
        <v>29</v>
      </c>
      <c r="F225" s="6" t="s">
        <v>164</v>
      </c>
      <c r="G225" s="6" t="s">
        <v>867</v>
      </c>
      <c r="H225" s="6" t="s">
        <v>94</v>
      </c>
      <c r="I225" s="6" t="s">
        <v>33</v>
      </c>
      <c r="J225" s="6" t="s">
        <v>35</v>
      </c>
      <c r="K225" s="6" t="s">
        <v>48</v>
      </c>
      <c r="L225" s="6" t="s">
        <v>35</v>
      </c>
      <c r="M225" s="6" t="s">
        <v>48</v>
      </c>
      <c r="N225" s="6" t="s">
        <v>48</v>
      </c>
      <c r="O225" s="6" t="s">
        <v>49</v>
      </c>
      <c r="P225" s="6" t="s">
        <v>49</v>
      </c>
      <c r="Q225" s="6" t="s">
        <v>49</v>
      </c>
      <c r="R225" s="6" t="s">
        <v>49</v>
      </c>
      <c r="S225" s="6" t="s">
        <v>49</v>
      </c>
      <c r="T225" s="6" t="s">
        <v>49</v>
      </c>
      <c r="U225" s="6" t="s">
        <v>49</v>
      </c>
      <c r="V225" s="6" t="s">
        <v>49</v>
      </c>
      <c r="W225" s="6" t="s">
        <v>159</v>
      </c>
      <c r="X225" s="6" t="s">
        <v>1391</v>
      </c>
      <c r="Y225" s="6" t="s">
        <v>542</v>
      </c>
      <c r="Z225" s="6" t="s">
        <v>1420</v>
      </c>
      <c r="AB225" s="3"/>
      <c r="AC225" s="3"/>
      <c r="AD225" s="3"/>
      <c r="AE225" s="3"/>
      <c r="AF225" s="3"/>
      <c r="AG225" s="3"/>
    </row>
    <row r="226" spans="1:33" ht="13.2">
      <c r="A226" s="5">
        <v>45162.568495266205</v>
      </c>
      <c r="B226" s="6" t="s">
        <v>1421</v>
      </c>
      <c r="C226" s="6" t="s">
        <v>27</v>
      </c>
      <c r="D226" s="6" t="s">
        <v>45</v>
      </c>
      <c r="E226" s="6" t="s">
        <v>29</v>
      </c>
      <c r="F226" s="6" t="s">
        <v>30</v>
      </c>
      <c r="G226" s="6" t="s">
        <v>867</v>
      </c>
      <c r="H226" s="6" t="s">
        <v>59</v>
      </c>
      <c r="I226" s="6" t="s">
        <v>47</v>
      </c>
      <c r="J226" s="6" t="s">
        <v>35</v>
      </c>
      <c r="K226" s="6" t="s">
        <v>48</v>
      </c>
      <c r="L226" s="6" t="s">
        <v>35</v>
      </c>
      <c r="M226" s="6" t="s">
        <v>48</v>
      </c>
      <c r="N226" s="6" t="s">
        <v>35</v>
      </c>
      <c r="O226" s="6" t="s">
        <v>49</v>
      </c>
      <c r="P226" s="6" t="s">
        <v>49</v>
      </c>
      <c r="Q226" s="6" t="s">
        <v>49</v>
      </c>
      <c r="R226" s="6" t="s">
        <v>69</v>
      </c>
      <c r="S226" s="6" t="s">
        <v>49</v>
      </c>
      <c r="T226" s="6" t="s">
        <v>49</v>
      </c>
      <c r="U226" s="6" t="s">
        <v>49</v>
      </c>
      <c r="V226" s="6" t="s">
        <v>49</v>
      </c>
      <c r="W226" s="6" t="s">
        <v>238</v>
      </c>
      <c r="X226" s="6" t="s">
        <v>974</v>
      </c>
      <c r="Y226" s="6" t="s">
        <v>72</v>
      </c>
      <c r="Z226" s="6" t="s">
        <v>1422</v>
      </c>
      <c r="AB226" s="3"/>
      <c r="AC226" s="3"/>
      <c r="AD226" s="3"/>
      <c r="AE226" s="3"/>
      <c r="AF226" s="3"/>
      <c r="AG226" s="3"/>
    </row>
    <row r="227" spans="1:33" ht="13.2">
      <c r="A227" s="5">
        <v>45162.571485613429</v>
      </c>
      <c r="B227" s="6" t="s">
        <v>1427</v>
      </c>
      <c r="C227" s="6" t="s">
        <v>27</v>
      </c>
      <c r="D227" s="6" t="s">
        <v>45</v>
      </c>
      <c r="E227" s="6" t="s">
        <v>29</v>
      </c>
      <c r="F227" s="6" t="s">
        <v>30</v>
      </c>
      <c r="G227" s="6" t="s">
        <v>31</v>
      </c>
      <c r="H227" s="6" t="s">
        <v>83</v>
      </c>
      <c r="I227" s="6" t="s">
        <v>33</v>
      </c>
      <c r="J227" s="6" t="s">
        <v>35</v>
      </c>
      <c r="K227" s="6" t="s">
        <v>48</v>
      </c>
      <c r="L227" s="6" t="s">
        <v>48</v>
      </c>
      <c r="M227" s="6" t="s">
        <v>48</v>
      </c>
      <c r="N227" s="6" t="s">
        <v>48</v>
      </c>
      <c r="O227" s="6" t="s">
        <v>49</v>
      </c>
      <c r="P227" s="6" t="s">
        <v>49</v>
      </c>
      <c r="Q227" s="6" t="s">
        <v>49</v>
      </c>
      <c r="R227" s="6" t="s">
        <v>69</v>
      </c>
      <c r="S227" s="6" t="s">
        <v>37</v>
      </c>
      <c r="T227" s="6" t="s">
        <v>49</v>
      </c>
      <c r="U227" s="6" t="s">
        <v>37</v>
      </c>
      <c r="V227" s="6" t="s">
        <v>37</v>
      </c>
      <c r="W227" s="6" t="s">
        <v>154</v>
      </c>
      <c r="X227" s="6" t="s">
        <v>974</v>
      </c>
      <c r="Y227" s="6" t="s">
        <v>151</v>
      </c>
      <c r="Z227" s="6" t="s">
        <v>1428</v>
      </c>
      <c r="AB227" s="3"/>
      <c r="AC227" s="3"/>
      <c r="AD227" s="3"/>
      <c r="AE227" s="3"/>
      <c r="AF227" s="3"/>
      <c r="AG227" s="3"/>
    </row>
    <row r="228" spans="1:33" ht="13.2">
      <c r="A228" s="5">
        <v>45162.580614108796</v>
      </c>
      <c r="B228" s="6" t="s">
        <v>1440</v>
      </c>
      <c r="C228" s="6" t="s">
        <v>27</v>
      </c>
      <c r="D228" s="6" t="s">
        <v>45</v>
      </c>
      <c r="E228" s="6" t="s">
        <v>29</v>
      </c>
      <c r="F228" s="6" t="s">
        <v>30</v>
      </c>
      <c r="G228" s="6" t="s">
        <v>31</v>
      </c>
      <c r="H228" s="6" t="s">
        <v>83</v>
      </c>
      <c r="I228" s="6" t="s">
        <v>33</v>
      </c>
      <c r="J228" s="6" t="s">
        <v>35</v>
      </c>
      <c r="K228" s="6" t="s">
        <v>48</v>
      </c>
      <c r="L228" s="6" t="s">
        <v>35</v>
      </c>
      <c r="M228" s="6" t="s">
        <v>60</v>
      </c>
      <c r="N228" s="6" t="s">
        <v>48</v>
      </c>
      <c r="O228" s="6" t="s">
        <v>49</v>
      </c>
      <c r="P228" s="6" t="s">
        <v>49</v>
      </c>
      <c r="Q228" s="6" t="s">
        <v>49</v>
      </c>
      <c r="R228" s="6" t="s">
        <v>49</v>
      </c>
      <c r="S228" s="6" t="s">
        <v>37</v>
      </c>
      <c r="T228" s="6" t="s">
        <v>49</v>
      </c>
      <c r="U228" s="6" t="s">
        <v>37</v>
      </c>
      <c r="V228" s="6" t="s">
        <v>37</v>
      </c>
      <c r="W228" s="6" t="s">
        <v>154</v>
      </c>
      <c r="X228" s="6" t="s">
        <v>1441</v>
      </c>
      <c r="Y228" s="6" t="s">
        <v>286</v>
      </c>
      <c r="Z228" s="6" t="s">
        <v>1442</v>
      </c>
      <c r="AB228" s="3"/>
      <c r="AC228" s="3"/>
      <c r="AD228" s="3"/>
      <c r="AE228" s="3"/>
      <c r="AF228" s="3"/>
      <c r="AG228" s="3"/>
    </row>
    <row r="229" spans="1:33" ht="13.2">
      <c r="A229" s="5">
        <v>45162.582366840274</v>
      </c>
      <c r="B229" s="6" t="s">
        <v>1443</v>
      </c>
      <c r="C229" s="6" t="s">
        <v>27</v>
      </c>
      <c r="D229" s="6" t="s">
        <v>45</v>
      </c>
      <c r="E229" s="6" t="s">
        <v>29</v>
      </c>
      <c r="F229" s="6" t="s">
        <v>164</v>
      </c>
      <c r="G229" s="6" t="s">
        <v>403</v>
      </c>
      <c r="H229" s="6" t="s">
        <v>112</v>
      </c>
      <c r="I229" s="6" t="s">
        <v>47</v>
      </c>
      <c r="J229" s="6" t="s">
        <v>48</v>
      </c>
      <c r="K229" s="6" t="s">
        <v>48</v>
      </c>
      <c r="L229" s="6" t="s">
        <v>48</v>
      </c>
      <c r="M229" s="6" t="s">
        <v>60</v>
      </c>
      <c r="N229" s="6" t="s">
        <v>48</v>
      </c>
      <c r="O229" s="6" t="s">
        <v>49</v>
      </c>
      <c r="P229" s="6" t="s">
        <v>49</v>
      </c>
      <c r="Q229" s="6" t="s">
        <v>49</v>
      </c>
      <c r="R229" s="6" t="s">
        <v>69</v>
      </c>
      <c r="S229" s="6" t="s">
        <v>49</v>
      </c>
      <c r="T229" s="6" t="s">
        <v>49</v>
      </c>
      <c r="U229" s="6" t="s">
        <v>37</v>
      </c>
      <c r="V229" s="6" t="s">
        <v>49</v>
      </c>
      <c r="W229" s="6" t="s">
        <v>106</v>
      </c>
      <c r="X229" s="6" t="s">
        <v>1444</v>
      </c>
      <c r="Y229" s="6" t="s">
        <v>393</v>
      </c>
      <c r="Z229" s="6" t="s">
        <v>1445</v>
      </c>
      <c r="AB229" s="3"/>
      <c r="AC229" s="3"/>
      <c r="AD229" s="3"/>
      <c r="AE229" s="3"/>
      <c r="AF229" s="3"/>
      <c r="AG229" s="3"/>
    </row>
    <row r="230" spans="1:33" ht="13.2">
      <c r="A230" s="5">
        <v>45162.58441369213</v>
      </c>
      <c r="B230" s="6" t="s">
        <v>1449</v>
      </c>
      <c r="C230" s="6" t="s">
        <v>27</v>
      </c>
      <c r="D230" s="6" t="s">
        <v>1450</v>
      </c>
      <c r="E230" s="6" t="s">
        <v>29</v>
      </c>
      <c r="F230" s="6" t="s">
        <v>30</v>
      </c>
      <c r="G230" s="6" t="s">
        <v>1451</v>
      </c>
      <c r="H230" s="6" t="s">
        <v>83</v>
      </c>
      <c r="I230" s="6" t="s">
        <v>33</v>
      </c>
      <c r="J230" s="6" t="s">
        <v>35</v>
      </c>
      <c r="K230" s="6" t="s">
        <v>35</v>
      </c>
      <c r="L230" s="6" t="s">
        <v>35</v>
      </c>
      <c r="M230" s="6" t="s">
        <v>35</v>
      </c>
      <c r="N230" s="6" t="s">
        <v>35</v>
      </c>
      <c r="O230" s="6" t="s">
        <v>49</v>
      </c>
      <c r="P230" s="6" t="s">
        <v>49</v>
      </c>
      <c r="Q230" s="6" t="s">
        <v>37</v>
      </c>
      <c r="R230" s="6" t="s">
        <v>49</v>
      </c>
      <c r="S230" s="6" t="s">
        <v>49</v>
      </c>
      <c r="T230" s="6" t="s">
        <v>49</v>
      </c>
      <c r="U230" s="6" t="s">
        <v>49</v>
      </c>
      <c r="V230" s="6" t="s">
        <v>37</v>
      </c>
      <c r="W230" s="6" t="s">
        <v>95</v>
      </c>
      <c r="X230" s="6" t="s">
        <v>1452</v>
      </c>
      <c r="Y230" s="6" t="s">
        <v>151</v>
      </c>
      <c r="Z230" s="6" t="s">
        <v>1453</v>
      </c>
      <c r="AB230" s="3"/>
      <c r="AC230" s="3"/>
      <c r="AD230" s="3"/>
      <c r="AE230" s="3"/>
      <c r="AF230" s="3"/>
      <c r="AG230" s="3"/>
    </row>
    <row r="231" spans="1:33" ht="13.2">
      <c r="A231" s="5">
        <v>45162.588188032409</v>
      </c>
      <c r="B231" s="6" t="s">
        <v>1457</v>
      </c>
      <c r="C231" s="6" t="s">
        <v>27</v>
      </c>
      <c r="D231" s="6" t="s">
        <v>45</v>
      </c>
      <c r="E231" s="6" t="s">
        <v>29</v>
      </c>
      <c r="F231" s="6" t="s">
        <v>30</v>
      </c>
      <c r="G231" s="6" t="s">
        <v>1458</v>
      </c>
      <c r="H231" s="6" t="s">
        <v>226</v>
      </c>
      <c r="I231" s="6" t="s">
        <v>33</v>
      </c>
      <c r="J231" s="6" t="s">
        <v>35</v>
      </c>
      <c r="K231" s="6" t="s">
        <v>35</v>
      </c>
      <c r="L231" s="6" t="s">
        <v>34</v>
      </c>
      <c r="M231" s="6" t="s">
        <v>34</v>
      </c>
      <c r="N231" s="6" t="s">
        <v>35</v>
      </c>
      <c r="O231" s="6" t="s">
        <v>49</v>
      </c>
      <c r="P231" s="6" t="s">
        <v>37</v>
      </c>
      <c r="Q231" s="6" t="s">
        <v>38</v>
      </c>
      <c r="R231" s="6" t="s">
        <v>37</v>
      </c>
      <c r="S231" s="6" t="s">
        <v>37</v>
      </c>
      <c r="T231" s="6" t="s">
        <v>38</v>
      </c>
      <c r="U231" s="6" t="s">
        <v>37</v>
      </c>
      <c r="V231" s="6" t="s">
        <v>38</v>
      </c>
      <c r="W231" s="6" t="s">
        <v>154</v>
      </c>
      <c r="X231" s="6" t="s">
        <v>1444</v>
      </c>
      <c r="Y231" s="6" t="s">
        <v>447</v>
      </c>
      <c r="Z231" s="6" t="s">
        <v>1021</v>
      </c>
      <c r="AB231" s="3"/>
      <c r="AC231" s="3"/>
      <c r="AD231" s="3"/>
      <c r="AE231" s="3"/>
      <c r="AF231" s="3"/>
      <c r="AG231" s="3"/>
    </row>
    <row r="232" spans="1:33" ht="13.2">
      <c r="A232" s="5">
        <v>45162.588297546296</v>
      </c>
      <c r="B232" s="6" t="s">
        <v>1459</v>
      </c>
      <c r="C232" s="6" t="s">
        <v>27</v>
      </c>
      <c r="D232" s="6" t="s">
        <v>45</v>
      </c>
      <c r="E232" s="6" t="s">
        <v>230</v>
      </c>
      <c r="F232" s="6" t="s">
        <v>30</v>
      </c>
      <c r="G232" s="6" t="s">
        <v>1460</v>
      </c>
      <c r="H232" s="6" t="s">
        <v>112</v>
      </c>
      <c r="I232" s="6" t="s">
        <v>47</v>
      </c>
      <c r="J232" s="6" t="s">
        <v>48</v>
      </c>
      <c r="K232" s="6" t="s">
        <v>48</v>
      </c>
      <c r="L232" s="6" t="s">
        <v>48</v>
      </c>
      <c r="M232" s="6" t="s">
        <v>48</v>
      </c>
      <c r="N232" s="6" t="s">
        <v>48</v>
      </c>
      <c r="O232" s="6" t="s">
        <v>49</v>
      </c>
      <c r="P232" s="6" t="s">
        <v>49</v>
      </c>
      <c r="Q232" s="6" t="s">
        <v>49</v>
      </c>
      <c r="R232" s="6" t="s">
        <v>49</v>
      </c>
      <c r="S232" s="6" t="s">
        <v>49</v>
      </c>
      <c r="T232" s="6" t="s">
        <v>49</v>
      </c>
      <c r="U232" s="6" t="s">
        <v>49</v>
      </c>
      <c r="V232" s="6" t="s">
        <v>49</v>
      </c>
      <c r="W232" s="6" t="s">
        <v>612</v>
      </c>
      <c r="X232" s="6" t="s">
        <v>1461</v>
      </c>
      <c r="Y232" s="6" t="s">
        <v>1462</v>
      </c>
      <c r="Z232" s="6" t="s">
        <v>1463</v>
      </c>
      <c r="AB232" s="3"/>
      <c r="AC232" s="3"/>
      <c r="AD232" s="3"/>
      <c r="AE232" s="3"/>
      <c r="AF232" s="3"/>
      <c r="AG232" s="3"/>
    </row>
    <row r="233" spans="1:33" ht="13.2">
      <c r="A233" s="5">
        <v>45162.590226041662</v>
      </c>
      <c r="B233" s="6" t="s">
        <v>1464</v>
      </c>
      <c r="C233" s="6" t="s">
        <v>44</v>
      </c>
      <c r="D233" s="6" t="s">
        <v>45</v>
      </c>
      <c r="E233" s="6" t="s">
        <v>75</v>
      </c>
      <c r="F233" s="6" t="s">
        <v>164</v>
      </c>
      <c r="G233" s="6" t="s">
        <v>31</v>
      </c>
      <c r="H233" s="6" t="s">
        <v>83</v>
      </c>
      <c r="I233" s="6" t="s">
        <v>47</v>
      </c>
      <c r="J233" s="6" t="s">
        <v>35</v>
      </c>
      <c r="K233" s="6" t="s">
        <v>35</v>
      </c>
      <c r="L233" s="6" t="s">
        <v>35</v>
      </c>
      <c r="M233" s="6" t="s">
        <v>35</v>
      </c>
      <c r="N233" s="6" t="s">
        <v>35</v>
      </c>
      <c r="O233" s="6" t="s">
        <v>87</v>
      </c>
      <c r="P233" s="6" t="s">
        <v>37</v>
      </c>
      <c r="Q233" s="6" t="s">
        <v>37</v>
      </c>
      <c r="R233" s="6" t="s">
        <v>37</v>
      </c>
      <c r="S233" s="6" t="s">
        <v>37</v>
      </c>
      <c r="T233" s="6" t="s">
        <v>37</v>
      </c>
      <c r="U233" s="6" t="s">
        <v>37</v>
      </c>
      <c r="V233" s="6" t="s">
        <v>37</v>
      </c>
      <c r="W233" s="6" t="s">
        <v>50</v>
      </c>
      <c r="X233" s="6" t="s">
        <v>1001</v>
      </c>
      <c r="Y233" s="6" t="s">
        <v>1201</v>
      </c>
      <c r="Z233" s="6" t="s">
        <v>519</v>
      </c>
      <c r="AB233" s="3"/>
      <c r="AC233" s="3"/>
      <c r="AD233" s="3"/>
      <c r="AE233" s="3"/>
      <c r="AF233" s="3"/>
      <c r="AG233" s="3"/>
    </row>
    <row r="234" spans="1:33" ht="13.2">
      <c r="A234" s="5">
        <v>45162.590436388884</v>
      </c>
      <c r="B234" s="6" t="s">
        <v>1467</v>
      </c>
      <c r="C234" s="6" t="s">
        <v>44</v>
      </c>
      <c r="D234" s="6" t="s">
        <v>45</v>
      </c>
      <c r="E234" s="6" t="s">
        <v>75</v>
      </c>
      <c r="F234" s="6" t="s">
        <v>76</v>
      </c>
      <c r="G234" s="6" t="s">
        <v>31</v>
      </c>
      <c r="H234" s="6" t="s">
        <v>148</v>
      </c>
      <c r="I234" s="6" t="s">
        <v>33</v>
      </c>
      <c r="J234" s="6" t="s">
        <v>34</v>
      </c>
      <c r="K234" s="6" t="s">
        <v>35</v>
      </c>
      <c r="L234" s="6" t="s">
        <v>35</v>
      </c>
      <c r="M234" s="6" t="s">
        <v>35</v>
      </c>
      <c r="N234" s="6" t="s">
        <v>35</v>
      </c>
      <c r="O234" s="6" t="s">
        <v>87</v>
      </c>
      <c r="P234" s="6" t="s">
        <v>37</v>
      </c>
      <c r="Q234" s="6" t="s">
        <v>37</v>
      </c>
      <c r="R234" s="6" t="s">
        <v>37</v>
      </c>
      <c r="S234" s="6" t="s">
        <v>37</v>
      </c>
      <c r="T234" s="6" t="s">
        <v>37</v>
      </c>
      <c r="U234" s="6" t="s">
        <v>38</v>
      </c>
      <c r="V234" s="6" t="s">
        <v>37</v>
      </c>
      <c r="W234" s="6" t="s">
        <v>77</v>
      </c>
      <c r="X234" s="6" t="s">
        <v>1468</v>
      </c>
      <c r="Y234" s="6" t="s">
        <v>188</v>
      </c>
      <c r="Z234" s="6" t="s">
        <v>1469</v>
      </c>
      <c r="AB234" s="3"/>
      <c r="AC234" s="3"/>
      <c r="AD234" s="3"/>
      <c r="AE234" s="3"/>
      <c r="AF234" s="3"/>
      <c r="AG234" s="3"/>
    </row>
    <row r="235" spans="1:33" ht="13.2">
      <c r="A235" s="5">
        <v>45162.591533599538</v>
      </c>
      <c r="B235" s="6" t="s">
        <v>1470</v>
      </c>
      <c r="C235" s="6" t="s">
        <v>27</v>
      </c>
      <c r="D235" s="6" t="s">
        <v>45</v>
      </c>
      <c r="E235" s="6" t="s">
        <v>75</v>
      </c>
      <c r="F235" s="6" t="s">
        <v>30</v>
      </c>
      <c r="G235" s="6" t="s">
        <v>31</v>
      </c>
      <c r="H235" s="6" t="s">
        <v>125</v>
      </c>
      <c r="I235" s="6" t="s">
        <v>47</v>
      </c>
      <c r="J235" s="6" t="s">
        <v>35</v>
      </c>
      <c r="K235" s="6" t="s">
        <v>35</v>
      </c>
      <c r="L235" s="6" t="s">
        <v>48</v>
      </c>
      <c r="M235" s="6" t="s">
        <v>35</v>
      </c>
      <c r="N235" s="6" t="s">
        <v>48</v>
      </c>
      <c r="O235" s="6" t="s">
        <v>49</v>
      </c>
      <c r="P235" s="6" t="s">
        <v>49</v>
      </c>
      <c r="Q235" s="6" t="s">
        <v>37</v>
      </c>
      <c r="R235" s="6" t="s">
        <v>49</v>
      </c>
      <c r="S235" s="6" t="s">
        <v>37</v>
      </c>
      <c r="T235" s="6" t="s">
        <v>37</v>
      </c>
      <c r="U235" s="6" t="s">
        <v>37</v>
      </c>
      <c r="V235" s="6" t="s">
        <v>37</v>
      </c>
      <c r="W235" s="6" t="s">
        <v>159</v>
      </c>
      <c r="X235" s="6" t="s">
        <v>1471</v>
      </c>
      <c r="Y235" s="6" t="s">
        <v>344</v>
      </c>
      <c r="Z235" s="6" t="s">
        <v>1472</v>
      </c>
      <c r="AB235" s="3"/>
      <c r="AC235" s="3"/>
      <c r="AD235" s="3"/>
      <c r="AE235" s="3"/>
      <c r="AF235" s="3"/>
      <c r="AG235" s="3"/>
    </row>
    <row r="236" spans="1:33" ht="13.2">
      <c r="A236" s="5">
        <v>45162.591732210647</v>
      </c>
      <c r="B236" s="6" t="s">
        <v>1473</v>
      </c>
      <c r="C236" s="6" t="s">
        <v>44</v>
      </c>
      <c r="D236" s="6" t="s">
        <v>45</v>
      </c>
      <c r="E236" s="6" t="s">
        <v>230</v>
      </c>
      <c r="F236" s="6" t="s">
        <v>30</v>
      </c>
      <c r="G236" s="6" t="s">
        <v>1474</v>
      </c>
      <c r="H236" s="6" t="s">
        <v>112</v>
      </c>
      <c r="I236" s="6" t="s">
        <v>33</v>
      </c>
      <c r="J236" s="6" t="s">
        <v>48</v>
      </c>
      <c r="K236" s="6" t="s">
        <v>48</v>
      </c>
      <c r="L236" s="6" t="s">
        <v>35</v>
      </c>
      <c r="M236" s="6" t="s">
        <v>60</v>
      </c>
      <c r="N236" s="6" t="s">
        <v>48</v>
      </c>
      <c r="O236" s="6" t="s">
        <v>87</v>
      </c>
      <c r="P236" s="6" t="s">
        <v>38</v>
      </c>
      <c r="Q236" s="6" t="s">
        <v>49</v>
      </c>
      <c r="R236" s="6" t="s">
        <v>69</v>
      </c>
      <c r="S236" s="6" t="s">
        <v>49</v>
      </c>
      <c r="T236" s="6" t="s">
        <v>49</v>
      </c>
      <c r="U236" s="6" t="s">
        <v>38</v>
      </c>
      <c r="V236" s="6" t="s">
        <v>69</v>
      </c>
      <c r="W236" s="6" t="s">
        <v>197</v>
      </c>
      <c r="X236" s="6" t="s">
        <v>962</v>
      </c>
      <c r="Y236" s="6" t="s">
        <v>1475</v>
      </c>
      <c r="Z236" s="6" t="s">
        <v>1476</v>
      </c>
      <c r="AB236" s="3"/>
      <c r="AC236" s="3"/>
      <c r="AD236" s="3"/>
      <c r="AE236" s="3"/>
      <c r="AF236" s="3"/>
      <c r="AG236" s="3"/>
    </row>
    <row r="237" spans="1:33" ht="13.2">
      <c r="A237" s="5">
        <v>45162.591832453705</v>
      </c>
      <c r="B237" s="6" t="s">
        <v>1477</v>
      </c>
      <c r="C237" s="6" t="s">
        <v>27</v>
      </c>
      <c r="D237" s="6" t="s">
        <v>45</v>
      </c>
      <c r="E237" s="6" t="s">
        <v>29</v>
      </c>
      <c r="F237" s="6" t="s">
        <v>30</v>
      </c>
      <c r="G237" s="6" t="s">
        <v>1478</v>
      </c>
      <c r="H237" s="6" t="s">
        <v>201</v>
      </c>
      <c r="I237" s="6" t="s">
        <v>47</v>
      </c>
      <c r="J237" s="6" t="s">
        <v>48</v>
      </c>
      <c r="K237" s="6" t="s">
        <v>48</v>
      </c>
      <c r="L237" s="6" t="s">
        <v>48</v>
      </c>
      <c r="M237" s="6" t="s">
        <v>48</v>
      </c>
      <c r="N237" s="6" t="s">
        <v>48</v>
      </c>
      <c r="O237" s="6" t="s">
        <v>49</v>
      </c>
      <c r="P237" s="6" t="s">
        <v>49</v>
      </c>
      <c r="Q237" s="6" t="s">
        <v>49</v>
      </c>
      <c r="R237" s="6" t="s">
        <v>49</v>
      </c>
      <c r="S237" s="6" t="s">
        <v>49</v>
      </c>
      <c r="T237" s="6" t="s">
        <v>49</v>
      </c>
      <c r="U237" s="6" t="s">
        <v>49</v>
      </c>
      <c r="V237" s="6" t="s">
        <v>49</v>
      </c>
      <c r="W237" s="6" t="s">
        <v>95</v>
      </c>
      <c r="X237" s="6" t="s">
        <v>974</v>
      </c>
      <c r="Y237" s="6" t="s">
        <v>393</v>
      </c>
      <c r="Z237" s="6" t="s">
        <v>1479</v>
      </c>
      <c r="AB237" s="3"/>
      <c r="AC237" s="3"/>
      <c r="AD237" s="3"/>
      <c r="AE237" s="3"/>
      <c r="AF237" s="3"/>
      <c r="AG237" s="3"/>
    </row>
    <row r="238" spans="1:33" ht="13.2">
      <c r="A238" s="5">
        <v>45162.592356504625</v>
      </c>
      <c r="B238" s="6" t="s">
        <v>1480</v>
      </c>
      <c r="C238" s="6" t="s">
        <v>27</v>
      </c>
      <c r="D238" s="6" t="s">
        <v>45</v>
      </c>
      <c r="E238" s="6" t="s">
        <v>75</v>
      </c>
      <c r="F238" s="6" t="s">
        <v>164</v>
      </c>
      <c r="G238" s="6" t="s">
        <v>31</v>
      </c>
      <c r="H238" s="6" t="s">
        <v>112</v>
      </c>
      <c r="I238" s="6" t="s">
        <v>47</v>
      </c>
      <c r="J238" s="6" t="s">
        <v>48</v>
      </c>
      <c r="K238" s="6" t="s">
        <v>48</v>
      </c>
      <c r="L238" s="6" t="s">
        <v>48</v>
      </c>
      <c r="M238" s="6" t="s">
        <v>48</v>
      </c>
      <c r="N238" s="6" t="s">
        <v>48</v>
      </c>
      <c r="O238" s="6" t="s">
        <v>49</v>
      </c>
      <c r="P238" s="6" t="s">
        <v>49</v>
      </c>
      <c r="Q238" s="6" t="s">
        <v>49</v>
      </c>
      <c r="R238" s="6" t="s">
        <v>49</v>
      </c>
      <c r="S238" s="6" t="s">
        <v>49</v>
      </c>
      <c r="T238" s="6" t="s">
        <v>49</v>
      </c>
      <c r="U238" s="6" t="s">
        <v>49</v>
      </c>
      <c r="V238" s="6" t="s">
        <v>49</v>
      </c>
      <c r="W238" s="6" t="s">
        <v>238</v>
      </c>
      <c r="X238" s="6" t="s">
        <v>1444</v>
      </c>
      <c r="Y238" s="6" t="s">
        <v>393</v>
      </c>
      <c r="Z238" s="6" t="s">
        <v>1481</v>
      </c>
      <c r="AB238" s="3"/>
      <c r="AC238" s="3"/>
      <c r="AD238" s="3"/>
      <c r="AE238" s="3"/>
      <c r="AF238" s="3"/>
      <c r="AG238" s="3"/>
    </row>
    <row r="239" spans="1:33" ht="13.2">
      <c r="A239" s="5">
        <v>45162.595199953706</v>
      </c>
      <c r="B239" s="6" t="s">
        <v>1488</v>
      </c>
      <c r="C239" s="6" t="s">
        <v>44</v>
      </c>
      <c r="D239" s="6" t="s">
        <v>45</v>
      </c>
      <c r="E239" s="6" t="s">
        <v>75</v>
      </c>
      <c r="F239" s="6" t="s">
        <v>164</v>
      </c>
      <c r="G239" s="6" t="s">
        <v>31</v>
      </c>
      <c r="H239" s="6" t="s">
        <v>226</v>
      </c>
      <c r="I239" s="6" t="s">
        <v>47</v>
      </c>
      <c r="J239" s="6" t="s">
        <v>35</v>
      </c>
      <c r="K239" s="6" t="s">
        <v>35</v>
      </c>
      <c r="L239" s="6" t="s">
        <v>48</v>
      </c>
      <c r="M239" s="6" t="s">
        <v>35</v>
      </c>
      <c r="N239" s="6" t="s">
        <v>35</v>
      </c>
      <c r="O239" s="6" t="s">
        <v>87</v>
      </c>
      <c r="P239" s="6" t="s">
        <v>37</v>
      </c>
      <c r="Q239" s="6" t="s">
        <v>37</v>
      </c>
      <c r="R239" s="6" t="s">
        <v>37</v>
      </c>
      <c r="S239" s="6" t="s">
        <v>37</v>
      </c>
      <c r="T239" s="6" t="s">
        <v>37</v>
      </c>
      <c r="U239" s="6" t="s">
        <v>37</v>
      </c>
      <c r="V239" s="6" t="s">
        <v>37</v>
      </c>
      <c r="W239" s="6" t="s">
        <v>88</v>
      </c>
      <c r="X239" s="6" t="s">
        <v>1489</v>
      </c>
      <c r="Y239" s="6" t="s">
        <v>1490</v>
      </c>
      <c r="Z239" s="6" t="s">
        <v>1491</v>
      </c>
      <c r="AB239" s="3"/>
      <c r="AC239" s="3"/>
      <c r="AD239" s="3"/>
      <c r="AE239" s="3"/>
      <c r="AF239" s="3"/>
      <c r="AG239" s="3"/>
    </row>
    <row r="240" spans="1:33" ht="13.2">
      <c r="A240" s="5">
        <v>45162.596888391199</v>
      </c>
      <c r="B240" s="6" t="s">
        <v>1497</v>
      </c>
      <c r="C240" s="6" t="s">
        <v>27</v>
      </c>
      <c r="D240" s="6" t="s">
        <v>45</v>
      </c>
      <c r="E240" s="6" t="s">
        <v>29</v>
      </c>
      <c r="F240" s="6" t="s">
        <v>164</v>
      </c>
      <c r="G240" s="6" t="s">
        <v>1498</v>
      </c>
      <c r="H240" s="6" t="s">
        <v>112</v>
      </c>
      <c r="I240" s="6" t="s">
        <v>47</v>
      </c>
      <c r="J240" s="6" t="s">
        <v>48</v>
      </c>
      <c r="K240" s="6" t="s">
        <v>48</v>
      </c>
      <c r="L240" s="6" t="s">
        <v>48</v>
      </c>
      <c r="M240" s="6" t="s">
        <v>48</v>
      </c>
      <c r="N240" s="6" t="s">
        <v>48</v>
      </c>
      <c r="O240" s="6" t="s">
        <v>49</v>
      </c>
      <c r="P240" s="6" t="s">
        <v>49</v>
      </c>
      <c r="Q240" s="6" t="s">
        <v>49</v>
      </c>
      <c r="R240" s="6" t="s">
        <v>49</v>
      </c>
      <c r="S240" s="6" t="s">
        <v>49</v>
      </c>
      <c r="T240" s="6" t="s">
        <v>49</v>
      </c>
      <c r="U240" s="6" t="s">
        <v>49</v>
      </c>
      <c r="V240" s="6" t="s">
        <v>49</v>
      </c>
      <c r="W240" s="6" t="s">
        <v>197</v>
      </c>
      <c r="X240" s="6" t="s">
        <v>1045</v>
      </c>
      <c r="Y240" s="6" t="s">
        <v>168</v>
      </c>
      <c r="Z240" s="6" t="s">
        <v>729</v>
      </c>
      <c r="AB240" s="3"/>
      <c r="AC240" s="3"/>
      <c r="AD240" s="3"/>
      <c r="AE240" s="3"/>
      <c r="AF240" s="3"/>
      <c r="AG240" s="3"/>
    </row>
    <row r="241" spans="1:33" ht="13.2">
      <c r="A241" s="5">
        <v>45162.598254710647</v>
      </c>
      <c r="B241" s="6" t="s">
        <v>1504</v>
      </c>
      <c r="C241" s="6" t="s">
        <v>44</v>
      </c>
      <c r="D241" s="6" t="s">
        <v>45</v>
      </c>
      <c r="E241" s="6" t="s">
        <v>75</v>
      </c>
      <c r="F241" s="6" t="s">
        <v>30</v>
      </c>
      <c r="G241" s="6" t="s">
        <v>31</v>
      </c>
      <c r="H241" s="6" t="s">
        <v>112</v>
      </c>
      <c r="I241" s="6" t="s">
        <v>47</v>
      </c>
      <c r="J241" s="6" t="s">
        <v>48</v>
      </c>
      <c r="K241" s="6" t="s">
        <v>48</v>
      </c>
      <c r="L241" s="6" t="s">
        <v>35</v>
      </c>
      <c r="M241" s="6" t="s">
        <v>60</v>
      </c>
      <c r="N241" s="6" t="s">
        <v>34</v>
      </c>
      <c r="O241" s="6" t="s">
        <v>68</v>
      </c>
      <c r="P241" s="6" t="s">
        <v>49</v>
      </c>
      <c r="Q241" s="6" t="s">
        <v>69</v>
      </c>
      <c r="R241" s="6" t="s">
        <v>37</v>
      </c>
      <c r="S241" s="6" t="s">
        <v>38</v>
      </c>
      <c r="T241" s="6" t="s">
        <v>69</v>
      </c>
      <c r="U241" s="6" t="s">
        <v>37</v>
      </c>
      <c r="V241" s="6" t="s">
        <v>37</v>
      </c>
      <c r="W241" s="6" t="s">
        <v>238</v>
      </c>
      <c r="X241" s="6" t="s">
        <v>1444</v>
      </c>
      <c r="Y241" s="6" t="s">
        <v>79</v>
      </c>
      <c r="Z241" s="6" t="s">
        <v>1505</v>
      </c>
      <c r="AB241" s="3"/>
      <c r="AC241" s="3"/>
      <c r="AD241" s="3"/>
      <c r="AE241" s="3"/>
      <c r="AF241" s="3"/>
      <c r="AG241" s="3"/>
    </row>
    <row r="242" spans="1:33" ht="13.2">
      <c r="A242" s="5">
        <v>45162.599523356483</v>
      </c>
      <c r="B242" s="6" t="s">
        <v>1506</v>
      </c>
      <c r="C242" s="6" t="s">
        <v>27</v>
      </c>
      <c r="D242" s="6" t="s">
        <v>45</v>
      </c>
      <c r="E242" s="6" t="s">
        <v>75</v>
      </c>
      <c r="F242" s="6" t="s">
        <v>30</v>
      </c>
      <c r="G242" s="6" t="s">
        <v>31</v>
      </c>
      <c r="H242" s="6" t="s">
        <v>112</v>
      </c>
      <c r="I242" s="6" t="s">
        <v>47</v>
      </c>
      <c r="J242" s="6" t="s">
        <v>48</v>
      </c>
      <c r="K242" s="6" t="s">
        <v>48</v>
      </c>
      <c r="L242" s="6" t="s">
        <v>48</v>
      </c>
      <c r="M242" s="6" t="s">
        <v>48</v>
      </c>
      <c r="N242" s="6" t="s">
        <v>48</v>
      </c>
      <c r="O242" s="6" t="s">
        <v>49</v>
      </c>
      <c r="P242" s="6" t="s">
        <v>49</v>
      </c>
      <c r="Q242" s="6" t="s">
        <v>49</v>
      </c>
      <c r="R242" s="6" t="s">
        <v>69</v>
      </c>
      <c r="S242" s="6" t="s">
        <v>49</v>
      </c>
      <c r="T242" s="6" t="s">
        <v>49</v>
      </c>
      <c r="U242" s="6" t="s">
        <v>49</v>
      </c>
      <c r="V242" s="6" t="s">
        <v>49</v>
      </c>
      <c r="W242" s="6" t="s">
        <v>165</v>
      </c>
      <c r="X242" s="6" t="s">
        <v>1489</v>
      </c>
      <c r="Y242" s="6" t="s">
        <v>888</v>
      </c>
      <c r="Z242" s="6" t="s">
        <v>1507</v>
      </c>
      <c r="AB242" s="3"/>
      <c r="AC242" s="3"/>
      <c r="AD242" s="3"/>
      <c r="AE242" s="3"/>
      <c r="AF242" s="3"/>
      <c r="AG242" s="3"/>
    </row>
    <row r="243" spans="1:33" ht="13.2">
      <c r="A243" s="5">
        <v>45162.605117638886</v>
      </c>
      <c r="B243" s="6" t="s">
        <v>1508</v>
      </c>
      <c r="C243" s="6" t="s">
        <v>44</v>
      </c>
      <c r="D243" s="6" t="s">
        <v>45</v>
      </c>
      <c r="E243" s="6" t="s">
        <v>29</v>
      </c>
      <c r="F243" s="6" t="s">
        <v>30</v>
      </c>
      <c r="G243" s="6" t="s">
        <v>1509</v>
      </c>
      <c r="H243" s="6" t="s">
        <v>94</v>
      </c>
      <c r="I243" s="6" t="s">
        <v>47</v>
      </c>
      <c r="J243" s="6" t="s">
        <v>35</v>
      </c>
      <c r="K243" s="6" t="s">
        <v>35</v>
      </c>
      <c r="L243" s="6" t="s">
        <v>35</v>
      </c>
      <c r="M243" s="6" t="s">
        <v>48</v>
      </c>
      <c r="N243" s="6" t="s">
        <v>35</v>
      </c>
      <c r="O243" s="6" t="s">
        <v>49</v>
      </c>
      <c r="P243" s="6" t="s">
        <v>49</v>
      </c>
      <c r="Q243" s="6" t="s">
        <v>49</v>
      </c>
      <c r="R243" s="6" t="s">
        <v>69</v>
      </c>
      <c r="S243" s="6" t="s">
        <v>49</v>
      </c>
      <c r="T243" s="6" t="s">
        <v>37</v>
      </c>
      <c r="U243" s="6" t="s">
        <v>37</v>
      </c>
      <c r="V243" s="6" t="s">
        <v>49</v>
      </c>
      <c r="W243" s="6" t="s">
        <v>675</v>
      </c>
      <c r="X243" s="6" t="s">
        <v>1510</v>
      </c>
      <c r="Y243" s="6" t="s">
        <v>223</v>
      </c>
      <c r="Z243" s="6" t="s">
        <v>1511</v>
      </c>
      <c r="AB243" s="3"/>
      <c r="AC243" s="3"/>
      <c r="AD243" s="3"/>
      <c r="AE243" s="3"/>
      <c r="AF243" s="3"/>
      <c r="AG243" s="3"/>
    </row>
    <row r="244" spans="1:33" ht="13.2">
      <c r="A244" s="5">
        <v>45162.608038738428</v>
      </c>
      <c r="B244" s="6" t="s">
        <v>1519</v>
      </c>
      <c r="C244" s="6" t="s">
        <v>44</v>
      </c>
      <c r="D244" s="6" t="s">
        <v>45</v>
      </c>
      <c r="E244" s="6" t="s">
        <v>75</v>
      </c>
      <c r="F244" s="6" t="s">
        <v>76</v>
      </c>
      <c r="G244" s="6" t="s">
        <v>31</v>
      </c>
      <c r="H244" s="6" t="s">
        <v>112</v>
      </c>
      <c r="I244" s="6" t="s">
        <v>33</v>
      </c>
      <c r="J244" s="6" t="s">
        <v>34</v>
      </c>
      <c r="K244" s="6" t="s">
        <v>35</v>
      </c>
      <c r="L244" s="6" t="s">
        <v>35</v>
      </c>
      <c r="M244" s="6" t="s">
        <v>35</v>
      </c>
      <c r="N244" s="6" t="s">
        <v>34</v>
      </c>
      <c r="O244" s="6" t="s">
        <v>87</v>
      </c>
      <c r="P244" s="6" t="s">
        <v>37</v>
      </c>
      <c r="Q244" s="6" t="s">
        <v>37</v>
      </c>
      <c r="R244" s="6" t="s">
        <v>49</v>
      </c>
      <c r="S244" s="6" t="s">
        <v>37</v>
      </c>
      <c r="T244" s="6" t="s">
        <v>37</v>
      </c>
      <c r="U244" s="6" t="s">
        <v>38</v>
      </c>
      <c r="V244" s="6" t="s">
        <v>38</v>
      </c>
      <c r="W244" s="6" t="s">
        <v>1520</v>
      </c>
      <c r="X244" s="6" t="s">
        <v>1521</v>
      </c>
      <c r="Y244" s="6" t="s">
        <v>409</v>
      </c>
      <c r="Z244" s="6" t="s">
        <v>1522</v>
      </c>
      <c r="AB244" s="3"/>
      <c r="AC244" s="3"/>
      <c r="AD244" s="3"/>
      <c r="AE244" s="3"/>
      <c r="AF244" s="3"/>
      <c r="AG244" s="3"/>
    </row>
    <row r="245" spans="1:33" ht="13.2">
      <c r="A245" s="5">
        <v>45162.609134236111</v>
      </c>
      <c r="B245" s="6" t="s">
        <v>1523</v>
      </c>
      <c r="C245" s="6" t="s">
        <v>44</v>
      </c>
      <c r="D245" s="6" t="s">
        <v>45</v>
      </c>
      <c r="E245" s="6" t="s">
        <v>75</v>
      </c>
      <c r="F245" s="6" t="s">
        <v>30</v>
      </c>
      <c r="G245" s="6" t="s">
        <v>58</v>
      </c>
      <c r="H245" s="6" t="s">
        <v>226</v>
      </c>
      <c r="I245" s="6" t="s">
        <v>33</v>
      </c>
      <c r="J245" s="6" t="s">
        <v>35</v>
      </c>
      <c r="K245" s="6" t="s">
        <v>35</v>
      </c>
      <c r="L245" s="6" t="s">
        <v>35</v>
      </c>
      <c r="M245" s="6" t="s">
        <v>48</v>
      </c>
      <c r="N245" s="6" t="s">
        <v>35</v>
      </c>
      <c r="O245" s="6" t="s">
        <v>87</v>
      </c>
      <c r="P245" s="6" t="s">
        <v>37</v>
      </c>
      <c r="Q245" s="6" t="s">
        <v>37</v>
      </c>
      <c r="R245" s="6" t="s">
        <v>49</v>
      </c>
      <c r="S245" s="6" t="s">
        <v>49</v>
      </c>
      <c r="T245" s="6" t="s">
        <v>49</v>
      </c>
      <c r="U245" s="6" t="s">
        <v>37</v>
      </c>
      <c r="V245" s="6" t="s">
        <v>37</v>
      </c>
      <c r="W245" s="6" t="s">
        <v>191</v>
      </c>
      <c r="X245" s="6" t="s">
        <v>962</v>
      </c>
      <c r="Y245" s="6" t="s">
        <v>505</v>
      </c>
      <c r="Z245" s="6" t="s">
        <v>1524</v>
      </c>
      <c r="AB245" s="3"/>
      <c r="AC245" s="3"/>
      <c r="AD245" s="3"/>
      <c r="AE245" s="3"/>
      <c r="AF245" s="3"/>
      <c r="AG245" s="3"/>
    </row>
    <row r="246" spans="1:33" ht="13.2">
      <c r="A246" s="5">
        <v>45162.609741863431</v>
      </c>
      <c r="B246" s="6" t="s">
        <v>1525</v>
      </c>
      <c r="C246" s="6" t="s">
        <v>44</v>
      </c>
      <c r="D246" s="6" t="s">
        <v>45</v>
      </c>
      <c r="E246" s="6" t="s">
        <v>230</v>
      </c>
      <c r="F246" s="6" t="s">
        <v>164</v>
      </c>
      <c r="G246" s="6" t="s">
        <v>1526</v>
      </c>
      <c r="H246" s="6" t="s">
        <v>105</v>
      </c>
      <c r="I246" s="6" t="s">
        <v>33</v>
      </c>
      <c r="J246" s="6" t="s">
        <v>35</v>
      </c>
      <c r="K246" s="6" t="s">
        <v>34</v>
      </c>
      <c r="L246" s="6" t="s">
        <v>35</v>
      </c>
      <c r="M246" s="6" t="s">
        <v>34</v>
      </c>
      <c r="N246" s="6" t="s">
        <v>34</v>
      </c>
      <c r="O246" s="6" t="s">
        <v>36</v>
      </c>
      <c r="P246" s="6" t="s">
        <v>38</v>
      </c>
      <c r="Q246" s="6" t="s">
        <v>363</v>
      </c>
      <c r="R246" s="6" t="s">
        <v>38</v>
      </c>
      <c r="S246" s="6" t="s">
        <v>37</v>
      </c>
      <c r="T246" s="6" t="s">
        <v>37</v>
      </c>
      <c r="U246" s="6" t="s">
        <v>37</v>
      </c>
      <c r="V246" s="6" t="s">
        <v>363</v>
      </c>
      <c r="W246" s="6" t="s">
        <v>1527</v>
      </c>
      <c r="X246" s="6" t="s">
        <v>1061</v>
      </c>
      <c r="Y246" s="6" t="s">
        <v>1528</v>
      </c>
      <c r="Z246" s="6" t="s">
        <v>1529</v>
      </c>
      <c r="AB246" s="3"/>
      <c r="AC246" s="3"/>
      <c r="AD246" s="3"/>
      <c r="AE246" s="3"/>
      <c r="AF246" s="3"/>
      <c r="AG246" s="3"/>
    </row>
    <row r="247" spans="1:33" ht="13.2">
      <c r="A247" s="5">
        <v>45162.609841944446</v>
      </c>
      <c r="B247" s="6" t="s">
        <v>1530</v>
      </c>
      <c r="C247" s="6" t="s">
        <v>27</v>
      </c>
      <c r="D247" s="6" t="s">
        <v>45</v>
      </c>
      <c r="E247" s="6" t="s">
        <v>29</v>
      </c>
      <c r="F247" s="6" t="s">
        <v>30</v>
      </c>
      <c r="G247" s="6" t="s">
        <v>867</v>
      </c>
      <c r="H247" s="6" t="s">
        <v>59</v>
      </c>
      <c r="I247" s="6" t="s">
        <v>33</v>
      </c>
      <c r="J247" s="6" t="s">
        <v>35</v>
      </c>
      <c r="K247" s="6" t="s">
        <v>35</v>
      </c>
      <c r="L247" s="6" t="s">
        <v>48</v>
      </c>
      <c r="M247" s="6" t="s">
        <v>35</v>
      </c>
      <c r="N247" s="6" t="s">
        <v>48</v>
      </c>
      <c r="O247" s="6" t="s">
        <v>87</v>
      </c>
      <c r="P247" s="6" t="s">
        <v>49</v>
      </c>
      <c r="Q247" s="6" t="s">
        <v>37</v>
      </c>
      <c r="R247" s="6" t="s">
        <v>69</v>
      </c>
      <c r="S247" s="6" t="s">
        <v>49</v>
      </c>
      <c r="T247" s="6" t="s">
        <v>37</v>
      </c>
      <c r="U247" s="6" t="s">
        <v>37</v>
      </c>
      <c r="V247" s="6" t="s">
        <v>37</v>
      </c>
      <c r="W247" s="6" t="s">
        <v>126</v>
      </c>
      <c r="X247" s="6" t="s">
        <v>1141</v>
      </c>
      <c r="Y247" s="6" t="s">
        <v>168</v>
      </c>
      <c r="Z247" s="6" t="s">
        <v>1531</v>
      </c>
      <c r="AB247" s="3"/>
      <c r="AC247" s="3"/>
      <c r="AD247" s="3"/>
      <c r="AE247" s="3"/>
      <c r="AF247" s="3"/>
      <c r="AG247" s="3"/>
    </row>
    <row r="248" spans="1:33" ht="13.2">
      <c r="A248" s="5">
        <v>45162.611772407407</v>
      </c>
      <c r="B248" s="6" t="s">
        <v>1532</v>
      </c>
      <c r="C248" s="6" t="s">
        <v>27</v>
      </c>
      <c r="D248" s="6" t="s">
        <v>45</v>
      </c>
      <c r="E248" s="6" t="s">
        <v>75</v>
      </c>
      <c r="F248" s="6" t="s">
        <v>30</v>
      </c>
      <c r="G248" s="6" t="s">
        <v>31</v>
      </c>
      <c r="H248" s="6" t="s">
        <v>112</v>
      </c>
      <c r="I248" s="6" t="s">
        <v>33</v>
      </c>
      <c r="J248" s="6" t="s">
        <v>48</v>
      </c>
      <c r="K248" s="6" t="s">
        <v>48</v>
      </c>
      <c r="L248" s="6" t="s">
        <v>48</v>
      </c>
      <c r="M248" s="6" t="s">
        <v>48</v>
      </c>
      <c r="N248" s="6" t="s">
        <v>48</v>
      </c>
      <c r="O248" s="6" t="s">
        <v>68</v>
      </c>
      <c r="P248" s="6" t="s">
        <v>49</v>
      </c>
      <c r="Q248" s="6" t="s">
        <v>49</v>
      </c>
      <c r="R248" s="6" t="s">
        <v>69</v>
      </c>
      <c r="S248" s="6" t="s">
        <v>37</v>
      </c>
      <c r="T248" s="6" t="s">
        <v>49</v>
      </c>
      <c r="U248" s="6" t="s">
        <v>49</v>
      </c>
      <c r="V248" s="6" t="s">
        <v>49</v>
      </c>
      <c r="W248" s="6" t="s">
        <v>50</v>
      </c>
      <c r="X248" s="6" t="s">
        <v>1204</v>
      </c>
      <c r="Y248" s="6" t="s">
        <v>151</v>
      </c>
      <c r="Z248" s="6" t="s">
        <v>1533</v>
      </c>
      <c r="AB248" s="3"/>
      <c r="AC248" s="3"/>
      <c r="AD248" s="3"/>
      <c r="AE248" s="3"/>
      <c r="AF248" s="3"/>
      <c r="AG248" s="3"/>
    </row>
    <row r="249" spans="1:33" ht="13.2">
      <c r="A249" s="5">
        <v>45162.616320902773</v>
      </c>
      <c r="B249" s="6" t="s">
        <v>1541</v>
      </c>
      <c r="C249" s="6" t="s">
        <v>27</v>
      </c>
      <c r="D249" s="6" t="s">
        <v>45</v>
      </c>
      <c r="E249" s="6" t="s">
        <v>29</v>
      </c>
      <c r="F249" s="6" t="s">
        <v>76</v>
      </c>
      <c r="G249" s="6" t="s">
        <v>31</v>
      </c>
      <c r="H249" s="6" t="s">
        <v>46</v>
      </c>
      <c r="I249" s="6" t="s">
        <v>33</v>
      </c>
      <c r="J249" s="6" t="s">
        <v>35</v>
      </c>
      <c r="K249" s="6" t="s">
        <v>35</v>
      </c>
      <c r="L249" s="6" t="s">
        <v>35</v>
      </c>
      <c r="M249" s="6" t="s">
        <v>35</v>
      </c>
      <c r="N249" s="6" t="s">
        <v>35</v>
      </c>
      <c r="O249" s="6" t="s">
        <v>49</v>
      </c>
      <c r="P249" s="6" t="s">
        <v>37</v>
      </c>
      <c r="Q249" s="6" t="s">
        <v>37</v>
      </c>
      <c r="R249" s="6" t="s">
        <v>37</v>
      </c>
      <c r="S249" s="6" t="s">
        <v>37</v>
      </c>
      <c r="T249" s="6" t="s">
        <v>37</v>
      </c>
      <c r="U249" s="6" t="s">
        <v>37</v>
      </c>
      <c r="V249" s="6" t="s">
        <v>37</v>
      </c>
      <c r="W249" s="6" t="s">
        <v>1231</v>
      </c>
      <c r="X249" s="6" t="s">
        <v>1542</v>
      </c>
      <c r="Y249" s="6" t="s">
        <v>1343</v>
      </c>
      <c r="Z249" s="6" t="s">
        <v>1543</v>
      </c>
      <c r="AB249" s="3"/>
      <c r="AC249" s="3"/>
      <c r="AD249" s="3"/>
      <c r="AE249" s="3"/>
      <c r="AF249" s="3"/>
      <c r="AG249" s="3"/>
    </row>
    <row r="250" spans="1:33" ht="13.2">
      <c r="A250" s="5">
        <v>45162.621005787034</v>
      </c>
      <c r="B250" s="6" t="s">
        <v>1559</v>
      </c>
      <c r="C250" s="6" t="s">
        <v>27</v>
      </c>
      <c r="D250" s="6" t="s">
        <v>45</v>
      </c>
      <c r="E250" s="6" t="s">
        <v>75</v>
      </c>
      <c r="F250" s="6" t="s">
        <v>76</v>
      </c>
      <c r="G250" s="6" t="s">
        <v>31</v>
      </c>
      <c r="H250" s="6" t="s">
        <v>112</v>
      </c>
      <c r="I250" s="6" t="s">
        <v>47</v>
      </c>
      <c r="J250" s="6" t="s">
        <v>60</v>
      </c>
      <c r="K250" s="6" t="s">
        <v>60</v>
      </c>
      <c r="L250" s="6" t="s">
        <v>60</v>
      </c>
      <c r="M250" s="6" t="s">
        <v>60</v>
      </c>
      <c r="N250" s="6" t="s">
        <v>60</v>
      </c>
      <c r="O250" s="6" t="s">
        <v>68</v>
      </c>
      <c r="P250" s="6" t="s">
        <v>69</v>
      </c>
      <c r="Q250" s="6" t="s">
        <v>69</v>
      </c>
      <c r="R250" s="6" t="s">
        <v>69</v>
      </c>
      <c r="S250" s="6" t="s">
        <v>49</v>
      </c>
      <c r="T250" s="6" t="s">
        <v>49</v>
      </c>
      <c r="U250" s="6" t="s">
        <v>49</v>
      </c>
      <c r="V250" s="6" t="s">
        <v>49</v>
      </c>
      <c r="W250" s="6" t="s">
        <v>100</v>
      </c>
      <c r="X250" s="6" t="s">
        <v>940</v>
      </c>
      <c r="Y250" s="6" t="s">
        <v>90</v>
      </c>
      <c r="Z250" s="6" t="s">
        <v>1560</v>
      </c>
      <c r="AB250" s="3"/>
      <c r="AC250" s="3"/>
      <c r="AD250" s="3"/>
      <c r="AE250" s="3"/>
      <c r="AF250" s="3"/>
      <c r="AG250" s="3"/>
    </row>
    <row r="251" spans="1:33" ht="13.2">
      <c r="A251" s="5">
        <v>45162.621504953699</v>
      </c>
      <c r="B251" s="6" t="s">
        <v>1564</v>
      </c>
      <c r="C251" s="6" t="s">
        <v>44</v>
      </c>
      <c r="D251" s="6" t="s">
        <v>45</v>
      </c>
      <c r="E251" s="6" t="s">
        <v>29</v>
      </c>
      <c r="F251" s="6" t="s">
        <v>30</v>
      </c>
      <c r="G251" s="6" t="s">
        <v>31</v>
      </c>
      <c r="H251" s="6" t="s">
        <v>59</v>
      </c>
      <c r="I251" s="6" t="s">
        <v>33</v>
      </c>
      <c r="J251" s="6" t="s">
        <v>35</v>
      </c>
      <c r="K251" s="6" t="s">
        <v>48</v>
      </c>
      <c r="L251" s="6" t="s">
        <v>35</v>
      </c>
      <c r="M251" s="6" t="s">
        <v>35</v>
      </c>
      <c r="N251" s="6" t="s">
        <v>35</v>
      </c>
      <c r="O251" s="6" t="s">
        <v>87</v>
      </c>
      <c r="P251" s="6" t="s">
        <v>49</v>
      </c>
      <c r="Q251" s="6" t="s">
        <v>37</v>
      </c>
      <c r="R251" s="6" t="s">
        <v>49</v>
      </c>
      <c r="S251" s="6" t="s">
        <v>49</v>
      </c>
      <c r="T251" s="6" t="s">
        <v>37</v>
      </c>
      <c r="U251" s="6" t="s">
        <v>37</v>
      </c>
      <c r="V251" s="6" t="s">
        <v>37</v>
      </c>
      <c r="W251" s="6" t="s">
        <v>126</v>
      </c>
      <c r="X251" s="6" t="s">
        <v>1130</v>
      </c>
      <c r="Y251" s="6" t="s">
        <v>1565</v>
      </c>
      <c r="Z251" s="6" t="s">
        <v>1566</v>
      </c>
    </row>
    <row r="252" spans="1:33" ht="13.2">
      <c r="A252" s="5">
        <v>45162.623170671301</v>
      </c>
      <c r="B252" s="6" t="s">
        <v>1573</v>
      </c>
      <c r="C252" s="6" t="s">
        <v>44</v>
      </c>
      <c r="D252" s="6" t="s">
        <v>45</v>
      </c>
      <c r="E252" s="6" t="s">
        <v>230</v>
      </c>
      <c r="F252" s="6" t="s">
        <v>30</v>
      </c>
      <c r="G252" s="6" t="s">
        <v>1574</v>
      </c>
      <c r="H252" s="6" t="s">
        <v>94</v>
      </c>
      <c r="I252" s="6" t="s">
        <v>47</v>
      </c>
      <c r="J252" s="6" t="s">
        <v>60</v>
      </c>
      <c r="K252" s="6" t="s">
        <v>60</v>
      </c>
      <c r="L252" s="6" t="s">
        <v>60</v>
      </c>
      <c r="M252" s="6" t="s">
        <v>60</v>
      </c>
      <c r="N252" s="6" t="s">
        <v>60</v>
      </c>
      <c r="O252" s="6" t="s">
        <v>49</v>
      </c>
      <c r="P252" s="6" t="s">
        <v>49</v>
      </c>
      <c r="Q252" s="6" t="s">
        <v>37</v>
      </c>
      <c r="R252" s="6" t="s">
        <v>37</v>
      </c>
      <c r="S252" s="6" t="s">
        <v>38</v>
      </c>
      <c r="T252" s="6" t="s">
        <v>37</v>
      </c>
      <c r="U252" s="6" t="s">
        <v>37</v>
      </c>
      <c r="V252" s="6" t="s">
        <v>37</v>
      </c>
      <c r="W252" s="6" t="s">
        <v>159</v>
      </c>
      <c r="X252" s="6" t="s">
        <v>440</v>
      </c>
      <c r="Y252" s="6" t="s">
        <v>531</v>
      </c>
      <c r="Z252" s="6" t="s">
        <v>1575</v>
      </c>
    </row>
    <row r="253" spans="1:33" ht="13.2">
      <c r="A253" s="5">
        <v>45162.625365706015</v>
      </c>
      <c r="B253" s="6" t="s">
        <v>1580</v>
      </c>
      <c r="C253" s="6" t="s">
        <v>44</v>
      </c>
      <c r="D253" s="6" t="s">
        <v>45</v>
      </c>
      <c r="E253" s="6" t="s">
        <v>29</v>
      </c>
      <c r="F253" s="6" t="s">
        <v>76</v>
      </c>
      <c r="G253" s="6" t="s">
        <v>31</v>
      </c>
      <c r="H253" s="6" t="s">
        <v>46</v>
      </c>
      <c r="I253" s="6" t="s">
        <v>33</v>
      </c>
      <c r="J253" s="6" t="s">
        <v>34</v>
      </c>
      <c r="K253" s="6" t="s">
        <v>34</v>
      </c>
      <c r="L253" s="6" t="s">
        <v>34</v>
      </c>
      <c r="M253" s="6" t="s">
        <v>35</v>
      </c>
      <c r="N253" s="6" t="s">
        <v>35</v>
      </c>
      <c r="O253" s="6" t="s">
        <v>87</v>
      </c>
      <c r="P253" s="6" t="s">
        <v>37</v>
      </c>
      <c r="Q253" s="6" t="s">
        <v>38</v>
      </c>
      <c r="R253" s="6" t="s">
        <v>37</v>
      </c>
      <c r="S253" s="6" t="s">
        <v>38</v>
      </c>
      <c r="T253" s="6" t="s">
        <v>37</v>
      </c>
      <c r="U253" s="6" t="s">
        <v>37</v>
      </c>
      <c r="V253" s="6" t="s">
        <v>38</v>
      </c>
      <c r="W253" s="6" t="s">
        <v>100</v>
      </c>
      <c r="X253" s="6" t="s">
        <v>1006</v>
      </c>
      <c r="Y253" s="6" t="s">
        <v>1581</v>
      </c>
      <c r="Z253" s="6" t="s">
        <v>1582</v>
      </c>
    </row>
    <row r="254" spans="1:33" ht="13.2">
      <c r="A254" s="5">
        <v>45162.628183530091</v>
      </c>
      <c r="B254" s="6" t="s">
        <v>1587</v>
      </c>
      <c r="C254" s="6" t="s">
        <v>27</v>
      </c>
      <c r="D254" s="6" t="s">
        <v>45</v>
      </c>
      <c r="E254" s="6" t="s">
        <v>29</v>
      </c>
      <c r="F254" s="6" t="s">
        <v>164</v>
      </c>
      <c r="G254" s="6" t="s">
        <v>214</v>
      </c>
      <c r="H254" s="6" t="s">
        <v>112</v>
      </c>
      <c r="I254" s="6" t="s">
        <v>33</v>
      </c>
      <c r="J254" s="6" t="s">
        <v>35</v>
      </c>
      <c r="K254" s="6" t="s">
        <v>34</v>
      </c>
      <c r="L254" s="6" t="s">
        <v>35</v>
      </c>
      <c r="M254" s="6" t="s">
        <v>35</v>
      </c>
      <c r="N254" s="6" t="s">
        <v>35</v>
      </c>
      <c r="O254" s="6" t="s">
        <v>87</v>
      </c>
      <c r="P254" s="6" t="s">
        <v>37</v>
      </c>
      <c r="Q254" s="6" t="s">
        <v>37</v>
      </c>
      <c r="R254" s="6" t="s">
        <v>38</v>
      </c>
      <c r="S254" s="6" t="s">
        <v>38</v>
      </c>
      <c r="T254" s="6" t="s">
        <v>37</v>
      </c>
      <c r="U254" s="6" t="s">
        <v>37</v>
      </c>
      <c r="V254" s="6" t="s">
        <v>37</v>
      </c>
      <c r="W254" s="6" t="s">
        <v>113</v>
      </c>
      <c r="X254" s="6" t="s">
        <v>1444</v>
      </c>
      <c r="Y254" s="6" t="s">
        <v>1588</v>
      </c>
      <c r="Z254" s="6" t="s">
        <v>1589</v>
      </c>
    </row>
    <row r="255" spans="1:33" ht="13.2">
      <c r="A255" s="5">
        <v>45162.629290393517</v>
      </c>
      <c r="B255" s="6" t="s">
        <v>1593</v>
      </c>
      <c r="C255" s="6" t="s">
        <v>44</v>
      </c>
      <c r="D255" s="6" t="s">
        <v>45</v>
      </c>
      <c r="E255" s="6" t="s">
        <v>75</v>
      </c>
      <c r="F255" s="6" t="s">
        <v>76</v>
      </c>
      <c r="G255" s="6" t="s">
        <v>31</v>
      </c>
      <c r="H255" s="6" t="s">
        <v>125</v>
      </c>
      <c r="I255" s="6" t="s">
        <v>33</v>
      </c>
      <c r="J255" s="6" t="s">
        <v>35</v>
      </c>
      <c r="K255" s="6" t="s">
        <v>60</v>
      </c>
      <c r="L255" s="6" t="s">
        <v>48</v>
      </c>
      <c r="M255" s="6" t="s">
        <v>35</v>
      </c>
      <c r="N255" s="6" t="s">
        <v>35</v>
      </c>
      <c r="O255" s="6" t="s">
        <v>49</v>
      </c>
      <c r="P255" s="6" t="s">
        <v>49</v>
      </c>
      <c r="Q255" s="6" t="s">
        <v>37</v>
      </c>
      <c r="R255" s="6" t="s">
        <v>49</v>
      </c>
      <c r="S255" s="6" t="s">
        <v>49</v>
      </c>
      <c r="T255" s="6" t="s">
        <v>49</v>
      </c>
      <c r="U255" s="6" t="s">
        <v>49</v>
      </c>
      <c r="V255" s="6" t="s">
        <v>37</v>
      </c>
      <c r="W255" s="6" t="s">
        <v>100</v>
      </c>
      <c r="X255" s="6" t="s">
        <v>1175</v>
      </c>
      <c r="Y255" s="6" t="s">
        <v>151</v>
      </c>
      <c r="Z255" s="6" t="s">
        <v>1594</v>
      </c>
    </row>
    <row r="256" spans="1:33" ht="13.2">
      <c r="A256" s="5">
        <v>45162.62936288194</v>
      </c>
      <c r="B256" s="6" t="s">
        <v>1595</v>
      </c>
      <c r="C256" s="6" t="s">
        <v>27</v>
      </c>
      <c r="D256" s="6" t="s">
        <v>45</v>
      </c>
      <c r="E256" s="6" t="s">
        <v>29</v>
      </c>
      <c r="F256" s="6" t="s">
        <v>30</v>
      </c>
      <c r="G256" s="6" t="s">
        <v>214</v>
      </c>
      <c r="H256" s="6" t="s">
        <v>112</v>
      </c>
      <c r="I256" s="6" t="s">
        <v>33</v>
      </c>
      <c r="J256" s="6" t="s">
        <v>35</v>
      </c>
      <c r="K256" s="6" t="s">
        <v>35</v>
      </c>
      <c r="L256" s="6" t="s">
        <v>35</v>
      </c>
      <c r="M256" s="6" t="s">
        <v>35</v>
      </c>
      <c r="N256" s="6" t="s">
        <v>35</v>
      </c>
      <c r="O256" s="6" t="s">
        <v>87</v>
      </c>
      <c r="P256" s="6" t="s">
        <v>49</v>
      </c>
      <c r="Q256" s="6" t="s">
        <v>37</v>
      </c>
      <c r="R256" s="6" t="s">
        <v>38</v>
      </c>
      <c r="S256" s="6" t="s">
        <v>37</v>
      </c>
      <c r="T256" s="6" t="s">
        <v>37</v>
      </c>
      <c r="U256" s="6" t="s">
        <v>38</v>
      </c>
      <c r="V256" s="6" t="s">
        <v>38</v>
      </c>
      <c r="W256" s="6" t="s">
        <v>39</v>
      </c>
      <c r="X256" s="6" t="s">
        <v>1001</v>
      </c>
      <c r="Y256" s="6" t="s">
        <v>306</v>
      </c>
      <c r="Z256" s="6" t="s">
        <v>1596</v>
      </c>
    </row>
    <row r="257" spans="1:26" ht="13.2">
      <c r="A257" s="5">
        <v>45162.630610115739</v>
      </c>
      <c r="B257" s="6" t="s">
        <v>1602</v>
      </c>
      <c r="C257" s="6" t="s">
        <v>27</v>
      </c>
      <c r="D257" s="6" t="s">
        <v>45</v>
      </c>
      <c r="E257" s="6" t="s">
        <v>29</v>
      </c>
      <c r="F257" s="6" t="s">
        <v>30</v>
      </c>
      <c r="G257" s="6" t="s">
        <v>214</v>
      </c>
      <c r="H257" s="6" t="s">
        <v>226</v>
      </c>
      <c r="I257" s="6" t="s">
        <v>33</v>
      </c>
      <c r="J257" s="6" t="s">
        <v>35</v>
      </c>
      <c r="K257" s="6" t="s">
        <v>35</v>
      </c>
      <c r="L257" s="6" t="s">
        <v>326</v>
      </c>
      <c r="M257" s="6" t="s">
        <v>34</v>
      </c>
      <c r="N257" s="6" t="s">
        <v>34</v>
      </c>
      <c r="O257" s="6" t="s">
        <v>87</v>
      </c>
      <c r="P257" s="6" t="s">
        <v>37</v>
      </c>
      <c r="Q257" s="6" t="s">
        <v>38</v>
      </c>
      <c r="R257" s="6" t="s">
        <v>38</v>
      </c>
      <c r="S257" s="6" t="s">
        <v>37</v>
      </c>
      <c r="T257" s="6" t="s">
        <v>37</v>
      </c>
      <c r="U257" s="6" t="s">
        <v>38</v>
      </c>
      <c r="V257" s="6" t="s">
        <v>38</v>
      </c>
      <c r="W257" s="6" t="s">
        <v>191</v>
      </c>
      <c r="X257" s="6" t="s">
        <v>1107</v>
      </c>
      <c r="Y257" s="6" t="s">
        <v>505</v>
      </c>
      <c r="Z257" s="6" t="s">
        <v>1603</v>
      </c>
    </row>
    <row r="258" spans="1:26" ht="13.2">
      <c r="A258" s="5">
        <v>45162.632942939817</v>
      </c>
      <c r="B258" s="6" t="s">
        <v>1604</v>
      </c>
      <c r="C258" s="6" t="s">
        <v>44</v>
      </c>
      <c r="D258" s="6" t="s">
        <v>45</v>
      </c>
      <c r="E258" s="6" t="s">
        <v>75</v>
      </c>
      <c r="F258" s="6" t="s">
        <v>30</v>
      </c>
      <c r="G258" s="6" t="s">
        <v>31</v>
      </c>
      <c r="H258" s="6" t="s">
        <v>32</v>
      </c>
      <c r="I258" s="6" t="s">
        <v>33</v>
      </c>
      <c r="J258" s="6" t="s">
        <v>48</v>
      </c>
      <c r="K258" s="6" t="s">
        <v>48</v>
      </c>
      <c r="L258" s="6" t="s">
        <v>48</v>
      </c>
      <c r="M258" s="6" t="s">
        <v>48</v>
      </c>
      <c r="N258" s="6" t="s">
        <v>48</v>
      </c>
      <c r="O258" s="6" t="s">
        <v>49</v>
      </c>
      <c r="P258" s="6" t="s">
        <v>49</v>
      </c>
      <c r="Q258" s="6" t="s">
        <v>49</v>
      </c>
      <c r="R258" s="6" t="s">
        <v>69</v>
      </c>
      <c r="S258" s="6" t="s">
        <v>49</v>
      </c>
      <c r="T258" s="6" t="s">
        <v>69</v>
      </c>
      <c r="U258" s="6" t="s">
        <v>69</v>
      </c>
      <c r="V258" s="6" t="s">
        <v>49</v>
      </c>
      <c r="W258" s="6" t="s">
        <v>126</v>
      </c>
      <c r="X258" s="6" t="s">
        <v>940</v>
      </c>
      <c r="Y258" s="6" t="s">
        <v>531</v>
      </c>
      <c r="Z258" s="6" t="s">
        <v>1605</v>
      </c>
    </row>
    <row r="259" spans="1:26" ht="13.2">
      <c r="A259" s="5">
        <v>45162.633124409724</v>
      </c>
      <c r="B259" s="6" t="s">
        <v>1606</v>
      </c>
      <c r="C259" s="6" t="s">
        <v>27</v>
      </c>
      <c r="D259" s="6" t="s">
        <v>45</v>
      </c>
      <c r="E259" s="6" t="s">
        <v>29</v>
      </c>
      <c r="F259" s="6" t="s">
        <v>30</v>
      </c>
      <c r="G259" s="6" t="s">
        <v>31</v>
      </c>
      <c r="H259" s="6" t="s">
        <v>46</v>
      </c>
      <c r="I259" s="6" t="s">
        <v>33</v>
      </c>
      <c r="J259" s="6" t="s">
        <v>35</v>
      </c>
      <c r="K259" s="6" t="s">
        <v>35</v>
      </c>
      <c r="L259" s="6" t="s">
        <v>35</v>
      </c>
      <c r="M259" s="6" t="s">
        <v>35</v>
      </c>
      <c r="N259" s="6" t="s">
        <v>35</v>
      </c>
      <c r="O259" s="6" t="s">
        <v>87</v>
      </c>
      <c r="P259" s="6" t="s">
        <v>49</v>
      </c>
      <c r="Q259" s="6" t="s">
        <v>37</v>
      </c>
      <c r="R259" s="6" t="s">
        <v>37</v>
      </c>
      <c r="S259" s="6" t="s">
        <v>37</v>
      </c>
      <c r="T259" s="6" t="s">
        <v>37</v>
      </c>
      <c r="U259" s="6" t="s">
        <v>37</v>
      </c>
      <c r="V259" s="6" t="s">
        <v>37</v>
      </c>
      <c r="W259" s="6" t="s">
        <v>50</v>
      </c>
      <c r="X259" s="6" t="s">
        <v>974</v>
      </c>
      <c r="Y259" s="6" t="s">
        <v>286</v>
      </c>
      <c r="Z259" s="6" t="s">
        <v>1607</v>
      </c>
    </row>
    <row r="260" spans="1:26" ht="13.2">
      <c r="A260" s="5">
        <v>45162.633436331016</v>
      </c>
      <c r="B260" s="6" t="s">
        <v>1608</v>
      </c>
      <c r="C260" s="6" t="s">
        <v>27</v>
      </c>
      <c r="D260" s="6" t="s">
        <v>45</v>
      </c>
      <c r="E260" s="6" t="s">
        <v>230</v>
      </c>
      <c r="F260" s="6" t="s">
        <v>248</v>
      </c>
      <c r="G260" s="6" t="s">
        <v>867</v>
      </c>
      <c r="H260" s="6" t="s">
        <v>46</v>
      </c>
      <c r="I260" s="6" t="s">
        <v>47</v>
      </c>
      <c r="J260" s="6" t="s">
        <v>48</v>
      </c>
      <c r="K260" s="6" t="s">
        <v>48</v>
      </c>
      <c r="L260" s="6" t="s">
        <v>48</v>
      </c>
      <c r="M260" s="6" t="s">
        <v>35</v>
      </c>
      <c r="N260" s="6" t="s">
        <v>48</v>
      </c>
      <c r="O260" s="6" t="s">
        <v>49</v>
      </c>
      <c r="P260" s="6" t="s">
        <v>49</v>
      </c>
      <c r="Q260" s="6" t="s">
        <v>37</v>
      </c>
      <c r="R260" s="6" t="s">
        <v>49</v>
      </c>
      <c r="S260" s="6" t="s">
        <v>37</v>
      </c>
      <c r="T260" s="6" t="s">
        <v>49</v>
      </c>
      <c r="U260" s="6" t="s">
        <v>49</v>
      </c>
      <c r="V260" s="6" t="s">
        <v>37</v>
      </c>
      <c r="W260" s="6" t="s">
        <v>100</v>
      </c>
      <c r="X260" s="6" t="s">
        <v>974</v>
      </c>
      <c r="Y260" s="6" t="s">
        <v>497</v>
      </c>
      <c r="Z260" s="6" t="s">
        <v>1609</v>
      </c>
    </row>
    <row r="261" spans="1:26" ht="13.2">
      <c r="A261" s="5">
        <v>45162.634044849532</v>
      </c>
      <c r="B261" s="6" t="s">
        <v>1610</v>
      </c>
      <c r="C261" s="6" t="s">
        <v>44</v>
      </c>
      <c r="D261" s="6" t="s">
        <v>45</v>
      </c>
      <c r="E261" s="6" t="s">
        <v>29</v>
      </c>
      <c r="F261" s="6" t="s">
        <v>164</v>
      </c>
      <c r="G261" s="6" t="s">
        <v>273</v>
      </c>
      <c r="H261" s="6" t="s">
        <v>32</v>
      </c>
      <c r="I261" s="6" t="s">
        <v>47</v>
      </c>
      <c r="J261" s="6" t="s">
        <v>48</v>
      </c>
      <c r="K261" s="6" t="s">
        <v>48</v>
      </c>
      <c r="L261" s="6" t="s">
        <v>35</v>
      </c>
      <c r="M261" s="6" t="s">
        <v>48</v>
      </c>
      <c r="N261" s="6" t="s">
        <v>35</v>
      </c>
      <c r="O261" s="6" t="s">
        <v>68</v>
      </c>
      <c r="P261" s="6" t="s">
        <v>49</v>
      </c>
      <c r="Q261" s="6" t="s">
        <v>37</v>
      </c>
      <c r="R261" s="6" t="s">
        <v>69</v>
      </c>
      <c r="S261" s="6" t="s">
        <v>49</v>
      </c>
      <c r="T261" s="6" t="s">
        <v>49</v>
      </c>
      <c r="U261" s="6" t="s">
        <v>49</v>
      </c>
      <c r="V261" s="6" t="s">
        <v>37</v>
      </c>
      <c r="W261" s="6" t="s">
        <v>206</v>
      </c>
      <c r="X261" s="6" t="s">
        <v>1001</v>
      </c>
      <c r="Y261" s="6" t="s">
        <v>380</v>
      </c>
      <c r="Z261" s="6" t="s">
        <v>1611</v>
      </c>
    </row>
    <row r="262" spans="1:26" ht="13.2">
      <c r="A262" s="5">
        <v>45162.639175752316</v>
      </c>
      <c r="B262" s="6" t="s">
        <v>1619</v>
      </c>
      <c r="C262" s="6" t="s">
        <v>27</v>
      </c>
      <c r="D262" s="6" t="s">
        <v>45</v>
      </c>
      <c r="E262" s="6" t="s">
        <v>75</v>
      </c>
      <c r="F262" s="6" t="s">
        <v>30</v>
      </c>
      <c r="G262" s="6" t="s">
        <v>31</v>
      </c>
      <c r="H262" s="6" t="s">
        <v>46</v>
      </c>
      <c r="I262" s="6" t="s">
        <v>33</v>
      </c>
      <c r="J262" s="6" t="s">
        <v>35</v>
      </c>
      <c r="K262" s="6" t="s">
        <v>35</v>
      </c>
      <c r="L262" s="6" t="s">
        <v>35</v>
      </c>
      <c r="M262" s="6" t="s">
        <v>35</v>
      </c>
      <c r="N262" s="6" t="s">
        <v>34</v>
      </c>
      <c r="O262" s="6" t="s">
        <v>87</v>
      </c>
      <c r="P262" s="6" t="s">
        <v>37</v>
      </c>
      <c r="Q262" s="6" t="s">
        <v>37</v>
      </c>
      <c r="R262" s="6" t="s">
        <v>49</v>
      </c>
      <c r="S262" s="6" t="s">
        <v>37</v>
      </c>
      <c r="T262" s="6" t="s">
        <v>37</v>
      </c>
      <c r="U262" s="6" t="s">
        <v>38</v>
      </c>
      <c r="V262" s="6" t="s">
        <v>38</v>
      </c>
      <c r="W262" s="6" t="s">
        <v>191</v>
      </c>
      <c r="X262" s="6" t="s">
        <v>1246</v>
      </c>
      <c r="Y262" s="6" t="s">
        <v>223</v>
      </c>
      <c r="Z262" s="6" t="s">
        <v>1620</v>
      </c>
    </row>
    <row r="263" spans="1:26" ht="13.2">
      <c r="A263" s="5">
        <v>45162.639376388892</v>
      </c>
      <c r="B263" s="6" t="s">
        <v>1621</v>
      </c>
      <c r="C263" s="6" t="s">
        <v>27</v>
      </c>
      <c r="D263" s="6" t="s">
        <v>45</v>
      </c>
      <c r="E263" s="6" t="s">
        <v>75</v>
      </c>
      <c r="F263" s="6" t="s">
        <v>76</v>
      </c>
      <c r="G263" s="6" t="s">
        <v>58</v>
      </c>
      <c r="H263" s="6" t="s">
        <v>83</v>
      </c>
      <c r="I263" s="6" t="s">
        <v>33</v>
      </c>
      <c r="J263" s="6" t="s">
        <v>34</v>
      </c>
      <c r="K263" s="6" t="s">
        <v>35</v>
      </c>
      <c r="L263" s="6" t="s">
        <v>35</v>
      </c>
      <c r="M263" s="6" t="s">
        <v>326</v>
      </c>
      <c r="N263" s="6" t="s">
        <v>34</v>
      </c>
      <c r="O263" s="6" t="s">
        <v>87</v>
      </c>
      <c r="P263" s="6" t="s">
        <v>37</v>
      </c>
      <c r="Q263" s="6" t="s">
        <v>38</v>
      </c>
      <c r="R263" s="6" t="s">
        <v>37</v>
      </c>
      <c r="S263" s="6" t="s">
        <v>37</v>
      </c>
      <c r="T263" s="6" t="s">
        <v>37</v>
      </c>
      <c r="U263" s="6" t="s">
        <v>37</v>
      </c>
      <c r="V263" s="6" t="s">
        <v>38</v>
      </c>
      <c r="W263" s="6" t="s">
        <v>266</v>
      </c>
      <c r="X263" s="6" t="s">
        <v>1302</v>
      </c>
      <c r="Y263" s="6" t="s">
        <v>505</v>
      </c>
      <c r="Z263" s="6" t="s">
        <v>1622</v>
      </c>
    </row>
    <row r="264" spans="1:26" ht="13.2">
      <c r="A264" s="5">
        <v>45162.640277673607</v>
      </c>
      <c r="B264" s="6" t="s">
        <v>1623</v>
      </c>
      <c r="C264" s="6" t="s">
        <v>27</v>
      </c>
      <c r="D264" s="6" t="s">
        <v>45</v>
      </c>
      <c r="E264" s="6" t="s">
        <v>29</v>
      </c>
      <c r="F264" s="6" t="s">
        <v>76</v>
      </c>
      <c r="G264" s="6" t="s">
        <v>31</v>
      </c>
      <c r="H264" s="6" t="s">
        <v>125</v>
      </c>
      <c r="I264" s="6" t="s">
        <v>33</v>
      </c>
      <c r="J264" s="6" t="s">
        <v>35</v>
      </c>
      <c r="K264" s="6" t="s">
        <v>35</v>
      </c>
      <c r="L264" s="6" t="s">
        <v>35</v>
      </c>
      <c r="M264" s="6" t="s">
        <v>48</v>
      </c>
      <c r="N264" s="6" t="s">
        <v>35</v>
      </c>
      <c r="O264" s="6" t="s">
        <v>87</v>
      </c>
      <c r="P264" s="6" t="s">
        <v>37</v>
      </c>
      <c r="Q264" s="6" t="s">
        <v>37</v>
      </c>
      <c r="R264" s="6" t="s">
        <v>49</v>
      </c>
      <c r="S264" s="6" t="s">
        <v>49</v>
      </c>
      <c r="T264" s="6" t="s">
        <v>37</v>
      </c>
      <c r="U264" s="6" t="s">
        <v>37</v>
      </c>
      <c r="V264" s="6" t="s">
        <v>37</v>
      </c>
      <c r="W264" s="6" t="s">
        <v>126</v>
      </c>
      <c r="X264" s="6" t="s">
        <v>955</v>
      </c>
      <c r="Y264" s="6" t="s">
        <v>90</v>
      </c>
      <c r="Z264" s="6" t="s">
        <v>1624</v>
      </c>
    </row>
    <row r="265" spans="1:26" ht="13.2">
      <c r="A265" s="5">
        <v>45162.649041516204</v>
      </c>
      <c r="B265" s="6" t="s">
        <v>1654</v>
      </c>
      <c r="C265" s="6" t="s">
        <v>44</v>
      </c>
      <c r="D265" s="6" t="s">
        <v>45</v>
      </c>
      <c r="E265" s="6" t="s">
        <v>29</v>
      </c>
      <c r="F265" s="6" t="s">
        <v>76</v>
      </c>
      <c r="G265" s="6" t="s">
        <v>31</v>
      </c>
      <c r="H265" s="6" t="s">
        <v>32</v>
      </c>
      <c r="I265" s="6" t="s">
        <v>33</v>
      </c>
      <c r="J265" s="6" t="s">
        <v>35</v>
      </c>
      <c r="K265" s="6" t="s">
        <v>48</v>
      </c>
      <c r="L265" s="6" t="s">
        <v>48</v>
      </c>
      <c r="M265" s="6" t="s">
        <v>48</v>
      </c>
      <c r="N265" s="6" t="s">
        <v>35</v>
      </c>
      <c r="O265" s="6" t="s">
        <v>49</v>
      </c>
      <c r="P265" s="6" t="s">
        <v>49</v>
      </c>
      <c r="Q265" s="6" t="s">
        <v>49</v>
      </c>
      <c r="R265" s="6" t="s">
        <v>49</v>
      </c>
      <c r="S265" s="6" t="s">
        <v>49</v>
      </c>
      <c r="T265" s="6" t="s">
        <v>49</v>
      </c>
      <c r="U265" s="6" t="s">
        <v>37</v>
      </c>
      <c r="V265" s="6" t="s">
        <v>49</v>
      </c>
      <c r="W265" s="6" t="s">
        <v>88</v>
      </c>
      <c r="X265" s="6" t="s">
        <v>955</v>
      </c>
      <c r="Y265" s="6" t="s">
        <v>168</v>
      </c>
      <c r="Z265" s="6" t="s">
        <v>1655</v>
      </c>
    </row>
    <row r="266" spans="1:26" ht="13.2">
      <c r="A266" s="5">
        <v>45162.649319594908</v>
      </c>
      <c r="B266" s="6" t="s">
        <v>1659</v>
      </c>
      <c r="C266" s="6" t="s">
        <v>27</v>
      </c>
      <c r="D266" s="6" t="s">
        <v>45</v>
      </c>
      <c r="E266" s="6" t="s">
        <v>29</v>
      </c>
      <c r="F266" s="6" t="s">
        <v>30</v>
      </c>
      <c r="G266" s="6" t="s">
        <v>31</v>
      </c>
      <c r="H266" s="6" t="s">
        <v>46</v>
      </c>
      <c r="I266" s="6" t="s">
        <v>47</v>
      </c>
      <c r="J266" s="6" t="s">
        <v>48</v>
      </c>
      <c r="K266" s="6" t="s">
        <v>48</v>
      </c>
      <c r="L266" s="6" t="s">
        <v>48</v>
      </c>
      <c r="M266" s="6" t="s">
        <v>48</v>
      </c>
      <c r="N266" s="6" t="s">
        <v>48</v>
      </c>
      <c r="O266" s="6" t="s">
        <v>87</v>
      </c>
      <c r="P266" s="6" t="s">
        <v>37</v>
      </c>
      <c r="Q266" s="6" t="s">
        <v>37</v>
      </c>
      <c r="R266" s="6" t="s">
        <v>37</v>
      </c>
      <c r="S266" s="6" t="s">
        <v>37</v>
      </c>
      <c r="T266" s="6" t="s">
        <v>49</v>
      </c>
      <c r="U266" s="6" t="s">
        <v>37</v>
      </c>
      <c r="V266" s="6" t="s">
        <v>37</v>
      </c>
      <c r="W266" s="6" t="s">
        <v>126</v>
      </c>
      <c r="X266" s="6" t="s">
        <v>940</v>
      </c>
      <c r="Y266" s="6" t="s">
        <v>1660</v>
      </c>
      <c r="Z266" s="6" t="s">
        <v>1661</v>
      </c>
    </row>
    <row r="267" spans="1:26" ht="13.2">
      <c r="A267" s="5">
        <v>45162.64957543982</v>
      </c>
      <c r="B267" s="6" t="s">
        <v>1662</v>
      </c>
      <c r="C267" s="6" t="s">
        <v>44</v>
      </c>
      <c r="D267" s="6" t="s">
        <v>45</v>
      </c>
      <c r="E267" s="6" t="s">
        <v>29</v>
      </c>
      <c r="F267" s="6" t="s">
        <v>76</v>
      </c>
      <c r="G267" s="6" t="s">
        <v>58</v>
      </c>
      <c r="H267" s="6" t="s">
        <v>125</v>
      </c>
      <c r="I267" s="6" t="s">
        <v>33</v>
      </c>
      <c r="J267" s="6" t="s">
        <v>34</v>
      </c>
      <c r="K267" s="6" t="s">
        <v>35</v>
      </c>
      <c r="L267" s="6" t="s">
        <v>35</v>
      </c>
      <c r="M267" s="6" t="s">
        <v>35</v>
      </c>
      <c r="N267" s="6" t="s">
        <v>35</v>
      </c>
      <c r="O267" s="6" t="s">
        <v>49</v>
      </c>
      <c r="P267" s="6" t="s">
        <v>37</v>
      </c>
      <c r="Q267" s="6" t="s">
        <v>37</v>
      </c>
      <c r="R267" s="6" t="s">
        <v>49</v>
      </c>
      <c r="S267" s="6" t="s">
        <v>363</v>
      </c>
      <c r="T267" s="6" t="s">
        <v>37</v>
      </c>
      <c r="U267" s="6" t="s">
        <v>38</v>
      </c>
      <c r="V267" s="6" t="s">
        <v>38</v>
      </c>
      <c r="W267" s="6" t="s">
        <v>1663</v>
      </c>
      <c r="X267" s="6" t="s">
        <v>1107</v>
      </c>
      <c r="Y267" s="6" t="s">
        <v>1664</v>
      </c>
      <c r="Z267" s="6" t="s">
        <v>1665</v>
      </c>
    </row>
    <row r="268" spans="1:26" ht="13.2">
      <c r="A268" s="5">
        <v>45162.65071321759</v>
      </c>
      <c r="B268" s="6" t="s">
        <v>1666</v>
      </c>
      <c r="C268" s="6" t="s">
        <v>27</v>
      </c>
      <c r="D268" s="6" t="s">
        <v>45</v>
      </c>
      <c r="E268" s="6" t="s">
        <v>29</v>
      </c>
      <c r="F268" s="6" t="s">
        <v>30</v>
      </c>
      <c r="G268" s="6" t="s">
        <v>31</v>
      </c>
      <c r="H268" s="6" t="s">
        <v>226</v>
      </c>
      <c r="I268" s="6" t="s">
        <v>33</v>
      </c>
      <c r="J268" s="6" t="s">
        <v>35</v>
      </c>
      <c r="K268" s="6" t="s">
        <v>35</v>
      </c>
      <c r="L268" s="6" t="s">
        <v>35</v>
      </c>
      <c r="M268" s="6" t="s">
        <v>35</v>
      </c>
      <c r="N268" s="6" t="s">
        <v>35</v>
      </c>
      <c r="O268" s="6" t="s">
        <v>49</v>
      </c>
      <c r="P268" s="6" t="s">
        <v>49</v>
      </c>
      <c r="Q268" s="6" t="s">
        <v>37</v>
      </c>
      <c r="R268" s="6" t="s">
        <v>49</v>
      </c>
      <c r="S268" s="6" t="s">
        <v>37</v>
      </c>
      <c r="T268" s="6" t="s">
        <v>49</v>
      </c>
      <c r="U268" s="6" t="s">
        <v>37</v>
      </c>
      <c r="V268" s="6" t="s">
        <v>49</v>
      </c>
      <c r="W268" s="6" t="s">
        <v>88</v>
      </c>
      <c r="X268" s="6" t="s">
        <v>1141</v>
      </c>
      <c r="Y268" s="6" t="s">
        <v>286</v>
      </c>
      <c r="Z268" s="6" t="s">
        <v>1667</v>
      </c>
    </row>
    <row r="269" spans="1:26" ht="13.2">
      <c r="A269" s="5">
        <v>45162.650805254627</v>
      </c>
      <c r="B269" s="6" t="s">
        <v>1668</v>
      </c>
      <c r="C269" s="6" t="s">
        <v>27</v>
      </c>
      <c r="D269" s="6" t="s">
        <v>45</v>
      </c>
      <c r="E269" s="6" t="s">
        <v>75</v>
      </c>
      <c r="F269" s="6" t="s">
        <v>164</v>
      </c>
      <c r="G269" s="6" t="s">
        <v>1498</v>
      </c>
      <c r="H269" s="6" t="s">
        <v>94</v>
      </c>
      <c r="I269" s="6" t="s">
        <v>47</v>
      </c>
      <c r="J269" s="6" t="s">
        <v>48</v>
      </c>
      <c r="K269" s="6" t="s">
        <v>35</v>
      </c>
      <c r="L269" s="6" t="s">
        <v>48</v>
      </c>
      <c r="M269" s="6" t="s">
        <v>35</v>
      </c>
      <c r="N269" s="6" t="s">
        <v>35</v>
      </c>
      <c r="O269" s="6" t="s">
        <v>49</v>
      </c>
      <c r="P269" s="6" t="s">
        <v>49</v>
      </c>
      <c r="Q269" s="6" t="s">
        <v>37</v>
      </c>
      <c r="R269" s="6" t="s">
        <v>49</v>
      </c>
      <c r="S269" s="6" t="s">
        <v>49</v>
      </c>
      <c r="T269" s="6" t="s">
        <v>49</v>
      </c>
      <c r="U269" s="6" t="s">
        <v>49</v>
      </c>
      <c r="V269" s="6" t="s">
        <v>49</v>
      </c>
      <c r="W269" s="6" t="s">
        <v>100</v>
      </c>
      <c r="X269" s="6" t="s">
        <v>940</v>
      </c>
      <c r="Y269" s="6" t="s">
        <v>168</v>
      </c>
      <c r="Z269" s="6" t="s">
        <v>1669</v>
      </c>
    </row>
    <row r="270" spans="1:26" ht="13.2">
      <c r="A270" s="5">
        <v>45162.654419722225</v>
      </c>
      <c r="B270" s="6" t="s">
        <v>1676</v>
      </c>
      <c r="C270" s="6" t="s">
        <v>27</v>
      </c>
      <c r="D270" s="6" t="s">
        <v>45</v>
      </c>
      <c r="E270" s="6" t="s">
        <v>75</v>
      </c>
      <c r="F270" s="6" t="s">
        <v>164</v>
      </c>
      <c r="G270" s="6" t="s">
        <v>867</v>
      </c>
      <c r="H270" s="6" t="s">
        <v>1677</v>
      </c>
      <c r="I270" s="6" t="s">
        <v>47</v>
      </c>
      <c r="J270" s="6" t="s">
        <v>48</v>
      </c>
      <c r="K270" s="6" t="s">
        <v>48</v>
      </c>
      <c r="L270" s="6" t="s">
        <v>48</v>
      </c>
      <c r="M270" s="6" t="s">
        <v>48</v>
      </c>
      <c r="N270" s="6" t="s">
        <v>48</v>
      </c>
      <c r="O270" s="6" t="s">
        <v>49</v>
      </c>
      <c r="P270" s="6" t="s">
        <v>49</v>
      </c>
      <c r="Q270" s="6" t="s">
        <v>37</v>
      </c>
      <c r="R270" s="6" t="s">
        <v>49</v>
      </c>
      <c r="S270" s="6" t="s">
        <v>37</v>
      </c>
      <c r="T270" s="6" t="s">
        <v>49</v>
      </c>
      <c r="U270" s="6" t="s">
        <v>49</v>
      </c>
      <c r="V270" s="6" t="s">
        <v>37</v>
      </c>
      <c r="W270" s="6" t="s">
        <v>88</v>
      </c>
      <c r="X270" s="6" t="s">
        <v>1180</v>
      </c>
      <c r="Y270" s="6" t="s">
        <v>90</v>
      </c>
      <c r="Z270" s="6" t="s">
        <v>1678</v>
      </c>
    </row>
    <row r="271" spans="1:26" ht="13.2">
      <c r="A271" s="5">
        <v>45162.655315810189</v>
      </c>
      <c r="B271" s="6" t="s">
        <v>1682</v>
      </c>
      <c r="C271" s="6" t="s">
        <v>27</v>
      </c>
      <c r="D271" s="6" t="s">
        <v>45</v>
      </c>
      <c r="E271" s="6" t="s">
        <v>29</v>
      </c>
      <c r="F271" s="6" t="s">
        <v>76</v>
      </c>
      <c r="G271" s="6" t="s">
        <v>31</v>
      </c>
      <c r="H271" s="6" t="s">
        <v>125</v>
      </c>
      <c r="I271" s="6" t="s">
        <v>33</v>
      </c>
      <c r="J271" s="6" t="s">
        <v>34</v>
      </c>
      <c r="K271" s="6" t="s">
        <v>326</v>
      </c>
      <c r="L271" s="6" t="s">
        <v>34</v>
      </c>
      <c r="M271" s="6" t="s">
        <v>35</v>
      </c>
      <c r="N271" s="6" t="s">
        <v>34</v>
      </c>
      <c r="O271" s="6" t="s">
        <v>87</v>
      </c>
      <c r="P271" s="6" t="s">
        <v>38</v>
      </c>
      <c r="Q271" s="6" t="s">
        <v>37</v>
      </c>
      <c r="R271" s="6" t="s">
        <v>37</v>
      </c>
      <c r="S271" s="6" t="s">
        <v>38</v>
      </c>
      <c r="T271" s="6" t="s">
        <v>49</v>
      </c>
      <c r="U271" s="6" t="s">
        <v>49</v>
      </c>
      <c r="V271" s="6" t="s">
        <v>37</v>
      </c>
      <c r="W271" s="6" t="s">
        <v>274</v>
      </c>
      <c r="X271" s="6" t="s">
        <v>1302</v>
      </c>
      <c r="Y271" s="6" t="s">
        <v>1370</v>
      </c>
      <c r="Z271" s="6" t="s">
        <v>1683</v>
      </c>
    </row>
    <row r="272" spans="1:26" ht="13.2">
      <c r="A272" s="5">
        <v>45162.655427638892</v>
      </c>
      <c r="B272" s="6" t="s">
        <v>1684</v>
      </c>
      <c r="C272" s="6" t="s">
        <v>44</v>
      </c>
      <c r="D272" s="6" t="s">
        <v>45</v>
      </c>
      <c r="E272" s="6" t="s">
        <v>29</v>
      </c>
      <c r="F272" s="6" t="s">
        <v>30</v>
      </c>
      <c r="G272" s="6" t="s">
        <v>214</v>
      </c>
      <c r="H272" s="6" t="s">
        <v>112</v>
      </c>
      <c r="I272" s="6" t="s">
        <v>33</v>
      </c>
      <c r="J272" s="6" t="s">
        <v>34</v>
      </c>
      <c r="K272" s="6" t="s">
        <v>34</v>
      </c>
      <c r="L272" s="6" t="s">
        <v>35</v>
      </c>
      <c r="M272" s="6" t="s">
        <v>34</v>
      </c>
      <c r="N272" s="6" t="s">
        <v>35</v>
      </c>
      <c r="O272" s="6" t="s">
        <v>36</v>
      </c>
      <c r="P272" s="6" t="s">
        <v>37</v>
      </c>
      <c r="Q272" s="6" t="s">
        <v>37</v>
      </c>
      <c r="R272" s="6" t="s">
        <v>49</v>
      </c>
      <c r="S272" s="6" t="s">
        <v>38</v>
      </c>
      <c r="T272" s="6" t="s">
        <v>38</v>
      </c>
      <c r="U272" s="6" t="s">
        <v>37</v>
      </c>
      <c r="V272" s="6" t="s">
        <v>38</v>
      </c>
      <c r="W272" s="6" t="s">
        <v>50</v>
      </c>
      <c r="X272" s="6" t="s">
        <v>1685</v>
      </c>
      <c r="Y272" s="6" t="s">
        <v>732</v>
      </c>
      <c r="Z272" s="6" t="s">
        <v>1686</v>
      </c>
    </row>
    <row r="273" spans="1:26" ht="13.2">
      <c r="A273" s="5">
        <v>45162.659899363425</v>
      </c>
      <c r="B273" s="6" t="s">
        <v>1691</v>
      </c>
      <c r="C273" s="6" t="s">
        <v>44</v>
      </c>
      <c r="D273" s="6" t="s">
        <v>45</v>
      </c>
      <c r="E273" s="6" t="s">
        <v>29</v>
      </c>
      <c r="F273" s="6" t="s">
        <v>30</v>
      </c>
      <c r="G273" s="6" t="s">
        <v>31</v>
      </c>
      <c r="H273" s="6" t="s">
        <v>32</v>
      </c>
      <c r="I273" s="6" t="s">
        <v>47</v>
      </c>
      <c r="J273" s="6" t="s">
        <v>35</v>
      </c>
      <c r="K273" s="6" t="s">
        <v>48</v>
      </c>
      <c r="L273" s="6" t="s">
        <v>35</v>
      </c>
      <c r="M273" s="6" t="s">
        <v>35</v>
      </c>
      <c r="N273" s="6" t="s">
        <v>35</v>
      </c>
      <c r="O273" s="6" t="s">
        <v>49</v>
      </c>
      <c r="P273" s="6" t="s">
        <v>49</v>
      </c>
      <c r="Q273" s="6" t="s">
        <v>49</v>
      </c>
      <c r="R273" s="6" t="s">
        <v>49</v>
      </c>
      <c r="S273" s="6" t="s">
        <v>49</v>
      </c>
      <c r="T273" s="6" t="s">
        <v>49</v>
      </c>
      <c r="U273" s="6" t="s">
        <v>49</v>
      </c>
      <c r="V273" s="6" t="s">
        <v>37</v>
      </c>
      <c r="W273" s="6" t="s">
        <v>139</v>
      </c>
      <c r="X273" s="6" t="s">
        <v>1692</v>
      </c>
      <c r="Y273" s="6" t="s">
        <v>732</v>
      </c>
      <c r="Z273" s="6" t="s">
        <v>1693</v>
      </c>
    </row>
    <row r="274" spans="1:26" ht="13.2">
      <c r="A274" s="5">
        <v>45162.66128148148</v>
      </c>
      <c r="B274" s="6" t="s">
        <v>1694</v>
      </c>
      <c r="C274" s="6" t="s">
        <v>44</v>
      </c>
      <c r="D274" s="6" t="s">
        <v>45</v>
      </c>
      <c r="E274" s="6" t="s">
        <v>29</v>
      </c>
      <c r="F274" s="6" t="s">
        <v>30</v>
      </c>
      <c r="G274" s="6" t="s">
        <v>214</v>
      </c>
      <c r="H274" s="6" t="s">
        <v>32</v>
      </c>
      <c r="I274" s="6" t="s">
        <v>33</v>
      </c>
      <c r="J274" s="6" t="s">
        <v>35</v>
      </c>
      <c r="K274" s="6" t="s">
        <v>35</v>
      </c>
      <c r="L274" s="6" t="s">
        <v>35</v>
      </c>
      <c r="M274" s="6" t="s">
        <v>48</v>
      </c>
      <c r="N274" s="6" t="s">
        <v>34</v>
      </c>
      <c r="O274" s="6" t="s">
        <v>87</v>
      </c>
      <c r="P274" s="6" t="s">
        <v>37</v>
      </c>
      <c r="Q274" s="6" t="s">
        <v>37</v>
      </c>
      <c r="R274" s="6" t="s">
        <v>37</v>
      </c>
      <c r="S274" s="6" t="s">
        <v>37</v>
      </c>
      <c r="T274" s="6" t="s">
        <v>49</v>
      </c>
      <c r="U274" s="6" t="s">
        <v>38</v>
      </c>
      <c r="V274" s="6" t="s">
        <v>38</v>
      </c>
      <c r="W274" s="6" t="s">
        <v>70</v>
      </c>
      <c r="X274" s="6" t="s">
        <v>1461</v>
      </c>
      <c r="Y274" s="6" t="s">
        <v>240</v>
      </c>
      <c r="Z274" s="6" t="s">
        <v>1695</v>
      </c>
    </row>
    <row r="275" spans="1:26" ht="13.2">
      <c r="A275" s="5">
        <v>45162.663626111113</v>
      </c>
      <c r="B275" s="6" t="s">
        <v>1284</v>
      </c>
      <c r="C275" s="6" t="s">
        <v>44</v>
      </c>
      <c r="D275" s="6" t="s">
        <v>45</v>
      </c>
      <c r="E275" s="6" t="s">
        <v>75</v>
      </c>
      <c r="F275" s="6" t="s">
        <v>164</v>
      </c>
      <c r="G275" s="6" t="s">
        <v>214</v>
      </c>
      <c r="H275" s="6" t="s">
        <v>83</v>
      </c>
      <c r="I275" s="6" t="s">
        <v>47</v>
      </c>
      <c r="J275" s="6" t="s">
        <v>48</v>
      </c>
      <c r="K275" s="6" t="s">
        <v>48</v>
      </c>
      <c r="L275" s="6" t="s">
        <v>48</v>
      </c>
      <c r="M275" s="6" t="s">
        <v>48</v>
      </c>
      <c r="N275" s="6" t="s">
        <v>48</v>
      </c>
      <c r="O275" s="6" t="s">
        <v>49</v>
      </c>
      <c r="P275" s="6" t="s">
        <v>49</v>
      </c>
      <c r="Q275" s="6" t="s">
        <v>49</v>
      </c>
      <c r="R275" s="6" t="s">
        <v>49</v>
      </c>
      <c r="S275" s="6" t="s">
        <v>49</v>
      </c>
      <c r="T275" s="6" t="s">
        <v>49</v>
      </c>
      <c r="U275" s="6" t="s">
        <v>49</v>
      </c>
      <c r="V275" s="6" t="s">
        <v>49</v>
      </c>
      <c r="W275" s="6" t="s">
        <v>50</v>
      </c>
      <c r="X275" s="6" t="s">
        <v>1391</v>
      </c>
      <c r="Y275" s="6" t="s">
        <v>115</v>
      </c>
      <c r="Z275" s="6" t="s">
        <v>1696</v>
      </c>
    </row>
    <row r="276" spans="1:26" ht="13.2">
      <c r="A276" s="5">
        <v>45162.663629675924</v>
      </c>
      <c r="B276" s="6" t="s">
        <v>1697</v>
      </c>
      <c r="C276" s="6" t="s">
        <v>27</v>
      </c>
      <c r="D276" s="6" t="s">
        <v>45</v>
      </c>
      <c r="E276" s="6" t="s">
        <v>75</v>
      </c>
      <c r="F276" s="6" t="s">
        <v>30</v>
      </c>
      <c r="G276" s="6" t="s">
        <v>31</v>
      </c>
      <c r="H276" s="6" t="s">
        <v>112</v>
      </c>
      <c r="I276" s="6" t="s">
        <v>47</v>
      </c>
      <c r="J276" s="6" t="s">
        <v>48</v>
      </c>
      <c r="K276" s="6" t="s">
        <v>60</v>
      </c>
      <c r="L276" s="6" t="s">
        <v>48</v>
      </c>
      <c r="M276" s="6" t="s">
        <v>60</v>
      </c>
      <c r="N276" s="6" t="s">
        <v>48</v>
      </c>
      <c r="O276" s="6" t="s">
        <v>68</v>
      </c>
      <c r="P276" s="6" t="s">
        <v>49</v>
      </c>
      <c r="Q276" s="6" t="s">
        <v>49</v>
      </c>
      <c r="R276" s="6" t="s">
        <v>69</v>
      </c>
      <c r="S276" s="6" t="s">
        <v>49</v>
      </c>
      <c r="T276" s="6" t="s">
        <v>49</v>
      </c>
      <c r="U276" s="6" t="s">
        <v>49</v>
      </c>
      <c r="V276" s="6" t="s">
        <v>49</v>
      </c>
      <c r="W276" s="6" t="s">
        <v>106</v>
      </c>
      <c r="X276" s="6" t="s">
        <v>1698</v>
      </c>
      <c r="Y276" s="6" t="s">
        <v>1699</v>
      </c>
      <c r="Z276" s="6" t="s">
        <v>1700</v>
      </c>
    </row>
    <row r="277" spans="1:26" ht="13.2">
      <c r="A277" s="5">
        <v>45162.663665</v>
      </c>
      <c r="B277" s="6" t="s">
        <v>1701</v>
      </c>
      <c r="C277" s="6" t="s">
        <v>44</v>
      </c>
      <c r="D277" s="6" t="s">
        <v>45</v>
      </c>
      <c r="E277" s="6" t="s">
        <v>75</v>
      </c>
      <c r="F277" s="6" t="s">
        <v>30</v>
      </c>
      <c r="G277" s="6" t="s">
        <v>214</v>
      </c>
      <c r="H277" s="6" t="s">
        <v>125</v>
      </c>
      <c r="I277" s="6" t="s">
        <v>33</v>
      </c>
      <c r="J277" s="6" t="s">
        <v>34</v>
      </c>
      <c r="K277" s="6" t="s">
        <v>34</v>
      </c>
      <c r="L277" s="6" t="s">
        <v>35</v>
      </c>
      <c r="M277" s="6" t="s">
        <v>35</v>
      </c>
      <c r="N277" s="6" t="s">
        <v>35</v>
      </c>
      <c r="O277" s="6" t="s">
        <v>87</v>
      </c>
      <c r="P277" s="6" t="s">
        <v>37</v>
      </c>
      <c r="Q277" s="6" t="s">
        <v>37</v>
      </c>
      <c r="R277" s="6" t="s">
        <v>37</v>
      </c>
      <c r="S277" s="6" t="s">
        <v>37</v>
      </c>
      <c r="T277" s="6" t="s">
        <v>37</v>
      </c>
      <c r="U277" s="6" t="s">
        <v>37</v>
      </c>
      <c r="V277" s="6" t="s">
        <v>37</v>
      </c>
      <c r="W277" s="6" t="s">
        <v>106</v>
      </c>
      <c r="X277" s="6" t="s">
        <v>1391</v>
      </c>
      <c r="Y277" s="6" t="s">
        <v>1702</v>
      </c>
      <c r="Z277" s="6" t="s">
        <v>1703</v>
      </c>
    </row>
    <row r="278" spans="1:26" ht="13.2">
      <c r="A278" s="5">
        <v>45162.667423842591</v>
      </c>
      <c r="B278" s="6" t="s">
        <v>1708</v>
      </c>
      <c r="C278" s="6" t="s">
        <v>44</v>
      </c>
      <c r="D278" s="6" t="s">
        <v>45</v>
      </c>
      <c r="E278" s="6" t="s">
        <v>29</v>
      </c>
      <c r="F278" s="6" t="s">
        <v>30</v>
      </c>
      <c r="G278" s="6" t="s">
        <v>31</v>
      </c>
      <c r="H278" s="6" t="s">
        <v>148</v>
      </c>
      <c r="I278" s="6" t="s">
        <v>33</v>
      </c>
      <c r="J278" s="6" t="s">
        <v>34</v>
      </c>
      <c r="K278" s="6" t="s">
        <v>34</v>
      </c>
      <c r="L278" s="6" t="s">
        <v>35</v>
      </c>
      <c r="M278" s="6" t="s">
        <v>48</v>
      </c>
      <c r="N278" s="6" t="s">
        <v>35</v>
      </c>
      <c r="O278" s="6" t="s">
        <v>87</v>
      </c>
      <c r="P278" s="6" t="s">
        <v>49</v>
      </c>
      <c r="Q278" s="6" t="s">
        <v>49</v>
      </c>
      <c r="R278" s="6" t="s">
        <v>37</v>
      </c>
      <c r="S278" s="6" t="s">
        <v>38</v>
      </c>
      <c r="T278" s="6" t="s">
        <v>37</v>
      </c>
      <c r="U278" s="6" t="s">
        <v>38</v>
      </c>
      <c r="V278" s="6" t="s">
        <v>49</v>
      </c>
      <c r="W278" s="6" t="s">
        <v>1709</v>
      </c>
      <c r="X278" s="6" t="s">
        <v>1468</v>
      </c>
      <c r="Y278" s="6" t="s">
        <v>565</v>
      </c>
      <c r="Z278" s="6" t="s">
        <v>1710</v>
      </c>
    </row>
    <row r="279" spans="1:26" ht="13.2">
      <c r="A279" s="5">
        <v>45162.668506886577</v>
      </c>
      <c r="B279" s="6" t="s">
        <v>1711</v>
      </c>
      <c r="C279" s="6" t="s">
        <v>44</v>
      </c>
      <c r="D279" s="6" t="s">
        <v>45</v>
      </c>
      <c r="E279" s="6" t="s">
        <v>29</v>
      </c>
      <c r="F279" s="6" t="s">
        <v>30</v>
      </c>
      <c r="G279" s="6" t="s">
        <v>31</v>
      </c>
      <c r="H279" s="6" t="s">
        <v>59</v>
      </c>
      <c r="I279" s="6" t="s">
        <v>33</v>
      </c>
      <c r="J279" s="6" t="s">
        <v>35</v>
      </c>
      <c r="K279" s="6" t="s">
        <v>35</v>
      </c>
      <c r="L279" s="6" t="s">
        <v>48</v>
      </c>
      <c r="M279" s="6" t="s">
        <v>48</v>
      </c>
      <c r="N279" s="6" t="s">
        <v>35</v>
      </c>
      <c r="O279" s="6" t="s">
        <v>49</v>
      </c>
      <c r="P279" s="6" t="s">
        <v>49</v>
      </c>
      <c r="Q279" s="6" t="s">
        <v>49</v>
      </c>
      <c r="R279" s="6" t="s">
        <v>37</v>
      </c>
      <c r="S279" s="6" t="s">
        <v>38</v>
      </c>
      <c r="T279" s="6" t="s">
        <v>49</v>
      </c>
      <c r="U279" s="6" t="s">
        <v>49</v>
      </c>
      <c r="V279" s="6" t="s">
        <v>69</v>
      </c>
      <c r="W279" s="6" t="s">
        <v>139</v>
      </c>
      <c r="X279" s="6" t="s">
        <v>1698</v>
      </c>
      <c r="Y279" s="6" t="s">
        <v>151</v>
      </c>
      <c r="Z279" s="6" t="s">
        <v>1712</v>
      </c>
    </row>
    <row r="280" spans="1:26" ht="13.2">
      <c r="A280" s="5">
        <v>45162.668570405091</v>
      </c>
      <c r="B280" s="6" t="s">
        <v>1713</v>
      </c>
      <c r="C280" s="6" t="s">
        <v>27</v>
      </c>
      <c r="D280" s="6" t="s">
        <v>45</v>
      </c>
      <c r="E280" s="6" t="s">
        <v>75</v>
      </c>
      <c r="F280" s="6" t="s">
        <v>30</v>
      </c>
      <c r="G280" s="6" t="s">
        <v>31</v>
      </c>
      <c r="H280" s="6" t="s">
        <v>148</v>
      </c>
      <c r="I280" s="6" t="s">
        <v>33</v>
      </c>
      <c r="J280" s="6" t="s">
        <v>35</v>
      </c>
      <c r="K280" s="6" t="s">
        <v>35</v>
      </c>
      <c r="L280" s="6" t="s">
        <v>35</v>
      </c>
      <c r="M280" s="6" t="s">
        <v>35</v>
      </c>
      <c r="N280" s="6" t="s">
        <v>35</v>
      </c>
      <c r="O280" s="6" t="s">
        <v>87</v>
      </c>
      <c r="P280" s="6" t="s">
        <v>37</v>
      </c>
      <c r="Q280" s="6" t="s">
        <v>37</v>
      </c>
      <c r="R280" s="6" t="s">
        <v>37</v>
      </c>
      <c r="S280" s="6" t="s">
        <v>37</v>
      </c>
      <c r="T280" s="6" t="s">
        <v>37</v>
      </c>
      <c r="U280" s="6" t="s">
        <v>37</v>
      </c>
      <c r="V280" s="6" t="s">
        <v>37</v>
      </c>
      <c r="W280" s="6" t="s">
        <v>39</v>
      </c>
      <c r="X280" s="6" t="s">
        <v>1578</v>
      </c>
      <c r="Y280" s="6" t="s">
        <v>72</v>
      </c>
      <c r="Z280" s="6" t="s">
        <v>1714</v>
      </c>
    </row>
    <row r="281" spans="1:26" ht="13.2">
      <c r="A281" s="5">
        <v>45162.669343229165</v>
      </c>
      <c r="B281" s="6" t="s">
        <v>1715</v>
      </c>
      <c r="C281" s="6" t="s">
        <v>44</v>
      </c>
      <c r="D281" s="6" t="s">
        <v>45</v>
      </c>
      <c r="E281" s="6" t="s">
        <v>29</v>
      </c>
      <c r="F281" s="6" t="s">
        <v>164</v>
      </c>
      <c r="G281" s="6" t="s">
        <v>214</v>
      </c>
      <c r="H281" s="6" t="s">
        <v>46</v>
      </c>
      <c r="I281" s="6" t="s">
        <v>47</v>
      </c>
      <c r="J281" s="6" t="s">
        <v>48</v>
      </c>
      <c r="K281" s="6" t="s">
        <v>48</v>
      </c>
      <c r="L281" s="6" t="s">
        <v>48</v>
      </c>
      <c r="M281" s="6" t="s">
        <v>48</v>
      </c>
      <c r="N281" s="6" t="s">
        <v>48</v>
      </c>
      <c r="O281" s="6" t="s">
        <v>49</v>
      </c>
      <c r="P281" s="6" t="s">
        <v>37</v>
      </c>
      <c r="Q281" s="6" t="s">
        <v>49</v>
      </c>
      <c r="R281" s="6" t="s">
        <v>37</v>
      </c>
      <c r="S281" s="6" t="s">
        <v>37</v>
      </c>
      <c r="T281" s="6" t="s">
        <v>49</v>
      </c>
      <c r="U281" s="6" t="s">
        <v>49</v>
      </c>
      <c r="V281" s="6" t="s">
        <v>37</v>
      </c>
      <c r="W281" s="6" t="s">
        <v>197</v>
      </c>
      <c r="X281" s="6" t="s">
        <v>1698</v>
      </c>
      <c r="Y281" s="6" t="s">
        <v>286</v>
      </c>
      <c r="Z281" s="6" t="s">
        <v>1716</v>
      </c>
    </row>
    <row r="282" spans="1:26" ht="13.2">
      <c r="A282" s="5">
        <v>45162.671827199076</v>
      </c>
      <c r="B282" s="6" t="s">
        <v>1723</v>
      </c>
      <c r="C282" s="6" t="s">
        <v>44</v>
      </c>
      <c r="D282" s="6" t="s">
        <v>45</v>
      </c>
      <c r="E282" s="6" t="s">
        <v>75</v>
      </c>
      <c r="F282" s="6" t="s">
        <v>30</v>
      </c>
      <c r="G282" s="6" t="s">
        <v>31</v>
      </c>
      <c r="H282" s="6" t="s">
        <v>59</v>
      </c>
      <c r="I282" s="6" t="s">
        <v>33</v>
      </c>
      <c r="J282" s="6" t="s">
        <v>35</v>
      </c>
      <c r="K282" s="6" t="s">
        <v>35</v>
      </c>
      <c r="L282" s="6" t="s">
        <v>35</v>
      </c>
      <c r="M282" s="6" t="s">
        <v>48</v>
      </c>
      <c r="N282" s="6" t="s">
        <v>35</v>
      </c>
      <c r="O282" s="6" t="s">
        <v>87</v>
      </c>
      <c r="P282" s="6" t="s">
        <v>49</v>
      </c>
      <c r="Q282" s="6" t="s">
        <v>37</v>
      </c>
      <c r="R282" s="6" t="s">
        <v>49</v>
      </c>
      <c r="S282" s="6" t="s">
        <v>37</v>
      </c>
      <c r="T282" s="6" t="s">
        <v>49</v>
      </c>
      <c r="U282" s="6" t="s">
        <v>37</v>
      </c>
      <c r="V282" s="6" t="s">
        <v>49</v>
      </c>
      <c r="W282" s="6" t="s">
        <v>113</v>
      </c>
      <c r="X282" s="6" t="s">
        <v>978</v>
      </c>
      <c r="Y282" s="6" t="s">
        <v>1089</v>
      </c>
      <c r="Z282" s="6" t="s">
        <v>1724</v>
      </c>
    </row>
    <row r="283" spans="1:26" ht="13.2">
      <c r="A283" s="5">
        <v>45162.674095555558</v>
      </c>
      <c r="B283" s="6" t="s">
        <v>1728</v>
      </c>
      <c r="C283" s="6" t="s">
        <v>44</v>
      </c>
      <c r="D283" s="6" t="s">
        <v>94</v>
      </c>
      <c r="E283" s="6" t="s">
        <v>29</v>
      </c>
      <c r="F283" s="6" t="s">
        <v>30</v>
      </c>
      <c r="G283" s="6" t="s">
        <v>867</v>
      </c>
      <c r="H283" s="6" t="s">
        <v>59</v>
      </c>
      <c r="I283" s="6" t="s">
        <v>47</v>
      </c>
      <c r="J283" s="6" t="s">
        <v>48</v>
      </c>
      <c r="K283" s="6" t="s">
        <v>48</v>
      </c>
      <c r="L283" s="6" t="s">
        <v>48</v>
      </c>
      <c r="M283" s="6" t="s">
        <v>48</v>
      </c>
      <c r="N283" s="6" t="s">
        <v>48</v>
      </c>
      <c r="O283" s="6" t="s">
        <v>49</v>
      </c>
      <c r="P283" s="6" t="s">
        <v>49</v>
      </c>
      <c r="Q283" s="6" t="s">
        <v>49</v>
      </c>
      <c r="R283" s="6" t="s">
        <v>49</v>
      </c>
      <c r="S283" s="6" t="s">
        <v>49</v>
      </c>
      <c r="T283" s="6" t="s">
        <v>49</v>
      </c>
      <c r="U283" s="6" t="s">
        <v>49</v>
      </c>
      <c r="V283" s="6" t="s">
        <v>49</v>
      </c>
      <c r="W283" s="6" t="s">
        <v>159</v>
      </c>
      <c r="X283" s="6" t="s">
        <v>1130</v>
      </c>
      <c r="Y283" s="6" t="s">
        <v>168</v>
      </c>
      <c r="Z283" s="6" t="s">
        <v>1729</v>
      </c>
    </row>
    <row r="284" spans="1:26" ht="13.2">
      <c r="A284" s="5">
        <v>45162.67494222222</v>
      </c>
      <c r="B284" s="6" t="s">
        <v>1730</v>
      </c>
      <c r="C284" s="6" t="s">
        <v>44</v>
      </c>
      <c r="D284" s="6" t="s">
        <v>45</v>
      </c>
      <c r="E284" s="6" t="s">
        <v>29</v>
      </c>
      <c r="F284" s="6" t="s">
        <v>30</v>
      </c>
      <c r="G284" s="6" t="s">
        <v>31</v>
      </c>
      <c r="H284" s="6" t="s">
        <v>125</v>
      </c>
      <c r="I284" s="6" t="s">
        <v>33</v>
      </c>
      <c r="J284" s="6" t="s">
        <v>34</v>
      </c>
      <c r="K284" s="6" t="s">
        <v>35</v>
      </c>
      <c r="L284" s="6" t="s">
        <v>48</v>
      </c>
      <c r="M284" s="6" t="s">
        <v>35</v>
      </c>
      <c r="N284" s="6" t="s">
        <v>48</v>
      </c>
      <c r="O284" s="6" t="s">
        <v>49</v>
      </c>
      <c r="P284" s="6" t="s">
        <v>49</v>
      </c>
      <c r="Q284" s="6" t="s">
        <v>37</v>
      </c>
      <c r="R284" s="6" t="s">
        <v>49</v>
      </c>
      <c r="S284" s="6" t="s">
        <v>37</v>
      </c>
      <c r="T284" s="6" t="s">
        <v>37</v>
      </c>
      <c r="U284" s="6" t="s">
        <v>37</v>
      </c>
      <c r="V284" s="6" t="s">
        <v>37</v>
      </c>
      <c r="W284" s="6" t="s">
        <v>88</v>
      </c>
      <c r="X284" s="6" t="s">
        <v>1652</v>
      </c>
      <c r="Y284" s="6" t="s">
        <v>286</v>
      </c>
      <c r="Z284" s="6" t="s">
        <v>1731</v>
      </c>
    </row>
    <row r="285" spans="1:26" ht="13.2">
      <c r="A285" s="5">
        <v>45162.675897499998</v>
      </c>
      <c r="B285" s="6" t="s">
        <v>1732</v>
      </c>
      <c r="C285" s="6" t="s">
        <v>44</v>
      </c>
      <c r="D285" s="6" t="s">
        <v>45</v>
      </c>
      <c r="E285" s="6" t="s">
        <v>56</v>
      </c>
      <c r="F285" s="6" t="s">
        <v>30</v>
      </c>
      <c r="G285" s="6" t="s">
        <v>403</v>
      </c>
      <c r="H285" s="6" t="s">
        <v>83</v>
      </c>
      <c r="I285" s="6" t="s">
        <v>33</v>
      </c>
      <c r="J285" s="6" t="s">
        <v>35</v>
      </c>
      <c r="K285" s="6" t="s">
        <v>48</v>
      </c>
      <c r="L285" s="6" t="s">
        <v>35</v>
      </c>
      <c r="M285" s="6" t="s">
        <v>35</v>
      </c>
      <c r="N285" s="6" t="s">
        <v>35</v>
      </c>
      <c r="O285" s="6" t="s">
        <v>49</v>
      </c>
      <c r="P285" s="6" t="s">
        <v>49</v>
      </c>
      <c r="Q285" s="6" t="s">
        <v>49</v>
      </c>
      <c r="R285" s="6" t="s">
        <v>49</v>
      </c>
      <c r="S285" s="6" t="s">
        <v>49</v>
      </c>
      <c r="T285" s="6" t="s">
        <v>49</v>
      </c>
      <c r="U285" s="6" t="s">
        <v>49</v>
      </c>
      <c r="V285" s="6" t="s">
        <v>37</v>
      </c>
      <c r="W285" s="6" t="s">
        <v>39</v>
      </c>
      <c r="X285" s="6" t="s">
        <v>1391</v>
      </c>
      <c r="Y285" s="6" t="s">
        <v>1149</v>
      </c>
      <c r="Z285" s="6" t="s">
        <v>1733</v>
      </c>
    </row>
    <row r="286" spans="1:26" ht="13.2">
      <c r="A286" s="5">
        <v>45162.678424768514</v>
      </c>
      <c r="B286" s="6" t="s">
        <v>1743</v>
      </c>
      <c r="C286" s="6" t="s">
        <v>44</v>
      </c>
      <c r="D286" s="6" t="s">
        <v>45</v>
      </c>
      <c r="E286" s="6" t="s">
        <v>29</v>
      </c>
      <c r="F286" s="6" t="s">
        <v>30</v>
      </c>
      <c r="G286" s="6" t="s">
        <v>214</v>
      </c>
      <c r="H286" s="6" t="s">
        <v>46</v>
      </c>
      <c r="I286" s="6" t="s">
        <v>33</v>
      </c>
      <c r="J286" s="6" t="s">
        <v>35</v>
      </c>
      <c r="K286" s="6" t="s">
        <v>35</v>
      </c>
      <c r="L286" s="6" t="s">
        <v>35</v>
      </c>
      <c r="M286" s="6" t="s">
        <v>34</v>
      </c>
      <c r="N286" s="6" t="s">
        <v>34</v>
      </c>
      <c r="O286" s="6" t="s">
        <v>87</v>
      </c>
      <c r="P286" s="6" t="s">
        <v>37</v>
      </c>
      <c r="Q286" s="6" t="s">
        <v>37</v>
      </c>
      <c r="R286" s="6" t="s">
        <v>49</v>
      </c>
      <c r="S286" s="6" t="s">
        <v>37</v>
      </c>
      <c r="T286" s="6" t="s">
        <v>49</v>
      </c>
      <c r="U286" s="6" t="s">
        <v>49</v>
      </c>
      <c r="V286" s="6" t="s">
        <v>37</v>
      </c>
      <c r="W286" s="6" t="s">
        <v>149</v>
      </c>
      <c r="X286" s="6" t="s">
        <v>1744</v>
      </c>
      <c r="Y286" s="6" t="s">
        <v>286</v>
      </c>
      <c r="Z286" s="6" t="s">
        <v>1745</v>
      </c>
    </row>
    <row r="287" spans="1:26" ht="13.2">
      <c r="A287" s="5">
        <v>45162.678809837962</v>
      </c>
      <c r="B287" s="6" t="s">
        <v>1746</v>
      </c>
      <c r="C287" s="6" t="s">
        <v>27</v>
      </c>
      <c r="D287" s="6" t="s">
        <v>45</v>
      </c>
      <c r="E287" s="6" t="s">
        <v>75</v>
      </c>
      <c r="F287" s="6" t="s">
        <v>76</v>
      </c>
      <c r="G287" s="6" t="s">
        <v>31</v>
      </c>
      <c r="H287" s="6" t="s">
        <v>32</v>
      </c>
      <c r="I287" s="6" t="s">
        <v>47</v>
      </c>
      <c r="J287" s="6" t="s">
        <v>35</v>
      </c>
      <c r="K287" s="6" t="s">
        <v>35</v>
      </c>
      <c r="L287" s="6" t="s">
        <v>48</v>
      </c>
      <c r="M287" s="6" t="s">
        <v>48</v>
      </c>
      <c r="N287" s="6" t="s">
        <v>48</v>
      </c>
      <c r="O287" s="6" t="s">
        <v>49</v>
      </c>
      <c r="P287" s="6" t="s">
        <v>49</v>
      </c>
      <c r="Q287" s="6" t="s">
        <v>37</v>
      </c>
      <c r="R287" s="6" t="s">
        <v>49</v>
      </c>
      <c r="S287" s="6" t="s">
        <v>49</v>
      </c>
      <c r="T287" s="6" t="s">
        <v>49</v>
      </c>
      <c r="U287" s="6" t="s">
        <v>49</v>
      </c>
      <c r="V287" s="6" t="s">
        <v>37</v>
      </c>
      <c r="W287" s="6" t="s">
        <v>1032</v>
      </c>
      <c r="X287" s="6" t="s">
        <v>1026</v>
      </c>
      <c r="Y287" s="6" t="s">
        <v>888</v>
      </c>
      <c r="Z287" s="6" t="s">
        <v>1747</v>
      </c>
    </row>
    <row r="288" spans="1:26" ht="13.2">
      <c r="A288" s="5">
        <v>45162.681616273148</v>
      </c>
      <c r="B288" s="6" t="s">
        <v>1765</v>
      </c>
      <c r="C288" s="6" t="s">
        <v>27</v>
      </c>
      <c r="D288" s="6" t="s">
        <v>45</v>
      </c>
      <c r="E288" s="6" t="s">
        <v>75</v>
      </c>
      <c r="F288" s="6" t="s">
        <v>30</v>
      </c>
      <c r="G288" s="6" t="s">
        <v>31</v>
      </c>
      <c r="H288" s="6" t="s">
        <v>112</v>
      </c>
      <c r="I288" s="6" t="s">
        <v>47</v>
      </c>
      <c r="J288" s="6" t="s">
        <v>48</v>
      </c>
      <c r="K288" s="6" t="s">
        <v>35</v>
      </c>
      <c r="L288" s="6" t="s">
        <v>48</v>
      </c>
      <c r="M288" s="6" t="s">
        <v>60</v>
      </c>
      <c r="N288" s="6" t="s">
        <v>48</v>
      </c>
      <c r="O288" s="6" t="s">
        <v>68</v>
      </c>
      <c r="P288" s="6" t="s">
        <v>49</v>
      </c>
      <c r="Q288" s="6" t="s">
        <v>37</v>
      </c>
      <c r="R288" s="6" t="s">
        <v>69</v>
      </c>
      <c r="S288" s="6" t="s">
        <v>37</v>
      </c>
      <c r="T288" s="6" t="s">
        <v>49</v>
      </c>
      <c r="U288" s="6" t="s">
        <v>37</v>
      </c>
      <c r="V288" s="6" t="s">
        <v>49</v>
      </c>
      <c r="W288" s="6" t="s">
        <v>191</v>
      </c>
      <c r="X288" s="6" t="s">
        <v>1766</v>
      </c>
      <c r="Y288" s="6" t="s">
        <v>151</v>
      </c>
      <c r="Z288" s="6" t="s">
        <v>1767</v>
      </c>
    </row>
    <row r="289" spans="1:26" ht="13.2">
      <c r="A289" s="5">
        <v>45162.683327997685</v>
      </c>
      <c r="B289" s="6" t="s">
        <v>1768</v>
      </c>
      <c r="C289" s="6" t="s">
        <v>44</v>
      </c>
      <c r="D289" s="6" t="s">
        <v>45</v>
      </c>
      <c r="E289" s="6" t="s">
        <v>29</v>
      </c>
      <c r="F289" s="6" t="s">
        <v>76</v>
      </c>
      <c r="G289" s="6" t="s">
        <v>31</v>
      </c>
      <c r="H289" s="6" t="s">
        <v>46</v>
      </c>
      <c r="I289" s="6" t="s">
        <v>33</v>
      </c>
      <c r="J289" s="6" t="s">
        <v>326</v>
      </c>
      <c r="K289" s="6" t="s">
        <v>34</v>
      </c>
      <c r="L289" s="6" t="s">
        <v>35</v>
      </c>
      <c r="M289" s="6" t="s">
        <v>35</v>
      </c>
      <c r="N289" s="6" t="s">
        <v>35</v>
      </c>
      <c r="O289" s="6" t="s">
        <v>87</v>
      </c>
      <c r="P289" s="6" t="s">
        <v>38</v>
      </c>
      <c r="Q289" s="6" t="s">
        <v>37</v>
      </c>
      <c r="R289" s="6" t="s">
        <v>37</v>
      </c>
      <c r="S289" s="6" t="s">
        <v>49</v>
      </c>
      <c r="T289" s="6" t="s">
        <v>37</v>
      </c>
      <c r="U289" s="6" t="s">
        <v>38</v>
      </c>
      <c r="V289" s="6" t="s">
        <v>49</v>
      </c>
      <c r="W289" s="6" t="s">
        <v>119</v>
      </c>
      <c r="X289" s="6" t="s">
        <v>1769</v>
      </c>
      <c r="Y289" s="6" t="s">
        <v>1737</v>
      </c>
      <c r="Z289" s="6" t="s">
        <v>1770</v>
      </c>
    </row>
    <row r="290" spans="1:26" ht="13.2">
      <c r="A290" s="5">
        <v>45162.686997118057</v>
      </c>
      <c r="B290" s="6" t="s">
        <v>1771</v>
      </c>
      <c r="C290" s="6" t="s">
        <v>27</v>
      </c>
      <c r="D290" s="6" t="s">
        <v>45</v>
      </c>
      <c r="E290" s="6" t="s">
        <v>29</v>
      </c>
      <c r="F290" s="6" t="s">
        <v>76</v>
      </c>
      <c r="G290" s="6" t="s">
        <v>58</v>
      </c>
      <c r="H290" s="6" t="s">
        <v>46</v>
      </c>
      <c r="I290" s="6" t="s">
        <v>33</v>
      </c>
      <c r="J290" s="6" t="s">
        <v>35</v>
      </c>
      <c r="K290" s="6" t="s">
        <v>35</v>
      </c>
      <c r="L290" s="6" t="s">
        <v>35</v>
      </c>
      <c r="M290" s="6" t="s">
        <v>35</v>
      </c>
      <c r="N290" s="6" t="s">
        <v>35</v>
      </c>
      <c r="O290" s="6" t="s">
        <v>87</v>
      </c>
      <c r="P290" s="6" t="s">
        <v>49</v>
      </c>
      <c r="Q290" s="6" t="s">
        <v>37</v>
      </c>
      <c r="R290" s="6" t="s">
        <v>37</v>
      </c>
      <c r="S290" s="6" t="s">
        <v>38</v>
      </c>
      <c r="T290" s="6" t="s">
        <v>37</v>
      </c>
      <c r="U290" s="6" t="s">
        <v>38</v>
      </c>
      <c r="V290" s="6" t="s">
        <v>38</v>
      </c>
      <c r="W290" s="6" t="s">
        <v>70</v>
      </c>
      <c r="X290" s="6" t="s">
        <v>1052</v>
      </c>
      <c r="Y290" s="6" t="s">
        <v>380</v>
      </c>
      <c r="Z290" s="6" t="s">
        <v>1772</v>
      </c>
    </row>
    <row r="291" spans="1:26" ht="13.2">
      <c r="A291" s="5">
        <v>45162.692914236111</v>
      </c>
      <c r="B291" s="6" t="s">
        <v>1780</v>
      </c>
      <c r="C291" s="6" t="s">
        <v>44</v>
      </c>
      <c r="D291" s="6" t="s">
        <v>45</v>
      </c>
      <c r="E291" s="6" t="s">
        <v>29</v>
      </c>
      <c r="F291" s="6" t="s">
        <v>164</v>
      </c>
      <c r="G291" s="6" t="s">
        <v>1657</v>
      </c>
      <c r="H291" s="6" t="s">
        <v>94</v>
      </c>
      <c r="I291" s="6" t="s">
        <v>47</v>
      </c>
      <c r="J291" s="6" t="s">
        <v>48</v>
      </c>
      <c r="K291" s="6" t="s">
        <v>35</v>
      </c>
      <c r="L291" s="6" t="s">
        <v>35</v>
      </c>
      <c r="M291" s="6" t="s">
        <v>48</v>
      </c>
      <c r="N291" s="6" t="s">
        <v>35</v>
      </c>
      <c r="O291" s="6" t="s">
        <v>87</v>
      </c>
      <c r="P291" s="6" t="s">
        <v>37</v>
      </c>
      <c r="Q291" s="6" t="s">
        <v>49</v>
      </c>
      <c r="R291" s="6" t="s">
        <v>37</v>
      </c>
      <c r="S291" s="6" t="s">
        <v>69</v>
      </c>
      <c r="T291" s="6" t="s">
        <v>49</v>
      </c>
      <c r="U291" s="6" t="s">
        <v>49</v>
      </c>
      <c r="V291" s="6" t="s">
        <v>37</v>
      </c>
      <c r="W291" s="6" t="s">
        <v>50</v>
      </c>
      <c r="X291" s="6" t="s">
        <v>1698</v>
      </c>
      <c r="Y291" s="6" t="s">
        <v>1781</v>
      </c>
      <c r="Z291" s="6" t="s">
        <v>1782</v>
      </c>
    </row>
    <row r="292" spans="1:26" ht="13.2">
      <c r="A292" s="5">
        <v>45162.696102824077</v>
      </c>
      <c r="B292" s="6" t="s">
        <v>1783</v>
      </c>
      <c r="C292" s="6" t="s">
        <v>44</v>
      </c>
      <c r="D292" s="6" t="s">
        <v>45</v>
      </c>
      <c r="E292" s="6" t="s">
        <v>29</v>
      </c>
      <c r="F292" s="6" t="s">
        <v>30</v>
      </c>
      <c r="G292" s="6" t="s">
        <v>31</v>
      </c>
      <c r="H292" s="6" t="s">
        <v>226</v>
      </c>
      <c r="I292" s="6" t="s">
        <v>33</v>
      </c>
      <c r="J292" s="6" t="s">
        <v>35</v>
      </c>
      <c r="K292" s="6" t="s">
        <v>35</v>
      </c>
      <c r="L292" s="6" t="s">
        <v>35</v>
      </c>
      <c r="M292" s="6" t="s">
        <v>35</v>
      </c>
      <c r="N292" s="6" t="s">
        <v>35</v>
      </c>
      <c r="O292" s="6" t="s">
        <v>49</v>
      </c>
      <c r="P292" s="6" t="s">
        <v>37</v>
      </c>
      <c r="Q292" s="6" t="s">
        <v>49</v>
      </c>
      <c r="R292" s="6" t="s">
        <v>37</v>
      </c>
      <c r="S292" s="6" t="s">
        <v>49</v>
      </c>
      <c r="T292" s="6" t="s">
        <v>37</v>
      </c>
      <c r="U292" s="6" t="s">
        <v>37</v>
      </c>
      <c r="V292" s="6" t="s">
        <v>38</v>
      </c>
      <c r="W292" s="6" t="s">
        <v>159</v>
      </c>
      <c r="X292" s="6" t="s">
        <v>1784</v>
      </c>
      <c r="Y292" s="6" t="s">
        <v>1785</v>
      </c>
      <c r="Z292" s="6" t="s">
        <v>1786</v>
      </c>
    </row>
    <row r="293" spans="1:26" ht="13.2">
      <c r="A293" s="5">
        <v>45162.698197372687</v>
      </c>
      <c r="B293" s="6" t="s">
        <v>1787</v>
      </c>
      <c r="C293" s="6" t="s">
        <v>44</v>
      </c>
      <c r="D293" s="6" t="s">
        <v>45</v>
      </c>
      <c r="E293" s="6" t="s">
        <v>75</v>
      </c>
      <c r="F293" s="6" t="s">
        <v>76</v>
      </c>
      <c r="G293" s="6" t="s">
        <v>58</v>
      </c>
      <c r="H293" s="6" t="s">
        <v>112</v>
      </c>
      <c r="I293" s="6" t="s">
        <v>33</v>
      </c>
      <c r="J293" s="6" t="s">
        <v>34</v>
      </c>
      <c r="K293" s="6" t="s">
        <v>48</v>
      </c>
      <c r="L293" s="6" t="s">
        <v>34</v>
      </c>
      <c r="M293" s="6" t="s">
        <v>35</v>
      </c>
      <c r="N293" s="6" t="s">
        <v>34</v>
      </c>
      <c r="O293" s="6" t="s">
        <v>87</v>
      </c>
      <c r="P293" s="6" t="s">
        <v>37</v>
      </c>
      <c r="Q293" s="6" t="s">
        <v>37</v>
      </c>
      <c r="R293" s="6" t="s">
        <v>37</v>
      </c>
      <c r="S293" s="6" t="s">
        <v>37</v>
      </c>
      <c r="T293" s="6" t="s">
        <v>37</v>
      </c>
      <c r="U293" s="6" t="s">
        <v>37</v>
      </c>
      <c r="V293" s="6" t="s">
        <v>37</v>
      </c>
      <c r="W293" s="6" t="s">
        <v>266</v>
      </c>
      <c r="X293" s="6" t="s">
        <v>1223</v>
      </c>
      <c r="Y293" s="6" t="s">
        <v>267</v>
      </c>
      <c r="Z293" s="6" t="s">
        <v>1788</v>
      </c>
    </row>
    <row r="294" spans="1:26" ht="13.2">
      <c r="A294" s="5">
        <v>45162.700369456019</v>
      </c>
      <c r="B294" s="6" t="s">
        <v>1794</v>
      </c>
      <c r="C294" s="6" t="s">
        <v>44</v>
      </c>
      <c r="D294" s="6" t="s">
        <v>45</v>
      </c>
      <c r="E294" s="6" t="s">
        <v>56</v>
      </c>
      <c r="F294" s="6" t="s">
        <v>76</v>
      </c>
      <c r="G294" s="6" t="s">
        <v>403</v>
      </c>
      <c r="H294" s="6" t="s">
        <v>226</v>
      </c>
      <c r="I294" s="6" t="s">
        <v>33</v>
      </c>
      <c r="J294" s="6" t="s">
        <v>35</v>
      </c>
      <c r="K294" s="6" t="s">
        <v>35</v>
      </c>
      <c r="L294" s="6" t="s">
        <v>35</v>
      </c>
      <c r="M294" s="6" t="s">
        <v>35</v>
      </c>
      <c r="N294" s="6" t="s">
        <v>35</v>
      </c>
      <c r="O294" s="6" t="s">
        <v>87</v>
      </c>
      <c r="P294" s="6" t="s">
        <v>37</v>
      </c>
      <c r="Q294" s="6" t="s">
        <v>37</v>
      </c>
      <c r="R294" s="6" t="s">
        <v>49</v>
      </c>
      <c r="S294" s="6" t="s">
        <v>37</v>
      </c>
      <c r="T294" s="6" t="s">
        <v>49</v>
      </c>
      <c r="U294" s="6" t="s">
        <v>37</v>
      </c>
      <c r="V294" s="6" t="s">
        <v>37</v>
      </c>
      <c r="W294" s="6" t="s">
        <v>113</v>
      </c>
      <c r="X294" s="6" t="s">
        <v>978</v>
      </c>
      <c r="Y294" s="6" t="s">
        <v>151</v>
      </c>
      <c r="Z294" s="6" t="s">
        <v>1795</v>
      </c>
    </row>
    <row r="295" spans="1:26" ht="13.2">
      <c r="A295" s="5">
        <v>45162.706683483797</v>
      </c>
      <c r="B295" s="6" t="s">
        <v>1800</v>
      </c>
      <c r="C295" s="6" t="s">
        <v>44</v>
      </c>
      <c r="D295" s="6" t="s">
        <v>45</v>
      </c>
      <c r="E295" s="6" t="s">
        <v>29</v>
      </c>
      <c r="F295" s="6" t="s">
        <v>164</v>
      </c>
      <c r="G295" s="6" t="s">
        <v>31</v>
      </c>
      <c r="H295" s="6" t="s">
        <v>94</v>
      </c>
      <c r="I295" s="6" t="s">
        <v>47</v>
      </c>
      <c r="J295" s="6" t="s">
        <v>48</v>
      </c>
      <c r="K295" s="6" t="s">
        <v>60</v>
      </c>
      <c r="L295" s="6" t="s">
        <v>60</v>
      </c>
      <c r="M295" s="6" t="s">
        <v>60</v>
      </c>
      <c r="N295" s="6" t="s">
        <v>60</v>
      </c>
      <c r="O295" s="6" t="s">
        <v>68</v>
      </c>
      <c r="P295" s="6" t="s">
        <v>69</v>
      </c>
      <c r="Q295" s="6" t="s">
        <v>69</v>
      </c>
      <c r="R295" s="6" t="s">
        <v>69</v>
      </c>
      <c r="S295" s="6" t="s">
        <v>69</v>
      </c>
      <c r="T295" s="6" t="s">
        <v>69</v>
      </c>
      <c r="U295" s="6" t="s">
        <v>69</v>
      </c>
      <c r="V295" s="6" t="s">
        <v>69</v>
      </c>
      <c r="W295" s="6" t="s">
        <v>95</v>
      </c>
      <c r="X295" s="6" t="s">
        <v>1510</v>
      </c>
      <c r="Y295" s="6" t="s">
        <v>151</v>
      </c>
      <c r="Z295" s="6" t="s">
        <v>1801</v>
      </c>
    </row>
    <row r="296" spans="1:26" ht="13.2">
      <c r="A296" s="5">
        <v>45162.708966087965</v>
      </c>
      <c r="B296" s="6" t="s">
        <v>1802</v>
      </c>
      <c r="C296" s="6" t="s">
        <v>44</v>
      </c>
      <c r="D296" s="6" t="s">
        <v>45</v>
      </c>
      <c r="E296" s="6" t="s">
        <v>75</v>
      </c>
      <c r="F296" s="6" t="s">
        <v>30</v>
      </c>
      <c r="G296" s="6" t="s">
        <v>214</v>
      </c>
      <c r="H296" s="6" t="s">
        <v>46</v>
      </c>
      <c r="I296" s="6" t="s">
        <v>47</v>
      </c>
      <c r="J296" s="6" t="s">
        <v>48</v>
      </c>
      <c r="K296" s="6" t="s">
        <v>48</v>
      </c>
      <c r="L296" s="6" t="s">
        <v>48</v>
      </c>
      <c r="M296" s="6" t="s">
        <v>48</v>
      </c>
      <c r="N296" s="6" t="s">
        <v>48</v>
      </c>
      <c r="O296" s="6" t="s">
        <v>49</v>
      </c>
      <c r="P296" s="6" t="s">
        <v>49</v>
      </c>
      <c r="Q296" s="6" t="s">
        <v>49</v>
      </c>
      <c r="R296" s="6" t="s">
        <v>49</v>
      </c>
      <c r="S296" s="6" t="s">
        <v>49</v>
      </c>
      <c r="T296" s="6" t="s">
        <v>49</v>
      </c>
      <c r="U296" s="6" t="s">
        <v>37</v>
      </c>
      <c r="V296" s="6" t="s">
        <v>37</v>
      </c>
      <c r="W296" s="6" t="s">
        <v>100</v>
      </c>
      <c r="X296" s="6" t="s">
        <v>940</v>
      </c>
      <c r="Y296" s="6" t="s">
        <v>90</v>
      </c>
      <c r="Z296" s="6" t="s">
        <v>1803</v>
      </c>
    </row>
    <row r="297" spans="1:26" ht="13.2">
      <c r="A297" s="5">
        <v>45162.709861180556</v>
      </c>
      <c r="B297" s="6" t="s">
        <v>1804</v>
      </c>
      <c r="C297" s="6" t="s">
        <v>27</v>
      </c>
      <c r="D297" s="6" t="s">
        <v>45</v>
      </c>
      <c r="E297" s="6" t="s">
        <v>29</v>
      </c>
      <c r="F297" s="6" t="s">
        <v>248</v>
      </c>
      <c r="G297" s="6" t="s">
        <v>214</v>
      </c>
      <c r="H297" s="6" t="s">
        <v>148</v>
      </c>
      <c r="I297" s="6" t="s">
        <v>33</v>
      </c>
      <c r="J297" s="6" t="s">
        <v>35</v>
      </c>
      <c r="K297" s="6" t="s">
        <v>35</v>
      </c>
      <c r="L297" s="6" t="s">
        <v>35</v>
      </c>
      <c r="M297" s="6" t="s">
        <v>35</v>
      </c>
      <c r="N297" s="6" t="s">
        <v>35</v>
      </c>
      <c r="O297" s="6" t="s">
        <v>87</v>
      </c>
      <c r="P297" s="6" t="s">
        <v>37</v>
      </c>
      <c r="Q297" s="6" t="s">
        <v>37</v>
      </c>
      <c r="R297" s="6" t="s">
        <v>37</v>
      </c>
      <c r="S297" s="6" t="s">
        <v>37</v>
      </c>
      <c r="T297" s="6" t="s">
        <v>37</v>
      </c>
      <c r="U297" s="6" t="s">
        <v>37</v>
      </c>
      <c r="V297" s="6" t="s">
        <v>37</v>
      </c>
      <c r="W297" s="6" t="s">
        <v>70</v>
      </c>
      <c r="X297" s="6" t="s">
        <v>1805</v>
      </c>
      <c r="Y297" s="6" t="s">
        <v>286</v>
      </c>
      <c r="Z297" s="6" t="s">
        <v>1806</v>
      </c>
    </row>
    <row r="298" spans="1:26" ht="13.2">
      <c r="A298" s="5">
        <v>45162.710430891202</v>
      </c>
      <c r="B298" s="6" t="s">
        <v>1807</v>
      </c>
      <c r="C298" s="6" t="s">
        <v>27</v>
      </c>
      <c r="D298" s="6" t="s">
        <v>45</v>
      </c>
      <c r="E298" s="6" t="s">
        <v>29</v>
      </c>
      <c r="F298" s="6" t="s">
        <v>76</v>
      </c>
      <c r="G298" s="6" t="s">
        <v>58</v>
      </c>
      <c r="H298" s="6" t="s">
        <v>148</v>
      </c>
      <c r="I298" s="6" t="s">
        <v>33</v>
      </c>
      <c r="J298" s="6" t="s">
        <v>48</v>
      </c>
      <c r="K298" s="6" t="s">
        <v>35</v>
      </c>
      <c r="L298" s="6" t="s">
        <v>48</v>
      </c>
      <c r="M298" s="6" t="s">
        <v>35</v>
      </c>
      <c r="N298" s="6" t="s">
        <v>48</v>
      </c>
      <c r="O298" s="6" t="s">
        <v>49</v>
      </c>
      <c r="P298" s="6" t="s">
        <v>49</v>
      </c>
      <c r="Q298" s="6" t="s">
        <v>49</v>
      </c>
      <c r="R298" s="6" t="s">
        <v>37</v>
      </c>
      <c r="S298" s="6" t="s">
        <v>49</v>
      </c>
      <c r="T298" s="6" t="s">
        <v>49</v>
      </c>
      <c r="U298" s="6" t="s">
        <v>49</v>
      </c>
      <c r="V298" s="6" t="s">
        <v>37</v>
      </c>
      <c r="W298" s="6" t="s">
        <v>139</v>
      </c>
      <c r="X298" s="6" t="s">
        <v>1246</v>
      </c>
      <c r="Y298" s="6" t="s">
        <v>828</v>
      </c>
      <c r="Z298" s="6" t="s">
        <v>1808</v>
      </c>
    </row>
    <row r="299" spans="1:26" ht="13.2">
      <c r="A299" s="5">
        <v>45162.712453009255</v>
      </c>
      <c r="B299" s="6" t="s">
        <v>1812</v>
      </c>
      <c r="C299" s="6" t="s">
        <v>27</v>
      </c>
      <c r="D299" s="6" t="s">
        <v>45</v>
      </c>
      <c r="E299" s="6" t="s">
        <v>29</v>
      </c>
      <c r="F299" s="6" t="s">
        <v>164</v>
      </c>
      <c r="G299" s="6" t="s">
        <v>214</v>
      </c>
      <c r="H299" s="6" t="s">
        <v>226</v>
      </c>
      <c r="I299" s="6" t="s">
        <v>33</v>
      </c>
      <c r="J299" s="6" t="s">
        <v>35</v>
      </c>
      <c r="K299" s="6" t="s">
        <v>48</v>
      </c>
      <c r="L299" s="6" t="s">
        <v>48</v>
      </c>
      <c r="M299" s="6" t="s">
        <v>48</v>
      </c>
      <c r="N299" s="6" t="s">
        <v>48</v>
      </c>
      <c r="O299" s="6" t="s">
        <v>49</v>
      </c>
      <c r="P299" s="6" t="s">
        <v>49</v>
      </c>
      <c r="Q299" s="6" t="s">
        <v>37</v>
      </c>
      <c r="R299" s="6" t="s">
        <v>49</v>
      </c>
      <c r="S299" s="6" t="s">
        <v>37</v>
      </c>
      <c r="T299" s="6" t="s">
        <v>49</v>
      </c>
      <c r="U299" s="6" t="s">
        <v>37</v>
      </c>
      <c r="V299" s="6" t="s">
        <v>37</v>
      </c>
      <c r="W299" s="6" t="s">
        <v>191</v>
      </c>
      <c r="X299" s="6" t="s">
        <v>974</v>
      </c>
      <c r="Y299" s="6" t="s">
        <v>151</v>
      </c>
      <c r="Z299" s="6" t="s">
        <v>1813</v>
      </c>
    </row>
    <row r="300" spans="1:26" ht="13.2">
      <c r="A300" s="5">
        <v>45162.715786284723</v>
      </c>
      <c r="B300" s="6" t="s">
        <v>1814</v>
      </c>
      <c r="C300" s="6" t="s">
        <v>27</v>
      </c>
      <c r="D300" s="6" t="s">
        <v>45</v>
      </c>
      <c r="E300" s="6" t="s">
        <v>75</v>
      </c>
      <c r="F300" s="6" t="s">
        <v>30</v>
      </c>
      <c r="G300" s="6" t="s">
        <v>31</v>
      </c>
      <c r="H300" s="6" t="s">
        <v>94</v>
      </c>
      <c r="I300" s="6" t="s">
        <v>33</v>
      </c>
      <c r="J300" s="6" t="s">
        <v>48</v>
      </c>
      <c r="K300" s="6" t="s">
        <v>35</v>
      </c>
      <c r="L300" s="6" t="s">
        <v>35</v>
      </c>
      <c r="M300" s="6" t="s">
        <v>35</v>
      </c>
      <c r="N300" s="6" t="s">
        <v>35</v>
      </c>
      <c r="O300" s="6" t="s">
        <v>49</v>
      </c>
      <c r="P300" s="6" t="s">
        <v>49</v>
      </c>
      <c r="Q300" s="6" t="s">
        <v>37</v>
      </c>
      <c r="R300" s="6" t="s">
        <v>49</v>
      </c>
      <c r="S300" s="6" t="s">
        <v>37</v>
      </c>
      <c r="T300" s="6" t="s">
        <v>37</v>
      </c>
      <c r="U300" s="6" t="s">
        <v>49</v>
      </c>
      <c r="V300" s="6" t="s">
        <v>49</v>
      </c>
      <c r="W300" s="6" t="s">
        <v>100</v>
      </c>
      <c r="X300" s="6" t="s">
        <v>1441</v>
      </c>
      <c r="Y300" s="6" t="s">
        <v>72</v>
      </c>
      <c r="Z300" s="6" t="s">
        <v>1815</v>
      </c>
    </row>
    <row r="301" spans="1:26" ht="13.2">
      <c r="A301" s="5">
        <v>45162.715846701394</v>
      </c>
      <c r="B301" s="6" t="s">
        <v>1816</v>
      </c>
      <c r="C301" s="6" t="s">
        <v>27</v>
      </c>
      <c r="D301" s="6" t="s">
        <v>45</v>
      </c>
      <c r="E301" s="6" t="s">
        <v>75</v>
      </c>
      <c r="F301" s="6" t="s">
        <v>30</v>
      </c>
      <c r="G301" s="6" t="s">
        <v>1817</v>
      </c>
      <c r="H301" s="6" t="s">
        <v>59</v>
      </c>
      <c r="I301" s="6" t="s">
        <v>33</v>
      </c>
      <c r="J301" s="6" t="s">
        <v>34</v>
      </c>
      <c r="K301" s="6" t="s">
        <v>35</v>
      </c>
      <c r="L301" s="6" t="s">
        <v>35</v>
      </c>
      <c r="M301" s="6" t="s">
        <v>48</v>
      </c>
      <c r="N301" s="6" t="s">
        <v>34</v>
      </c>
      <c r="O301" s="6" t="s">
        <v>49</v>
      </c>
      <c r="P301" s="6" t="s">
        <v>49</v>
      </c>
      <c r="Q301" s="6" t="s">
        <v>49</v>
      </c>
      <c r="R301" s="6" t="s">
        <v>49</v>
      </c>
      <c r="S301" s="6" t="s">
        <v>37</v>
      </c>
      <c r="T301" s="6" t="s">
        <v>49</v>
      </c>
      <c r="U301" s="6" t="s">
        <v>49</v>
      </c>
      <c r="V301" s="6" t="s">
        <v>49</v>
      </c>
      <c r="W301" s="6" t="s">
        <v>70</v>
      </c>
      <c r="X301" s="6" t="s">
        <v>1444</v>
      </c>
      <c r="Y301" s="6" t="s">
        <v>286</v>
      </c>
      <c r="Z301" s="6" t="s">
        <v>1818</v>
      </c>
    </row>
    <row r="302" spans="1:26" ht="13.2">
      <c r="A302" s="5">
        <v>45162.717673136576</v>
      </c>
      <c r="B302" s="6" t="s">
        <v>1819</v>
      </c>
      <c r="C302" s="6" t="s">
        <v>27</v>
      </c>
      <c r="D302" s="6" t="s">
        <v>45</v>
      </c>
      <c r="E302" s="6" t="s">
        <v>29</v>
      </c>
      <c r="F302" s="6" t="s">
        <v>30</v>
      </c>
      <c r="G302" s="6" t="s">
        <v>214</v>
      </c>
      <c r="H302" s="6" t="s">
        <v>32</v>
      </c>
      <c r="I302" s="6" t="s">
        <v>47</v>
      </c>
      <c r="J302" s="6" t="s">
        <v>48</v>
      </c>
      <c r="K302" s="6" t="s">
        <v>35</v>
      </c>
      <c r="L302" s="6" t="s">
        <v>48</v>
      </c>
      <c r="M302" s="6" t="s">
        <v>35</v>
      </c>
      <c r="N302" s="6" t="s">
        <v>48</v>
      </c>
      <c r="O302" s="6" t="s">
        <v>49</v>
      </c>
      <c r="P302" s="6" t="s">
        <v>49</v>
      </c>
      <c r="Q302" s="6" t="s">
        <v>49</v>
      </c>
      <c r="R302" s="6" t="s">
        <v>49</v>
      </c>
      <c r="S302" s="6" t="s">
        <v>49</v>
      </c>
      <c r="T302" s="6" t="s">
        <v>37</v>
      </c>
      <c r="U302" s="6" t="s">
        <v>37</v>
      </c>
      <c r="V302" s="6" t="s">
        <v>49</v>
      </c>
      <c r="W302" s="6" t="s">
        <v>154</v>
      </c>
      <c r="X302" s="6" t="s">
        <v>1471</v>
      </c>
      <c r="Y302" s="6" t="s">
        <v>52</v>
      </c>
      <c r="Z302" s="6" t="s">
        <v>1820</v>
      </c>
    </row>
    <row r="303" spans="1:26" ht="13.2">
      <c r="A303" s="5">
        <v>45162.722735844909</v>
      </c>
      <c r="B303" s="6" t="s">
        <v>1823</v>
      </c>
      <c r="C303" s="6" t="s">
        <v>44</v>
      </c>
      <c r="D303" s="6" t="s">
        <v>45</v>
      </c>
      <c r="E303" s="6" t="s">
        <v>75</v>
      </c>
      <c r="F303" s="6" t="s">
        <v>76</v>
      </c>
      <c r="G303" s="6" t="s">
        <v>31</v>
      </c>
      <c r="H303" s="6" t="s">
        <v>148</v>
      </c>
      <c r="I303" s="6" t="s">
        <v>33</v>
      </c>
      <c r="J303" s="6" t="s">
        <v>35</v>
      </c>
      <c r="K303" s="6" t="s">
        <v>35</v>
      </c>
      <c r="L303" s="6" t="s">
        <v>35</v>
      </c>
      <c r="M303" s="6" t="s">
        <v>35</v>
      </c>
      <c r="N303" s="6" t="s">
        <v>34</v>
      </c>
      <c r="O303" s="6" t="s">
        <v>87</v>
      </c>
      <c r="P303" s="6" t="s">
        <v>38</v>
      </c>
      <c r="Q303" s="6" t="s">
        <v>38</v>
      </c>
      <c r="R303" s="6" t="s">
        <v>37</v>
      </c>
      <c r="S303" s="6" t="s">
        <v>37</v>
      </c>
      <c r="T303" s="6" t="s">
        <v>37</v>
      </c>
      <c r="U303" s="6" t="s">
        <v>37</v>
      </c>
      <c r="V303" s="6" t="s">
        <v>37</v>
      </c>
      <c r="W303" s="6" t="s">
        <v>139</v>
      </c>
      <c r="X303" s="6" t="s">
        <v>1107</v>
      </c>
      <c r="Y303" s="6" t="s">
        <v>353</v>
      </c>
      <c r="Z303" s="6" t="s">
        <v>1824</v>
      </c>
    </row>
    <row r="304" spans="1:26" ht="13.2">
      <c r="A304" s="5">
        <v>45162.725869606482</v>
      </c>
      <c r="B304" s="6" t="s">
        <v>1825</v>
      </c>
      <c r="C304" s="6" t="s">
        <v>44</v>
      </c>
      <c r="D304" s="6" t="s">
        <v>45</v>
      </c>
      <c r="E304" s="6" t="s">
        <v>230</v>
      </c>
      <c r="F304" s="6" t="s">
        <v>164</v>
      </c>
      <c r="G304" s="6" t="s">
        <v>454</v>
      </c>
      <c r="H304" s="6" t="s">
        <v>125</v>
      </c>
      <c r="I304" s="6" t="s">
        <v>33</v>
      </c>
      <c r="J304" s="6" t="s">
        <v>34</v>
      </c>
      <c r="K304" s="6" t="s">
        <v>34</v>
      </c>
      <c r="L304" s="6" t="s">
        <v>34</v>
      </c>
      <c r="M304" s="6" t="s">
        <v>34</v>
      </c>
      <c r="N304" s="6" t="s">
        <v>34</v>
      </c>
      <c r="O304" s="6" t="s">
        <v>36</v>
      </c>
      <c r="P304" s="6" t="s">
        <v>38</v>
      </c>
      <c r="Q304" s="6" t="s">
        <v>38</v>
      </c>
      <c r="R304" s="6" t="s">
        <v>38</v>
      </c>
      <c r="S304" s="6" t="s">
        <v>38</v>
      </c>
      <c r="T304" s="6" t="s">
        <v>38</v>
      </c>
      <c r="U304" s="6" t="s">
        <v>38</v>
      </c>
      <c r="V304" s="6" t="s">
        <v>37</v>
      </c>
      <c r="W304" s="6" t="s">
        <v>139</v>
      </c>
      <c r="X304" s="6" t="s">
        <v>1107</v>
      </c>
      <c r="Y304" s="6" t="s">
        <v>1718</v>
      </c>
      <c r="Z304" s="6" t="s">
        <v>1826</v>
      </c>
    </row>
    <row r="305" spans="1:26" ht="13.2">
      <c r="A305" s="5">
        <v>45162.727739120368</v>
      </c>
      <c r="B305" s="6" t="s">
        <v>1830</v>
      </c>
      <c r="C305" s="6" t="s">
        <v>27</v>
      </c>
      <c r="D305" s="6" t="s">
        <v>45</v>
      </c>
      <c r="E305" s="6" t="s">
        <v>29</v>
      </c>
      <c r="F305" s="6" t="s">
        <v>30</v>
      </c>
      <c r="G305" s="6" t="s">
        <v>1831</v>
      </c>
      <c r="H305" s="6" t="s">
        <v>148</v>
      </c>
      <c r="I305" s="6" t="s">
        <v>33</v>
      </c>
      <c r="J305" s="6" t="s">
        <v>35</v>
      </c>
      <c r="K305" s="6" t="s">
        <v>35</v>
      </c>
      <c r="L305" s="6" t="s">
        <v>35</v>
      </c>
      <c r="M305" s="6" t="s">
        <v>35</v>
      </c>
      <c r="N305" s="6" t="s">
        <v>35</v>
      </c>
      <c r="O305" s="6" t="s">
        <v>87</v>
      </c>
      <c r="P305" s="6" t="s">
        <v>37</v>
      </c>
      <c r="Q305" s="6" t="s">
        <v>37</v>
      </c>
      <c r="R305" s="6" t="s">
        <v>49</v>
      </c>
      <c r="S305" s="6" t="s">
        <v>37</v>
      </c>
      <c r="T305" s="6" t="s">
        <v>37</v>
      </c>
      <c r="U305" s="6" t="s">
        <v>37</v>
      </c>
      <c r="V305" s="6" t="s">
        <v>37</v>
      </c>
      <c r="W305" s="6" t="s">
        <v>77</v>
      </c>
      <c r="X305" s="6" t="s">
        <v>1444</v>
      </c>
      <c r="Y305" s="6" t="s">
        <v>193</v>
      </c>
      <c r="Z305" s="6" t="s">
        <v>1832</v>
      </c>
    </row>
    <row r="306" spans="1:26" ht="13.2">
      <c r="A306" s="5">
        <v>45162.727740717593</v>
      </c>
      <c r="B306" s="6" t="s">
        <v>1833</v>
      </c>
      <c r="C306" s="6" t="s">
        <v>44</v>
      </c>
      <c r="D306" s="6" t="s">
        <v>45</v>
      </c>
      <c r="E306" s="6" t="s">
        <v>29</v>
      </c>
      <c r="F306" s="6" t="s">
        <v>164</v>
      </c>
      <c r="G306" s="6" t="s">
        <v>31</v>
      </c>
      <c r="H306" s="6" t="s">
        <v>94</v>
      </c>
      <c r="I306" s="6" t="s">
        <v>47</v>
      </c>
      <c r="J306" s="6" t="s">
        <v>48</v>
      </c>
      <c r="K306" s="6" t="s">
        <v>48</v>
      </c>
      <c r="L306" s="6" t="s">
        <v>48</v>
      </c>
      <c r="M306" s="6" t="s">
        <v>48</v>
      </c>
      <c r="N306" s="6" t="s">
        <v>48</v>
      </c>
      <c r="O306" s="6" t="s">
        <v>49</v>
      </c>
      <c r="P306" s="6" t="s">
        <v>49</v>
      </c>
      <c r="Q306" s="6" t="s">
        <v>49</v>
      </c>
      <c r="R306" s="6" t="s">
        <v>49</v>
      </c>
      <c r="S306" s="6" t="s">
        <v>37</v>
      </c>
      <c r="T306" s="6" t="s">
        <v>49</v>
      </c>
      <c r="U306" s="6" t="s">
        <v>37</v>
      </c>
      <c r="V306" s="6" t="s">
        <v>49</v>
      </c>
      <c r="W306" s="6" t="s">
        <v>106</v>
      </c>
      <c r="X306" s="6" t="s">
        <v>1766</v>
      </c>
      <c r="Y306" s="6" t="s">
        <v>885</v>
      </c>
      <c r="Z306" s="6" t="s">
        <v>1834</v>
      </c>
    </row>
    <row r="307" spans="1:26" ht="13.2">
      <c r="A307" s="5">
        <v>45162.731190347222</v>
      </c>
      <c r="B307" s="6" t="s">
        <v>1838</v>
      </c>
      <c r="C307" s="6" t="s">
        <v>44</v>
      </c>
      <c r="D307" s="6" t="s">
        <v>45</v>
      </c>
      <c r="E307" s="6" t="s">
        <v>29</v>
      </c>
      <c r="F307" s="6" t="s">
        <v>30</v>
      </c>
      <c r="G307" s="6" t="s">
        <v>31</v>
      </c>
      <c r="H307" s="6" t="s">
        <v>46</v>
      </c>
      <c r="I307" s="6" t="s">
        <v>33</v>
      </c>
      <c r="J307" s="6" t="s">
        <v>34</v>
      </c>
      <c r="K307" s="6" t="s">
        <v>34</v>
      </c>
      <c r="L307" s="6" t="s">
        <v>35</v>
      </c>
      <c r="M307" s="6" t="s">
        <v>35</v>
      </c>
      <c r="N307" s="6" t="s">
        <v>35</v>
      </c>
      <c r="O307" s="6" t="s">
        <v>87</v>
      </c>
      <c r="P307" s="6" t="s">
        <v>37</v>
      </c>
      <c r="Q307" s="6" t="s">
        <v>49</v>
      </c>
      <c r="R307" s="6" t="s">
        <v>49</v>
      </c>
      <c r="S307" s="6" t="s">
        <v>37</v>
      </c>
      <c r="T307" s="6" t="s">
        <v>38</v>
      </c>
      <c r="U307" s="6" t="s">
        <v>38</v>
      </c>
      <c r="V307" s="6" t="s">
        <v>37</v>
      </c>
      <c r="W307" s="6" t="s">
        <v>1839</v>
      </c>
      <c r="X307" s="6" t="s">
        <v>1840</v>
      </c>
      <c r="Y307" s="6" t="s">
        <v>1841</v>
      </c>
      <c r="Z307" s="6" t="s">
        <v>1842</v>
      </c>
    </row>
    <row r="308" spans="1:26" ht="13.2">
      <c r="A308" s="5">
        <v>45162.734339571762</v>
      </c>
      <c r="B308" s="6" t="s">
        <v>1846</v>
      </c>
      <c r="C308" s="6" t="s">
        <v>44</v>
      </c>
      <c r="D308" s="6" t="s">
        <v>45</v>
      </c>
      <c r="E308" s="6" t="s">
        <v>29</v>
      </c>
      <c r="F308" s="6" t="s">
        <v>248</v>
      </c>
      <c r="G308" s="6" t="s">
        <v>31</v>
      </c>
      <c r="H308" s="6" t="s">
        <v>112</v>
      </c>
      <c r="I308" s="6" t="s">
        <v>47</v>
      </c>
      <c r="J308" s="6" t="s">
        <v>48</v>
      </c>
      <c r="K308" s="6" t="s">
        <v>48</v>
      </c>
      <c r="L308" s="6" t="s">
        <v>48</v>
      </c>
      <c r="M308" s="6" t="s">
        <v>48</v>
      </c>
      <c r="N308" s="6" t="s">
        <v>48</v>
      </c>
      <c r="O308" s="6" t="s">
        <v>49</v>
      </c>
      <c r="P308" s="6" t="s">
        <v>49</v>
      </c>
      <c r="Q308" s="6" t="s">
        <v>37</v>
      </c>
      <c r="R308" s="6" t="s">
        <v>49</v>
      </c>
      <c r="S308" s="6" t="s">
        <v>37</v>
      </c>
      <c r="T308" s="6" t="s">
        <v>49</v>
      </c>
      <c r="U308" s="6" t="s">
        <v>49</v>
      </c>
      <c r="V308" s="6" t="s">
        <v>37</v>
      </c>
      <c r="W308" s="6" t="s">
        <v>132</v>
      </c>
      <c r="X308" s="6" t="s">
        <v>1461</v>
      </c>
      <c r="Y308" s="6" t="s">
        <v>156</v>
      </c>
      <c r="Z308" s="6" t="s">
        <v>1847</v>
      </c>
    </row>
    <row r="309" spans="1:26" ht="13.2">
      <c r="A309" s="5">
        <v>45162.734493599535</v>
      </c>
      <c r="B309" s="6" t="s">
        <v>1850</v>
      </c>
      <c r="C309" s="6" t="s">
        <v>44</v>
      </c>
      <c r="D309" s="6" t="s">
        <v>45</v>
      </c>
      <c r="E309" s="6" t="s">
        <v>75</v>
      </c>
      <c r="F309" s="6" t="s">
        <v>30</v>
      </c>
      <c r="G309" s="6" t="s">
        <v>31</v>
      </c>
      <c r="H309" s="6" t="s">
        <v>32</v>
      </c>
      <c r="I309" s="6" t="s">
        <v>47</v>
      </c>
      <c r="J309" s="6" t="s">
        <v>48</v>
      </c>
      <c r="K309" s="6" t="s">
        <v>48</v>
      </c>
      <c r="L309" s="6" t="s">
        <v>48</v>
      </c>
      <c r="M309" s="6" t="s">
        <v>48</v>
      </c>
      <c r="N309" s="6" t="s">
        <v>48</v>
      </c>
      <c r="O309" s="6" t="s">
        <v>49</v>
      </c>
      <c r="P309" s="6" t="s">
        <v>49</v>
      </c>
      <c r="Q309" s="6" t="s">
        <v>49</v>
      </c>
      <c r="R309" s="6" t="s">
        <v>49</v>
      </c>
      <c r="S309" s="6" t="s">
        <v>38</v>
      </c>
      <c r="T309" s="6" t="s">
        <v>49</v>
      </c>
      <c r="U309" s="6" t="s">
        <v>49</v>
      </c>
      <c r="V309" s="6" t="s">
        <v>49</v>
      </c>
      <c r="W309" s="6" t="s">
        <v>50</v>
      </c>
      <c r="X309" s="6" t="s">
        <v>978</v>
      </c>
      <c r="Y309" s="6" t="s">
        <v>79</v>
      </c>
      <c r="Z309" s="6" t="s">
        <v>1851</v>
      </c>
    </row>
    <row r="310" spans="1:26" ht="13.2">
      <c r="A310" s="5">
        <v>45162.738190532407</v>
      </c>
      <c r="B310" s="6" t="s">
        <v>1857</v>
      </c>
      <c r="C310" s="6" t="s">
        <v>44</v>
      </c>
      <c r="D310" s="6" t="s">
        <v>45</v>
      </c>
      <c r="E310" s="6" t="s">
        <v>75</v>
      </c>
      <c r="F310" s="6" t="s">
        <v>30</v>
      </c>
      <c r="G310" s="6" t="s">
        <v>31</v>
      </c>
      <c r="H310" s="6" t="s">
        <v>226</v>
      </c>
      <c r="I310" s="6" t="s">
        <v>33</v>
      </c>
      <c r="J310" s="6" t="s">
        <v>48</v>
      </c>
      <c r="K310" s="6" t="s">
        <v>48</v>
      </c>
      <c r="L310" s="6" t="s">
        <v>35</v>
      </c>
      <c r="M310" s="6" t="s">
        <v>60</v>
      </c>
      <c r="N310" s="6" t="s">
        <v>60</v>
      </c>
      <c r="O310" s="6" t="s">
        <v>68</v>
      </c>
      <c r="P310" s="6" t="s">
        <v>49</v>
      </c>
      <c r="Q310" s="6" t="s">
        <v>49</v>
      </c>
      <c r="R310" s="6" t="s">
        <v>49</v>
      </c>
      <c r="S310" s="6" t="s">
        <v>49</v>
      </c>
      <c r="T310" s="6" t="s">
        <v>49</v>
      </c>
      <c r="U310" s="6" t="s">
        <v>49</v>
      </c>
      <c r="V310" s="6" t="s">
        <v>49</v>
      </c>
      <c r="W310" s="6" t="s">
        <v>154</v>
      </c>
      <c r="X310" s="6" t="s">
        <v>1391</v>
      </c>
      <c r="Y310" s="6" t="s">
        <v>1699</v>
      </c>
      <c r="Z310" s="6" t="s">
        <v>1858</v>
      </c>
    </row>
    <row r="311" spans="1:26" ht="13.2">
      <c r="A311" s="5">
        <v>45162.746517465275</v>
      </c>
      <c r="B311" s="6" t="s">
        <v>1874</v>
      </c>
      <c r="C311" s="6" t="s">
        <v>44</v>
      </c>
      <c r="D311" s="6" t="s">
        <v>45</v>
      </c>
      <c r="E311" s="6" t="s">
        <v>29</v>
      </c>
      <c r="F311" s="6" t="s">
        <v>76</v>
      </c>
      <c r="G311" s="6" t="s">
        <v>31</v>
      </c>
      <c r="H311" s="6" t="s">
        <v>148</v>
      </c>
      <c r="I311" s="6" t="s">
        <v>47</v>
      </c>
      <c r="J311" s="6" t="s">
        <v>48</v>
      </c>
      <c r="K311" s="6" t="s">
        <v>48</v>
      </c>
      <c r="L311" s="6" t="s">
        <v>48</v>
      </c>
      <c r="M311" s="6" t="s">
        <v>48</v>
      </c>
      <c r="N311" s="6" t="s">
        <v>48</v>
      </c>
      <c r="O311" s="6" t="s">
        <v>49</v>
      </c>
      <c r="P311" s="6" t="s">
        <v>49</v>
      </c>
      <c r="Q311" s="6" t="s">
        <v>37</v>
      </c>
      <c r="R311" s="6" t="s">
        <v>69</v>
      </c>
      <c r="S311" s="6" t="s">
        <v>49</v>
      </c>
      <c r="T311" s="6" t="s">
        <v>49</v>
      </c>
      <c r="U311" s="6" t="s">
        <v>49</v>
      </c>
      <c r="V311" s="6" t="s">
        <v>49</v>
      </c>
      <c r="W311" s="6" t="s">
        <v>206</v>
      </c>
      <c r="X311" s="6" t="s">
        <v>1052</v>
      </c>
      <c r="Y311" s="6" t="s">
        <v>1875</v>
      </c>
      <c r="Z311" s="6" t="s">
        <v>1876</v>
      </c>
    </row>
    <row r="312" spans="1:26" ht="13.2">
      <c r="A312" s="5">
        <v>45162.74686190972</v>
      </c>
      <c r="B312" s="6" t="s">
        <v>1877</v>
      </c>
      <c r="C312" s="6" t="s">
        <v>27</v>
      </c>
      <c r="D312" s="6" t="s">
        <v>45</v>
      </c>
      <c r="E312" s="6" t="s">
        <v>75</v>
      </c>
      <c r="F312" s="6" t="s">
        <v>30</v>
      </c>
      <c r="G312" s="6" t="s">
        <v>31</v>
      </c>
      <c r="H312" s="6" t="s">
        <v>59</v>
      </c>
      <c r="I312" s="6" t="s">
        <v>47</v>
      </c>
      <c r="J312" s="6" t="s">
        <v>48</v>
      </c>
      <c r="K312" s="6" t="s">
        <v>35</v>
      </c>
      <c r="L312" s="6" t="s">
        <v>35</v>
      </c>
      <c r="M312" s="6" t="s">
        <v>35</v>
      </c>
      <c r="N312" s="6" t="s">
        <v>35</v>
      </c>
      <c r="O312" s="6" t="s">
        <v>87</v>
      </c>
      <c r="P312" s="6" t="s">
        <v>37</v>
      </c>
      <c r="Q312" s="6" t="s">
        <v>49</v>
      </c>
      <c r="R312" s="6" t="s">
        <v>49</v>
      </c>
      <c r="S312" s="6" t="s">
        <v>49</v>
      </c>
      <c r="T312" s="6" t="s">
        <v>49</v>
      </c>
      <c r="U312" s="6" t="s">
        <v>37</v>
      </c>
      <c r="V312" s="6" t="s">
        <v>49</v>
      </c>
      <c r="W312" s="6" t="s">
        <v>154</v>
      </c>
      <c r="X312" s="6" t="s">
        <v>1246</v>
      </c>
      <c r="Y312" s="6" t="s">
        <v>72</v>
      </c>
      <c r="Z312" s="6" t="s">
        <v>1878</v>
      </c>
    </row>
    <row r="313" spans="1:26" ht="13.2">
      <c r="A313" s="5">
        <v>45162.76063636574</v>
      </c>
      <c r="B313" s="6" t="s">
        <v>1894</v>
      </c>
      <c r="C313" s="6" t="s">
        <v>27</v>
      </c>
      <c r="D313" s="6" t="s">
        <v>45</v>
      </c>
      <c r="E313" s="6" t="s">
        <v>29</v>
      </c>
      <c r="F313" s="6" t="s">
        <v>30</v>
      </c>
      <c r="G313" s="6" t="s">
        <v>31</v>
      </c>
      <c r="H313" s="6" t="s">
        <v>226</v>
      </c>
      <c r="I313" s="6" t="s">
        <v>33</v>
      </c>
      <c r="J313" s="6" t="s">
        <v>35</v>
      </c>
      <c r="K313" s="6" t="s">
        <v>35</v>
      </c>
      <c r="L313" s="6" t="s">
        <v>35</v>
      </c>
      <c r="M313" s="6" t="s">
        <v>35</v>
      </c>
      <c r="N313" s="6" t="s">
        <v>48</v>
      </c>
      <c r="O313" s="6" t="s">
        <v>49</v>
      </c>
      <c r="P313" s="6" t="s">
        <v>49</v>
      </c>
      <c r="Q313" s="6" t="s">
        <v>49</v>
      </c>
      <c r="R313" s="6" t="s">
        <v>49</v>
      </c>
      <c r="S313" s="6" t="s">
        <v>37</v>
      </c>
      <c r="T313" s="6" t="s">
        <v>37</v>
      </c>
      <c r="U313" s="6" t="s">
        <v>37</v>
      </c>
      <c r="V313" s="6" t="s">
        <v>49</v>
      </c>
      <c r="W313" s="6" t="s">
        <v>50</v>
      </c>
      <c r="X313" s="6" t="s">
        <v>974</v>
      </c>
      <c r="Y313" s="6" t="s">
        <v>707</v>
      </c>
      <c r="Z313" s="6" t="s">
        <v>1895</v>
      </c>
    </row>
    <row r="314" spans="1:26" ht="13.2">
      <c r="A314" s="5">
        <v>45162.770684270828</v>
      </c>
      <c r="B314" s="6" t="s">
        <v>1901</v>
      </c>
      <c r="C314" s="6" t="s">
        <v>27</v>
      </c>
      <c r="D314" s="6" t="s">
        <v>45</v>
      </c>
      <c r="E314" s="6" t="s">
        <v>230</v>
      </c>
      <c r="F314" s="6" t="s">
        <v>30</v>
      </c>
      <c r="G314" s="6" t="s">
        <v>1498</v>
      </c>
      <c r="H314" s="6" t="s">
        <v>148</v>
      </c>
      <c r="I314" s="6" t="s">
        <v>33</v>
      </c>
      <c r="J314" s="6" t="s">
        <v>35</v>
      </c>
      <c r="K314" s="6" t="s">
        <v>34</v>
      </c>
      <c r="L314" s="6" t="s">
        <v>48</v>
      </c>
      <c r="M314" s="6" t="s">
        <v>48</v>
      </c>
      <c r="N314" s="6" t="s">
        <v>48</v>
      </c>
      <c r="O314" s="6" t="s">
        <v>87</v>
      </c>
      <c r="P314" s="6" t="s">
        <v>37</v>
      </c>
      <c r="Q314" s="6" t="s">
        <v>37</v>
      </c>
      <c r="R314" s="6" t="s">
        <v>49</v>
      </c>
      <c r="S314" s="6" t="s">
        <v>38</v>
      </c>
      <c r="T314" s="6" t="s">
        <v>37</v>
      </c>
      <c r="U314" s="6" t="s">
        <v>37</v>
      </c>
      <c r="V314" s="6" t="s">
        <v>37</v>
      </c>
      <c r="W314" s="6" t="s">
        <v>106</v>
      </c>
      <c r="X314" s="6" t="s">
        <v>1471</v>
      </c>
      <c r="Y314" s="6" t="s">
        <v>1902</v>
      </c>
      <c r="Z314" s="6" t="s">
        <v>1903</v>
      </c>
    </row>
    <row r="315" spans="1:26" ht="13.2">
      <c r="A315" s="5">
        <v>45162.771978564815</v>
      </c>
      <c r="B315" s="6" t="s">
        <v>1904</v>
      </c>
      <c r="C315" s="6" t="s">
        <v>27</v>
      </c>
      <c r="D315" s="6" t="s">
        <v>45</v>
      </c>
      <c r="E315" s="6" t="s">
        <v>29</v>
      </c>
      <c r="F315" s="6" t="s">
        <v>164</v>
      </c>
      <c r="G315" s="6" t="s">
        <v>1905</v>
      </c>
      <c r="H315" s="6" t="s">
        <v>226</v>
      </c>
      <c r="I315" s="6" t="s">
        <v>47</v>
      </c>
      <c r="J315" s="6" t="s">
        <v>35</v>
      </c>
      <c r="K315" s="6" t="s">
        <v>48</v>
      </c>
      <c r="L315" s="6" t="s">
        <v>48</v>
      </c>
      <c r="M315" s="6" t="s">
        <v>35</v>
      </c>
      <c r="N315" s="6" t="s">
        <v>60</v>
      </c>
      <c r="O315" s="6" t="s">
        <v>87</v>
      </c>
      <c r="P315" s="6" t="s">
        <v>37</v>
      </c>
      <c r="Q315" s="6" t="s">
        <v>37</v>
      </c>
      <c r="R315" s="6" t="s">
        <v>69</v>
      </c>
      <c r="S315" s="6" t="s">
        <v>37</v>
      </c>
      <c r="T315" s="6" t="s">
        <v>37</v>
      </c>
      <c r="U315" s="6" t="s">
        <v>37</v>
      </c>
      <c r="V315" s="6" t="s">
        <v>37</v>
      </c>
      <c r="W315" s="6" t="s">
        <v>100</v>
      </c>
      <c r="X315" s="6" t="s">
        <v>962</v>
      </c>
      <c r="Y315" s="6" t="s">
        <v>353</v>
      </c>
      <c r="Z315" s="6" t="s">
        <v>1906</v>
      </c>
    </row>
    <row r="316" spans="1:26" ht="13.2">
      <c r="A316" s="5">
        <v>45162.777695486111</v>
      </c>
      <c r="B316" s="6" t="s">
        <v>1911</v>
      </c>
      <c r="C316" s="6" t="s">
        <v>44</v>
      </c>
      <c r="D316" s="6" t="s">
        <v>45</v>
      </c>
      <c r="E316" s="6" t="s">
        <v>75</v>
      </c>
      <c r="F316" s="6" t="s">
        <v>30</v>
      </c>
      <c r="G316" s="6" t="s">
        <v>31</v>
      </c>
      <c r="H316" s="6" t="s">
        <v>46</v>
      </c>
      <c r="I316" s="6" t="s">
        <v>47</v>
      </c>
      <c r="J316" s="6" t="s">
        <v>35</v>
      </c>
      <c r="K316" s="6" t="s">
        <v>48</v>
      </c>
      <c r="L316" s="6" t="s">
        <v>35</v>
      </c>
      <c r="M316" s="6" t="s">
        <v>48</v>
      </c>
      <c r="N316" s="6" t="s">
        <v>48</v>
      </c>
      <c r="O316" s="6" t="s">
        <v>87</v>
      </c>
      <c r="P316" s="6" t="s">
        <v>49</v>
      </c>
      <c r="Q316" s="6" t="s">
        <v>49</v>
      </c>
      <c r="R316" s="6" t="s">
        <v>69</v>
      </c>
      <c r="S316" s="6" t="s">
        <v>49</v>
      </c>
      <c r="T316" s="6" t="s">
        <v>49</v>
      </c>
      <c r="U316" s="6" t="s">
        <v>37</v>
      </c>
      <c r="V316" s="6" t="s">
        <v>49</v>
      </c>
      <c r="W316" s="6" t="s">
        <v>238</v>
      </c>
      <c r="X316" s="6" t="s">
        <v>1133</v>
      </c>
      <c r="Y316" s="6" t="s">
        <v>1395</v>
      </c>
      <c r="Z316" s="6" t="s">
        <v>1912</v>
      </c>
    </row>
    <row r="317" spans="1:26" ht="13.2">
      <c r="A317" s="5">
        <v>45162.786831134261</v>
      </c>
      <c r="B317" s="6" t="s">
        <v>1926</v>
      </c>
      <c r="C317" s="6" t="s">
        <v>44</v>
      </c>
      <c r="D317" s="6" t="s">
        <v>45</v>
      </c>
      <c r="E317" s="6" t="s">
        <v>29</v>
      </c>
      <c r="F317" s="6" t="s">
        <v>164</v>
      </c>
      <c r="G317" s="6" t="s">
        <v>1657</v>
      </c>
      <c r="H317" s="6" t="s">
        <v>46</v>
      </c>
      <c r="I317" s="6" t="s">
        <v>47</v>
      </c>
      <c r="J317" s="6" t="s">
        <v>35</v>
      </c>
      <c r="K317" s="6" t="s">
        <v>48</v>
      </c>
      <c r="L317" s="6" t="s">
        <v>35</v>
      </c>
      <c r="M317" s="6" t="s">
        <v>35</v>
      </c>
      <c r="N317" s="6" t="s">
        <v>35</v>
      </c>
      <c r="O317" s="6" t="s">
        <v>87</v>
      </c>
      <c r="P317" s="6" t="s">
        <v>37</v>
      </c>
      <c r="Q317" s="6" t="s">
        <v>37</v>
      </c>
      <c r="R317" s="6" t="s">
        <v>37</v>
      </c>
      <c r="S317" s="6" t="s">
        <v>49</v>
      </c>
      <c r="T317" s="6" t="s">
        <v>49</v>
      </c>
      <c r="U317" s="6" t="s">
        <v>49</v>
      </c>
      <c r="V317" s="6" t="s">
        <v>37</v>
      </c>
      <c r="W317" s="6" t="s">
        <v>50</v>
      </c>
      <c r="X317" s="6" t="s">
        <v>1536</v>
      </c>
      <c r="Y317" s="6" t="s">
        <v>1495</v>
      </c>
      <c r="Z317" s="6" t="s">
        <v>1927</v>
      </c>
    </row>
    <row r="318" spans="1:26" ht="13.2">
      <c r="A318" s="5">
        <v>45162.787788900459</v>
      </c>
      <c r="B318" s="6" t="s">
        <v>1928</v>
      </c>
      <c r="C318" s="6" t="s">
        <v>27</v>
      </c>
      <c r="D318" s="6" t="s">
        <v>45</v>
      </c>
      <c r="E318" s="6" t="s">
        <v>29</v>
      </c>
      <c r="F318" s="6" t="s">
        <v>30</v>
      </c>
      <c r="G318" s="6" t="s">
        <v>1909</v>
      </c>
      <c r="H318" s="6" t="s">
        <v>46</v>
      </c>
      <c r="I318" s="6" t="s">
        <v>33</v>
      </c>
      <c r="J318" s="6" t="s">
        <v>35</v>
      </c>
      <c r="K318" s="6" t="s">
        <v>48</v>
      </c>
      <c r="L318" s="6" t="s">
        <v>48</v>
      </c>
      <c r="M318" s="6" t="s">
        <v>48</v>
      </c>
      <c r="N318" s="6" t="s">
        <v>35</v>
      </c>
      <c r="O318" s="6" t="s">
        <v>49</v>
      </c>
      <c r="P318" s="6" t="s">
        <v>49</v>
      </c>
      <c r="Q318" s="6" t="s">
        <v>49</v>
      </c>
      <c r="R318" s="6" t="s">
        <v>37</v>
      </c>
      <c r="S318" s="6" t="s">
        <v>49</v>
      </c>
      <c r="T318" s="6" t="s">
        <v>49</v>
      </c>
      <c r="U318" s="6" t="s">
        <v>49</v>
      </c>
      <c r="V318" s="6" t="s">
        <v>37</v>
      </c>
      <c r="W318" s="6" t="s">
        <v>1000</v>
      </c>
      <c r="X318" s="6" t="s">
        <v>1929</v>
      </c>
      <c r="Y318" s="6" t="s">
        <v>384</v>
      </c>
      <c r="Z318" s="6" t="s">
        <v>1930</v>
      </c>
    </row>
    <row r="319" spans="1:26" ht="13.2">
      <c r="A319" s="5">
        <v>45162.799726504629</v>
      </c>
      <c r="B319" s="6" t="s">
        <v>1948</v>
      </c>
      <c r="C319" s="6" t="s">
        <v>27</v>
      </c>
      <c r="D319" s="6" t="s">
        <v>45</v>
      </c>
      <c r="E319" s="6" t="s">
        <v>29</v>
      </c>
      <c r="F319" s="6" t="s">
        <v>164</v>
      </c>
      <c r="G319" s="6" t="s">
        <v>1949</v>
      </c>
      <c r="H319" s="6" t="s">
        <v>46</v>
      </c>
      <c r="I319" s="6" t="s">
        <v>33</v>
      </c>
      <c r="J319" s="6" t="s">
        <v>35</v>
      </c>
      <c r="K319" s="6" t="s">
        <v>35</v>
      </c>
      <c r="L319" s="6" t="s">
        <v>35</v>
      </c>
      <c r="M319" s="6" t="s">
        <v>35</v>
      </c>
      <c r="N319" s="6" t="s">
        <v>35</v>
      </c>
      <c r="O319" s="6" t="s">
        <v>87</v>
      </c>
      <c r="P319" s="6" t="s">
        <v>49</v>
      </c>
      <c r="Q319" s="6" t="s">
        <v>37</v>
      </c>
      <c r="R319" s="6" t="s">
        <v>37</v>
      </c>
      <c r="S319" s="6" t="s">
        <v>37</v>
      </c>
      <c r="T319" s="6" t="s">
        <v>37</v>
      </c>
      <c r="U319" s="6" t="s">
        <v>37</v>
      </c>
      <c r="V319" s="6" t="s">
        <v>37</v>
      </c>
      <c r="W319" s="6" t="s">
        <v>191</v>
      </c>
      <c r="X319" s="6" t="s">
        <v>1698</v>
      </c>
      <c r="Y319" s="6" t="s">
        <v>393</v>
      </c>
      <c r="Z319" s="6" t="s">
        <v>1950</v>
      </c>
    </row>
    <row r="320" spans="1:26" ht="13.2">
      <c r="A320" s="5">
        <v>45162.802011851847</v>
      </c>
      <c r="B320" s="6" t="s">
        <v>1957</v>
      </c>
      <c r="C320" s="6" t="s">
        <v>44</v>
      </c>
      <c r="D320" s="6" t="s">
        <v>45</v>
      </c>
      <c r="E320" s="6" t="s">
        <v>29</v>
      </c>
      <c r="F320" s="6" t="s">
        <v>30</v>
      </c>
      <c r="G320" s="6" t="s">
        <v>31</v>
      </c>
      <c r="H320" s="6" t="s">
        <v>32</v>
      </c>
      <c r="I320" s="6" t="s">
        <v>47</v>
      </c>
      <c r="J320" s="6" t="s">
        <v>35</v>
      </c>
      <c r="K320" s="6" t="s">
        <v>48</v>
      </c>
      <c r="L320" s="6" t="s">
        <v>48</v>
      </c>
      <c r="M320" s="6" t="s">
        <v>48</v>
      </c>
      <c r="N320" s="6" t="s">
        <v>48</v>
      </c>
      <c r="O320" s="6" t="s">
        <v>49</v>
      </c>
      <c r="P320" s="6" t="s">
        <v>49</v>
      </c>
      <c r="Q320" s="6" t="s">
        <v>37</v>
      </c>
      <c r="R320" s="6" t="s">
        <v>49</v>
      </c>
      <c r="S320" s="6" t="s">
        <v>49</v>
      </c>
      <c r="T320" s="6" t="s">
        <v>49</v>
      </c>
      <c r="U320" s="6" t="s">
        <v>49</v>
      </c>
      <c r="V320" s="6" t="s">
        <v>49</v>
      </c>
      <c r="W320" s="6" t="s">
        <v>95</v>
      </c>
      <c r="X320" s="6" t="s">
        <v>974</v>
      </c>
      <c r="Y320" s="6" t="s">
        <v>388</v>
      </c>
      <c r="Z320" s="6" t="s">
        <v>1958</v>
      </c>
    </row>
    <row r="321" spans="1:26" ht="13.2">
      <c r="A321" s="5">
        <v>45162.804854108792</v>
      </c>
      <c r="B321" s="6" t="s">
        <v>1962</v>
      </c>
      <c r="C321" s="6" t="s">
        <v>44</v>
      </c>
      <c r="D321" s="6" t="s">
        <v>45</v>
      </c>
      <c r="E321" s="6" t="s">
        <v>75</v>
      </c>
      <c r="F321" s="6" t="s">
        <v>76</v>
      </c>
      <c r="G321" s="6" t="s">
        <v>31</v>
      </c>
      <c r="H321" s="6" t="s">
        <v>148</v>
      </c>
      <c r="I321" s="6" t="s">
        <v>33</v>
      </c>
      <c r="J321" s="6" t="s">
        <v>35</v>
      </c>
      <c r="K321" s="6" t="s">
        <v>48</v>
      </c>
      <c r="L321" s="6" t="s">
        <v>48</v>
      </c>
      <c r="M321" s="6" t="s">
        <v>35</v>
      </c>
      <c r="N321" s="6" t="s">
        <v>35</v>
      </c>
      <c r="O321" s="6" t="s">
        <v>87</v>
      </c>
      <c r="P321" s="6" t="s">
        <v>37</v>
      </c>
      <c r="Q321" s="6" t="s">
        <v>37</v>
      </c>
      <c r="R321" s="6" t="s">
        <v>49</v>
      </c>
      <c r="S321" s="6" t="s">
        <v>37</v>
      </c>
      <c r="T321" s="6" t="s">
        <v>49</v>
      </c>
      <c r="U321" s="6" t="s">
        <v>37</v>
      </c>
      <c r="V321" s="6" t="s">
        <v>37</v>
      </c>
      <c r="W321" s="6" t="s">
        <v>132</v>
      </c>
      <c r="X321" s="6" t="s">
        <v>1302</v>
      </c>
      <c r="Y321" s="6" t="s">
        <v>240</v>
      </c>
      <c r="Z321" s="6" t="s">
        <v>1963</v>
      </c>
    </row>
    <row r="322" spans="1:26" ht="13.2">
      <c r="A322" s="5">
        <v>45162.805126805557</v>
      </c>
      <c r="B322" s="6" t="s">
        <v>1964</v>
      </c>
      <c r="C322" s="6" t="s">
        <v>27</v>
      </c>
      <c r="D322" s="6" t="s">
        <v>45</v>
      </c>
      <c r="E322" s="6" t="s">
        <v>29</v>
      </c>
      <c r="F322" s="6" t="s">
        <v>248</v>
      </c>
      <c r="G322" s="6" t="s">
        <v>31</v>
      </c>
      <c r="H322" s="6" t="s">
        <v>125</v>
      </c>
      <c r="I322" s="6" t="s">
        <v>33</v>
      </c>
      <c r="J322" s="6" t="s">
        <v>35</v>
      </c>
      <c r="K322" s="6" t="s">
        <v>35</v>
      </c>
      <c r="L322" s="6" t="s">
        <v>35</v>
      </c>
      <c r="M322" s="6" t="s">
        <v>35</v>
      </c>
      <c r="N322" s="6" t="s">
        <v>35</v>
      </c>
      <c r="O322" s="6" t="s">
        <v>49</v>
      </c>
      <c r="P322" s="6" t="s">
        <v>37</v>
      </c>
      <c r="Q322" s="6" t="s">
        <v>37</v>
      </c>
      <c r="R322" s="6" t="s">
        <v>49</v>
      </c>
      <c r="S322" s="6" t="s">
        <v>37</v>
      </c>
      <c r="T322" s="6" t="s">
        <v>49</v>
      </c>
      <c r="U322" s="6" t="s">
        <v>37</v>
      </c>
      <c r="V322" s="6" t="s">
        <v>37</v>
      </c>
      <c r="W322" s="6" t="s">
        <v>1952</v>
      </c>
      <c r="X322" s="6" t="s">
        <v>1652</v>
      </c>
      <c r="Y322" s="6" t="s">
        <v>393</v>
      </c>
      <c r="Z322" s="6" t="s">
        <v>1965</v>
      </c>
    </row>
    <row r="323" spans="1:26" ht="13.2">
      <c r="A323" s="5">
        <v>45162.808399768517</v>
      </c>
      <c r="B323" s="6" t="s">
        <v>1966</v>
      </c>
      <c r="C323" s="6" t="s">
        <v>27</v>
      </c>
      <c r="D323" s="6" t="s">
        <v>45</v>
      </c>
      <c r="E323" s="6" t="s">
        <v>75</v>
      </c>
      <c r="F323" s="6" t="s">
        <v>76</v>
      </c>
      <c r="G323" s="6" t="s">
        <v>31</v>
      </c>
      <c r="H323" s="6" t="s">
        <v>125</v>
      </c>
      <c r="I323" s="6" t="s">
        <v>33</v>
      </c>
      <c r="J323" s="6" t="s">
        <v>35</v>
      </c>
      <c r="K323" s="6" t="s">
        <v>60</v>
      </c>
      <c r="L323" s="6" t="s">
        <v>60</v>
      </c>
      <c r="M323" s="6" t="s">
        <v>60</v>
      </c>
      <c r="N323" s="6" t="s">
        <v>60</v>
      </c>
      <c r="O323" s="6" t="s">
        <v>49</v>
      </c>
      <c r="P323" s="6" t="s">
        <v>49</v>
      </c>
      <c r="Q323" s="6" t="s">
        <v>49</v>
      </c>
      <c r="R323" s="6" t="s">
        <v>49</v>
      </c>
      <c r="S323" s="6" t="s">
        <v>37</v>
      </c>
      <c r="T323" s="6" t="s">
        <v>49</v>
      </c>
      <c r="U323" s="6" t="s">
        <v>38</v>
      </c>
      <c r="V323" s="6" t="s">
        <v>37</v>
      </c>
      <c r="W323" s="6" t="s">
        <v>1967</v>
      </c>
      <c r="X323" s="6" t="s">
        <v>940</v>
      </c>
      <c r="Y323" s="6" t="s">
        <v>1256</v>
      </c>
      <c r="Z323" s="6" t="s">
        <v>1968</v>
      </c>
    </row>
    <row r="324" spans="1:26" ht="13.2">
      <c r="A324" s="5">
        <v>45162.81418681713</v>
      </c>
      <c r="B324" s="6" t="s">
        <v>1975</v>
      </c>
      <c r="C324" s="6" t="s">
        <v>44</v>
      </c>
      <c r="D324" s="6" t="s">
        <v>45</v>
      </c>
      <c r="E324" s="6" t="s">
        <v>29</v>
      </c>
      <c r="F324" s="6" t="s">
        <v>76</v>
      </c>
      <c r="G324" s="6" t="s">
        <v>58</v>
      </c>
      <c r="H324" s="6" t="s">
        <v>59</v>
      </c>
      <c r="I324" s="6" t="s">
        <v>33</v>
      </c>
      <c r="J324" s="6" t="s">
        <v>35</v>
      </c>
      <c r="K324" s="6" t="s">
        <v>48</v>
      </c>
      <c r="L324" s="6" t="s">
        <v>35</v>
      </c>
      <c r="M324" s="6" t="s">
        <v>48</v>
      </c>
      <c r="N324" s="6" t="s">
        <v>48</v>
      </c>
      <c r="O324" s="6" t="s">
        <v>87</v>
      </c>
      <c r="P324" s="6" t="s">
        <v>49</v>
      </c>
      <c r="Q324" s="6" t="s">
        <v>49</v>
      </c>
      <c r="R324" s="6" t="s">
        <v>49</v>
      </c>
      <c r="S324" s="6" t="s">
        <v>49</v>
      </c>
      <c r="T324" s="6" t="s">
        <v>37</v>
      </c>
      <c r="U324" s="6" t="s">
        <v>49</v>
      </c>
      <c r="V324" s="6" t="s">
        <v>49</v>
      </c>
      <c r="W324" s="6" t="s">
        <v>50</v>
      </c>
      <c r="X324" s="6" t="s">
        <v>1302</v>
      </c>
      <c r="Y324" s="6" t="s">
        <v>52</v>
      </c>
      <c r="Z324" s="6" t="s">
        <v>1976</v>
      </c>
    </row>
    <row r="325" spans="1:26" ht="13.2">
      <c r="A325" s="5">
        <v>45162.815506747684</v>
      </c>
      <c r="B325" s="6" t="s">
        <v>1977</v>
      </c>
      <c r="C325" s="6" t="s">
        <v>44</v>
      </c>
      <c r="D325" s="6" t="s">
        <v>45</v>
      </c>
      <c r="E325" s="6" t="s">
        <v>29</v>
      </c>
      <c r="F325" s="6" t="s">
        <v>30</v>
      </c>
      <c r="G325" s="6" t="s">
        <v>214</v>
      </c>
      <c r="H325" s="6" t="s">
        <v>112</v>
      </c>
      <c r="I325" s="6" t="s">
        <v>47</v>
      </c>
      <c r="J325" s="6" t="s">
        <v>48</v>
      </c>
      <c r="K325" s="6" t="s">
        <v>35</v>
      </c>
      <c r="L325" s="6" t="s">
        <v>48</v>
      </c>
      <c r="M325" s="6" t="s">
        <v>60</v>
      </c>
      <c r="N325" s="6" t="s">
        <v>48</v>
      </c>
      <c r="O325" s="6" t="s">
        <v>49</v>
      </c>
      <c r="P325" s="6" t="s">
        <v>69</v>
      </c>
      <c r="Q325" s="6" t="s">
        <v>37</v>
      </c>
      <c r="R325" s="6" t="s">
        <v>69</v>
      </c>
      <c r="S325" s="6" t="s">
        <v>69</v>
      </c>
      <c r="T325" s="6" t="s">
        <v>49</v>
      </c>
      <c r="U325" s="6" t="s">
        <v>49</v>
      </c>
      <c r="V325" s="6" t="s">
        <v>37</v>
      </c>
      <c r="W325" s="6" t="s">
        <v>126</v>
      </c>
      <c r="X325" s="6" t="s">
        <v>1978</v>
      </c>
      <c r="Y325" s="6" t="s">
        <v>1979</v>
      </c>
      <c r="Z325" s="6" t="s">
        <v>1980</v>
      </c>
    </row>
    <row r="326" spans="1:26" ht="13.2">
      <c r="A326" s="5">
        <v>45162.815827650462</v>
      </c>
      <c r="B326" s="6" t="s">
        <v>1981</v>
      </c>
      <c r="C326" s="6" t="s">
        <v>27</v>
      </c>
      <c r="D326" s="6" t="s">
        <v>45</v>
      </c>
      <c r="E326" s="6" t="s">
        <v>230</v>
      </c>
      <c r="F326" s="6" t="s">
        <v>164</v>
      </c>
      <c r="G326" s="6" t="s">
        <v>1982</v>
      </c>
      <c r="H326" s="6" t="s">
        <v>112</v>
      </c>
      <c r="I326" s="6" t="s">
        <v>33</v>
      </c>
      <c r="J326" s="6" t="s">
        <v>35</v>
      </c>
      <c r="K326" s="6" t="s">
        <v>48</v>
      </c>
      <c r="L326" s="6" t="s">
        <v>35</v>
      </c>
      <c r="M326" s="6" t="s">
        <v>48</v>
      </c>
      <c r="N326" s="6" t="s">
        <v>35</v>
      </c>
      <c r="O326" s="6" t="s">
        <v>87</v>
      </c>
      <c r="P326" s="6" t="s">
        <v>37</v>
      </c>
      <c r="Q326" s="6" t="s">
        <v>37</v>
      </c>
      <c r="R326" s="6" t="s">
        <v>37</v>
      </c>
      <c r="S326" s="6" t="s">
        <v>37</v>
      </c>
      <c r="T326" s="6" t="s">
        <v>37</v>
      </c>
      <c r="U326" s="6" t="s">
        <v>37</v>
      </c>
      <c r="V326" s="6" t="s">
        <v>38</v>
      </c>
      <c r="W326" s="6" t="s">
        <v>70</v>
      </c>
      <c r="X326" s="6" t="s">
        <v>978</v>
      </c>
      <c r="Y326" s="6" t="s">
        <v>1983</v>
      </c>
      <c r="Z326" s="6" t="s">
        <v>1984</v>
      </c>
    </row>
    <row r="327" spans="1:26" ht="13.2">
      <c r="A327" s="5">
        <v>45162.816642164355</v>
      </c>
      <c r="B327" s="6" t="s">
        <v>1989</v>
      </c>
      <c r="C327" s="6" t="s">
        <v>44</v>
      </c>
      <c r="D327" s="6" t="s">
        <v>45</v>
      </c>
      <c r="E327" s="6" t="s">
        <v>29</v>
      </c>
      <c r="F327" s="6" t="s">
        <v>76</v>
      </c>
      <c r="G327" s="6" t="s">
        <v>58</v>
      </c>
      <c r="H327" s="6" t="s">
        <v>46</v>
      </c>
      <c r="I327" s="6" t="s">
        <v>33</v>
      </c>
      <c r="J327" s="6" t="s">
        <v>34</v>
      </c>
      <c r="K327" s="6" t="s">
        <v>48</v>
      </c>
      <c r="L327" s="6" t="s">
        <v>60</v>
      </c>
      <c r="M327" s="6" t="s">
        <v>48</v>
      </c>
      <c r="N327" s="6" t="s">
        <v>35</v>
      </c>
      <c r="O327" s="6" t="s">
        <v>49</v>
      </c>
      <c r="P327" s="6" t="s">
        <v>49</v>
      </c>
      <c r="Q327" s="6" t="s">
        <v>49</v>
      </c>
      <c r="R327" s="6" t="s">
        <v>49</v>
      </c>
      <c r="S327" s="6" t="s">
        <v>49</v>
      </c>
      <c r="T327" s="6" t="s">
        <v>37</v>
      </c>
      <c r="U327" s="6" t="s">
        <v>37</v>
      </c>
      <c r="V327" s="6" t="s">
        <v>37</v>
      </c>
      <c r="W327" s="6" t="s">
        <v>77</v>
      </c>
      <c r="X327" s="6" t="s">
        <v>1223</v>
      </c>
      <c r="Y327" s="6" t="s">
        <v>240</v>
      </c>
      <c r="Z327" s="6" t="s">
        <v>1990</v>
      </c>
    </row>
    <row r="328" spans="1:26" ht="13.2">
      <c r="A328" s="5">
        <v>45162.821586377315</v>
      </c>
      <c r="B328" s="6" t="s">
        <v>2006</v>
      </c>
      <c r="C328" s="6" t="s">
        <v>44</v>
      </c>
      <c r="D328" s="6" t="s">
        <v>45</v>
      </c>
      <c r="E328" s="6" t="s">
        <v>29</v>
      </c>
      <c r="F328" s="6" t="s">
        <v>164</v>
      </c>
      <c r="G328" s="6" t="s">
        <v>403</v>
      </c>
      <c r="H328" s="6" t="s">
        <v>105</v>
      </c>
      <c r="I328" s="6" t="s">
        <v>47</v>
      </c>
      <c r="J328" s="6" t="s">
        <v>48</v>
      </c>
      <c r="K328" s="6" t="s">
        <v>48</v>
      </c>
      <c r="L328" s="6" t="s">
        <v>48</v>
      </c>
      <c r="M328" s="6" t="s">
        <v>48</v>
      </c>
      <c r="N328" s="6" t="s">
        <v>35</v>
      </c>
      <c r="O328" s="6" t="s">
        <v>87</v>
      </c>
      <c r="P328" s="6" t="s">
        <v>37</v>
      </c>
      <c r="Q328" s="6" t="s">
        <v>37</v>
      </c>
      <c r="R328" s="6" t="s">
        <v>37</v>
      </c>
      <c r="S328" s="6" t="s">
        <v>49</v>
      </c>
      <c r="T328" s="6" t="s">
        <v>49</v>
      </c>
      <c r="U328" s="6" t="s">
        <v>49</v>
      </c>
      <c r="V328" s="6" t="s">
        <v>37</v>
      </c>
      <c r="W328" s="6" t="s">
        <v>95</v>
      </c>
      <c r="X328" s="6" t="s">
        <v>1204</v>
      </c>
      <c r="Y328" s="6" t="s">
        <v>270</v>
      </c>
      <c r="Z328" s="6" t="s">
        <v>2007</v>
      </c>
    </row>
    <row r="329" spans="1:26" ht="13.2">
      <c r="A329" s="5">
        <v>45162.826067939815</v>
      </c>
      <c r="B329" s="6" t="s">
        <v>2011</v>
      </c>
      <c r="C329" s="6" t="s">
        <v>44</v>
      </c>
      <c r="D329" s="6" t="s">
        <v>45</v>
      </c>
      <c r="E329" s="6" t="s">
        <v>75</v>
      </c>
      <c r="F329" s="6" t="s">
        <v>30</v>
      </c>
      <c r="G329" s="6" t="s">
        <v>31</v>
      </c>
      <c r="H329" s="6" t="s">
        <v>46</v>
      </c>
      <c r="I329" s="6" t="s">
        <v>33</v>
      </c>
      <c r="J329" s="6" t="s">
        <v>48</v>
      </c>
      <c r="K329" s="6" t="s">
        <v>35</v>
      </c>
      <c r="L329" s="6" t="s">
        <v>48</v>
      </c>
      <c r="M329" s="6" t="s">
        <v>48</v>
      </c>
      <c r="N329" s="6" t="s">
        <v>35</v>
      </c>
      <c r="O329" s="6" t="s">
        <v>87</v>
      </c>
      <c r="P329" s="6" t="s">
        <v>49</v>
      </c>
      <c r="Q329" s="6" t="s">
        <v>49</v>
      </c>
      <c r="R329" s="6" t="s">
        <v>49</v>
      </c>
      <c r="S329" s="6" t="s">
        <v>49</v>
      </c>
      <c r="T329" s="6" t="s">
        <v>49</v>
      </c>
      <c r="U329" s="6" t="s">
        <v>49</v>
      </c>
      <c r="V329" s="6" t="s">
        <v>49</v>
      </c>
      <c r="W329" s="6" t="s">
        <v>39</v>
      </c>
      <c r="X329" s="6" t="s">
        <v>1536</v>
      </c>
      <c r="Y329" s="6" t="s">
        <v>1718</v>
      </c>
      <c r="Z329" s="6" t="s">
        <v>2012</v>
      </c>
    </row>
    <row r="330" spans="1:26" ht="13.2">
      <c r="A330" s="5">
        <v>45162.831433854168</v>
      </c>
      <c r="B330" s="6" t="s">
        <v>2019</v>
      </c>
      <c r="C330" s="6" t="s">
        <v>44</v>
      </c>
      <c r="D330" s="6" t="s">
        <v>45</v>
      </c>
      <c r="E330" s="6" t="s">
        <v>29</v>
      </c>
      <c r="F330" s="6" t="s">
        <v>164</v>
      </c>
      <c r="G330" s="6" t="s">
        <v>2020</v>
      </c>
      <c r="H330" s="6" t="s">
        <v>226</v>
      </c>
      <c r="I330" s="6" t="s">
        <v>47</v>
      </c>
      <c r="J330" s="6" t="s">
        <v>35</v>
      </c>
      <c r="K330" s="6" t="s">
        <v>35</v>
      </c>
      <c r="L330" s="6" t="s">
        <v>35</v>
      </c>
      <c r="M330" s="6" t="s">
        <v>35</v>
      </c>
      <c r="N330" s="6" t="s">
        <v>35</v>
      </c>
      <c r="O330" s="6" t="s">
        <v>49</v>
      </c>
      <c r="P330" s="6" t="s">
        <v>49</v>
      </c>
      <c r="Q330" s="6" t="s">
        <v>49</v>
      </c>
      <c r="R330" s="6" t="s">
        <v>49</v>
      </c>
      <c r="S330" s="6" t="s">
        <v>49</v>
      </c>
      <c r="T330" s="6" t="s">
        <v>49</v>
      </c>
      <c r="U330" s="6" t="s">
        <v>37</v>
      </c>
      <c r="V330" s="6" t="s">
        <v>37</v>
      </c>
      <c r="W330" s="6" t="s">
        <v>106</v>
      </c>
      <c r="X330" s="6" t="s">
        <v>2021</v>
      </c>
      <c r="Y330" s="6" t="s">
        <v>828</v>
      </c>
      <c r="Z330" s="6" t="s">
        <v>2022</v>
      </c>
    </row>
    <row r="331" spans="1:26" ht="13.2">
      <c r="A331" s="5">
        <v>45162.835397962961</v>
      </c>
      <c r="B331" s="6" t="s">
        <v>2023</v>
      </c>
      <c r="C331" s="6" t="s">
        <v>27</v>
      </c>
      <c r="D331" s="6" t="s">
        <v>45</v>
      </c>
      <c r="E331" s="6" t="s">
        <v>29</v>
      </c>
      <c r="F331" s="6" t="s">
        <v>76</v>
      </c>
      <c r="G331" s="6" t="s">
        <v>31</v>
      </c>
      <c r="H331" s="6" t="s">
        <v>83</v>
      </c>
      <c r="I331" s="6" t="s">
        <v>33</v>
      </c>
      <c r="J331" s="6" t="s">
        <v>35</v>
      </c>
      <c r="K331" s="6" t="s">
        <v>34</v>
      </c>
      <c r="L331" s="6" t="s">
        <v>35</v>
      </c>
      <c r="M331" s="6" t="s">
        <v>35</v>
      </c>
      <c r="N331" s="6" t="s">
        <v>35</v>
      </c>
      <c r="O331" s="6" t="s">
        <v>87</v>
      </c>
      <c r="P331" s="6" t="s">
        <v>37</v>
      </c>
      <c r="Q331" s="6" t="s">
        <v>37</v>
      </c>
      <c r="R331" s="6" t="s">
        <v>37</v>
      </c>
      <c r="S331" s="6" t="s">
        <v>37</v>
      </c>
      <c r="T331" s="6" t="s">
        <v>37</v>
      </c>
      <c r="U331" s="6" t="s">
        <v>37</v>
      </c>
      <c r="V331" s="6" t="s">
        <v>37</v>
      </c>
      <c r="W331" s="6" t="s">
        <v>77</v>
      </c>
      <c r="X331" s="6" t="s">
        <v>1246</v>
      </c>
      <c r="Y331" s="6" t="s">
        <v>115</v>
      </c>
      <c r="Z331" s="6" t="s">
        <v>2024</v>
      </c>
    </row>
    <row r="332" spans="1:26" ht="13.2">
      <c r="A332" s="5">
        <v>45162.837512939819</v>
      </c>
      <c r="B332" s="6" t="s">
        <v>2025</v>
      </c>
      <c r="C332" s="6" t="s">
        <v>44</v>
      </c>
      <c r="D332" s="6" t="s">
        <v>45</v>
      </c>
      <c r="E332" s="6" t="s">
        <v>29</v>
      </c>
      <c r="F332" s="6" t="s">
        <v>76</v>
      </c>
      <c r="G332" s="6" t="s">
        <v>31</v>
      </c>
      <c r="H332" s="6" t="s">
        <v>112</v>
      </c>
      <c r="I332" s="6" t="s">
        <v>33</v>
      </c>
      <c r="J332" s="6" t="s">
        <v>35</v>
      </c>
      <c r="K332" s="6" t="s">
        <v>35</v>
      </c>
      <c r="L332" s="6" t="s">
        <v>35</v>
      </c>
      <c r="M332" s="6" t="s">
        <v>35</v>
      </c>
      <c r="N332" s="6" t="s">
        <v>35</v>
      </c>
      <c r="O332" s="6" t="s">
        <v>49</v>
      </c>
      <c r="P332" s="6" t="s">
        <v>37</v>
      </c>
      <c r="Q332" s="6" t="s">
        <v>37</v>
      </c>
      <c r="R332" s="6" t="s">
        <v>37</v>
      </c>
      <c r="S332" s="6" t="s">
        <v>49</v>
      </c>
      <c r="T332" s="6" t="s">
        <v>37</v>
      </c>
      <c r="U332" s="6" t="s">
        <v>38</v>
      </c>
      <c r="V332" s="6" t="s">
        <v>37</v>
      </c>
      <c r="W332" s="6" t="s">
        <v>206</v>
      </c>
      <c r="X332" s="6" t="s">
        <v>2026</v>
      </c>
      <c r="Y332" s="6" t="s">
        <v>388</v>
      </c>
      <c r="Z332" s="6" t="s">
        <v>2027</v>
      </c>
    </row>
    <row r="333" spans="1:26" ht="13.2">
      <c r="A333" s="5">
        <v>45162.840923206022</v>
      </c>
      <c r="B333" s="6" t="s">
        <v>2028</v>
      </c>
      <c r="C333" s="6" t="s">
        <v>44</v>
      </c>
      <c r="D333" s="6" t="s">
        <v>45</v>
      </c>
      <c r="E333" s="6" t="s">
        <v>29</v>
      </c>
      <c r="F333" s="6" t="s">
        <v>76</v>
      </c>
      <c r="G333" s="6" t="s">
        <v>31</v>
      </c>
      <c r="H333" s="6" t="s">
        <v>226</v>
      </c>
      <c r="I333" s="6" t="s">
        <v>33</v>
      </c>
      <c r="J333" s="6" t="s">
        <v>34</v>
      </c>
      <c r="K333" s="6" t="s">
        <v>48</v>
      </c>
      <c r="L333" s="6" t="s">
        <v>34</v>
      </c>
      <c r="M333" s="6" t="s">
        <v>48</v>
      </c>
      <c r="N333" s="6" t="s">
        <v>34</v>
      </c>
      <c r="O333" s="6" t="s">
        <v>49</v>
      </c>
      <c r="P333" s="6" t="s">
        <v>38</v>
      </c>
      <c r="Q333" s="6" t="s">
        <v>363</v>
      </c>
      <c r="R333" s="6" t="s">
        <v>69</v>
      </c>
      <c r="S333" s="6" t="s">
        <v>363</v>
      </c>
      <c r="T333" s="6" t="s">
        <v>37</v>
      </c>
      <c r="U333" s="6" t="s">
        <v>363</v>
      </c>
      <c r="V333" s="6" t="s">
        <v>38</v>
      </c>
      <c r="W333" s="6" t="s">
        <v>197</v>
      </c>
      <c r="X333" s="6" t="s">
        <v>1204</v>
      </c>
      <c r="Y333" s="6" t="s">
        <v>223</v>
      </c>
      <c r="Z333" s="6" t="s">
        <v>2029</v>
      </c>
    </row>
    <row r="334" spans="1:26" ht="13.2">
      <c r="A334" s="5">
        <v>45162.841638831014</v>
      </c>
      <c r="B334" s="6" t="s">
        <v>2030</v>
      </c>
      <c r="C334" s="6" t="s">
        <v>27</v>
      </c>
      <c r="D334" s="6" t="s">
        <v>45</v>
      </c>
      <c r="E334" s="6" t="s">
        <v>29</v>
      </c>
      <c r="F334" s="6" t="s">
        <v>30</v>
      </c>
      <c r="G334" s="6" t="s">
        <v>31</v>
      </c>
      <c r="H334" s="6" t="s">
        <v>148</v>
      </c>
      <c r="I334" s="6" t="s">
        <v>47</v>
      </c>
      <c r="J334" s="6" t="s">
        <v>60</v>
      </c>
      <c r="K334" s="6" t="s">
        <v>48</v>
      </c>
      <c r="L334" s="6" t="s">
        <v>60</v>
      </c>
      <c r="M334" s="6" t="s">
        <v>60</v>
      </c>
      <c r="N334" s="6" t="s">
        <v>48</v>
      </c>
      <c r="O334" s="6" t="s">
        <v>68</v>
      </c>
      <c r="P334" s="6" t="s">
        <v>49</v>
      </c>
      <c r="Q334" s="6" t="s">
        <v>49</v>
      </c>
      <c r="R334" s="6" t="s">
        <v>49</v>
      </c>
      <c r="S334" s="6" t="s">
        <v>49</v>
      </c>
      <c r="T334" s="6" t="s">
        <v>69</v>
      </c>
      <c r="U334" s="6" t="s">
        <v>49</v>
      </c>
      <c r="V334" s="6" t="s">
        <v>49</v>
      </c>
      <c r="W334" s="6" t="s">
        <v>238</v>
      </c>
      <c r="X334" s="6" t="s">
        <v>974</v>
      </c>
      <c r="Y334" s="6" t="s">
        <v>193</v>
      </c>
      <c r="Z334" s="6" t="s">
        <v>2031</v>
      </c>
    </row>
    <row r="335" spans="1:26" ht="13.2">
      <c r="A335" s="5">
        <v>45162.849288078709</v>
      </c>
      <c r="B335" s="6" t="s">
        <v>2041</v>
      </c>
      <c r="C335" s="6" t="s">
        <v>44</v>
      </c>
      <c r="D335" s="6" t="s">
        <v>45</v>
      </c>
      <c r="E335" s="6" t="s">
        <v>29</v>
      </c>
      <c r="F335" s="6" t="s">
        <v>30</v>
      </c>
      <c r="G335" s="6" t="s">
        <v>214</v>
      </c>
      <c r="H335" s="6" t="s">
        <v>59</v>
      </c>
      <c r="I335" s="6" t="s">
        <v>33</v>
      </c>
      <c r="J335" s="6" t="s">
        <v>34</v>
      </c>
      <c r="K335" s="6" t="s">
        <v>34</v>
      </c>
      <c r="L335" s="6" t="s">
        <v>34</v>
      </c>
      <c r="M335" s="6" t="s">
        <v>34</v>
      </c>
      <c r="N335" s="6" t="s">
        <v>34</v>
      </c>
      <c r="O335" s="6" t="s">
        <v>87</v>
      </c>
      <c r="P335" s="6" t="s">
        <v>37</v>
      </c>
      <c r="Q335" s="6" t="s">
        <v>37</v>
      </c>
      <c r="R335" s="6" t="s">
        <v>37</v>
      </c>
      <c r="S335" s="6" t="s">
        <v>38</v>
      </c>
      <c r="T335" s="6" t="s">
        <v>37</v>
      </c>
      <c r="U335" s="6" t="s">
        <v>38</v>
      </c>
      <c r="V335" s="6" t="s">
        <v>38</v>
      </c>
      <c r="W335" s="6" t="s">
        <v>274</v>
      </c>
      <c r="X335" s="6" t="s">
        <v>1461</v>
      </c>
      <c r="Y335" s="6" t="s">
        <v>2042</v>
      </c>
      <c r="Z335" s="6" t="s">
        <v>2043</v>
      </c>
    </row>
    <row r="336" spans="1:26" ht="13.2">
      <c r="A336" s="5">
        <v>45162.850154884261</v>
      </c>
      <c r="B336" s="6" t="s">
        <v>2044</v>
      </c>
      <c r="C336" s="6" t="s">
        <v>44</v>
      </c>
      <c r="D336" s="6" t="s">
        <v>45</v>
      </c>
      <c r="E336" s="6" t="s">
        <v>29</v>
      </c>
      <c r="F336" s="6" t="s">
        <v>164</v>
      </c>
      <c r="G336" s="6" t="s">
        <v>2045</v>
      </c>
      <c r="H336" s="6" t="s">
        <v>46</v>
      </c>
      <c r="I336" s="6" t="s">
        <v>33</v>
      </c>
      <c r="J336" s="6" t="s">
        <v>48</v>
      </c>
      <c r="K336" s="6" t="s">
        <v>48</v>
      </c>
      <c r="L336" s="6" t="s">
        <v>48</v>
      </c>
      <c r="M336" s="6" t="s">
        <v>48</v>
      </c>
      <c r="N336" s="6" t="s">
        <v>48</v>
      </c>
      <c r="O336" s="6" t="s">
        <v>49</v>
      </c>
      <c r="P336" s="6" t="s">
        <v>49</v>
      </c>
      <c r="Q336" s="6" t="s">
        <v>49</v>
      </c>
      <c r="R336" s="6" t="s">
        <v>49</v>
      </c>
      <c r="S336" s="6" t="s">
        <v>49</v>
      </c>
      <c r="T336" s="6" t="s">
        <v>49</v>
      </c>
      <c r="U336" s="6" t="s">
        <v>49</v>
      </c>
      <c r="V336" s="6" t="s">
        <v>38</v>
      </c>
      <c r="W336" s="6" t="s">
        <v>88</v>
      </c>
      <c r="X336" s="6" t="s">
        <v>940</v>
      </c>
      <c r="Y336" s="6" t="s">
        <v>90</v>
      </c>
      <c r="Z336" s="6" t="s">
        <v>2046</v>
      </c>
    </row>
    <row r="337" spans="1:26" ht="13.2">
      <c r="A337" s="5">
        <v>45162.852548587965</v>
      </c>
      <c r="B337" s="6" t="s">
        <v>2049</v>
      </c>
      <c r="C337" s="6" t="s">
        <v>44</v>
      </c>
      <c r="D337" s="6" t="s">
        <v>45</v>
      </c>
      <c r="E337" s="6" t="s">
        <v>29</v>
      </c>
      <c r="F337" s="6" t="s">
        <v>57</v>
      </c>
      <c r="G337" s="6" t="s">
        <v>58</v>
      </c>
      <c r="H337" s="6" t="s">
        <v>59</v>
      </c>
      <c r="I337" s="6" t="s">
        <v>33</v>
      </c>
      <c r="J337" s="6" t="s">
        <v>35</v>
      </c>
      <c r="K337" s="6" t="s">
        <v>48</v>
      </c>
      <c r="L337" s="6" t="s">
        <v>35</v>
      </c>
      <c r="M337" s="6" t="s">
        <v>48</v>
      </c>
      <c r="N337" s="6" t="s">
        <v>34</v>
      </c>
      <c r="O337" s="6" t="s">
        <v>87</v>
      </c>
      <c r="P337" s="6" t="s">
        <v>49</v>
      </c>
      <c r="Q337" s="6" t="s">
        <v>38</v>
      </c>
      <c r="R337" s="6" t="s">
        <v>37</v>
      </c>
      <c r="S337" s="6" t="s">
        <v>38</v>
      </c>
      <c r="T337" s="6" t="s">
        <v>49</v>
      </c>
      <c r="U337" s="6" t="s">
        <v>37</v>
      </c>
      <c r="V337" s="6" t="s">
        <v>38</v>
      </c>
      <c r="W337" s="6" t="s">
        <v>70</v>
      </c>
      <c r="X337" s="6" t="s">
        <v>2001</v>
      </c>
      <c r="Y337" s="6" t="s">
        <v>1864</v>
      </c>
      <c r="Z337" s="6" t="s">
        <v>2050</v>
      </c>
    </row>
    <row r="338" spans="1:26" ht="13.2">
      <c r="A338" s="5">
        <v>45162.853939745371</v>
      </c>
      <c r="B338" s="6" t="s">
        <v>2059</v>
      </c>
      <c r="C338" s="6" t="s">
        <v>44</v>
      </c>
      <c r="D338" s="6" t="s">
        <v>45</v>
      </c>
      <c r="E338" s="6" t="s">
        <v>75</v>
      </c>
      <c r="F338" s="6" t="s">
        <v>30</v>
      </c>
      <c r="G338" s="6" t="s">
        <v>31</v>
      </c>
      <c r="H338" s="6" t="s">
        <v>125</v>
      </c>
      <c r="I338" s="6" t="s">
        <v>33</v>
      </c>
      <c r="J338" s="6" t="s">
        <v>35</v>
      </c>
      <c r="K338" s="6" t="s">
        <v>35</v>
      </c>
      <c r="L338" s="6" t="s">
        <v>35</v>
      </c>
      <c r="M338" s="6" t="s">
        <v>35</v>
      </c>
      <c r="N338" s="6" t="s">
        <v>34</v>
      </c>
      <c r="O338" s="6" t="s">
        <v>87</v>
      </c>
      <c r="P338" s="6" t="s">
        <v>37</v>
      </c>
      <c r="Q338" s="6" t="s">
        <v>37</v>
      </c>
      <c r="R338" s="6" t="s">
        <v>49</v>
      </c>
      <c r="S338" s="6" t="s">
        <v>37</v>
      </c>
      <c r="T338" s="6" t="s">
        <v>37</v>
      </c>
      <c r="U338" s="6" t="s">
        <v>37</v>
      </c>
      <c r="V338" s="6" t="s">
        <v>37</v>
      </c>
      <c r="W338" s="6" t="s">
        <v>39</v>
      </c>
      <c r="X338" s="6" t="s">
        <v>1204</v>
      </c>
      <c r="Y338" s="6" t="s">
        <v>151</v>
      </c>
      <c r="Z338" s="6" t="s">
        <v>2060</v>
      </c>
    </row>
    <row r="339" spans="1:26" ht="13.2">
      <c r="A339" s="5">
        <v>45162.862811770829</v>
      </c>
      <c r="B339" s="6" t="s">
        <v>2067</v>
      </c>
      <c r="C339" s="6" t="s">
        <v>27</v>
      </c>
      <c r="D339" s="6" t="s">
        <v>45</v>
      </c>
      <c r="E339" s="6" t="s">
        <v>29</v>
      </c>
      <c r="F339" s="6" t="s">
        <v>76</v>
      </c>
      <c r="G339" s="6" t="s">
        <v>58</v>
      </c>
      <c r="H339" s="6" t="s">
        <v>32</v>
      </c>
      <c r="I339" s="6" t="s">
        <v>47</v>
      </c>
      <c r="J339" s="6" t="s">
        <v>35</v>
      </c>
      <c r="K339" s="6" t="s">
        <v>35</v>
      </c>
      <c r="L339" s="6" t="s">
        <v>35</v>
      </c>
      <c r="M339" s="6" t="s">
        <v>35</v>
      </c>
      <c r="N339" s="6" t="s">
        <v>35</v>
      </c>
      <c r="O339" s="6" t="s">
        <v>49</v>
      </c>
      <c r="P339" s="6" t="s">
        <v>49</v>
      </c>
      <c r="Q339" s="6" t="s">
        <v>49</v>
      </c>
      <c r="R339" s="6" t="s">
        <v>37</v>
      </c>
      <c r="S339" s="6" t="s">
        <v>37</v>
      </c>
      <c r="T339" s="6" t="s">
        <v>49</v>
      </c>
      <c r="U339" s="6" t="s">
        <v>37</v>
      </c>
      <c r="V339" s="6" t="s">
        <v>37</v>
      </c>
      <c r="W339" s="6" t="s">
        <v>1231</v>
      </c>
      <c r="X339" s="6" t="s">
        <v>1435</v>
      </c>
      <c r="Y339" s="6" t="s">
        <v>151</v>
      </c>
      <c r="Z339" s="6" t="s">
        <v>2068</v>
      </c>
    </row>
    <row r="340" spans="1:26" ht="13.2">
      <c r="A340" s="5">
        <v>45162.864745046296</v>
      </c>
      <c r="B340" s="6" t="s">
        <v>2069</v>
      </c>
      <c r="C340" s="6" t="s">
        <v>44</v>
      </c>
      <c r="D340" s="6" t="s">
        <v>45</v>
      </c>
      <c r="E340" s="6" t="s">
        <v>29</v>
      </c>
      <c r="F340" s="6" t="s">
        <v>30</v>
      </c>
      <c r="G340" s="6" t="s">
        <v>31</v>
      </c>
      <c r="H340" s="6" t="s">
        <v>94</v>
      </c>
      <c r="I340" s="6" t="s">
        <v>33</v>
      </c>
      <c r="J340" s="6" t="s">
        <v>35</v>
      </c>
      <c r="K340" s="6" t="s">
        <v>35</v>
      </c>
      <c r="L340" s="6" t="s">
        <v>35</v>
      </c>
      <c r="M340" s="6" t="s">
        <v>35</v>
      </c>
      <c r="N340" s="6" t="s">
        <v>35</v>
      </c>
      <c r="O340" s="6" t="s">
        <v>49</v>
      </c>
      <c r="P340" s="6" t="s">
        <v>49</v>
      </c>
      <c r="Q340" s="6" t="s">
        <v>38</v>
      </c>
      <c r="R340" s="6" t="s">
        <v>38</v>
      </c>
      <c r="S340" s="6" t="s">
        <v>38</v>
      </c>
      <c r="T340" s="6" t="s">
        <v>38</v>
      </c>
      <c r="U340" s="6" t="s">
        <v>38</v>
      </c>
      <c r="V340" s="6" t="s">
        <v>38</v>
      </c>
      <c r="W340" s="6" t="s">
        <v>50</v>
      </c>
      <c r="X340" s="6" t="s">
        <v>1302</v>
      </c>
      <c r="Y340" s="6" t="s">
        <v>409</v>
      </c>
      <c r="Z340" s="6" t="s">
        <v>2070</v>
      </c>
    </row>
    <row r="341" spans="1:26" ht="13.2">
      <c r="A341" s="5">
        <v>45162.86879497685</v>
      </c>
      <c r="B341" s="6" t="s">
        <v>2074</v>
      </c>
      <c r="C341" s="6" t="s">
        <v>27</v>
      </c>
      <c r="D341" s="6" t="s">
        <v>45</v>
      </c>
      <c r="E341" s="6" t="s">
        <v>29</v>
      </c>
      <c r="F341" s="6" t="s">
        <v>164</v>
      </c>
      <c r="G341" s="6" t="s">
        <v>1498</v>
      </c>
      <c r="H341" s="6" t="s">
        <v>32</v>
      </c>
      <c r="I341" s="6" t="s">
        <v>33</v>
      </c>
      <c r="J341" s="6" t="s">
        <v>35</v>
      </c>
      <c r="K341" s="6" t="s">
        <v>35</v>
      </c>
      <c r="L341" s="6" t="s">
        <v>35</v>
      </c>
      <c r="M341" s="6" t="s">
        <v>35</v>
      </c>
      <c r="N341" s="6" t="s">
        <v>35</v>
      </c>
      <c r="O341" s="6" t="s">
        <v>87</v>
      </c>
      <c r="P341" s="6" t="s">
        <v>37</v>
      </c>
      <c r="Q341" s="6" t="s">
        <v>37</v>
      </c>
      <c r="R341" s="6" t="s">
        <v>49</v>
      </c>
      <c r="S341" s="6" t="s">
        <v>37</v>
      </c>
      <c r="T341" s="6" t="s">
        <v>37</v>
      </c>
      <c r="U341" s="6" t="s">
        <v>37</v>
      </c>
      <c r="V341" s="6" t="s">
        <v>37</v>
      </c>
      <c r="W341" s="6" t="s">
        <v>126</v>
      </c>
      <c r="X341" s="6" t="s">
        <v>940</v>
      </c>
      <c r="Y341" s="6" t="s">
        <v>168</v>
      </c>
      <c r="Z341" s="6" t="s">
        <v>2075</v>
      </c>
    </row>
    <row r="342" spans="1:26" ht="13.2">
      <c r="A342" s="5">
        <v>45162.870928969904</v>
      </c>
      <c r="B342" s="6" t="s">
        <v>2082</v>
      </c>
      <c r="C342" s="6" t="s">
        <v>44</v>
      </c>
      <c r="D342" s="6" t="s">
        <v>45</v>
      </c>
      <c r="E342" s="6" t="s">
        <v>75</v>
      </c>
      <c r="F342" s="6" t="s">
        <v>30</v>
      </c>
      <c r="G342" s="6" t="s">
        <v>31</v>
      </c>
      <c r="H342" s="6" t="s">
        <v>32</v>
      </c>
      <c r="I342" s="6" t="s">
        <v>33</v>
      </c>
      <c r="J342" s="6" t="s">
        <v>34</v>
      </c>
      <c r="K342" s="6" t="s">
        <v>48</v>
      </c>
      <c r="L342" s="6" t="s">
        <v>35</v>
      </c>
      <c r="M342" s="6" t="s">
        <v>35</v>
      </c>
      <c r="N342" s="6" t="s">
        <v>34</v>
      </c>
      <c r="O342" s="6" t="s">
        <v>36</v>
      </c>
      <c r="P342" s="6" t="s">
        <v>38</v>
      </c>
      <c r="Q342" s="6" t="s">
        <v>38</v>
      </c>
      <c r="R342" s="6" t="s">
        <v>37</v>
      </c>
      <c r="S342" s="6" t="s">
        <v>38</v>
      </c>
      <c r="T342" s="6" t="s">
        <v>37</v>
      </c>
      <c r="U342" s="6" t="s">
        <v>38</v>
      </c>
      <c r="V342" s="6" t="s">
        <v>38</v>
      </c>
      <c r="W342" s="6" t="s">
        <v>95</v>
      </c>
      <c r="X342" s="6" t="s">
        <v>1444</v>
      </c>
      <c r="Y342" s="6" t="s">
        <v>1781</v>
      </c>
      <c r="Z342" s="6" t="s">
        <v>2083</v>
      </c>
    </row>
    <row r="343" spans="1:26" ht="13.2">
      <c r="A343" s="5">
        <v>45162.880345324069</v>
      </c>
      <c r="B343" s="6" t="s">
        <v>2087</v>
      </c>
      <c r="C343" s="6" t="s">
        <v>44</v>
      </c>
      <c r="D343" s="6" t="s">
        <v>45</v>
      </c>
      <c r="E343" s="6" t="s">
        <v>29</v>
      </c>
      <c r="F343" s="6" t="s">
        <v>248</v>
      </c>
      <c r="G343" s="6" t="s">
        <v>403</v>
      </c>
      <c r="H343" s="6" t="s">
        <v>226</v>
      </c>
      <c r="I343" s="6" t="s">
        <v>47</v>
      </c>
      <c r="J343" s="6" t="s">
        <v>35</v>
      </c>
      <c r="K343" s="6" t="s">
        <v>35</v>
      </c>
      <c r="L343" s="6" t="s">
        <v>35</v>
      </c>
      <c r="M343" s="6" t="s">
        <v>35</v>
      </c>
      <c r="N343" s="6" t="s">
        <v>35</v>
      </c>
      <c r="O343" s="6" t="s">
        <v>87</v>
      </c>
      <c r="P343" s="6" t="s">
        <v>37</v>
      </c>
      <c r="Q343" s="6" t="s">
        <v>37</v>
      </c>
      <c r="R343" s="6" t="s">
        <v>37</v>
      </c>
      <c r="S343" s="6" t="s">
        <v>37</v>
      </c>
      <c r="T343" s="6" t="s">
        <v>37</v>
      </c>
      <c r="U343" s="6" t="s">
        <v>37</v>
      </c>
      <c r="V343" s="6" t="s">
        <v>37</v>
      </c>
      <c r="W343" s="6" t="s">
        <v>159</v>
      </c>
      <c r="X343" s="6" t="s">
        <v>1652</v>
      </c>
      <c r="Y343" s="6" t="s">
        <v>1046</v>
      </c>
      <c r="Z343" s="6" t="s">
        <v>1832</v>
      </c>
    </row>
    <row r="344" spans="1:26" ht="13.2">
      <c r="A344" s="5">
        <v>45162.882771712961</v>
      </c>
      <c r="B344" s="6" t="s">
        <v>2091</v>
      </c>
      <c r="C344" s="6" t="s">
        <v>27</v>
      </c>
      <c r="D344" s="6" t="s">
        <v>45</v>
      </c>
      <c r="E344" s="6" t="s">
        <v>75</v>
      </c>
      <c r="F344" s="6" t="s">
        <v>30</v>
      </c>
      <c r="G344" s="6" t="s">
        <v>31</v>
      </c>
      <c r="H344" s="6" t="s">
        <v>32</v>
      </c>
      <c r="I344" s="6" t="s">
        <v>47</v>
      </c>
      <c r="J344" s="6" t="s">
        <v>48</v>
      </c>
      <c r="K344" s="6" t="s">
        <v>35</v>
      </c>
      <c r="L344" s="6" t="s">
        <v>35</v>
      </c>
      <c r="M344" s="6" t="s">
        <v>48</v>
      </c>
      <c r="N344" s="6" t="s">
        <v>35</v>
      </c>
      <c r="O344" s="6" t="s">
        <v>87</v>
      </c>
      <c r="P344" s="6" t="s">
        <v>37</v>
      </c>
      <c r="Q344" s="6" t="s">
        <v>37</v>
      </c>
      <c r="R344" s="6" t="s">
        <v>49</v>
      </c>
      <c r="S344" s="6" t="s">
        <v>37</v>
      </c>
      <c r="T344" s="6" t="s">
        <v>49</v>
      </c>
      <c r="U344" s="6" t="s">
        <v>37</v>
      </c>
      <c r="V344" s="6" t="s">
        <v>37</v>
      </c>
      <c r="W344" s="6" t="s">
        <v>154</v>
      </c>
      <c r="X344" s="6" t="s">
        <v>1471</v>
      </c>
      <c r="Y344" s="6" t="s">
        <v>72</v>
      </c>
      <c r="Z344" s="6" t="s">
        <v>2092</v>
      </c>
    </row>
    <row r="345" spans="1:26" ht="13.2">
      <c r="A345" s="5">
        <v>45162.883038703701</v>
      </c>
      <c r="B345" s="6" t="s">
        <v>2093</v>
      </c>
      <c r="C345" s="6" t="s">
        <v>44</v>
      </c>
      <c r="D345" s="6" t="s">
        <v>45</v>
      </c>
      <c r="E345" s="6" t="s">
        <v>75</v>
      </c>
      <c r="F345" s="6" t="s">
        <v>30</v>
      </c>
      <c r="G345" s="6" t="s">
        <v>214</v>
      </c>
      <c r="H345" s="6" t="s">
        <v>46</v>
      </c>
      <c r="I345" s="6" t="s">
        <v>33</v>
      </c>
      <c r="J345" s="6" t="s">
        <v>48</v>
      </c>
      <c r="K345" s="6" t="s">
        <v>35</v>
      </c>
      <c r="L345" s="6" t="s">
        <v>48</v>
      </c>
      <c r="M345" s="6" t="s">
        <v>48</v>
      </c>
      <c r="N345" s="6" t="s">
        <v>35</v>
      </c>
      <c r="O345" s="6" t="s">
        <v>49</v>
      </c>
      <c r="P345" s="6" t="s">
        <v>49</v>
      </c>
      <c r="Q345" s="6" t="s">
        <v>49</v>
      </c>
      <c r="R345" s="6" t="s">
        <v>49</v>
      </c>
      <c r="S345" s="6" t="s">
        <v>38</v>
      </c>
      <c r="T345" s="6" t="s">
        <v>37</v>
      </c>
      <c r="U345" s="6" t="s">
        <v>37</v>
      </c>
      <c r="V345" s="6" t="s">
        <v>49</v>
      </c>
      <c r="W345" s="6" t="s">
        <v>450</v>
      </c>
      <c r="X345" s="6" t="s">
        <v>1444</v>
      </c>
      <c r="Y345" s="6" t="s">
        <v>79</v>
      </c>
      <c r="Z345" s="6" t="s">
        <v>2094</v>
      </c>
    </row>
    <row r="346" spans="1:26" ht="13.2">
      <c r="A346" s="5">
        <v>45162.8886571412</v>
      </c>
      <c r="B346" s="6" t="s">
        <v>2098</v>
      </c>
      <c r="C346" s="6" t="s">
        <v>27</v>
      </c>
      <c r="D346" s="6" t="s">
        <v>45</v>
      </c>
      <c r="E346" s="6" t="s">
        <v>29</v>
      </c>
      <c r="F346" s="6" t="s">
        <v>30</v>
      </c>
      <c r="G346" s="6" t="s">
        <v>31</v>
      </c>
      <c r="H346" s="6" t="s">
        <v>148</v>
      </c>
      <c r="I346" s="6" t="s">
        <v>33</v>
      </c>
      <c r="J346" s="6" t="s">
        <v>35</v>
      </c>
      <c r="K346" s="6" t="s">
        <v>35</v>
      </c>
      <c r="L346" s="6" t="s">
        <v>35</v>
      </c>
      <c r="M346" s="6" t="s">
        <v>35</v>
      </c>
      <c r="N346" s="6" t="s">
        <v>35</v>
      </c>
      <c r="O346" s="6" t="s">
        <v>87</v>
      </c>
      <c r="P346" s="6" t="s">
        <v>37</v>
      </c>
      <c r="Q346" s="6" t="s">
        <v>37</v>
      </c>
      <c r="R346" s="6" t="s">
        <v>37</v>
      </c>
      <c r="S346" s="6" t="s">
        <v>37</v>
      </c>
      <c r="T346" s="6" t="s">
        <v>37</v>
      </c>
      <c r="U346" s="6" t="s">
        <v>37</v>
      </c>
      <c r="V346" s="6" t="s">
        <v>37</v>
      </c>
      <c r="W346" s="6" t="s">
        <v>39</v>
      </c>
      <c r="X346" s="6" t="s">
        <v>1444</v>
      </c>
      <c r="Y346" s="6" t="s">
        <v>193</v>
      </c>
      <c r="Z346" s="6" t="s">
        <v>2099</v>
      </c>
    </row>
    <row r="347" spans="1:26" ht="13.2">
      <c r="A347" s="5">
        <v>45162.892124849532</v>
      </c>
      <c r="B347" s="6" t="s">
        <v>2103</v>
      </c>
      <c r="C347" s="6" t="s">
        <v>44</v>
      </c>
      <c r="D347" s="6" t="s">
        <v>45</v>
      </c>
      <c r="E347" s="6" t="s">
        <v>29</v>
      </c>
      <c r="F347" s="6" t="s">
        <v>30</v>
      </c>
      <c r="G347" s="6" t="s">
        <v>31</v>
      </c>
      <c r="H347" s="6" t="s">
        <v>125</v>
      </c>
      <c r="I347" s="6" t="s">
        <v>33</v>
      </c>
      <c r="J347" s="6" t="s">
        <v>34</v>
      </c>
      <c r="K347" s="6" t="s">
        <v>35</v>
      </c>
      <c r="L347" s="6" t="s">
        <v>48</v>
      </c>
      <c r="M347" s="6" t="s">
        <v>48</v>
      </c>
      <c r="N347" s="6" t="s">
        <v>35</v>
      </c>
      <c r="O347" s="6" t="s">
        <v>49</v>
      </c>
      <c r="P347" s="6" t="s">
        <v>49</v>
      </c>
      <c r="Q347" s="6" t="s">
        <v>37</v>
      </c>
      <c r="R347" s="6" t="s">
        <v>49</v>
      </c>
      <c r="S347" s="6" t="s">
        <v>37</v>
      </c>
      <c r="T347" s="6" t="s">
        <v>69</v>
      </c>
      <c r="U347" s="6" t="s">
        <v>37</v>
      </c>
      <c r="V347" s="6" t="s">
        <v>37</v>
      </c>
      <c r="W347" s="6" t="s">
        <v>106</v>
      </c>
      <c r="X347" s="6" t="s">
        <v>1461</v>
      </c>
      <c r="Y347" s="6" t="s">
        <v>2104</v>
      </c>
      <c r="Z347" s="6" t="s">
        <v>2105</v>
      </c>
    </row>
    <row r="348" spans="1:26" ht="13.2">
      <c r="A348" s="5">
        <v>45162.895760150466</v>
      </c>
      <c r="B348" s="6" t="s">
        <v>2110</v>
      </c>
      <c r="C348" s="6" t="s">
        <v>44</v>
      </c>
      <c r="D348" s="6" t="s">
        <v>45</v>
      </c>
      <c r="E348" s="6" t="s">
        <v>75</v>
      </c>
      <c r="F348" s="6" t="s">
        <v>30</v>
      </c>
      <c r="G348" s="6" t="s">
        <v>31</v>
      </c>
      <c r="H348" s="6" t="s">
        <v>46</v>
      </c>
      <c r="I348" s="6" t="s">
        <v>33</v>
      </c>
      <c r="J348" s="6" t="s">
        <v>48</v>
      </c>
      <c r="K348" s="6" t="s">
        <v>48</v>
      </c>
      <c r="L348" s="6" t="s">
        <v>60</v>
      </c>
      <c r="M348" s="6" t="s">
        <v>48</v>
      </c>
      <c r="N348" s="6" t="s">
        <v>34</v>
      </c>
      <c r="O348" s="6" t="s">
        <v>87</v>
      </c>
      <c r="P348" s="6" t="s">
        <v>37</v>
      </c>
      <c r="Q348" s="6" t="s">
        <v>37</v>
      </c>
      <c r="R348" s="6" t="s">
        <v>49</v>
      </c>
      <c r="S348" s="6" t="s">
        <v>37</v>
      </c>
      <c r="T348" s="6" t="s">
        <v>37</v>
      </c>
      <c r="U348" s="6" t="s">
        <v>37</v>
      </c>
      <c r="V348" s="6" t="s">
        <v>38</v>
      </c>
      <c r="W348" s="6" t="s">
        <v>50</v>
      </c>
      <c r="X348" s="6" t="s">
        <v>1084</v>
      </c>
      <c r="Y348" s="6" t="s">
        <v>72</v>
      </c>
      <c r="Z348" s="6" t="s">
        <v>2111</v>
      </c>
    </row>
    <row r="349" spans="1:26" ht="13.2">
      <c r="A349" s="5">
        <v>45162.899725138894</v>
      </c>
      <c r="B349" s="6" t="s">
        <v>2112</v>
      </c>
      <c r="C349" s="6" t="s">
        <v>27</v>
      </c>
      <c r="D349" s="6" t="s">
        <v>45</v>
      </c>
      <c r="E349" s="6" t="s">
        <v>75</v>
      </c>
      <c r="F349" s="6" t="s">
        <v>76</v>
      </c>
      <c r="G349" s="6" t="s">
        <v>58</v>
      </c>
      <c r="H349" s="6" t="s">
        <v>94</v>
      </c>
      <c r="I349" s="6" t="s">
        <v>33</v>
      </c>
      <c r="J349" s="6" t="s">
        <v>34</v>
      </c>
      <c r="K349" s="6" t="s">
        <v>34</v>
      </c>
      <c r="L349" s="6" t="s">
        <v>35</v>
      </c>
      <c r="M349" s="6" t="s">
        <v>35</v>
      </c>
      <c r="N349" s="6" t="s">
        <v>34</v>
      </c>
      <c r="O349" s="6" t="s">
        <v>87</v>
      </c>
      <c r="P349" s="6" t="s">
        <v>37</v>
      </c>
      <c r="Q349" s="6" t="s">
        <v>37</v>
      </c>
      <c r="R349" s="6" t="s">
        <v>37</v>
      </c>
      <c r="S349" s="6" t="s">
        <v>38</v>
      </c>
      <c r="T349" s="6" t="s">
        <v>37</v>
      </c>
      <c r="U349" s="6" t="s">
        <v>38</v>
      </c>
      <c r="V349" s="6" t="s">
        <v>37</v>
      </c>
      <c r="W349" s="6" t="s">
        <v>119</v>
      </c>
      <c r="X349" s="6" t="s">
        <v>1223</v>
      </c>
      <c r="Y349" s="6" t="s">
        <v>72</v>
      </c>
      <c r="Z349" s="6" t="s">
        <v>2113</v>
      </c>
    </row>
    <row r="350" spans="1:26" ht="13.2">
      <c r="A350" s="5">
        <v>45162.912158599538</v>
      </c>
      <c r="B350" s="6" t="s">
        <v>2120</v>
      </c>
      <c r="C350" s="6" t="s">
        <v>27</v>
      </c>
      <c r="D350" s="6" t="s">
        <v>45</v>
      </c>
      <c r="E350" s="6" t="s">
        <v>75</v>
      </c>
      <c r="F350" s="6" t="s">
        <v>30</v>
      </c>
      <c r="G350" s="6" t="s">
        <v>31</v>
      </c>
      <c r="H350" s="6" t="s">
        <v>112</v>
      </c>
      <c r="I350" s="6" t="s">
        <v>33</v>
      </c>
      <c r="J350" s="6" t="s">
        <v>35</v>
      </c>
      <c r="K350" s="6" t="s">
        <v>35</v>
      </c>
      <c r="L350" s="6" t="s">
        <v>48</v>
      </c>
      <c r="M350" s="6" t="s">
        <v>35</v>
      </c>
      <c r="N350" s="6" t="s">
        <v>35</v>
      </c>
      <c r="O350" s="6" t="s">
        <v>49</v>
      </c>
      <c r="P350" s="6" t="s">
        <v>49</v>
      </c>
      <c r="Q350" s="6" t="s">
        <v>49</v>
      </c>
      <c r="R350" s="6" t="s">
        <v>49</v>
      </c>
      <c r="S350" s="6" t="s">
        <v>49</v>
      </c>
      <c r="T350" s="6" t="s">
        <v>49</v>
      </c>
      <c r="U350" s="6" t="s">
        <v>49</v>
      </c>
      <c r="V350" s="6" t="s">
        <v>37</v>
      </c>
      <c r="W350" s="6" t="s">
        <v>139</v>
      </c>
      <c r="X350" s="6" t="s">
        <v>1302</v>
      </c>
      <c r="Y350" s="6" t="s">
        <v>97</v>
      </c>
      <c r="Z350" s="6" t="s">
        <v>2121</v>
      </c>
    </row>
    <row r="351" spans="1:26" ht="13.2">
      <c r="A351" s="5">
        <v>45162.916799537037</v>
      </c>
      <c r="B351" s="6" t="s">
        <v>2125</v>
      </c>
      <c r="C351" s="6" t="s">
        <v>27</v>
      </c>
      <c r="D351" s="6" t="s">
        <v>45</v>
      </c>
      <c r="E351" s="6" t="s">
        <v>29</v>
      </c>
      <c r="F351" s="6" t="s">
        <v>30</v>
      </c>
      <c r="G351" s="6" t="s">
        <v>214</v>
      </c>
      <c r="H351" s="6" t="s">
        <v>32</v>
      </c>
      <c r="I351" s="6" t="s">
        <v>33</v>
      </c>
      <c r="J351" s="6" t="s">
        <v>35</v>
      </c>
      <c r="K351" s="6" t="s">
        <v>35</v>
      </c>
      <c r="L351" s="6" t="s">
        <v>35</v>
      </c>
      <c r="M351" s="6" t="s">
        <v>35</v>
      </c>
      <c r="N351" s="6" t="s">
        <v>35</v>
      </c>
      <c r="O351" s="6" t="s">
        <v>49</v>
      </c>
      <c r="P351" s="6" t="s">
        <v>49</v>
      </c>
      <c r="Q351" s="6" t="s">
        <v>49</v>
      </c>
      <c r="R351" s="6" t="s">
        <v>69</v>
      </c>
      <c r="S351" s="6" t="s">
        <v>49</v>
      </c>
      <c r="T351" s="6" t="s">
        <v>69</v>
      </c>
      <c r="U351" s="6" t="s">
        <v>49</v>
      </c>
      <c r="V351" s="6" t="s">
        <v>37</v>
      </c>
      <c r="W351" s="6" t="s">
        <v>266</v>
      </c>
      <c r="X351" s="6" t="s">
        <v>974</v>
      </c>
      <c r="Y351" s="6" t="s">
        <v>312</v>
      </c>
      <c r="Z351" s="6" t="s">
        <v>2126</v>
      </c>
    </row>
    <row r="352" spans="1:26" ht="13.2">
      <c r="A352" s="5">
        <v>45162.925119699074</v>
      </c>
      <c r="B352" s="6" t="s">
        <v>2127</v>
      </c>
      <c r="C352" s="6" t="s">
        <v>44</v>
      </c>
      <c r="D352" s="6" t="s">
        <v>45</v>
      </c>
      <c r="E352" s="6" t="s">
        <v>75</v>
      </c>
      <c r="F352" s="6" t="s">
        <v>30</v>
      </c>
      <c r="G352" s="6" t="s">
        <v>214</v>
      </c>
      <c r="H352" s="6" t="s">
        <v>32</v>
      </c>
      <c r="I352" s="6" t="s">
        <v>33</v>
      </c>
      <c r="J352" s="6" t="s">
        <v>35</v>
      </c>
      <c r="K352" s="6" t="s">
        <v>35</v>
      </c>
      <c r="L352" s="6" t="s">
        <v>35</v>
      </c>
      <c r="M352" s="6" t="s">
        <v>35</v>
      </c>
      <c r="N352" s="6" t="s">
        <v>35</v>
      </c>
      <c r="O352" s="6" t="s">
        <v>87</v>
      </c>
      <c r="P352" s="6" t="s">
        <v>37</v>
      </c>
      <c r="Q352" s="6" t="s">
        <v>37</v>
      </c>
      <c r="R352" s="6" t="s">
        <v>37</v>
      </c>
      <c r="S352" s="6" t="s">
        <v>37</v>
      </c>
      <c r="T352" s="6" t="s">
        <v>37</v>
      </c>
      <c r="U352" s="6" t="s">
        <v>37</v>
      </c>
      <c r="V352" s="6" t="s">
        <v>37</v>
      </c>
      <c r="W352" s="6" t="s">
        <v>50</v>
      </c>
      <c r="X352" s="6" t="s">
        <v>1246</v>
      </c>
      <c r="Y352" s="6" t="s">
        <v>2128</v>
      </c>
      <c r="Z352" s="6" t="s">
        <v>2129</v>
      </c>
    </row>
    <row r="353" spans="1:26" ht="13.2">
      <c r="A353" s="5">
        <v>45162.945705138889</v>
      </c>
      <c r="B353" s="6" t="s">
        <v>2132</v>
      </c>
      <c r="C353" s="6" t="s">
        <v>27</v>
      </c>
      <c r="D353" s="6" t="s">
        <v>45</v>
      </c>
      <c r="E353" s="6" t="s">
        <v>29</v>
      </c>
      <c r="F353" s="6" t="s">
        <v>30</v>
      </c>
      <c r="G353" s="6" t="s">
        <v>31</v>
      </c>
      <c r="H353" s="6" t="s">
        <v>148</v>
      </c>
      <c r="I353" s="6" t="s">
        <v>33</v>
      </c>
      <c r="J353" s="6" t="s">
        <v>35</v>
      </c>
      <c r="K353" s="6" t="s">
        <v>48</v>
      </c>
      <c r="L353" s="6" t="s">
        <v>35</v>
      </c>
      <c r="M353" s="6" t="s">
        <v>35</v>
      </c>
      <c r="N353" s="6" t="s">
        <v>35</v>
      </c>
      <c r="O353" s="6" t="s">
        <v>87</v>
      </c>
      <c r="P353" s="6" t="s">
        <v>37</v>
      </c>
      <c r="Q353" s="6" t="s">
        <v>37</v>
      </c>
      <c r="R353" s="6" t="s">
        <v>37</v>
      </c>
      <c r="S353" s="6" t="s">
        <v>37</v>
      </c>
      <c r="T353" s="6" t="s">
        <v>37</v>
      </c>
      <c r="U353" s="6" t="s">
        <v>37</v>
      </c>
      <c r="V353" s="6" t="s">
        <v>37</v>
      </c>
      <c r="W353" s="6" t="s">
        <v>113</v>
      </c>
      <c r="X353" s="6" t="s">
        <v>2133</v>
      </c>
      <c r="Y353" s="6" t="s">
        <v>151</v>
      </c>
      <c r="Z353" s="6" t="s">
        <v>2134</v>
      </c>
    </row>
    <row r="354" spans="1:26" ht="13.2">
      <c r="A354" s="5">
        <v>45162.979527083335</v>
      </c>
      <c r="B354" s="6" t="s">
        <v>2139</v>
      </c>
      <c r="C354" s="6" t="s">
        <v>44</v>
      </c>
      <c r="D354" s="6" t="s">
        <v>45</v>
      </c>
      <c r="E354" s="6" t="s">
        <v>75</v>
      </c>
      <c r="F354" s="6" t="s">
        <v>30</v>
      </c>
      <c r="G354" s="6" t="s">
        <v>31</v>
      </c>
      <c r="H354" s="6" t="s">
        <v>112</v>
      </c>
      <c r="I354" s="6" t="s">
        <v>47</v>
      </c>
      <c r="J354" s="6" t="s">
        <v>35</v>
      </c>
      <c r="K354" s="6" t="s">
        <v>35</v>
      </c>
      <c r="L354" s="6" t="s">
        <v>48</v>
      </c>
      <c r="M354" s="6" t="s">
        <v>48</v>
      </c>
      <c r="N354" s="6" t="s">
        <v>35</v>
      </c>
      <c r="O354" s="6" t="s">
        <v>87</v>
      </c>
      <c r="P354" s="6" t="s">
        <v>37</v>
      </c>
      <c r="Q354" s="6" t="s">
        <v>37</v>
      </c>
      <c r="R354" s="6" t="s">
        <v>69</v>
      </c>
      <c r="S354" s="6" t="s">
        <v>37</v>
      </c>
      <c r="T354" s="6" t="s">
        <v>37</v>
      </c>
      <c r="U354" s="6" t="s">
        <v>37</v>
      </c>
      <c r="V354" s="6" t="s">
        <v>37</v>
      </c>
      <c r="W354" s="6" t="s">
        <v>191</v>
      </c>
      <c r="X354" s="6" t="s">
        <v>1026</v>
      </c>
      <c r="Y354" s="6" t="s">
        <v>388</v>
      </c>
      <c r="Z354" s="6" t="s">
        <v>2140</v>
      </c>
    </row>
    <row r="355" spans="1:26" ht="13.2">
      <c r="A355" s="5">
        <v>45162.991566898148</v>
      </c>
      <c r="B355" s="6" t="s">
        <v>2141</v>
      </c>
      <c r="C355" s="6" t="s">
        <v>44</v>
      </c>
      <c r="D355" s="6" t="s">
        <v>45</v>
      </c>
      <c r="E355" s="6" t="s">
        <v>29</v>
      </c>
      <c r="F355" s="6" t="s">
        <v>30</v>
      </c>
      <c r="G355" s="6" t="s">
        <v>403</v>
      </c>
      <c r="H355" s="6" t="s">
        <v>83</v>
      </c>
      <c r="I355" s="6" t="s">
        <v>47</v>
      </c>
      <c r="J355" s="6" t="s">
        <v>35</v>
      </c>
      <c r="K355" s="6" t="s">
        <v>35</v>
      </c>
      <c r="L355" s="6" t="s">
        <v>35</v>
      </c>
      <c r="M355" s="6" t="s">
        <v>35</v>
      </c>
      <c r="N355" s="6" t="s">
        <v>35</v>
      </c>
      <c r="O355" s="6" t="s">
        <v>87</v>
      </c>
      <c r="P355" s="6" t="s">
        <v>37</v>
      </c>
      <c r="Q355" s="6" t="s">
        <v>37</v>
      </c>
      <c r="R355" s="6" t="s">
        <v>37</v>
      </c>
      <c r="S355" s="6" t="s">
        <v>37</v>
      </c>
      <c r="T355" s="6" t="s">
        <v>37</v>
      </c>
      <c r="U355" s="6" t="s">
        <v>37</v>
      </c>
      <c r="V355" s="6" t="s">
        <v>37</v>
      </c>
      <c r="W355" s="6" t="s">
        <v>612</v>
      </c>
      <c r="X355" s="6" t="s">
        <v>1406</v>
      </c>
      <c r="Y355" s="6" t="s">
        <v>2142</v>
      </c>
      <c r="Z355" s="6" t="s">
        <v>2143</v>
      </c>
    </row>
    <row r="356" spans="1:26" ht="13.2">
      <c r="A356" s="5">
        <v>45163.261756493055</v>
      </c>
      <c r="B356" s="6" t="s">
        <v>1843</v>
      </c>
      <c r="C356" s="6" t="s">
        <v>44</v>
      </c>
      <c r="D356" s="6" t="s">
        <v>45</v>
      </c>
      <c r="E356" s="6" t="s">
        <v>75</v>
      </c>
      <c r="F356" s="6" t="s">
        <v>76</v>
      </c>
      <c r="G356" s="6" t="s">
        <v>214</v>
      </c>
      <c r="H356" s="6" t="s">
        <v>226</v>
      </c>
      <c r="I356" s="6" t="s">
        <v>33</v>
      </c>
      <c r="J356" s="6" t="s">
        <v>35</v>
      </c>
      <c r="K356" s="6" t="s">
        <v>48</v>
      </c>
      <c r="L356" s="6" t="s">
        <v>35</v>
      </c>
      <c r="M356" s="6" t="s">
        <v>35</v>
      </c>
      <c r="N356" s="6" t="s">
        <v>35</v>
      </c>
      <c r="O356" s="6" t="s">
        <v>87</v>
      </c>
      <c r="P356" s="6" t="s">
        <v>37</v>
      </c>
      <c r="Q356" s="6" t="s">
        <v>37</v>
      </c>
      <c r="R356" s="6" t="s">
        <v>37</v>
      </c>
      <c r="S356" s="6" t="s">
        <v>38</v>
      </c>
      <c r="T356" s="6" t="s">
        <v>37</v>
      </c>
      <c r="U356" s="6" t="s">
        <v>38</v>
      </c>
      <c r="V356" s="6" t="s">
        <v>37</v>
      </c>
      <c r="W356" s="6" t="s">
        <v>2153</v>
      </c>
      <c r="X356" s="6" t="s">
        <v>2154</v>
      </c>
      <c r="Y356" s="6" t="s">
        <v>423</v>
      </c>
      <c r="Z356" s="6" t="s">
        <v>2155</v>
      </c>
    </row>
    <row r="357" spans="1:26" ht="13.2">
      <c r="A357" s="5">
        <v>45163.266304247685</v>
      </c>
      <c r="B357" s="6" t="s">
        <v>2156</v>
      </c>
      <c r="C357" s="6" t="s">
        <v>44</v>
      </c>
      <c r="D357" s="6" t="s">
        <v>45</v>
      </c>
      <c r="E357" s="6" t="s">
        <v>29</v>
      </c>
      <c r="F357" s="6" t="s">
        <v>30</v>
      </c>
      <c r="G357" s="6" t="s">
        <v>31</v>
      </c>
      <c r="H357" s="6" t="s">
        <v>125</v>
      </c>
      <c r="I357" s="6" t="s">
        <v>47</v>
      </c>
      <c r="J357" s="6" t="s">
        <v>48</v>
      </c>
      <c r="K357" s="6" t="s">
        <v>48</v>
      </c>
      <c r="L357" s="6" t="s">
        <v>48</v>
      </c>
      <c r="M357" s="6" t="s">
        <v>48</v>
      </c>
      <c r="N357" s="6" t="s">
        <v>35</v>
      </c>
      <c r="O357" s="6" t="s">
        <v>49</v>
      </c>
      <c r="P357" s="6" t="s">
        <v>49</v>
      </c>
      <c r="Q357" s="6" t="s">
        <v>49</v>
      </c>
      <c r="R357" s="6" t="s">
        <v>49</v>
      </c>
      <c r="S357" s="6" t="s">
        <v>49</v>
      </c>
      <c r="T357" s="6" t="s">
        <v>49</v>
      </c>
      <c r="U357" s="6" t="s">
        <v>49</v>
      </c>
      <c r="V357" s="6" t="s">
        <v>37</v>
      </c>
      <c r="W357" s="6" t="s">
        <v>1639</v>
      </c>
      <c r="X357" s="6" t="s">
        <v>2157</v>
      </c>
      <c r="Y357" s="6" t="s">
        <v>2158</v>
      </c>
      <c r="Z357" s="6" t="s">
        <v>2159</v>
      </c>
    </row>
    <row r="358" spans="1:26" ht="13.2">
      <c r="A358" s="5">
        <v>45163.284753206019</v>
      </c>
      <c r="B358" s="6" t="s">
        <v>2160</v>
      </c>
      <c r="C358" s="6" t="s">
        <v>27</v>
      </c>
      <c r="D358" s="6" t="s">
        <v>45</v>
      </c>
      <c r="E358" s="6" t="s">
        <v>29</v>
      </c>
      <c r="F358" s="6" t="s">
        <v>76</v>
      </c>
      <c r="G358" s="6" t="s">
        <v>403</v>
      </c>
      <c r="H358" s="6" t="s">
        <v>112</v>
      </c>
      <c r="I358" s="6" t="s">
        <v>33</v>
      </c>
      <c r="J358" s="6" t="s">
        <v>34</v>
      </c>
      <c r="K358" s="6" t="s">
        <v>35</v>
      </c>
      <c r="L358" s="6" t="s">
        <v>35</v>
      </c>
      <c r="M358" s="6" t="s">
        <v>35</v>
      </c>
      <c r="N358" s="6" t="s">
        <v>35</v>
      </c>
      <c r="O358" s="6" t="s">
        <v>87</v>
      </c>
      <c r="P358" s="6" t="s">
        <v>37</v>
      </c>
      <c r="Q358" s="6" t="s">
        <v>37</v>
      </c>
      <c r="R358" s="6" t="s">
        <v>37</v>
      </c>
      <c r="S358" s="6" t="s">
        <v>37</v>
      </c>
      <c r="T358" s="6" t="s">
        <v>38</v>
      </c>
      <c r="U358" s="6" t="s">
        <v>37</v>
      </c>
      <c r="V358" s="6" t="s">
        <v>37</v>
      </c>
      <c r="W358" s="6" t="s">
        <v>113</v>
      </c>
      <c r="X358" s="6" t="s">
        <v>1698</v>
      </c>
      <c r="Y358" s="6" t="s">
        <v>1785</v>
      </c>
      <c r="Z358" s="6" t="s">
        <v>2161</v>
      </c>
    </row>
    <row r="359" spans="1:26" ht="13.2">
      <c r="A359" s="5">
        <v>45163.300966412033</v>
      </c>
      <c r="B359" s="6" t="s">
        <v>2166</v>
      </c>
      <c r="C359" s="6" t="s">
        <v>27</v>
      </c>
      <c r="D359" s="6" t="s">
        <v>45</v>
      </c>
      <c r="E359" s="6" t="s">
        <v>75</v>
      </c>
      <c r="F359" s="6" t="s">
        <v>164</v>
      </c>
      <c r="G359" s="6" t="s">
        <v>867</v>
      </c>
      <c r="H359" s="6" t="s">
        <v>32</v>
      </c>
      <c r="I359" s="6" t="s">
        <v>47</v>
      </c>
      <c r="J359" s="6" t="s">
        <v>35</v>
      </c>
      <c r="K359" s="6" t="s">
        <v>35</v>
      </c>
      <c r="L359" s="6" t="s">
        <v>35</v>
      </c>
      <c r="M359" s="6" t="s">
        <v>35</v>
      </c>
      <c r="N359" s="6" t="s">
        <v>35</v>
      </c>
      <c r="O359" s="6" t="s">
        <v>87</v>
      </c>
      <c r="P359" s="6" t="s">
        <v>37</v>
      </c>
      <c r="Q359" s="6" t="s">
        <v>37</v>
      </c>
      <c r="R359" s="6" t="s">
        <v>37</v>
      </c>
      <c r="S359" s="6" t="s">
        <v>37</v>
      </c>
      <c r="T359" s="6" t="s">
        <v>37</v>
      </c>
      <c r="U359" s="6" t="s">
        <v>37</v>
      </c>
      <c r="V359" s="6" t="s">
        <v>37</v>
      </c>
      <c r="W359" s="6" t="s">
        <v>191</v>
      </c>
      <c r="X359" s="6" t="s">
        <v>1698</v>
      </c>
      <c r="Y359" s="6" t="s">
        <v>828</v>
      </c>
      <c r="Z359" s="6" t="s">
        <v>2167</v>
      </c>
    </row>
    <row r="360" spans="1:26" ht="13.2">
      <c r="A360" s="5">
        <v>45163.305306145834</v>
      </c>
      <c r="B360" s="6" t="s">
        <v>2168</v>
      </c>
      <c r="C360" s="6" t="s">
        <v>27</v>
      </c>
      <c r="D360" s="6" t="s">
        <v>45</v>
      </c>
      <c r="E360" s="6" t="s">
        <v>75</v>
      </c>
      <c r="F360" s="6" t="s">
        <v>76</v>
      </c>
      <c r="G360" s="6" t="s">
        <v>31</v>
      </c>
      <c r="H360" s="6" t="s">
        <v>46</v>
      </c>
      <c r="I360" s="6" t="s">
        <v>47</v>
      </c>
      <c r="J360" s="6" t="s">
        <v>35</v>
      </c>
      <c r="K360" s="6" t="s">
        <v>48</v>
      </c>
      <c r="L360" s="6" t="s">
        <v>48</v>
      </c>
      <c r="M360" s="6" t="s">
        <v>48</v>
      </c>
      <c r="N360" s="6" t="s">
        <v>35</v>
      </c>
      <c r="O360" s="6" t="s">
        <v>49</v>
      </c>
      <c r="P360" s="6" t="s">
        <v>37</v>
      </c>
      <c r="Q360" s="6" t="s">
        <v>37</v>
      </c>
      <c r="R360" s="6" t="s">
        <v>69</v>
      </c>
      <c r="S360" s="6" t="s">
        <v>37</v>
      </c>
      <c r="T360" s="6" t="s">
        <v>49</v>
      </c>
      <c r="U360" s="6" t="s">
        <v>37</v>
      </c>
      <c r="V360" s="6" t="s">
        <v>37</v>
      </c>
      <c r="W360" s="6" t="s">
        <v>206</v>
      </c>
      <c r="X360" s="6" t="s">
        <v>1468</v>
      </c>
      <c r="Y360" s="6" t="s">
        <v>1089</v>
      </c>
      <c r="Z360" s="6" t="s">
        <v>2169</v>
      </c>
    </row>
    <row r="361" spans="1:26" ht="13.2">
      <c r="A361" s="5">
        <v>45163.313503506943</v>
      </c>
      <c r="B361" s="6" t="s">
        <v>2172</v>
      </c>
      <c r="C361" s="6" t="s">
        <v>44</v>
      </c>
      <c r="D361" s="6" t="s">
        <v>45</v>
      </c>
      <c r="E361" s="6" t="s">
        <v>75</v>
      </c>
      <c r="F361" s="6" t="s">
        <v>30</v>
      </c>
      <c r="G361" s="6" t="s">
        <v>31</v>
      </c>
      <c r="H361" s="6" t="s">
        <v>201</v>
      </c>
      <c r="I361" s="6" t="s">
        <v>47</v>
      </c>
      <c r="J361" s="6" t="s">
        <v>48</v>
      </c>
      <c r="K361" s="6" t="s">
        <v>48</v>
      </c>
      <c r="L361" s="6" t="s">
        <v>48</v>
      </c>
      <c r="M361" s="6" t="s">
        <v>48</v>
      </c>
      <c r="N361" s="6" t="s">
        <v>48</v>
      </c>
      <c r="O361" s="6" t="s">
        <v>49</v>
      </c>
      <c r="P361" s="6" t="s">
        <v>49</v>
      </c>
      <c r="Q361" s="6" t="s">
        <v>49</v>
      </c>
      <c r="R361" s="6" t="s">
        <v>69</v>
      </c>
      <c r="S361" s="6" t="s">
        <v>49</v>
      </c>
      <c r="T361" s="6" t="s">
        <v>49</v>
      </c>
      <c r="U361" s="6" t="s">
        <v>69</v>
      </c>
      <c r="V361" s="6" t="s">
        <v>37</v>
      </c>
      <c r="W361" s="6" t="s">
        <v>132</v>
      </c>
      <c r="X361" s="6" t="s">
        <v>1444</v>
      </c>
      <c r="Y361" s="6" t="s">
        <v>821</v>
      </c>
      <c r="Z361" s="6" t="s">
        <v>2173</v>
      </c>
    </row>
    <row r="362" spans="1:26" ht="13.2">
      <c r="A362" s="5">
        <v>45163.326199444447</v>
      </c>
      <c r="B362" s="6" t="s">
        <v>2174</v>
      </c>
      <c r="C362" s="6" t="s">
        <v>44</v>
      </c>
      <c r="D362" s="6" t="s">
        <v>45</v>
      </c>
      <c r="E362" s="6" t="s">
        <v>29</v>
      </c>
      <c r="F362" s="6" t="s">
        <v>30</v>
      </c>
      <c r="G362" s="6" t="s">
        <v>214</v>
      </c>
      <c r="H362" s="6" t="s">
        <v>226</v>
      </c>
      <c r="I362" s="6" t="s">
        <v>33</v>
      </c>
      <c r="J362" s="6" t="s">
        <v>35</v>
      </c>
      <c r="K362" s="6" t="s">
        <v>35</v>
      </c>
      <c r="L362" s="6" t="s">
        <v>35</v>
      </c>
      <c r="M362" s="6" t="s">
        <v>48</v>
      </c>
      <c r="N362" s="6" t="s">
        <v>35</v>
      </c>
      <c r="O362" s="6" t="s">
        <v>87</v>
      </c>
      <c r="P362" s="6" t="s">
        <v>37</v>
      </c>
      <c r="Q362" s="6" t="s">
        <v>37</v>
      </c>
      <c r="R362" s="6" t="s">
        <v>37</v>
      </c>
      <c r="S362" s="6" t="s">
        <v>37</v>
      </c>
      <c r="T362" s="6" t="s">
        <v>38</v>
      </c>
      <c r="U362" s="6" t="s">
        <v>37</v>
      </c>
      <c r="V362" s="6" t="s">
        <v>38</v>
      </c>
      <c r="W362" s="6" t="s">
        <v>191</v>
      </c>
      <c r="X362" s="6" t="s">
        <v>2175</v>
      </c>
      <c r="Y362" s="6" t="s">
        <v>2176</v>
      </c>
      <c r="Z362" s="6" t="s">
        <v>2177</v>
      </c>
    </row>
    <row r="363" spans="1:26" ht="13.2">
      <c r="A363" s="5">
        <v>45163.328811793981</v>
      </c>
      <c r="B363" s="6" t="s">
        <v>2178</v>
      </c>
      <c r="C363" s="6" t="s">
        <v>44</v>
      </c>
      <c r="D363" s="6" t="s">
        <v>45</v>
      </c>
      <c r="E363" s="6" t="s">
        <v>230</v>
      </c>
      <c r="F363" s="6" t="s">
        <v>30</v>
      </c>
      <c r="G363" s="6" t="s">
        <v>58</v>
      </c>
      <c r="H363" s="6" t="s">
        <v>59</v>
      </c>
      <c r="I363" s="6" t="s">
        <v>33</v>
      </c>
      <c r="J363" s="6" t="s">
        <v>35</v>
      </c>
      <c r="K363" s="6" t="s">
        <v>35</v>
      </c>
      <c r="L363" s="6" t="s">
        <v>35</v>
      </c>
      <c r="M363" s="6" t="s">
        <v>48</v>
      </c>
      <c r="N363" s="6" t="s">
        <v>35</v>
      </c>
      <c r="O363" s="6" t="s">
        <v>87</v>
      </c>
      <c r="P363" s="6" t="s">
        <v>37</v>
      </c>
      <c r="Q363" s="6" t="s">
        <v>37</v>
      </c>
      <c r="R363" s="6" t="s">
        <v>49</v>
      </c>
      <c r="S363" s="6" t="s">
        <v>49</v>
      </c>
      <c r="T363" s="6" t="s">
        <v>49</v>
      </c>
      <c r="U363" s="6" t="s">
        <v>49</v>
      </c>
      <c r="V363" s="6" t="s">
        <v>37</v>
      </c>
      <c r="W363" s="6" t="s">
        <v>191</v>
      </c>
      <c r="X363" s="6" t="s">
        <v>2021</v>
      </c>
      <c r="Y363" s="6" t="s">
        <v>2179</v>
      </c>
      <c r="Z363" s="6" t="s">
        <v>2180</v>
      </c>
    </row>
    <row r="364" spans="1:26" ht="13.2">
      <c r="A364" s="5">
        <v>45163.336823229169</v>
      </c>
      <c r="B364" s="6" t="s">
        <v>2183</v>
      </c>
      <c r="C364" s="6" t="s">
        <v>44</v>
      </c>
      <c r="D364" s="6" t="s">
        <v>45</v>
      </c>
      <c r="E364" s="6" t="s">
        <v>230</v>
      </c>
      <c r="F364" s="6" t="s">
        <v>30</v>
      </c>
      <c r="G364" s="6" t="s">
        <v>214</v>
      </c>
      <c r="H364" s="6" t="s">
        <v>2184</v>
      </c>
      <c r="I364" s="6" t="s">
        <v>33</v>
      </c>
      <c r="J364" s="6" t="s">
        <v>35</v>
      </c>
      <c r="K364" s="6" t="s">
        <v>48</v>
      </c>
      <c r="L364" s="6" t="s">
        <v>48</v>
      </c>
      <c r="M364" s="6" t="s">
        <v>35</v>
      </c>
      <c r="N364" s="6" t="s">
        <v>35</v>
      </c>
      <c r="O364" s="6" t="s">
        <v>49</v>
      </c>
      <c r="P364" s="6" t="s">
        <v>37</v>
      </c>
      <c r="Q364" s="6" t="s">
        <v>37</v>
      </c>
      <c r="R364" s="6" t="s">
        <v>37</v>
      </c>
      <c r="S364" s="6" t="s">
        <v>37</v>
      </c>
      <c r="T364" s="6" t="s">
        <v>37</v>
      </c>
      <c r="U364" s="6" t="s">
        <v>38</v>
      </c>
      <c r="V364" s="6" t="s">
        <v>49</v>
      </c>
      <c r="W364" s="6" t="s">
        <v>238</v>
      </c>
      <c r="X364" s="6" t="s">
        <v>2185</v>
      </c>
      <c r="Y364" s="6" t="s">
        <v>1089</v>
      </c>
      <c r="Z364" s="6" t="s">
        <v>2186</v>
      </c>
    </row>
    <row r="365" spans="1:26" ht="13.2">
      <c r="A365" s="5">
        <v>45163.337965162034</v>
      </c>
      <c r="B365" s="6" t="s">
        <v>2187</v>
      </c>
      <c r="C365" s="6" t="s">
        <v>44</v>
      </c>
      <c r="D365" s="6" t="s">
        <v>45</v>
      </c>
      <c r="E365" s="6" t="s">
        <v>29</v>
      </c>
      <c r="F365" s="6" t="s">
        <v>164</v>
      </c>
      <c r="G365" s="6" t="s">
        <v>31</v>
      </c>
      <c r="H365" s="6" t="s">
        <v>46</v>
      </c>
      <c r="I365" s="6" t="s">
        <v>47</v>
      </c>
      <c r="J365" s="6" t="s">
        <v>60</v>
      </c>
      <c r="K365" s="6" t="s">
        <v>48</v>
      </c>
      <c r="L365" s="6" t="s">
        <v>60</v>
      </c>
      <c r="M365" s="6" t="s">
        <v>48</v>
      </c>
      <c r="N365" s="6" t="s">
        <v>48</v>
      </c>
      <c r="O365" s="6" t="s">
        <v>87</v>
      </c>
      <c r="P365" s="6" t="s">
        <v>37</v>
      </c>
      <c r="Q365" s="6" t="s">
        <v>49</v>
      </c>
      <c r="R365" s="6" t="s">
        <v>37</v>
      </c>
      <c r="S365" s="6" t="s">
        <v>37</v>
      </c>
      <c r="T365" s="6" t="s">
        <v>49</v>
      </c>
      <c r="U365" s="6" t="s">
        <v>49</v>
      </c>
      <c r="V365" s="6" t="s">
        <v>37</v>
      </c>
      <c r="W365" s="6" t="s">
        <v>713</v>
      </c>
      <c r="X365" s="6" t="s">
        <v>1652</v>
      </c>
      <c r="Y365" s="6" t="s">
        <v>1046</v>
      </c>
      <c r="Z365" s="6" t="s">
        <v>2188</v>
      </c>
    </row>
    <row r="366" spans="1:26" ht="13.2">
      <c r="A366" s="5">
        <v>45163.363544849533</v>
      </c>
      <c r="B366" s="6" t="s">
        <v>2189</v>
      </c>
      <c r="C366" s="6" t="s">
        <v>27</v>
      </c>
      <c r="D366" s="6" t="s">
        <v>45</v>
      </c>
      <c r="E366" s="6" t="s">
        <v>29</v>
      </c>
      <c r="F366" s="6" t="s">
        <v>30</v>
      </c>
      <c r="G366" s="6" t="s">
        <v>31</v>
      </c>
      <c r="H366" s="6" t="s">
        <v>226</v>
      </c>
      <c r="I366" s="6" t="s">
        <v>33</v>
      </c>
      <c r="J366" s="6" t="s">
        <v>35</v>
      </c>
      <c r="K366" s="6" t="s">
        <v>35</v>
      </c>
      <c r="L366" s="6" t="s">
        <v>35</v>
      </c>
      <c r="M366" s="6" t="s">
        <v>35</v>
      </c>
      <c r="N366" s="6" t="s">
        <v>35</v>
      </c>
      <c r="O366" s="6" t="s">
        <v>49</v>
      </c>
      <c r="P366" s="6" t="s">
        <v>37</v>
      </c>
      <c r="Q366" s="6" t="s">
        <v>49</v>
      </c>
      <c r="R366" s="6" t="s">
        <v>37</v>
      </c>
      <c r="S366" s="6" t="s">
        <v>37</v>
      </c>
      <c r="T366" s="6" t="s">
        <v>37</v>
      </c>
      <c r="U366" s="6" t="s">
        <v>37</v>
      </c>
      <c r="V366" s="6" t="s">
        <v>37</v>
      </c>
      <c r="W366" s="6" t="s">
        <v>1231</v>
      </c>
      <c r="X366" s="6" t="s">
        <v>1204</v>
      </c>
      <c r="Y366" s="6" t="s">
        <v>270</v>
      </c>
      <c r="Z366" s="6" t="s">
        <v>2190</v>
      </c>
    </row>
    <row r="367" spans="1:26" ht="13.2">
      <c r="A367" s="5">
        <v>45163.364603009264</v>
      </c>
      <c r="B367" s="6" t="s">
        <v>2195</v>
      </c>
      <c r="C367" s="6" t="s">
        <v>27</v>
      </c>
      <c r="D367" s="6" t="s">
        <v>45</v>
      </c>
      <c r="E367" s="6" t="s">
        <v>29</v>
      </c>
      <c r="F367" s="6" t="s">
        <v>30</v>
      </c>
      <c r="G367" s="6" t="s">
        <v>31</v>
      </c>
      <c r="H367" s="6" t="s">
        <v>112</v>
      </c>
      <c r="I367" s="6" t="s">
        <v>47</v>
      </c>
      <c r="J367" s="6" t="s">
        <v>48</v>
      </c>
      <c r="K367" s="6" t="s">
        <v>48</v>
      </c>
      <c r="L367" s="6" t="s">
        <v>48</v>
      </c>
      <c r="M367" s="6" t="s">
        <v>48</v>
      </c>
      <c r="N367" s="6" t="s">
        <v>60</v>
      </c>
      <c r="O367" s="6" t="s">
        <v>49</v>
      </c>
      <c r="P367" s="6" t="s">
        <v>49</v>
      </c>
      <c r="Q367" s="6" t="s">
        <v>37</v>
      </c>
      <c r="R367" s="6" t="s">
        <v>49</v>
      </c>
      <c r="S367" s="6" t="s">
        <v>49</v>
      </c>
      <c r="T367" s="6" t="s">
        <v>49</v>
      </c>
      <c r="U367" s="6" t="s">
        <v>49</v>
      </c>
      <c r="V367" s="6" t="s">
        <v>49</v>
      </c>
      <c r="W367" s="6" t="s">
        <v>39</v>
      </c>
      <c r="X367" s="6" t="s">
        <v>1698</v>
      </c>
      <c r="Y367" s="6" t="s">
        <v>193</v>
      </c>
      <c r="Z367" s="6" t="s">
        <v>2196</v>
      </c>
    </row>
    <row r="368" spans="1:26" ht="13.2">
      <c r="A368" s="5">
        <v>45163.419873587962</v>
      </c>
      <c r="B368" s="6" t="s">
        <v>2208</v>
      </c>
      <c r="C368" s="6" t="s">
        <v>44</v>
      </c>
      <c r="D368" s="6" t="s">
        <v>45</v>
      </c>
      <c r="E368" s="6" t="s">
        <v>29</v>
      </c>
      <c r="F368" s="6" t="s">
        <v>30</v>
      </c>
      <c r="G368" s="6" t="s">
        <v>31</v>
      </c>
      <c r="H368" s="6" t="s">
        <v>226</v>
      </c>
      <c r="I368" s="6" t="s">
        <v>47</v>
      </c>
      <c r="J368" s="6" t="s">
        <v>60</v>
      </c>
      <c r="K368" s="6" t="s">
        <v>60</v>
      </c>
      <c r="L368" s="6" t="s">
        <v>48</v>
      </c>
      <c r="M368" s="6" t="s">
        <v>60</v>
      </c>
      <c r="N368" s="6" t="s">
        <v>48</v>
      </c>
      <c r="O368" s="6" t="s">
        <v>49</v>
      </c>
      <c r="P368" s="6" t="s">
        <v>37</v>
      </c>
      <c r="Q368" s="6" t="s">
        <v>37</v>
      </c>
      <c r="R368" s="6" t="s">
        <v>69</v>
      </c>
      <c r="S368" s="6" t="s">
        <v>49</v>
      </c>
      <c r="T368" s="6" t="s">
        <v>49</v>
      </c>
      <c r="U368" s="6" t="s">
        <v>69</v>
      </c>
      <c r="V368" s="6" t="s">
        <v>37</v>
      </c>
      <c r="W368" s="6" t="s">
        <v>50</v>
      </c>
      <c r="X368" s="6" t="s">
        <v>2209</v>
      </c>
      <c r="Y368" s="6" t="s">
        <v>270</v>
      </c>
      <c r="Z368" s="6" t="s">
        <v>2210</v>
      </c>
    </row>
    <row r="369" spans="1:26" ht="13.2">
      <c r="A369" s="5">
        <v>45163.423521585646</v>
      </c>
      <c r="B369" s="6" t="s">
        <v>2212</v>
      </c>
      <c r="C369" s="6" t="s">
        <v>44</v>
      </c>
      <c r="D369" s="6" t="s">
        <v>45</v>
      </c>
      <c r="E369" s="6" t="s">
        <v>230</v>
      </c>
      <c r="F369" s="6" t="s">
        <v>30</v>
      </c>
      <c r="G369" s="6" t="s">
        <v>867</v>
      </c>
      <c r="H369" s="6" t="s">
        <v>59</v>
      </c>
      <c r="I369" s="6" t="s">
        <v>33</v>
      </c>
      <c r="J369" s="6" t="s">
        <v>35</v>
      </c>
      <c r="K369" s="6" t="s">
        <v>34</v>
      </c>
      <c r="L369" s="6" t="s">
        <v>35</v>
      </c>
      <c r="M369" s="6" t="s">
        <v>35</v>
      </c>
      <c r="N369" s="6" t="s">
        <v>35</v>
      </c>
      <c r="O369" s="6" t="s">
        <v>49</v>
      </c>
      <c r="P369" s="6" t="s">
        <v>37</v>
      </c>
      <c r="Q369" s="6" t="s">
        <v>37</v>
      </c>
      <c r="R369" s="6" t="s">
        <v>49</v>
      </c>
      <c r="S369" s="6" t="s">
        <v>37</v>
      </c>
      <c r="T369" s="6" t="s">
        <v>38</v>
      </c>
      <c r="U369" s="6" t="s">
        <v>38</v>
      </c>
      <c r="V369" s="6" t="s">
        <v>37</v>
      </c>
      <c r="W369" s="6" t="s">
        <v>238</v>
      </c>
      <c r="X369" s="6" t="s">
        <v>2175</v>
      </c>
      <c r="Y369" s="6" t="s">
        <v>505</v>
      </c>
      <c r="Z369" s="6" t="s">
        <v>2213</v>
      </c>
    </row>
    <row r="370" spans="1:26" ht="13.2">
      <c r="A370" s="5">
        <v>45163.438718275458</v>
      </c>
      <c r="B370" s="6" t="s">
        <v>355</v>
      </c>
      <c r="C370" s="6" t="s">
        <v>44</v>
      </c>
      <c r="D370" s="6" t="s">
        <v>45</v>
      </c>
      <c r="E370" s="6" t="s">
        <v>75</v>
      </c>
      <c r="F370" s="6" t="s">
        <v>164</v>
      </c>
      <c r="G370" s="6" t="s">
        <v>214</v>
      </c>
      <c r="H370" s="6" t="s">
        <v>46</v>
      </c>
      <c r="I370" s="6" t="s">
        <v>47</v>
      </c>
      <c r="J370" s="6" t="s">
        <v>48</v>
      </c>
      <c r="K370" s="6" t="s">
        <v>35</v>
      </c>
      <c r="L370" s="6" t="s">
        <v>60</v>
      </c>
      <c r="M370" s="6" t="s">
        <v>60</v>
      </c>
      <c r="N370" s="6" t="s">
        <v>60</v>
      </c>
      <c r="O370" s="6" t="s">
        <v>87</v>
      </c>
      <c r="P370" s="6" t="s">
        <v>69</v>
      </c>
      <c r="Q370" s="6" t="s">
        <v>37</v>
      </c>
      <c r="R370" s="6" t="s">
        <v>69</v>
      </c>
      <c r="S370" s="6" t="s">
        <v>69</v>
      </c>
      <c r="T370" s="6" t="s">
        <v>69</v>
      </c>
      <c r="U370" s="6" t="s">
        <v>69</v>
      </c>
      <c r="V370" s="6" t="s">
        <v>69</v>
      </c>
      <c r="W370" s="6" t="s">
        <v>100</v>
      </c>
      <c r="X370" s="6" t="s">
        <v>940</v>
      </c>
      <c r="Y370" s="6" t="s">
        <v>168</v>
      </c>
      <c r="Z370" s="6" t="s">
        <v>2228</v>
      </c>
    </row>
    <row r="371" spans="1:26" ht="13.2">
      <c r="A371" s="5">
        <v>45163.453654432873</v>
      </c>
      <c r="B371" s="6" t="s">
        <v>2240</v>
      </c>
      <c r="C371" s="6" t="s">
        <v>44</v>
      </c>
      <c r="D371" s="6" t="s">
        <v>45</v>
      </c>
      <c r="E371" s="6" t="s">
        <v>56</v>
      </c>
      <c r="F371" s="6" t="s">
        <v>30</v>
      </c>
      <c r="G371" s="6" t="s">
        <v>2241</v>
      </c>
      <c r="H371" s="6" t="s">
        <v>46</v>
      </c>
      <c r="I371" s="6" t="s">
        <v>33</v>
      </c>
      <c r="J371" s="6" t="s">
        <v>35</v>
      </c>
      <c r="K371" s="6" t="s">
        <v>48</v>
      </c>
      <c r="L371" s="6" t="s">
        <v>48</v>
      </c>
      <c r="M371" s="6" t="s">
        <v>48</v>
      </c>
      <c r="N371" s="6" t="s">
        <v>35</v>
      </c>
      <c r="O371" s="6" t="s">
        <v>87</v>
      </c>
      <c r="P371" s="6" t="s">
        <v>37</v>
      </c>
      <c r="Q371" s="6" t="s">
        <v>37</v>
      </c>
      <c r="R371" s="6" t="s">
        <v>49</v>
      </c>
      <c r="S371" s="6" t="s">
        <v>37</v>
      </c>
      <c r="T371" s="6" t="s">
        <v>37</v>
      </c>
      <c r="U371" s="6" t="s">
        <v>37</v>
      </c>
      <c r="V371" s="6" t="s">
        <v>37</v>
      </c>
      <c r="W371" s="6" t="s">
        <v>139</v>
      </c>
      <c r="X371" s="6" t="s">
        <v>1107</v>
      </c>
      <c r="Y371" s="6" t="s">
        <v>151</v>
      </c>
      <c r="Z371" s="6" t="s">
        <v>2242</v>
      </c>
    </row>
    <row r="372" spans="1:26" ht="13.2">
      <c r="A372" s="5">
        <v>45163.466300509259</v>
      </c>
      <c r="B372" s="6" t="s">
        <v>1351</v>
      </c>
      <c r="C372" s="6" t="s">
        <v>44</v>
      </c>
      <c r="D372" s="6" t="s">
        <v>45</v>
      </c>
      <c r="E372" s="6" t="s">
        <v>29</v>
      </c>
      <c r="F372" s="6" t="s">
        <v>30</v>
      </c>
      <c r="G372" s="6" t="s">
        <v>214</v>
      </c>
      <c r="H372" s="6" t="s">
        <v>32</v>
      </c>
      <c r="I372" s="6" t="s">
        <v>33</v>
      </c>
      <c r="J372" s="6" t="s">
        <v>35</v>
      </c>
      <c r="K372" s="6" t="s">
        <v>34</v>
      </c>
      <c r="L372" s="6" t="s">
        <v>34</v>
      </c>
      <c r="M372" s="6" t="s">
        <v>48</v>
      </c>
      <c r="N372" s="6" t="s">
        <v>35</v>
      </c>
      <c r="O372" s="6" t="s">
        <v>49</v>
      </c>
      <c r="P372" s="6" t="s">
        <v>37</v>
      </c>
      <c r="Q372" s="6" t="s">
        <v>49</v>
      </c>
      <c r="R372" s="6" t="s">
        <v>38</v>
      </c>
      <c r="S372" s="6" t="s">
        <v>37</v>
      </c>
      <c r="T372" s="6" t="s">
        <v>37</v>
      </c>
      <c r="U372" s="6" t="s">
        <v>49</v>
      </c>
      <c r="V372" s="6" t="s">
        <v>37</v>
      </c>
      <c r="W372" s="6" t="s">
        <v>88</v>
      </c>
      <c r="X372" s="6" t="s">
        <v>940</v>
      </c>
      <c r="Y372" s="6" t="s">
        <v>168</v>
      </c>
      <c r="Z372" s="6" t="s">
        <v>2243</v>
      </c>
    </row>
    <row r="373" spans="1:26" ht="13.2">
      <c r="A373" s="5">
        <v>45163.483272858793</v>
      </c>
      <c r="B373" s="6" t="s">
        <v>2249</v>
      </c>
      <c r="C373" s="6" t="s">
        <v>27</v>
      </c>
      <c r="D373" s="6" t="s">
        <v>45</v>
      </c>
      <c r="E373" s="6" t="s">
        <v>29</v>
      </c>
      <c r="F373" s="6" t="s">
        <v>164</v>
      </c>
      <c r="G373" s="6" t="s">
        <v>31</v>
      </c>
      <c r="H373" s="6" t="s">
        <v>2250</v>
      </c>
      <c r="I373" s="6" t="s">
        <v>47</v>
      </c>
      <c r="J373" s="6" t="s">
        <v>48</v>
      </c>
      <c r="K373" s="6" t="s">
        <v>48</v>
      </c>
      <c r="L373" s="6" t="s">
        <v>48</v>
      </c>
      <c r="M373" s="6" t="s">
        <v>48</v>
      </c>
      <c r="N373" s="6" t="s">
        <v>48</v>
      </c>
      <c r="O373" s="6" t="s">
        <v>49</v>
      </c>
      <c r="P373" s="6" t="s">
        <v>49</v>
      </c>
      <c r="Q373" s="6" t="s">
        <v>49</v>
      </c>
      <c r="R373" s="6" t="s">
        <v>49</v>
      </c>
      <c r="S373" s="6" t="s">
        <v>37</v>
      </c>
      <c r="T373" s="6" t="s">
        <v>49</v>
      </c>
      <c r="U373" s="6" t="s">
        <v>49</v>
      </c>
      <c r="V373" s="6" t="s">
        <v>49</v>
      </c>
      <c r="W373" s="6" t="s">
        <v>100</v>
      </c>
      <c r="X373" s="6" t="s">
        <v>2130</v>
      </c>
      <c r="Y373" s="6" t="s">
        <v>1979</v>
      </c>
      <c r="Z373" s="6" t="s">
        <v>2251</v>
      </c>
    </row>
    <row r="374" spans="1:26" ht="13.2">
      <c r="A374" s="5">
        <v>45163.489378935185</v>
      </c>
      <c r="B374" s="6" t="s">
        <v>2252</v>
      </c>
      <c r="C374" s="6" t="s">
        <v>27</v>
      </c>
      <c r="D374" s="6" t="s">
        <v>45</v>
      </c>
      <c r="E374" s="6" t="s">
        <v>75</v>
      </c>
      <c r="F374" s="6" t="s">
        <v>164</v>
      </c>
      <c r="G374" s="6" t="s">
        <v>403</v>
      </c>
      <c r="H374" s="6" t="s">
        <v>32</v>
      </c>
      <c r="I374" s="6" t="s">
        <v>47</v>
      </c>
      <c r="J374" s="6" t="s">
        <v>35</v>
      </c>
      <c r="K374" s="6" t="s">
        <v>35</v>
      </c>
      <c r="L374" s="6" t="s">
        <v>48</v>
      </c>
      <c r="M374" s="6" t="s">
        <v>48</v>
      </c>
      <c r="N374" s="6" t="s">
        <v>35</v>
      </c>
      <c r="O374" s="6" t="s">
        <v>49</v>
      </c>
      <c r="P374" s="6" t="s">
        <v>49</v>
      </c>
      <c r="Q374" s="6" t="s">
        <v>49</v>
      </c>
      <c r="R374" s="6" t="s">
        <v>69</v>
      </c>
      <c r="S374" s="6" t="s">
        <v>49</v>
      </c>
      <c r="T374" s="6" t="s">
        <v>49</v>
      </c>
      <c r="U374" s="6" t="s">
        <v>37</v>
      </c>
      <c r="V374" s="6" t="s">
        <v>37</v>
      </c>
      <c r="W374" s="6" t="s">
        <v>106</v>
      </c>
      <c r="X374" s="6" t="s">
        <v>1435</v>
      </c>
      <c r="Y374" s="6" t="s">
        <v>188</v>
      </c>
      <c r="Z374" s="6" t="s">
        <v>2253</v>
      </c>
    </row>
    <row r="375" spans="1:26" ht="13.2">
      <c r="A375" s="5">
        <v>45163.531150208335</v>
      </c>
      <c r="B375" s="6" t="s">
        <v>2261</v>
      </c>
      <c r="C375" s="6" t="s">
        <v>27</v>
      </c>
      <c r="D375" s="6" t="s">
        <v>45</v>
      </c>
      <c r="E375" s="6" t="s">
        <v>29</v>
      </c>
      <c r="F375" s="6" t="s">
        <v>30</v>
      </c>
      <c r="G375" s="6" t="s">
        <v>31</v>
      </c>
      <c r="H375" s="6" t="s">
        <v>94</v>
      </c>
      <c r="I375" s="6" t="s">
        <v>33</v>
      </c>
      <c r="J375" s="6" t="s">
        <v>35</v>
      </c>
      <c r="K375" s="6" t="s">
        <v>35</v>
      </c>
      <c r="L375" s="6" t="s">
        <v>35</v>
      </c>
      <c r="M375" s="6" t="s">
        <v>35</v>
      </c>
      <c r="N375" s="6" t="s">
        <v>35</v>
      </c>
      <c r="O375" s="6" t="s">
        <v>49</v>
      </c>
      <c r="P375" s="6" t="s">
        <v>37</v>
      </c>
      <c r="Q375" s="6" t="s">
        <v>49</v>
      </c>
      <c r="R375" s="6" t="s">
        <v>49</v>
      </c>
      <c r="S375" s="6" t="s">
        <v>37</v>
      </c>
      <c r="T375" s="6" t="s">
        <v>37</v>
      </c>
      <c r="U375" s="6" t="s">
        <v>37</v>
      </c>
      <c r="V375" s="6" t="s">
        <v>37</v>
      </c>
      <c r="W375" s="6" t="s">
        <v>119</v>
      </c>
      <c r="X375" s="6" t="s">
        <v>1461</v>
      </c>
      <c r="Y375" s="6" t="s">
        <v>1108</v>
      </c>
      <c r="Z375" s="6" t="s">
        <v>2262</v>
      </c>
    </row>
    <row r="376" spans="1:26" ht="13.2">
      <c r="A376" s="5">
        <v>45163.586576689813</v>
      </c>
      <c r="B376" s="6" t="s">
        <v>2266</v>
      </c>
      <c r="C376" s="6" t="s">
        <v>44</v>
      </c>
      <c r="D376" s="6" t="s">
        <v>45</v>
      </c>
      <c r="E376" s="6" t="s">
        <v>75</v>
      </c>
      <c r="F376" s="6" t="s">
        <v>30</v>
      </c>
      <c r="G376" s="6" t="s">
        <v>31</v>
      </c>
      <c r="H376" s="6" t="s">
        <v>125</v>
      </c>
      <c r="I376" s="6" t="s">
        <v>47</v>
      </c>
      <c r="J376" s="6" t="s">
        <v>35</v>
      </c>
      <c r="K376" s="6" t="s">
        <v>48</v>
      </c>
      <c r="L376" s="6" t="s">
        <v>35</v>
      </c>
      <c r="M376" s="6" t="s">
        <v>60</v>
      </c>
      <c r="N376" s="6" t="s">
        <v>35</v>
      </c>
      <c r="O376" s="6" t="s">
        <v>68</v>
      </c>
      <c r="P376" s="6" t="s">
        <v>49</v>
      </c>
      <c r="Q376" s="6" t="s">
        <v>49</v>
      </c>
      <c r="R376" s="6" t="s">
        <v>37</v>
      </c>
      <c r="S376" s="6" t="s">
        <v>49</v>
      </c>
      <c r="T376" s="6" t="s">
        <v>49</v>
      </c>
      <c r="U376" s="6" t="s">
        <v>69</v>
      </c>
      <c r="V376" s="6" t="s">
        <v>37</v>
      </c>
      <c r="W376" s="6" t="s">
        <v>95</v>
      </c>
      <c r="X376" s="6" t="s">
        <v>962</v>
      </c>
      <c r="Y376" s="6" t="s">
        <v>1089</v>
      </c>
      <c r="Z376" s="6" t="s">
        <v>2267</v>
      </c>
    </row>
    <row r="377" spans="1:26" ht="13.2">
      <c r="A377" s="5">
        <v>45163.66011167824</v>
      </c>
      <c r="B377" s="6" t="s">
        <v>2270</v>
      </c>
      <c r="C377" s="6" t="s">
        <v>27</v>
      </c>
      <c r="D377" s="6" t="s">
        <v>45</v>
      </c>
      <c r="E377" s="6" t="s">
        <v>230</v>
      </c>
      <c r="F377" s="6" t="s">
        <v>30</v>
      </c>
      <c r="G377" s="6" t="s">
        <v>31</v>
      </c>
      <c r="H377" s="6" t="s">
        <v>125</v>
      </c>
      <c r="I377" s="6" t="s">
        <v>47</v>
      </c>
      <c r="J377" s="6" t="s">
        <v>48</v>
      </c>
      <c r="K377" s="6" t="s">
        <v>48</v>
      </c>
      <c r="L377" s="6" t="s">
        <v>48</v>
      </c>
      <c r="M377" s="6" t="s">
        <v>48</v>
      </c>
      <c r="N377" s="6" t="s">
        <v>35</v>
      </c>
      <c r="O377" s="6" t="s">
        <v>87</v>
      </c>
      <c r="P377" s="6" t="s">
        <v>37</v>
      </c>
      <c r="Q377" s="6" t="s">
        <v>49</v>
      </c>
      <c r="R377" s="6" t="s">
        <v>49</v>
      </c>
      <c r="S377" s="6" t="s">
        <v>49</v>
      </c>
      <c r="T377" s="6" t="s">
        <v>49</v>
      </c>
      <c r="U377" s="6" t="s">
        <v>49</v>
      </c>
      <c r="V377" s="6" t="s">
        <v>69</v>
      </c>
      <c r="W377" s="6" t="s">
        <v>100</v>
      </c>
      <c r="X377" s="6" t="s">
        <v>1004</v>
      </c>
      <c r="Y377" s="6" t="s">
        <v>72</v>
      </c>
      <c r="Z377" s="6" t="s">
        <v>2271</v>
      </c>
    </row>
    <row r="378" spans="1:26" ht="13.2">
      <c r="A378" s="5">
        <v>45163.675058194443</v>
      </c>
      <c r="B378" s="6" t="s">
        <v>2272</v>
      </c>
      <c r="C378" s="6" t="s">
        <v>44</v>
      </c>
      <c r="D378" s="6" t="s">
        <v>45</v>
      </c>
      <c r="E378" s="6" t="s">
        <v>29</v>
      </c>
      <c r="F378" s="6" t="s">
        <v>76</v>
      </c>
      <c r="G378" s="6" t="s">
        <v>31</v>
      </c>
      <c r="H378" s="6" t="s">
        <v>46</v>
      </c>
      <c r="I378" s="6" t="s">
        <v>47</v>
      </c>
      <c r="J378" s="6" t="s">
        <v>35</v>
      </c>
      <c r="K378" s="6" t="s">
        <v>35</v>
      </c>
      <c r="L378" s="6" t="s">
        <v>35</v>
      </c>
      <c r="M378" s="6" t="s">
        <v>35</v>
      </c>
      <c r="N378" s="6" t="s">
        <v>35</v>
      </c>
      <c r="O378" s="6" t="s">
        <v>49</v>
      </c>
      <c r="P378" s="6" t="s">
        <v>49</v>
      </c>
      <c r="Q378" s="6" t="s">
        <v>49</v>
      </c>
      <c r="R378" s="6" t="s">
        <v>49</v>
      </c>
      <c r="S378" s="6" t="s">
        <v>49</v>
      </c>
      <c r="T378" s="6" t="s">
        <v>49</v>
      </c>
      <c r="U378" s="6" t="s">
        <v>49</v>
      </c>
      <c r="V378" s="6" t="s">
        <v>49</v>
      </c>
      <c r="W378" s="6" t="s">
        <v>95</v>
      </c>
      <c r="X378" s="6" t="s">
        <v>1391</v>
      </c>
      <c r="Y378" s="6" t="s">
        <v>270</v>
      </c>
      <c r="Z378" s="6" t="s">
        <v>2273</v>
      </c>
    </row>
    <row r="379" spans="1:26" ht="13.2">
      <c r="A379" s="5">
        <v>45163.69350721065</v>
      </c>
      <c r="B379" s="6" t="s">
        <v>2274</v>
      </c>
      <c r="C379" s="6" t="s">
        <v>27</v>
      </c>
      <c r="D379" s="6" t="s">
        <v>45</v>
      </c>
      <c r="E379" s="6" t="s">
        <v>29</v>
      </c>
      <c r="F379" s="6" t="s">
        <v>164</v>
      </c>
      <c r="G379" s="6" t="s">
        <v>867</v>
      </c>
      <c r="H379" s="6" t="s">
        <v>46</v>
      </c>
      <c r="I379" s="6" t="s">
        <v>47</v>
      </c>
      <c r="J379" s="6" t="s">
        <v>48</v>
      </c>
      <c r="K379" s="6" t="s">
        <v>48</v>
      </c>
      <c r="L379" s="6" t="s">
        <v>35</v>
      </c>
      <c r="M379" s="6" t="s">
        <v>48</v>
      </c>
      <c r="N379" s="6" t="s">
        <v>48</v>
      </c>
      <c r="O379" s="6" t="s">
        <v>68</v>
      </c>
      <c r="P379" s="6" t="s">
        <v>49</v>
      </c>
      <c r="Q379" s="6" t="s">
        <v>49</v>
      </c>
      <c r="R379" s="6" t="s">
        <v>37</v>
      </c>
      <c r="S379" s="6" t="s">
        <v>37</v>
      </c>
      <c r="T379" s="6" t="s">
        <v>49</v>
      </c>
      <c r="U379" s="6" t="s">
        <v>37</v>
      </c>
      <c r="V379" s="6" t="s">
        <v>49</v>
      </c>
      <c r="W379" s="6" t="s">
        <v>238</v>
      </c>
      <c r="X379" s="6" t="s">
        <v>974</v>
      </c>
      <c r="Y379" s="6" t="s">
        <v>344</v>
      </c>
      <c r="Z379" s="6" t="s">
        <v>2275</v>
      </c>
    </row>
    <row r="380" spans="1:26" ht="13.2">
      <c r="A380" s="5">
        <v>45163.764492604168</v>
      </c>
      <c r="B380" s="6" t="s">
        <v>2279</v>
      </c>
      <c r="C380" s="6" t="s">
        <v>44</v>
      </c>
      <c r="D380" s="6" t="s">
        <v>45</v>
      </c>
      <c r="E380" s="6" t="s">
        <v>75</v>
      </c>
      <c r="F380" s="6" t="s">
        <v>30</v>
      </c>
      <c r="G380" s="6" t="s">
        <v>31</v>
      </c>
      <c r="H380" s="6" t="s">
        <v>125</v>
      </c>
      <c r="I380" s="6" t="s">
        <v>47</v>
      </c>
      <c r="J380" s="6" t="s">
        <v>60</v>
      </c>
      <c r="K380" s="6" t="s">
        <v>48</v>
      </c>
      <c r="L380" s="6" t="s">
        <v>48</v>
      </c>
      <c r="M380" s="6" t="s">
        <v>48</v>
      </c>
      <c r="N380" s="6" t="s">
        <v>35</v>
      </c>
      <c r="O380" s="6" t="s">
        <v>87</v>
      </c>
      <c r="P380" s="6" t="s">
        <v>37</v>
      </c>
      <c r="Q380" s="6" t="s">
        <v>37</v>
      </c>
      <c r="R380" s="6" t="s">
        <v>37</v>
      </c>
      <c r="S380" s="6" t="s">
        <v>37</v>
      </c>
      <c r="T380" s="6" t="s">
        <v>49</v>
      </c>
      <c r="U380" s="6" t="s">
        <v>49</v>
      </c>
      <c r="V380" s="6" t="s">
        <v>49</v>
      </c>
      <c r="W380" s="6" t="s">
        <v>77</v>
      </c>
      <c r="X380" s="6" t="s">
        <v>1536</v>
      </c>
      <c r="Y380" s="6" t="s">
        <v>223</v>
      </c>
      <c r="Z380" s="6" t="s">
        <v>2280</v>
      </c>
    </row>
    <row r="381" spans="1:26" ht="13.2">
      <c r="A381" s="5">
        <v>45163.774032361107</v>
      </c>
      <c r="B381" s="6" t="s">
        <v>2291</v>
      </c>
      <c r="C381" s="6" t="s">
        <v>27</v>
      </c>
      <c r="D381" s="6" t="s">
        <v>45</v>
      </c>
      <c r="E381" s="6" t="s">
        <v>29</v>
      </c>
      <c r="F381" s="6" t="s">
        <v>30</v>
      </c>
      <c r="G381" s="6" t="s">
        <v>31</v>
      </c>
      <c r="H381" s="6" t="s">
        <v>125</v>
      </c>
      <c r="I381" s="6" t="s">
        <v>47</v>
      </c>
      <c r="J381" s="6" t="s">
        <v>48</v>
      </c>
      <c r="K381" s="6" t="s">
        <v>48</v>
      </c>
      <c r="L381" s="6" t="s">
        <v>48</v>
      </c>
      <c r="M381" s="6" t="s">
        <v>35</v>
      </c>
      <c r="N381" s="6" t="s">
        <v>35</v>
      </c>
      <c r="O381" s="6" t="s">
        <v>87</v>
      </c>
      <c r="P381" s="6" t="s">
        <v>37</v>
      </c>
      <c r="Q381" s="6" t="s">
        <v>37</v>
      </c>
      <c r="R381" s="6" t="s">
        <v>37</v>
      </c>
      <c r="S381" s="6" t="s">
        <v>37</v>
      </c>
      <c r="T381" s="6" t="s">
        <v>49</v>
      </c>
      <c r="U381" s="6" t="s">
        <v>49</v>
      </c>
      <c r="V381" s="6" t="s">
        <v>37</v>
      </c>
      <c r="W381" s="6" t="s">
        <v>100</v>
      </c>
      <c r="X381" s="6" t="s">
        <v>940</v>
      </c>
      <c r="Y381" s="6" t="s">
        <v>301</v>
      </c>
      <c r="Z381" s="6" t="s">
        <v>2292</v>
      </c>
    </row>
    <row r="382" spans="1:26" ht="13.2">
      <c r="A382" s="5">
        <v>45163.785242812504</v>
      </c>
      <c r="B382" s="6" t="s">
        <v>2296</v>
      </c>
      <c r="C382" s="6" t="s">
        <v>27</v>
      </c>
      <c r="D382" s="6" t="s">
        <v>45</v>
      </c>
      <c r="E382" s="6" t="s">
        <v>75</v>
      </c>
      <c r="F382" s="6" t="s">
        <v>30</v>
      </c>
      <c r="G382" s="6" t="s">
        <v>31</v>
      </c>
      <c r="H382" s="6" t="s">
        <v>32</v>
      </c>
      <c r="I382" s="6" t="s">
        <v>33</v>
      </c>
      <c r="J382" s="6" t="s">
        <v>48</v>
      </c>
      <c r="K382" s="6" t="s">
        <v>48</v>
      </c>
      <c r="L382" s="6" t="s">
        <v>48</v>
      </c>
      <c r="M382" s="6" t="s">
        <v>48</v>
      </c>
      <c r="N382" s="6" t="s">
        <v>48</v>
      </c>
      <c r="O382" s="6" t="s">
        <v>87</v>
      </c>
      <c r="P382" s="6" t="s">
        <v>37</v>
      </c>
      <c r="Q382" s="6" t="s">
        <v>37</v>
      </c>
      <c r="R382" s="6" t="s">
        <v>69</v>
      </c>
      <c r="S382" s="6" t="s">
        <v>49</v>
      </c>
      <c r="T382" s="6" t="s">
        <v>49</v>
      </c>
      <c r="U382" s="6" t="s">
        <v>37</v>
      </c>
      <c r="V382" s="6" t="s">
        <v>37</v>
      </c>
      <c r="W382" s="6" t="s">
        <v>95</v>
      </c>
      <c r="X382" s="6" t="s">
        <v>2297</v>
      </c>
      <c r="Y382" s="6" t="s">
        <v>494</v>
      </c>
      <c r="Z382" s="6" t="s">
        <v>2298</v>
      </c>
    </row>
    <row r="383" spans="1:26" ht="13.2">
      <c r="A383" s="5">
        <v>45163.802667349533</v>
      </c>
      <c r="B383" s="6" t="s">
        <v>2299</v>
      </c>
      <c r="C383" s="6" t="s">
        <v>27</v>
      </c>
      <c r="D383" s="6" t="s">
        <v>45</v>
      </c>
      <c r="E383" s="6" t="s">
        <v>29</v>
      </c>
      <c r="F383" s="6" t="s">
        <v>248</v>
      </c>
      <c r="G383" s="6" t="s">
        <v>31</v>
      </c>
      <c r="H383" s="6" t="s">
        <v>125</v>
      </c>
      <c r="I383" s="6" t="s">
        <v>33</v>
      </c>
      <c r="J383" s="6" t="s">
        <v>35</v>
      </c>
      <c r="K383" s="6" t="s">
        <v>35</v>
      </c>
      <c r="L383" s="6" t="s">
        <v>35</v>
      </c>
      <c r="M383" s="6" t="s">
        <v>35</v>
      </c>
      <c r="N383" s="6" t="s">
        <v>34</v>
      </c>
      <c r="O383" s="6" t="s">
        <v>87</v>
      </c>
      <c r="P383" s="6" t="s">
        <v>37</v>
      </c>
      <c r="Q383" s="6" t="s">
        <v>37</v>
      </c>
      <c r="R383" s="6" t="s">
        <v>49</v>
      </c>
      <c r="S383" s="6" t="s">
        <v>37</v>
      </c>
      <c r="T383" s="6" t="s">
        <v>49</v>
      </c>
      <c r="U383" s="6" t="s">
        <v>37</v>
      </c>
      <c r="V383" s="6" t="s">
        <v>37</v>
      </c>
      <c r="W383" s="6" t="s">
        <v>191</v>
      </c>
      <c r="X383" s="6" t="s">
        <v>2026</v>
      </c>
      <c r="Y383" s="6" t="s">
        <v>151</v>
      </c>
      <c r="Z383" s="6" t="s">
        <v>2300</v>
      </c>
    </row>
    <row r="384" spans="1:26" ht="13.2">
      <c r="A384" s="5">
        <v>45163.937935300928</v>
      </c>
      <c r="B384" s="6" t="s">
        <v>2319</v>
      </c>
      <c r="C384" s="6" t="s">
        <v>44</v>
      </c>
      <c r="D384" s="6" t="s">
        <v>45</v>
      </c>
      <c r="E384" s="6" t="s">
        <v>230</v>
      </c>
      <c r="F384" s="6" t="s">
        <v>30</v>
      </c>
      <c r="G384" s="6" t="s">
        <v>214</v>
      </c>
      <c r="H384" s="6" t="s">
        <v>226</v>
      </c>
      <c r="I384" s="6" t="s">
        <v>47</v>
      </c>
      <c r="J384" s="6" t="s">
        <v>60</v>
      </c>
      <c r="K384" s="6" t="s">
        <v>60</v>
      </c>
      <c r="L384" s="6" t="s">
        <v>60</v>
      </c>
      <c r="M384" s="6" t="s">
        <v>60</v>
      </c>
      <c r="N384" s="6" t="s">
        <v>60</v>
      </c>
      <c r="O384" s="6" t="s">
        <v>49</v>
      </c>
      <c r="P384" s="6" t="s">
        <v>49</v>
      </c>
      <c r="Q384" s="6" t="s">
        <v>37</v>
      </c>
      <c r="R384" s="6" t="s">
        <v>49</v>
      </c>
      <c r="S384" s="6" t="s">
        <v>69</v>
      </c>
      <c r="T384" s="6" t="s">
        <v>69</v>
      </c>
      <c r="U384" s="6" t="s">
        <v>49</v>
      </c>
      <c r="V384" s="6" t="s">
        <v>49</v>
      </c>
      <c r="W384" s="6" t="s">
        <v>206</v>
      </c>
      <c r="X384" s="6" t="s">
        <v>1391</v>
      </c>
      <c r="Y384" s="6" t="s">
        <v>516</v>
      </c>
      <c r="Z384" s="6" t="s">
        <v>2320</v>
      </c>
    </row>
    <row r="385" spans="1:26" ht="13.2">
      <c r="A385" s="5">
        <v>45163.994435636574</v>
      </c>
      <c r="B385" s="6" t="s">
        <v>2321</v>
      </c>
      <c r="C385" s="6" t="s">
        <v>44</v>
      </c>
      <c r="D385" s="6" t="s">
        <v>45</v>
      </c>
      <c r="E385" s="6" t="s">
        <v>230</v>
      </c>
      <c r="F385" s="6" t="s">
        <v>164</v>
      </c>
      <c r="G385" s="6" t="s">
        <v>2322</v>
      </c>
      <c r="H385" s="6" t="s">
        <v>125</v>
      </c>
      <c r="I385" s="6" t="s">
        <v>33</v>
      </c>
      <c r="J385" s="6" t="s">
        <v>35</v>
      </c>
      <c r="K385" s="6" t="s">
        <v>35</v>
      </c>
      <c r="L385" s="6" t="s">
        <v>35</v>
      </c>
      <c r="M385" s="6" t="s">
        <v>35</v>
      </c>
      <c r="N385" s="6" t="s">
        <v>35</v>
      </c>
      <c r="O385" s="6" t="s">
        <v>87</v>
      </c>
      <c r="P385" s="6" t="s">
        <v>37</v>
      </c>
      <c r="Q385" s="6" t="s">
        <v>37</v>
      </c>
      <c r="R385" s="6" t="s">
        <v>37</v>
      </c>
      <c r="S385" s="6" t="s">
        <v>38</v>
      </c>
      <c r="T385" s="6" t="s">
        <v>37</v>
      </c>
      <c r="U385" s="6" t="s">
        <v>37</v>
      </c>
      <c r="V385" s="6" t="s">
        <v>37</v>
      </c>
      <c r="W385" s="6" t="s">
        <v>2323</v>
      </c>
      <c r="X385" s="6" t="s">
        <v>1444</v>
      </c>
      <c r="Y385" s="6" t="s">
        <v>306</v>
      </c>
      <c r="Z385" s="6" t="s">
        <v>2324</v>
      </c>
    </row>
    <row r="386" spans="1:26" ht="13.2">
      <c r="A386" s="5">
        <v>45164.015580995372</v>
      </c>
      <c r="B386" s="6" t="s">
        <v>2325</v>
      </c>
      <c r="C386" s="6" t="s">
        <v>44</v>
      </c>
      <c r="D386" s="6" t="s">
        <v>45</v>
      </c>
      <c r="E386" s="6" t="s">
        <v>29</v>
      </c>
      <c r="F386" s="6" t="s">
        <v>30</v>
      </c>
      <c r="G386" s="6" t="s">
        <v>867</v>
      </c>
      <c r="H386" s="6" t="s">
        <v>83</v>
      </c>
      <c r="I386" s="6" t="s">
        <v>33</v>
      </c>
      <c r="J386" s="6" t="s">
        <v>48</v>
      </c>
      <c r="K386" s="6" t="s">
        <v>60</v>
      </c>
      <c r="L386" s="6" t="s">
        <v>48</v>
      </c>
      <c r="M386" s="6" t="s">
        <v>48</v>
      </c>
      <c r="N386" s="6" t="s">
        <v>48</v>
      </c>
      <c r="O386" s="6" t="s">
        <v>68</v>
      </c>
      <c r="P386" s="6" t="s">
        <v>69</v>
      </c>
      <c r="Q386" s="6" t="s">
        <v>49</v>
      </c>
      <c r="R386" s="6" t="s">
        <v>49</v>
      </c>
      <c r="S386" s="6" t="s">
        <v>69</v>
      </c>
      <c r="T386" s="6" t="s">
        <v>49</v>
      </c>
      <c r="U386" s="6" t="s">
        <v>49</v>
      </c>
      <c r="V386" s="6" t="s">
        <v>49</v>
      </c>
      <c r="W386" s="6" t="s">
        <v>50</v>
      </c>
      <c r="X386" s="6" t="s">
        <v>2157</v>
      </c>
      <c r="Y386" s="6" t="s">
        <v>286</v>
      </c>
      <c r="Z386" s="6" t="s">
        <v>2326</v>
      </c>
    </row>
    <row r="387" spans="1:26" ht="13.2">
      <c r="A387" s="5">
        <v>45164.122120092594</v>
      </c>
      <c r="B387" s="6" t="s">
        <v>2327</v>
      </c>
      <c r="C387" s="6" t="s">
        <v>27</v>
      </c>
      <c r="D387" s="6" t="s">
        <v>45</v>
      </c>
      <c r="E387" s="6" t="s">
        <v>29</v>
      </c>
      <c r="F387" s="6" t="s">
        <v>164</v>
      </c>
      <c r="G387" s="6" t="s">
        <v>1498</v>
      </c>
      <c r="H387" s="6" t="s">
        <v>112</v>
      </c>
      <c r="I387" s="6" t="s">
        <v>47</v>
      </c>
      <c r="J387" s="6" t="s">
        <v>48</v>
      </c>
      <c r="K387" s="6" t="s">
        <v>48</v>
      </c>
      <c r="L387" s="6" t="s">
        <v>48</v>
      </c>
      <c r="M387" s="6" t="s">
        <v>48</v>
      </c>
      <c r="N387" s="6" t="s">
        <v>48</v>
      </c>
      <c r="O387" s="6" t="s">
        <v>49</v>
      </c>
      <c r="P387" s="6" t="s">
        <v>49</v>
      </c>
      <c r="Q387" s="6" t="s">
        <v>49</v>
      </c>
      <c r="R387" s="6" t="s">
        <v>49</v>
      </c>
      <c r="S387" s="6" t="s">
        <v>49</v>
      </c>
      <c r="T387" s="6" t="s">
        <v>49</v>
      </c>
      <c r="U387" s="6" t="s">
        <v>49</v>
      </c>
      <c r="V387" s="6" t="s">
        <v>49</v>
      </c>
      <c r="W387" s="6" t="s">
        <v>191</v>
      </c>
      <c r="X387" s="6" t="s">
        <v>1391</v>
      </c>
      <c r="Y387" s="6" t="s">
        <v>72</v>
      </c>
      <c r="Z387" s="6" t="s">
        <v>529</v>
      </c>
    </row>
    <row r="388" spans="1:26" ht="13.2">
      <c r="A388" s="5">
        <v>45164.322189247687</v>
      </c>
      <c r="B388" s="6" t="s">
        <v>2328</v>
      </c>
      <c r="C388" s="6" t="s">
        <v>44</v>
      </c>
      <c r="D388" s="6" t="s">
        <v>45</v>
      </c>
      <c r="E388" s="6" t="s">
        <v>75</v>
      </c>
      <c r="F388" s="6" t="s">
        <v>164</v>
      </c>
      <c r="G388" s="6" t="s">
        <v>403</v>
      </c>
      <c r="H388" s="6" t="s">
        <v>201</v>
      </c>
      <c r="I388" s="6" t="s">
        <v>47</v>
      </c>
      <c r="J388" s="6" t="s">
        <v>35</v>
      </c>
      <c r="K388" s="6" t="s">
        <v>35</v>
      </c>
      <c r="L388" s="6" t="s">
        <v>35</v>
      </c>
      <c r="M388" s="6" t="s">
        <v>35</v>
      </c>
      <c r="N388" s="6" t="s">
        <v>35</v>
      </c>
      <c r="O388" s="6" t="s">
        <v>49</v>
      </c>
      <c r="P388" s="6" t="s">
        <v>49</v>
      </c>
      <c r="Q388" s="6" t="s">
        <v>49</v>
      </c>
      <c r="R388" s="6" t="s">
        <v>49</v>
      </c>
      <c r="S388" s="6" t="s">
        <v>49</v>
      </c>
      <c r="T388" s="6" t="s">
        <v>49</v>
      </c>
      <c r="U388" s="6" t="s">
        <v>49</v>
      </c>
      <c r="V388" s="6" t="s">
        <v>49</v>
      </c>
      <c r="W388" s="6" t="s">
        <v>154</v>
      </c>
      <c r="X388" s="6" t="s">
        <v>1246</v>
      </c>
      <c r="Y388" s="6" t="s">
        <v>193</v>
      </c>
      <c r="Z388" s="6" t="s">
        <v>2329</v>
      </c>
    </row>
    <row r="389" spans="1:26" ht="13.2">
      <c r="A389" s="5">
        <v>45164.352000752318</v>
      </c>
      <c r="B389" s="6" t="s">
        <v>2330</v>
      </c>
      <c r="C389" s="6" t="s">
        <v>44</v>
      </c>
      <c r="D389" s="6" t="s">
        <v>45</v>
      </c>
      <c r="E389" s="6" t="s">
        <v>75</v>
      </c>
      <c r="F389" s="6" t="s">
        <v>76</v>
      </c>
      <c r="G389" s="6" t="s">
        <v>31</v>
      </c>
      <c r="H389" s="6" t="s">
        <v>112</v>
      </c>
      <c r="I389" s="6" t="s">
        <v>33</v>
      </c>
      <c r="J389" s="6" t="s">
        <v>34</v>
      </c>
      <c r="K389" s="6" t="s">
        <v>35</v>
      </c>
      <c r="L389" s="6" t="s">
        <v>35</v>
      </c>
      <c r="M389" s="6" t="s">
        <v>48</v>
      </c>
      <c r="N389" s="6" t="s">
        <v>35</v>
      </c>
      <c r="O389" s="6" t="s">
        <v>49</v>
      </c>
      <c r="P389" s="6" t="s">
        <v>49</v>
      </c>
      <c r="Q389" s="6" t="s">
        <v>37</v>
      </c>
      <c r="R389" s="6" t="s">
        <v>49</v>
      </c>
      <c r="S389" s="6" t="s">
        <v>37</v>
      </c>
      <c r="T389" s="6" t="s">
        <v>49</v>
      </c>
      <c r="U389" s="6" t="s">
        <v>37</v>
      </c>
      <c r="V389" s="6" t="s">
        <v>37</v>
      </c>
      <c r="W389" s="6" t="s">
        <v>113</v>
      </c>
      <c r="X389" s="6" t="s">
        <v>1536</v>
      </c>
      <c r="Y389" s="6" t="s">
        <v>2331</v>
      </c>
      <c r="Z389" s="6" t="s">
        <v>2332</v>
      </c>
    </row>
    <row r="390" spans="1:26" ht="13.2">
      <c r="A390" s="5">
        <v>45164.435877650467</v>
      </c>
      <c r="B390" s="6" t="s">
        <v>2336</v>
      </c>
      <c r="C390" s="6" t="s">
        <v>44</v>
      </c>
      <c r="D390" s="6" t="s">
        <v>45</v>
      </c>
      <c r="E390" s="6" t="s">
        <v>75</v>
      </c>
      <c r="F390" s="6" t="s">
        <v>164</v>
      </c>
      <c r="G390" s="6" t="s">
        <v>31</v>
      </c>
      <c r="H390" s="6" t="s">
        <v>226</v>
      </c>
      <c r="I390" s="6" t="s">
        <v>33</v>
      </c>
      <c r="J390" s="6" t="s">
        <v>35</v>
      </c>
      <c r="K390" s="6" t="s">
        <v>35</v>
      </c>
      <c r="L390" s="6" t="s">
        <v>35</v>
      </c>
      <c r="M390" s="6" t="s">
        <v>35</v>
      </c>
      <c r="N390" s="6" t="s">
        <v>35</v>
      </c>
      <c r="O390" s="6" t="s">
        <v>49</v>
      </c>
      <c r="P390" s="6" t="s">
        <v>49</v>
      </c>
      <c r="Q390" s="6" t="s">
        <v>37</v>
      </c>
      <c r="R390" s="6" t="s">
        <v>37</v>
      </c>
      <c r="S390" s="6" t="s">
        <v>38</v>
      </c>
      <c r="T390" s="6" t="s">
        <v>37</v>
      </c>
      <c r="U390" s="6" t="s">
        <v>37</v>
      </c>
      <c r="V390" s="6" t="s">
        <v>37</v>
      </c>
      <c r="W390" s="6" t="s">
        <v>139</v>
      </c>
      <c r="X390" s="6" t="s">
        <v>974</v>
      </c>
      <c r="Y390" s="6" t="s">
        <v>505</v>
      </c>
      <c r="Z390" s="6" t="s">
        <v>2337</v>
      </c>
    </row>
    <row r="391" spans="1:26" ht="13.2">
      <c r="A391" s="5">
        <v>45164.443674490743</v>
      </c>
      <c r="B391" s="6" t="s">
        <v>2341</v>
      </c>
      <c r="C391" s="6" t="s">
        <v>44</v>
      </c>
      <c r="D391" s="6" t="s">
        <v>45</v>
      </c>
      <c r="E391" s="6" t="s">
        <v>75</v>
      </c>
      <c r="F391" s="6" t="s">
        <v>76</v>
      </c>
      <c r="G391" s="6" t="s">
        <v>31</v>
      </c>
      <c r="H391" s="6" t="s">
        <v>125</v>
      </c>
      <c r="I391" s="6" t="s">
        <v>47</v>
      </c>
      <c r="J391" s="6" t="s">
        <v>48</v>
      </c>
      <c r="K391" s="6" t="s">
        <v>48</v>
      </c>
      <c r="L391" s="6" t="s">
        <v>48</v>
      </c>
      <c r="M391" s="6" t="s">
        <v>48</v>
      </c>
      <c r="N391" s="6" t="s">
        <v>48</v>
      </c>
      <c r="O391" s="6" t="s">
        <v>87</v>
      </c>
      <c r="P391" s="6" t="s">
        <v>37</v>
      </c>
      <c r="Q391" s="6" t="s">
        <v>37</v>
      </c>
      <c r="R391" s="6" t="s">
        <v>49</v>
      </c>
      <c r="S391" s="6" t="s">
        <v>37</v>
      </c>
      <c r="T391" s="6" t="s">
        <v>49</v>
      </c>
      <c r="U391" s="6" t="s">
        <v>37</v>
      </c>
      <c r="V391" s="6" t="s">
        <v>49</v>
      </c>
      <c r="W391" s="6" t="s">
        <v>113</v>
      </c>
      <c r="X391" s="6" t="s">
        <v>1026</v>
      </c>
      <c r="Y391" s="6" t="s">
        <v>388</v>
      </c>
      <c r="Z391" s="6" t="s">
        <v>2342</v>
      </c>
    </row>
    <row r="392" spans="1:26" ht="13.2">
      <c r="A392" s="5">
        <v>45164.620437094913</v>
      </c>
      <c r="B392" s="6" t="s">
        <v>2350</v>
      </c>
      <c r="C392" s="6" t="s">
        <v>44</v>
      </c>
      <c r="D392" s="6" t="s">
        <v>2351</v>
      </c>
      <c r="E392" s="6" t="s">
        <v>29</v>
      </c>
      <c r="F392" s="6" t="s">
        <v>164</v>
      </c>
      <c r="G392" s="6" t="s">
        <v>403</v>
      </c>
      <c r="H392" s="6" t="s">
        <v>105</v>
      </c>
      <c r="I392" s="6" t="s">
        <v>33</v>
      </c>
      <c r="J392" s="6" t="s">
        <v>35</v>
      </c>
      <c r="K392" s="6" t="s">
        <v>35</v>
      </c>
      <c r="L392" s="6" t="s">
        <v>35</v>
      </c>
      <c r="M392" s="6" t="s">
        <v>35</v>
      </c>
      <c r="N392" s="6" t="s">
        <v>35</v>
      </c>
      <c r="O392" s="6" t="s">
        <v>87</v>
      </c>
      <c r="P392" s="6" t="s">
        <v>37</v>
      </c>
      <c r="Q392" s="6" t="s">
        <v>37</v>
      </c>
      <c r="R392" s="6" t="s">
        <v>37</v>
      </c>
      <c r="S392" s="6" t="s">
        <v>37</v>
      </c>
      <c r="T392" s="6" t="s">
        <v>37</v>
      </c>
      <c r="U392" s="6" t="s">
        <v>37</v>
      </c>
      <c r="V392" s="6" t="s">
        <v>37</v>
      </c>
      <c r="W392" s="6" t="s">
        <v>2352</v>
      </c>
      <c r="X392" s="6" t="s">
        <v>1444</v>
      </c>
      <c r="Y392" s="6" t="s">
        <v>223</v>
      </c>
      <c r="Z392" s="6" t="s">
        <v>2353</v>
      </c>
    </row>
    <row r="393" spans="1:26" ht="13.2">
      <c r="A393" s="5">
        <v>45164.635188668981</v>
      </c>
      <c r="B393" s="6" t="s">
        <v>2358</v>
      </c>
      <c r="C393" s="6" t="s">
        <v>44</v>
      </c>
      <c r="D393" s="6" t="s">
        <v>45</v>
      </c>
      <c r="E393" s="6" t="s">
        <v>29</v>
      </c>
      <c r="F393" s="6" t="s">
        <v>76</v>
      </c>
      <c r="G393" s="6" t="s">
        <v>58</v>
      </c>
      <c r="H393" s="6" t="s">
        <v>148</v>
      </c>
      <c r="I393" s="6" t="s">
        <v>33</v>
      </c>
      <c r="J393" s="6" t="s">
        <v>326</v>
      </c>
      <c r="K393" s="6" t="s">
        <v>326</v>
      </c>
      <c r="L393" s="6" t="s">
        <v>326</v>
      </c>
      <c r="M393" s="6" t="s">
        <v>326</v>
      </c>
      <c r="N393" s="6" t="s">
        <v>326</v>
      </c>
      <c r="O393" s="6" t="s">
        <v>929</v>
      </c>
      <c r="P393" s="6" t="s">
        <v>363</v>
      </c>
      <c r="Q393" s="6" t="s">
        <v>363</v>
      </c>
      <c r="R393" s="6" t="s">
        <v>363</v>
      </c>
      <c r="S393" s="6" t="s">
        <v>363</v>
      </c>
      <c r="T393" s="6" t="s">
        <v>363</v>
      </c>
      <c r="U393" s="6" t="s">
        <v>363</v>
      </c>
      <c r="V393" s="6" t="s">
        <v>363</v>
      </c>
      <c r="W393" s="6" t="s">
        <v>139</v>
      </c>
      <c r="X393" s="6" t="s">
        <v>1107</v>
      </c>
      <c r="Y393" s="6" t="s">
        <v>1718</v>
      </c>
      <c r="Z393" s="6" t="s">
        <v>2359</v>
      </c>
    </row>
    <row r="394" spans="1:26" ht="13.2">
      <c r="A394" s="5">
        <v>45164.672900405094</v>
      </c>
      <c r="B394" s="6" t="s">
        <v>2360</v>
      </c>
      <c r="C394" s="6" t="s">
        <v>27</v>
      </c>
      <c r="D394" s="6" t="s">
        <v>45</v>
      </c>
      <c r="E394" s="6" t="s">
        <v>29</v>
      </c>
      <c r="F394" s="6" t="s">
        <v>76</v>
      </c>
      <c r="G394" s="6" t="s">
        <v>58</v>
      </c>
      <c r="H394" s="6" t="s">
        <v>46</v>
      </c>
      <c r="I394" s="6" t="s">
        <v>33</v>
      </c>
      <c r="J394" s="6" t="s">
        <v>35</v>
      </c>
      <c r="K394" s="6" t="s">
        <v>35</v>
      </c>
      <c r="L394" s="6" t="s">
        <v>48</v>
      </c>
      <c r="M394" s="6" t="s">
        <v>35</v>
      </c>
      <c r="N394" s="6" t="s">
        <v>35</v>
      </c>
      <c r="O394" s="6" t="s">
        <v>87</v>
      </c>
      <c r="P394" s="6" t="s">
        <v>38</v>
      </c>
      <c r="Q394" s="6" t="s">
        <v>49</v>
      </c>
      <c r="R394" s="6" t="s">
        <v>37</v>
      </c>
      <c r="S394" s="6" t="s">
        <v>49</v>
      </c>
      <c r="T394" s="6" t="s">
        <v>37</v>
      </c>
      <c r="U394" s="6" t="s">
        <v>38</v>
      </c>
      <c r="V394" s="6" t="s">
        <v>37</v>
      </c>
      <c r="W394" s="6" t="s">
        <v>119</v>
      </c>
      <c r="X394" s="6" t="s">
        <v>978</v>
      </c>
      <c r="Y394" s="6" t="s">
        <v>156</v>
      </c>
      <c r="Z394" s="6" t="s">
        <v>2361</v>
      </c>
    </row>
    <row r="395" spans="1:26" ht="13.2">
      <c r="A395" s="5">
        <v>45164.801692025459</v>
      </c>
      <c r="B395" s="6" t="s">
        <v>2372</v>
      </c>
      <c r="C395" s="6" t="s">
        <v>27</v>
      </c>
      <c r="D395" s="6" t="s">
        <v>45</v>
      </c>
      <c r="E395" s="6" t="s">
        <v>75</v>
      </c>
      <c r="F395" s="6" t="s">
        <v>30</v>
      </c>
      <c r="G395" s="6" t="s">
        <v>31</v>
      </c>
      <c r="H395" s="6" t="s">
        <v>32</v>
      </c>
      <c r="I395" s="6" t="s">
        <v>47</v>
      </c>
      <c r="J395" s="6" t="s">
        <v>48</v>
      </c>
      <c r="K395" s="6" t="s">
        <v>48</v>
      </c>
      <c r="L395" s="6" t="s">
        <v>48</v>
      </c>
      <c r="M395" s="6" t="s">
        <v>48</v>
      </c>
      <c r="N395" s="6" t="s">
        <v>48</v>
      </c>
      <c r="O395" s="6" t="s">
        <v>49</v>
      </c>
      <c r="P395" s="6" t="s">
        <v>49</v>
      </c>
      <c r="Q395" s="6" t="s">
        <v>49</v>
      </c>
      <c r="R395" s="6" t="s">
        <v>49</v>
      </c>
      <c r="S395" s="6" t="s">
        <v>49</v>
      </c>
      <c r="T395" s="6" t="s">
        <v>49</v>
      </c>
      <c r="U395" s="6" t="s">
        <v>49</v>
      </c>
      <c r="V395" s="6" t="s">
        <v>37</v>
      </c>
      <c r="W395" s="6" t="s">
        <v>95</v>
      </c>
      <c r="X395" s="6" t="s">
        <v>962</v>
      </c>
      <c r="Y395" s="6" t="s">
        <v>151</v>
      </c>
      <c r="Z395" s="6" t="s">
        <v>2373</v>
      </c>
    </row>
    <row r="396" spans="1:26" ht="13.2">
      <c r="A396" s="5">
        <v>45164.856572164354</v>
      </c>
      <c r="B396" s="6" t="s">
        <v>2376</v>
      </c>
      <c r="C396" s="6" t="s">
        <v>44</v>
      </c>
      <c r="D396" s="6" t="s">
        <v>45</v>
      </c>
      <c r="E396" s="6" t="s">
        <v>230</v>
      </c>
      <c r="F396" s="6" t="s">
        <v>164</v>
      </c>
      <c r="G396" s="6" t="s">
        <v>31</v>
      </c>
      <c r="H396" s="6" t="s">
        <v>112</v>
      </c>
      <c r="I396" s="6" t="s">
        <v>33</v>
      </c>
      <c r="J396" s="6" t="s">
        <v>48</v>
      </c>
      <c r="K396" s="6" t="s">
        <v>48</v>
      </c>
      <c r="L396" s="6" t="s">
        <v>48</v>
      </c>
      <c r="M396" s="6" t="s">
        <v>35</v>
      </c>
      <c r="N396" s="6" t="s">
        <v>35</v>
      </c>
      <c r="O396" s="6" t="s">
        <v>87</v>
      </c>
      <c r="P396" s="6" t="s">
        <v>37</v>
      </c>
      <c r="Q396" s="6" t="s">
        <v>37</v>
      </c>
      <c r="R396" s="6" t="s">
        <v>69</v>
      </c>
      <c r="S396" s="6" t="s">
        <v>69</v>
      </c>
      <c r="T396" s="6" t="s">
        <v>69</v>
      </c>
      <c r="U396" s="6" t="s">
        <v>37</v>
      </c>
      <c r="V396" s="6" t="s">
        <v>49</v>
      </c>
      <c r="W396" s="6" t="s">
        <v>88</v>
      </c>
      <c r="X396" s="6" t="s">
        <v>440</v>
      </c>
      <c r="Y396" s="6" t="s">
        <v>2377</v>
      </c>
      <c r="Z396" s="6" t="s">
        <v>2378</v>
      </c>
    </row>
    <row r="397" spans="1:26" ht="13.2">
      <c r="A397" s="5">
        <v>45164.860652164352</v>
      </c>
      <c r="B397" s="6" t="s">
        <v>2379</v>
      </c>
      <c r="C397" s="6" t="s">
        <v>27</v>
      </c>
      <c r="D397" s="6" t="s">
        <v>45</v>
      </c>
      <c r="E397" s="6" t="s">
        <v>29</v>
      </c>
      <c r="F397" s="6" t="s">
        <v>76</v>
      </c>
      <c r="G397" s="6" t="s">
        <v>31</v>
      </c>
      <c r="H397" s="6" t="s">
        <v>46</v>
      </c>
      <c r="I397" s="6" t="s">
        <v>33</v>
      </c>
      <c r="J397" s="6" t="s">
        <v>35</v>
      </c>
      <c r="K397" s="6" t="s">
        <v>35</v>
      </c>
      <c r="L397" s="6" t="s">
        <v>35</v>
      </c>
      <c r="M397" s="6" t="s">
        <v>35</v>
      </c>
      <c r="N397" s="6" t="s">
        <v>35</v>
      </c>
      <c r="O397" s="6" t="s">
        <v>87</v>
      </c>
      <c r="P397" s="6" t="s">
        <v>37</v>
      </c>
      <c r="Q397" s="6" t="s">
        <v>37</v>
      </c>
      <c r="R397" s="6" t="s">
        <v>37</v>
      </c>
      <c r="S397" s="6" t="s">
        <v>37</v>
      </c>
      <c r="T397" s="6" t="s">
        <v>37</v>
      </c>
      <c r="U397" s="6" t="s">
        <v>37</v>
      </c>
      <c r="V397" s="6" t="s">
        <v>37</v>
      </c>
      <c r="W397" s="6" t="s">
        <v>149</v>
      </c>
      <c r="X397" s="6" t="s">
        <v>1435</v>
      </c>
      <c r="Y397" s="6" t="s">
        <v>72</v>
      </c>
      <c r="Z397" s="6" t="s">
        <v>2380</v>
      </c>
    </row>
    <row r="398" spans="1:26" ht="13.2">
      <c r="A398" s="5">
        <v>45164.863377546295</v>
      </c>
      <c r="B398" s="6" t="s">
        <v>2383</v>
      </c>
      <c r="C398" s="6" t="s">
        <v>44</v>
      </c>
      <c r="D398" s="6" t="s">
        <v>45</v>
      </c>
      <c r="E398" s="6" t="s">
        <v>230</v>
      </c>
      <c r="F398" s="6" t="s">
        <v>30</v>
      </c>
      <c r="G398" s="6" t="s">
        <v>31</v>
      </c>
      <c r="H398" s="6" t="s">
        <v>125</v>
      </c>
      <c r="I398" s="6" t="s">
        <v>47</v>
      </c>
      <c r="J398" s="6" t="s">
        <v>35</v>
      </c>
      <c r="K398" s="6" t="s">
        <v>48</v>
      </c>
      <c r="L398" s="6" t="s">
        <v>35</v>
      </c>
      <c r="M398" s="6" t="s">
        <v>35</v>
      </c>
      <c r="N398" s="6" t="s">
        <v>35</v>
      </c>
      <c r="O398" s="6" t="s">
        <v>87</v>
      </c>
      <c r="P398" s="6" t="s">
        <v>49</v>
      </c>
      <c r="Q398" s="6" t="s">
        <v>49</v>
      </c>
      <c r="R398" s="6" t="s">
        <v>49</v>
      </c>
      <c r="S398" s="6" t="s">
        <v>38</v>
      </c>
      <c r="T398" s="6" t="s">
        <v>49</v>
      </c>
      <c r="U398" s="6" t="s">
        <v>49</v>
      </c>
      <c r="V398" s="6" t="s">
        <v>49</v>
      </c>
      <c r="W398" s="6" t="s">
        <v>132</v>
      </c>
      <c r="X398" s="6" t="s">
        <v>1084</v>
      </c>
      <c r="Y398" s="6" t="s">
        <v>2384</v>
      </c>
      <c r="Z398" s="6" t="s">
        <v>2385</v>
      </c>
    </row>
    <row r="399" spans="1:26" ht="13.2">
      <c r="A399" s="5">
        <v>45164.865449733799</v>
      </c>
      <c r="B399" s="6" t="s">
        <v>2386</v>
      </c>
      <c r="C399" s="6" t="s">
        <v>44</v>
      </c>
      <c r="D399" s="6" t="s">
        <v>45</v>
      </c>
      <c r="E399" s="6" t="s">
        <v>29</v>
      </c>
      <c r="F399" s="6" t="s">
        <v>248</v>
      </c>
      <c r="G399" s="6" t="s">
        <v>31</v>
      </c>
      <c r="H399" s="6" t="s">
        <v>148</v>
      </c>
      <c r="I399" s="6" t="s">
        <v>33</v>
      </c>
      <c r="J399" s="6" t="s">
        <v>35</v>
      </c>
      <c r="K399" s="6" t="s">
        <v>35</v>
      </c>
      <c r="L399" s="6" t="s">
        <v>35</v>
      </c>
      <c r="M399" s="6" t="s">
        <v>35</v>
      </c>
      <c r="N399" s="6" t="s">
        <v>35</v>
      </c>
      <c r="O399" s="6" t="s">
        <v>68</v>
      </c>
      <c r="P399" s="6" t="s">
        <v>37</v>
      </c>
      <c r="Q399" s="6" t="s">
        <v>363</v>
      </c>
      <c r="R399" s="6" t="s">
        <v>69</v>
      </c>
      <c r="S399" s="6" t="s">
        <v>37</v>
      </c>
      <c r="T399" s="6" t="s">
        <v>363</v>
      </c>
      <c r="U399" s="6" t="s">
        <v>37</v>
      </c>
      <c r="V399" s="6" t="s">
        <v>38</v>
      </c>
      <c r="W399" s="6" t="s">
        <v>126</v>
      </c>
      <c r="X399" s="6" t="s">
        <v>1652</v>
      </c>
      <c r="Y399" s="6" t="s">
        <v>223</v>
      </c>
      <c r="Z399" s="6" t="s">
        <v>2387</v>
      </c>
    </row>
    <row r="400" spans="1:26" ht="13.2">
      <c r="A400" s="5">
        <v>45164.871532280093</v>
      </c>
      <c r="B400" s="6" t="s">
        <v>2388</v>
      </c>
      <c r="C400" s="6" t="s">
        <v>44</v>
      </c>
      <c r="D400" s="6" t="s">
        <v>45</v>
      </c>
      <c r="E400" s="6" t="s">
        <v>230</v>
      </c>
      <c r="F400" s="6" t="s">
        <v>164</v>
      </c>
      <c r="G400" s="6" t="s">
        <v>939</v>
      </c>
      <c r="H400" s="6" t="s">
        <v>112</v>
      </c>
      <c r="I400" s="6" t="s">
        <v>33</v>
      </c>
      <c r="J400" s="6" t="s">
        <v>34</v>
      </c>
      <c r="K400" s="6" t="s">
        <v>35</v>
      </c>
      <c r="L400" s="6" t="s">
        <v>35</v>
      </c>
      <c r="M400" s="6" t="s">
        <v>35</v>
      </c>
      <c r="N400" s="6" t="s">
        <v>34</v>
      </c>
      <c r="O400" s="6" t="s">
        <v>87</v>
      </c>
      <c r="P400" s="6" t="s">
        <v>37</v>
      </c>
      <c r="Q400" s="6" t="s">
        <v>38</v>
      </c>
      <c r="R400" s="6" t="s">
        <v>37</v>
      </c>
      <c r="S400" s="6" t="s">
        <v>37</v>
      </c>
      <c r="T400" s="6" t="s">
        <v>37</v>
      </c>
      <c r="U400" s="6" t="s">
        <v>37</v>
      </c>
      <c r="V400" s="6" t="s">
        <v>38</v>
      </c>
      <c r="W400" s="6" t="s">
        <v>50</v>
      </c>
      <c r="X400" s="6" t="s">
        <v>1571</v>
      </c>
      <c r="Y400" s="6" t="s">
        <v>1334</v>
      </c>
      <c r="Z400" s="6" t="s">
        <v>2389</v>
      </c>
    </row>
    <row r="401" spans="1:26" ht="13.2">
      <c r="A401" s="5">
        <v>45164.887130717594</v>
      </c>
      <c r="B401" s="6" t="s">
        <v>2394</v>
      </c>
      <c r="C401" s="6" t="s">
        <v>27</v>
      </c>
      <c r="D401" s="6" t="s">
        <v>45</v>
      </c>
      <c r="E401" s="6" t="s">
        <v>75</v>
      </c>
      <c r="F401" s="6" t="s">
        <v>30</v>
      </c>
      <c r="G401" s="6" t="s">
        <v>31</v>
      </c>
      <c r="H401" s="6" t="s">
        <v>112</v>
      </c>
      <c r="I401" s="6" t="s">
        <v>33</v>
      </c>
      <c r="J401" s="6" t="s">
        <v>35</v>
      </c>
      <c r="K401" s="6" t="s">
        <v>35</v>
      </c>
      <c r="L401" s="6" t="s">
        <v>48</v>
      </c>
      <c r="M401" s="6" t="s">
        <v>48</v>
      </c>
      <c r="N401" s="6" t="s">
        <v>48</v>
      </c>
      <c r="O401" s="6" t="s">
        <v>87</v>
      </c>
      <c r="P401" s="6" t="s">
        <v>37</v>
      </c>
      <c r="Q401" s="6" t="s">
        <v>37</v>
      </c>
      <c r="R401" s="6" t="s">
        <v>49</v>
      </c>
      <c r="S401" s="6" t="s">
        <v>49</v>
      </c>
      <c r="T401" s="6" t="s">
        <v>49</v>
      </c>
      <c r="U401" s="6" t="s">
        <v>37</v>
      </c>
      <c r="V401" s="6" t="s">
        <v>49</v>
      </c>
      <c r="W401" s="6" t="s">
        <v>77</v>
      </c>
      <c r="X401" s="6" t="s">
        <v>1107</v>
      </c>
      <c r="Y401" s="6" t="s">
        <v>151</v>
      </c>
      <c r="Z401" s="6" t="s">
        <v>2395</v>
      </c>
    </row>
    <row r="402" spans="1:26" ht="13.2">
      <c r="A402" s="5">
        <v>45164.968598101856</v>
      </c>
      <c r="B402" s="6" t="s">
        <v>2399</v>
      </c>
      <c r="C402" s="6" t="s">
        <v>44</v>
      </c>
      <c r="D402" s="6" t="s">
        <v>45</v>
      </c>
      <c r="E402" s="6" t="s">
        <v>75</v>
      </c>
      <c r="F402" s="6" t="s">
        <v>30</v>
      </c>
      <c r="G402" s="6" t="s">
        <v>31</v>
      </c>
      <c r="H402" s="6" t="s">
        <v>125</v>
      </c>
      <c r="I402" s="6" t="s">
        <v>47</v>
      </c>
      <c r="J402" s="6" t="s">
        <v>48</v>
      </c>
      <c r="K402" s="6" t="s">
        <v>48</v>
      </c>
      <c r="L402" s="6" t="s">
        <v>48</v>
      </c>
      <c r="M402" s="6" t="s">
        <v>48</v>
      </c>
      <c r="N402" s="6" t="s">
        <v>35</v>
      </c>
      <c r="O402" s="6" t="s">
        <v>49</v>
      </c>
      <c r="P402" s="6" t="s">
        <v>49</v>
      </c>
      <c r="Q402" s="6" t="s">
        <v>49</v>
      </c>
      <c r="R402" s="6" t="s">
        <v>49</v>
      </c>
      <c r="S402" s="6" t="s">
        <v>49</v>
      </c>
      <c r="T402" s="6" t="s">
        <v>49</v>
      </c>
      <c r="U402" s="6" t="s">
        <v>49</v>
      </c>
      <c r="V402" s="6" t="s">
        <v>49</v>
      </c>
      <c r="W402" s="6" t="s">
        <v>197</v>
      </c>
      <c r="X402" s="6" t="s">
        <v>1141</v>
      </c>
      <c r="Y402" s="6" t="s">
        <v>90</v>
      </c>
      <c r="Z402" s="6" t="s">
        <v>2400</v>
      </c>
    </row>
    <row r="403" spans="1:26" ht="13.2">
      <c r="A403" s="5">
        <v>45165.240233576391</v>
      </c>
      <c r="B403" s="6" t="s">
        <v>2401</v>
      </c>
      <c r="C403" s="6" t="s">
        <v>27</v>
      </c>
      <c r="D403" s="6" t="s">
        <v>45</v>
      </c>
      <c r="E403" s="6" t="s">
        <v>75</v>
      </c>
      <c r="F403" s="6" t="s">
        <v>30</v>
      </c>
      <c r="G403" s="6" t="s">
        <v>31</v>
      </c>
      <c r="H403" s="6" t="s">
        <v>32</v>
      </c>
      <c r="I403" s="6" t="s">
        <v>33</v>
      </c>
      <c r="J403" s="6" t="s">
        <v>35</v>
      </c>
      <c r="K403" s="6" t="s">
        <v>35</v>
      </c>
      <c r="L403" s="6" t="s">
        <v>35</v>
      </c>
      <c r="M403" s="6" t="s">
        <v>35</v>
      </c>
      <c r="N403" s="6" t="s">
        <v>35</v>
      </c>
      <c r="O403" s="6" t="s">
        <v>87</v>
      </c>
      <c r="P403" s="6" t="s">
        <v>37</v>
      </c>
      <c r="Q403" s="6" t="s">
        <v>37</v>
      </c>
      <c r="R403" s="6" t="s">
        <v>37</v>
      </c>
      <c r="S403" s="6" t="s">
        <v>38</v>
      </c>
      <c r="T403" s="6" t="s">
        <v>37</v>
      </c>
      <c r="U403" s="6" t="s">
        <v>38</v>
      </c>
      <c r="V403" s="6" t="s">
        <v>37</v>
      </c>
      <c r="W403" s="6" t="s">
        <v>70</v>
      </c>
      <c r="X403" s="6" t="s">
        <v>1698</v>
      </c>
      <c r="Y403" s="6" t="s">
        <v>144</v>
      </c>
      <c r="Z403" s="6" t="s">
        <v>2402</v>
      </c>
    </row>
    <row r="404" spans="1:26" ht="13.2">
      <c r="A404" s="5">
        <v>45165.255419537032</v>
      </c>
      <c r="B404" s="6" t="s">
        <v>2403</v>
      </c>
      <c r="C404" s="6" t="s">
        <v>27</v>
      </c>
      <c r="D404" s="6" t="s">
        <v>45</v>
      </c>
      <c r="E404" s="6" t="s">
        <v>29</v>
      </c>
      <c r="F404" s="6" t="s">
        <v>76</v>
      </c>
      <c r="G404" s="6" t="s">
        <v>31</v>
      </c>
      <c r="H404" s="6" t="s">
        <v>94</v>
      </c>
      <c r="I404" s="6" t="s">
        <v>33</v>
      </c>
      <c r="J404" s="6" t="s">
        <v>35</v>
      </c>
      <c r="K404" s="6" t="s">
        <v>48</v>
      </c>
      <c r="L404" s="6" t="s">
        <v>35</v>
      </c>
      <c r="M404" s="6" t="s">
        <v>48</v>
      </c>
      <c r="N404" s="6" t="s">
        <v>35</v>
      </c>
      <c r="O404" s="6" t="s">
        <v>87</v>
      </c>
      <c r="P404" s="6" t="s">
        <v>37</v>
      </c>
      <c r="Q404" s="6" t="s">
        <v>37</v>
      </c>
      <c r="R404" s="6" t="s">
        <v>38</v>
      </c>
      <c r="S404" s="6" t="s">
        <v>38</v>
      </c>
      <c r="T404" s="6" t="s">
        <v>37</v>
      </c>
      <c r="U404" s="6" t="s">
        <v>38</v>
      </c>
      <c r="V404" s="6" t="s">
        <v>37</v>
      </c>
      <c r="W404" s="6" t="s">
        <v>2404</v>
      </c>
      <c r="X404" s="6" t="s">
        <v>1158</v>
      </c>
      <c r="Y404" s="6" t="s">
        <v>276</v>
      </c>
      <c r="Z404" s="6" t="s">
        <v>2405</v>
      </c>
    </row>
    <row r="405" spans="1:26" ht="13.2">
      <c r="A405" s="5">
        <v>45165.276011388887</v>
      </c>
      <c r="B405" s="6" t="s">
        <v>2409</v>
      </c>
      <c r="C405" s="6" t="s">
        <v>27</v>
      </c>
      <c r="D405" s="6" t="s">
        <v>45</v>
      </c>
      <c r="E405" s="6" t="s">
        <v>29</v>
      </c>
      <c r="F405" s="6" t="s">
        <v>30</v>
      </c>
      <c r="G405" s="6" t="s">
        <v>214</v>
      </c>
      <c r="H405" s="6" t="s">
        <v>59</v>
      </c>
      <c r="I405" s="6" t="s">
        <v>33</v>
      </c>
      <c r="J405" s="6" t="s">
        <v>35</v>
      </c>
      <c r="K405" s="6" t="s">
        <v>35</v>
      </c>
      <c r="L405" s="6" t="s">
        <v>34</v>
      </c>
      <c r="M405" s="6" t="s">
        <v>35</v>
      </c>
      <c r="N405" s="6" t="s">
        <v>35</v>
      </c>
      <c r="O405" s="6" t="s">
        <v>36</v>
      </c>
      <c r="P405" s="6" t="s">
        <v>38</v>
      </c>
      <c r="Q405" s="6" t="s">
        <v>38</v>
      </c>
      <c r="R405" s="6" t="s">
        <v>38</v>
      </c>
      <c r="S405" s="6" t="s">
        <v>38</v>
      </c>
      <c r="T405" s="6" t="s">
        <v>37</v>
      </c>
      <c r="U405" s="6" t="s">
        <v>38</v>
      </c>
      <c r="V405" s="6" t="s">
        <v>37</v>
      </c>
      <c r="W405" s="6" t="s">
        <v>713</v>
      </c>
      <c r="X405" s="6" t="s">
        <v>1468</v>
      </c>
      <c r="Y405" s="6" t="s">
        <v>2410</v>
      </c>
      <c r="Z405" s="6" t="s">
        <v>2411</v>
      </c>
    </row>
    <row r="406" spans="1:26" ht="13.2">
      <c r="A406" s="5">
        <v>45165.282021643521</v>
      </c>
      <c r="B406" s="6" t="s">
        <v>2412</v>
      </c>
      <c r="C406" s="6" t="s">
        <v>27</v>
      </c>
      <c r="D406" s="6" t="s">
        <v>45</v>
      </c>
      <c r="E406" s="6" t="s">
        <v>29</v>
      </c>
      <c r="F406" s="6" t="s">
        <v>30</v>
      </c>
      <c r="G406" s="6" t="s">
        <v>31</v>
      </c>
      <c r="H406" s="6" t="s">
        <v>46</v>
      </c>
      <c r="I406" s="6" t="s">
        <v>33</v>
      </c>
      <c r="J406" s="6" t="s">
        <v>35</v>
      </c>
      <c r="K406" s="6" t="s">
        <v>35</v>
      </c>
      <c r="L406" s="6" t="s">
        <v>34</v>
      </c>
      <c r="M406" s="6" t="s">
        <v>34</v>
      </c>
      <c r="N406" s="6" t="s">
        <v>34</v>
      </c>
      <c r="O406" s="6" t="s">
        <v>36</v>
      </c>
      <c r="P406" s="6" t="s">
        <v>38</v>
      </c>
      <c r="Q406" s="6" t="s">
        <v>38</v>
      </c>
      <c r="R406" s="6" t="s">
        <v>363</v>
      </c>
      <c r="S406" s="6" t="s">
        <v>38</v>
      </c>
      <c r="T406" s="6" t="s">
        <v>38</v>
      </c>
      <c r="U406" s="6" t="s">
        <v>38</v>
      </c>
      <c r="V406" s="6" t="s">
        <v>363</v>
      </c>
      <c r="W406" s="6" t="s">
        <v>191</v>
      </c>
      <c r="X406" s="6" t="s">
        <v>1468</v>
      </c>
      <c r="Y406" s="6" t="s">
        <v>393</v>
      </c>
      <c r="Z406" s="6" t="s">
        <v>2413</v>
      </c>
    </row>
    <row r="407" spans="1:26" ht="13.2">
      <c r="A407" s="5">
        <v>45165.381111793977</v>
      </c>
      <c r="B407" s="6" t="s">
        <v>2416</v>
      </c>
      <c r="C407" s="6" t="s">
        <v>44</v>
      </c>
      <c r="D407" s="6" t="s">
        <v>45</v>
      </c>
      <c r="E407" s="6" t="s">
        <v>56</v>
      </c>
      <c r="F407" s="6" t="s">
        <v>76</v>
      </c>
      <c r="G407" s="6" t="s">
        <v>31</v>
      </c>
      <c r="H407" s="6" t="s">
        <v>226</v>
      </c>
      <c r="I407" s="6" t="s">
        <v>33</v>
      </c>
      <c r="J407" s="6" t="s">
        <v>48</v>
      </c>
      <c r="K407" s="6" t="s">
        <v>48</v>
      </c>
      <c r="L407" s="6" t="s">
        <v>48</v>
      </c>
      <c r="M407" s="6" t="s">
        <v>48</v>
      </c>
      <c r="N407" s="6" t="s">
        <v>48</v>
      </c>
      <c r="O407" s="6" t="s">
        <v>49</v>
      </c>
      <c r="P407" s="6" t="s">
        <v>49</v>
      </c>
      <c r="Q407" s="6" t="s">
        <v>49</v>
      </c>
      <c r="R407" s="6" t="s">
        <v>69</v>
      </c>
      <c r="S407" s="6" t="s">
        <v>49</v>
      </c>
      <c r="T407" s="6" t="s">
        <v>49</v>
      </c>
      <c r="U407" s="6" t="s">
        <v>49</v>
      </c>
      <c r="V407" s="6" t="s">
        <v>69</v>
      </c>
      <c r="W407" s="6" t="s">
        <v>70</v>
      </c>
      <c r="X407" s="6" t="s">
        <v>1009</v>
      </c>
      <c r="Y407" s="6" t="s">
        <v>1108</v>
      </c>
      <c r="Z407" s="6" t="s">
        <v>2417</v>
      </c>
    </row>
    <row r="408" spans="1:26" ht="13.2">
      <c r="A408" s="5">
        <v>45165.60325158565</v>
      </c>
      <c r="B408" s="6" t="s">
        <v>1704</v>
      </c>
      <c r="C408" s="6" t="s">
        <v>27</v>
      </c>
      <c r="D408" s="6" t="s">
        <v>45</v>
      </c>
      <c r="E408" s="6" t="s">
        <v>230</v>
      </c>
      <c r="F408" s="6" t="s">
        <v>30</v>
      </c>
      <c r="G408" s="6" t="s">
        <v>31</v>
      </c>
      <c r="H408" s="6" t="s">
        <v>94</v>
      </c>
      <c r="I408" s="6" t="s">
        <v>33</v>
      </c>
      <c r="J408" s="6" t="s">
        <v>35</v>
      </c>
      <c r="K408" s="6" t="s">
        <v>34</v>
      </c>
      <c r="L408" s="6" t="s">
        <v>35</v>
      </c>
      <c r="M408" s="6" t="s">
        <v>48</v>
      </c>
      <c r="N408" s="6" t="s">
        <v>35</v>
      </c>
      <c r="O408" s="6" t="s">
        <v>87</v>
      </c>
      <c r="P408" s="6" t="s">
        <v>38</v>
      </c>
      <c r="Q408" s="6" t="s">
        <v>37</v>
      </c>
      <c r="R408" s="6" t="s">
        <v>49</v>
      </c>
      <c r="S408" s="6" t="s">
        <v>49</v>
      </c>
      <c r="T408" s="6" t="s">
        <v>37</v>
      </c>
      <c r="U408" s="6" t="s">
        <v>37</v>
      </c>
      <c r="V408" s="6" t="s">
        <v>363</v>
      </c>
      <c r="W408" s="6" t="s">
        <v>119</v>
      </c>
      <c r="X408" s="6" t="s">
        <v>990</v>
      </c>
      <c r="Y408" s="6" t="s">
        <v>2420</v>
      </c>
      <c r="Z408" s="6" t="s">
        <v>2421</v>
      </c>
    </row>
    <row r="409" spans="1:26" ht="13.2">
      <c r="A409" s="5">
        <v>45165.624491724535</v>
      </c>
      <c r="B409" s="6" t="s">
        <v>2426</v>
      </c>
      <c r="C409" s="6" t="s">
        <v>44</v>
      </c>
      <c r="D409" s="6" t="s">
        <v>45</v>
      </c>
      <c r="E409" s="6" t="s">
        <v>230</v>
      </c>
      <c r="F409" s="6" t="s">
        <v>30</v>
      </c>
      <c r="G409" s="6" t="s">
        <v>214</v>
      </c>
      <c r="H409" s="6" t="s">
        <v>32</v>
      </c>
      <c r="I409" s="6" t="s">
        <v>33</v>
      </c>
      <c r="J409" s="6" t="s">
        <v>35</v>
      </c>
      <c r="K409" s="6" t="s">
        <v>48</v>
      </c>
      <c r="L409" s="6" t="s">
        <v>35</v>
      </c>
      <c r="M409" s="6" t="s">
        <v>48</v>
      </c>
      <c r="N409" s="6" t="s">
        <v>35</v>
      </c>
      <c r="O409" s="6" t="s">
        <v>49</v>
      </c>
      <c r="P409" s="6" t="s">
        <v>49</v>
      </c>
      <c r="Q409" s="6" t="s">
        <v>37</v>
      </c>
      <c r="R409" s="6" t="s">
        <v>37</v>
      </c>
      <c r="S409" s="6" t="s">
        <v>37</v>
      </c>
      <c r="T409" s="6" t="s">
        <v>37</v>
      </c>
      <c r="U409" s="6" t="s">
        <v>37</v>
      </c>
      <c r="V409" s="6" t="s">
        <v>37</v>
      </c>
      <c r="W409" s="6" t="s">
        <v>39</v>
      </c>
      <c r="X409" s="6" t="s">
        <v>1698</v>
      </c>
      <c r="Y409" s="6" t="s">
        <v>151</v>
      </c>
      <c r="Z409" s="6" t="s">
        <v>2427</v>
      </c>
    </row>
    <row r="410" spans="1:26" ht="13.2">
      <c r="A410" s="5">
        <v>45165.629460509255</v>
      </c>
      <c r="B410" s="6" t="s">
        <v>2428</v>
      </c>
      <c r="C410" s="6" t="s">
        <v>27</v>
      </c>
      <c r="D410" s="6" t="s">
        <v>45</v>
      </c>
      <c r="E410" s="6" t="s">
        <v>230</v>
      </c>
      <c r="F410" s="6" t="s">
        <v>30</v>
      </c>
      <c r="G410" s="6" t="s">
        <v>58</v>
      </c>
      <c r="H410" s="6" t="s">
        <v>112</v>
      </c>
      <c r="I410" s="6" t="s">
        <v>33</v>
      </c>
      <c r="J410" s="6" t="s">
        <v>35</v>
      </c>
      <c r="K410" s="6" t="s">
        <v>48</v>
      </c>
      <c r="L410" s="6" t="s">
        <v>35</v>
      </c>
      <c r="M410" s="6" t="s">
        <v>48</v>
      </c>
      <c r="N410" s="6" t="s">
        <v>35</v>
      </c>
      <c r="O410" s="6" t="s">
        <v>49</v>
      </c>
      <c r="P410" s="6" t="s">
        <v>37</v>
      </c>
      <c r="Q410" s="6" t="s">
        <v>49</v>
      </c>
      <c r="R410" s="6" t="s">
        <v>37</v>
      </c>
      <c r="S410" s="6" t="s">
        <v>49</v>
      </c>
      <c r="T410" s="6" t="s">
        <v>49</v>
      </c>
      <c r="U410" s="6" t="s">
        <v>49</v>
      </c>
      <c r="V410" s="6" t="s">
        <v>37</v>
      </c>
      <c r="W410" s="6" t="s">
        <v>70</v>
      </c>
      <c r="X410" s="6" t="s">
        <v>2429</v>
      </c>
      <c r="Y410" s="6" t="s">
        <v>505</v>
      </c>
      <c r="Z410" s="6" t="s">
        <v>2430</v>
      </c>
    </row>
    <row r="411" spans="1:26" ht="13.2">
      <c r="A411" s="5">
        <v>45165.638441134259</v>
      </c>
      <c r="B411" s="6" t="s">
        <v>2431</v>
      </c>
      <c r="C411" s="6" t="s">
        <v>27</v>
      </c>
      <c r="D411" s="6" t="s">
        <v>45</v>
      </c>
      <c r="E411" s="6" t="s">
        <v>29</v>
      </c>
      <c r="F411" s="6" t="s">
        <v>30</v>
      </c>
      <c r="G411" s="6" t="s">
        <v>214</v>
      </c>
      <c r="H411" s="6" t="s">
        <v>94</v>
      </c>
      <c r="I411" s="6" t="s">
        <v>33</v>
      </c>
      <c r="J411" s="6" t="s">
        <v>35</v>
      </c>
      <c r="K411" s="6" t="s">
        <v>35</v>
      </c>
      <c r="L411" s="6" t="s">
        <v>35</v>
      </c>
      <c r="M411" s="6" t="s">
        <v>35</v>
      </c>
      <c r="N411" s="6" t="s">
        <v>34</v>
      </c>
      <c r="O411" s="6" t="s">
        <v>87</v>
      </c>
      <c r="P411" s="6" t="s">
        <v>37</v>
      </c>
      <c r="Q411" s="6" t="s">
        <v>37</v>
      </c>
      <c r="R411" s="6" t="s">
        <v>38</v>
      </c>
      <c r="S411" s="6" t="s">
        <v>37</v>
      </c>
      <c r="T411" s="6" t="s">
        <v>37</v>
      </c>
      <c r="U411" s="6" t="s">
        <v>37</v>
      </c>
      <c r="V411" s="6" t="s">
        <v>37</v>
      </c>
      <c r="W411" s="6" t="s">
        <v>450</v>
      </c>
      <c r="X411" s="6" t="s">
        <v>1175</v>
      </c>
      <c r="Y411" s="6" t="s">
        <v>63</v>
      </c>
      <c r="Z411" s="6" t="s">
        <v>2432</v>
      </c>
    </row>
    <row r="412" spans="1:26" ht="13.2">
      <c r="A412" s="5">
        <v>45165.712364664352</v>
      </c>
      <c r="B412" s="6" t="s">
        <v>2433</v>
      </c>
      <c r="C412" s="6" t="s">
        <v>44</v>
      </c>
      <c r="D412" s="6" t="s">
        <v>45</v>
      </c>
      <c r="E412" s="6" t="s">
        <v>230</v>
      </c>
      <c r="F412" s="6" t="s">
        <v>30</v>
      </c>
      <c r="G412" s="6" t="s">
        <v>403</v>
      </c>
      <c r="H412" s="6" t="s">
        <v>148</v>
      </c>
      <c r="I412" s="6" t="s">
        <v>33</v>
      </c>
      <c r="J412" s="6" t="s">
        <v>35</v>
      </c>
      <c r="K412" s="6" t="s">
        <v>35</v>
      </c>
      <c r="L412" s="6" t="s">
        <v>35</v>
      </c>
      <c r="M412" s="6" t="s">
        <v>35</v>
      </c>
      <c r="N412" s="6" t="s">
        <v>35</v>
      </c>
      <c r="O412" s="6" t="s">
        <v>87</v>
      </c>
      <c r="P412" s="6" t="s">
        <v>37</v>
      </c>
      <c r="Q412" s="6" t="s">
        <v>37</v>
      </c>
      <c r="R412" s="6" t="s">
        <v>38</v>
      </c>
      <c r="S412" s="6" t="s">
        <v>37</v>
      </c>
      <c r="T412" s="6" t="s">
        <v>37</v>
      </c>
      <c r="U412" s="6" t="s">
        <v>49</v>
      </c>
      <c r="V412" s="6" t="s">
        <v>37</v>
      </c>
      <c r="W412" s="6" t="s">
        <v>206</v>
      </c>
      <c r="X412" s="6" t="s">
        <v>2434</v>
      </c>
      <c r="Y412" s="6" t="s">
        <v>415</v>
      </c>
      <c r="Z412" s="6" t="s">
        <v>2435</v>
      </c>
    </row>
    <row r="413" spans="1:26" ht="13.2">
      <c r="A413" s="5">
        <v>45165.816790856479</v>
      </c>
      <c r="B413" s="6" t="s">
        <v>2440</v>
      </c>
      <c r="C413" s="6" t="s">
        <v>44</v>
      </c>
      <c r="D413" s="6" t="s">
        <v>45</v>
      </c>
      <c r="E413" s="6" t="s">
        <v>75</v>
      </c>
      <c r="F413" s="6" t="s">
        <v>30</v>
      </c>
      <c r="G413" s="6" t="s">
        <v>31</v>
      </c>
      <c r="H413" s="6" t="s">
        <v>83</v>
      </c>
      <c r="I413" s="6" t="s">
        <v>47</v>
      </c>
      <c r="J413" s="6" t="s">
        <v>48</v>
      </c>
      <c r="K413" s="6" t="s">
        <v>48</v>
      </c>
      <c r="L413" s="6" t="s">
        <v>48</v>
      </c>
      <c r="M413" s="6" t="s">
        <v>48</v>
      </c>
      <c r="N413" s="6" t="s">
        <v>48</v>
      </c>
      <c r="O413" s="6" t="s">
        <v>87</v>
      </c>
      <c r="P413" s="6" t="s">
        <v>37</v>
      </c>
      <c r="Q413" s="6" t="s">
        <v>49</v>
      </c>
      <c r="R413" s="6" t="s">
        <v>49</v>
      </c>
      <c r="S413" s="6" t="s">
        <v>37</v>
      </c>
      <c r="T413" s="6" t="s">
        <v>49</v>
      </c>
      <c r="U413" s="6" t="s">
        <v>49</v>
      </c>
      <c r="V413" s="6" t="s">
        <v>49</v>
      </c>
      <c r="W413" s="6" t="s">
        <v>126</v>
      </c>
      <c r="X413" s="6" t="s">
        <v>1571</v>
      </c>
      <c r="Y413" s="6" t="s">
        <v>193</v>
      </c>
      <c r="Z413" s="6" t="s">
        <v>2441</v>
      </c>
    </row>
    <row r="414" spans="1:26" ht="13.2">
      <c r="A414" s="5">
        <v>45165.848190636578</v>
      </c>
      <c r="B414" s="6" t="s">
        <v>2448</v>
      </c>
      <c r="C414" s="6" t="s">
        <v>44</v>
      </c>
      <c r="D414" s="6" t="s">
        <v>45</v>
      </c>
      <c r="E414" s="6" t="s">
        <v>29</v>
      </c>
      <c r="F414" s="6" t="s">
        <v>30</v>
      </c>
      <c r="G414" s="6" t="s">
        <v>31</v>
      </c>
      <c r="H414" s="6" t="s">
        <v>94</v>
      </c>
      <c r="I414" s="6" t="s">
        <v>47</v>
      </c>
      <c r="J414" s="6" t="s">
        <v>35</v>
      </c>
      <c r="K414" s="6" t="s">
        <v>48</v>
      </c>
      <c r="L414" s="6" t="s">
        <v>35</v>
      </c>
      <c r="M414" s="6" t="s">
        <v>34</v>
      </c>
      <c r="N414" s="6" t="s">
        <v>48</v>
      </c>
      <c r="O414" s="6" t="s">
        <v>87</v>
      </c>
      <c r="P414" s="6" t="s">
        <v>49</v>
      </c>
      <c r="Q414" s="6" t="s">
        <v>37</v>
      </c>
      <c r="R414" s="6" t="s">
        <v>49</v>
      </c>
      <c r="S414" s="6" t="s">
        <v>49</v>
      </c>
      <c r="T414" s="6" t="s">
        <v>49</v>
      </c>
      <c r="U414" s="6" t="s">
        <v>49</v>
      </c>
      <c r="V414" s="6" t="s">
        <v>37</v>
      </c>
      <c r="W414" s="6" t="s">
        <v>126</v>
      </c>
      <c r="X414" s="6" t="s">
        <v>1180</v>
      </c>
      <c r="Y414" s="6" t="s">
        <v>1565</v>
      </c>
      <c r="Z414" s="6" t="s">
        <v>2449</v>
      </c>
    </row>
    <row r="415" spans="1:26" ht="13.2">
      <c r="A415" s="5">
        <v>45165.84884608796</v>
      </c>
      <c r="B415" s="6" t="s">
        <v>2450</v>
      </c>
      <c r="C415" s="6" t="s">
        <v>44</v>
      </c>
      <c r="D415" s="6" t="s">
        <v>45</v>
      </c>
      <c r="E415" s="6" t="s">
        <v>75</v>
      </c>
      <c r="F415" s="6" t="s">
        <v>76</v>
      </c>
      <c r="G415" s="6" t="s">
        <v>31</v>
      </c>
      <c r="H415" s="6" t="s">
        <v>148</v>
      </c>
      <c r="I415" s="6" t="s">
        <v>33</v>
      </c>
      <c r="J415" s="6" t="s">
        <v>35</v>
      </c>
      <c r="K415" s="6" t="s">
        <v>35</v>
      </c>
      <c r="L415" s="6" t="s">
        <v>48</v>
      </c>
      <c r="M415" s="6" t="s">
        <v>35</v>
      </c>
      <c r="N415" s="6" t="s">
        <v>35</v>
      </c>
      <c r="O415" s="6" t="s">
        <v>87</v>
      </c>
      <c r="P415" s="6" t="s">
        <v>37</v>
      </c>
      <c r="Q415" s="6" t="s">
        <v>37</v>
      </c>
      <c r="R415" s="6" t="s">
        <v>37</v>
      </c>
      <c r="S415" s="6" t="s">
        <v>37</v>
      </c>
      <c r="T415" s="6" t="s">
        <v>49</v>
      </c>
      <c r="U415" s="6" t="s">
        <v>37</v>
      </c>
      <c r="V415" s="6" t="s">
        <v>37</v>
      </c>
      <c r="W415" s="6" t="s">
        <v>191</v>
      </c>
      <c r="X415" s="6" t="s">
        <v>1578</v>
      </c>
      <c r="Y415" s="6" t="s">
        <v>1067</v>
      </c>
      <c r="Z415" s="6" t="s">
        <v>2451</v>
      </c>
    </row>
    <row r="416" spans="1:26" ht="13.2">
      <c r="A416" s="5">
        <v>45165.850442858791</v>
      </c>
      <c r="B416" s="6" t="s">
        <v>2452</v>
      </c>
      <c r="C416" s="6" t="s">
        <v>27</v>
      </c>
      <c r="D416" s="6" t="s">
        <v>45</v>
      </c>
      <c r="E416" s="6" t="s">
        <v>29</v>
      </c>
      <c r="F416" s="6" t="s">
        <v>76</v>
      </c>
      <c r="G416" s="6" t="s">
        <v>31</v>
      </c>
      <c r="H416" s="6" t="s">
        <v>83</v>
      </c>
      <c r="I416" s="6" t="s">
        <v>47</v>
      </c>
      <c r="J416" s="6" t="s">
        <v>48</v>
      </c>
      <c r="K416" s="6" t="s">
        <v>34</v>
      </c>
      <c r="L416" s="6" t="s">
        <v>48</v>
      </c>
      <c r="M416" s="6" t="s">
        <v>35</v>
      </c>
      <c r="N416" s="6" t="s">
        <v>35</v>
      </c>
      <c r="O416" s="6" t="s">
        <v>49</v>
      </c>
      <c r="P416" s="6" t="s">
        <v>49</v>
      </c>
      <c r="Q416" s="6" t="s">
        <v>49</v>
      </c>
      <c r="R416" s="6" t="s">
        <v>49</v>
      </c>
      <c r="S416" s="6" t="s">
        <v>49</v>
      </c>
      <c r="T416" s="6" t="s">
        <v>49</v>
      </c>
      <c r="U416" s="6" t="s">
        <v>37</v>
      </c>
      <c r="V416" s="6" t="s">
        <v>37</v>
      </c>
      <c r="W416" s="6" t="s">
        <v>2453</v>
      </c>
      <c r="X416" s="6" t="s">
        <v>1180</v>
      </c>
      <c r="Y416" s="6" t="s">
        <v>888</v>
      </c>
      <c r="Z416" s="6" t="s">
        <v>2454</v>
      </c>
    </row>
    <row r="417" spans="1:26" ht="13.2">
      <c r="A417" s="5">
        <v>45165.85292075231</v>
      </c>
      <c r="B417" s="6" t="s">
        <v>2474</v>
      </c>
      <c r="C417" s="6" t="s">
        <v>27</v>
      </c>
      <c r="D417" s="6" t="s">
        <v>45</v>
      </c>
      <c r="E417" s="6" t="s">
        <v>75</v>
      </c>
      <c r="F417" s="6" t="s">
        <v>30</v>
      </c>
      <c r="G417" s="6" t="s">
        <v>31</v>
      </c>
      <c r="H417" s="6" t="s">
        <v>112</v>
      </c>
      <c r="I417" s="6" t="s">
        <v>47</v>
      </c>
      <c r="J417" s="6" t="s">
        <v>48</v>
      </c>
      <c r="K417" s="6" t="s">
        <v>48</v>
      </c>
      <c r="L417" s="6" t="s">
        <v>48</v>
      </c>
      <c r="M417" s="6" t="s">
        <v>48</v>
      </c>
      <c r="N417" s="6" t="s">
        <v>48</v>
      </c>
      <c r="O417" s="6" t="s">
        <v>49</v>
      </c>
      <c r="P417" s="6" t="s">
        <v>49</v>
      </c>
      <c r="Q417" s="6" t="s">
        <v>49</v>
      </c>
      <c r="R417" s="6" t="s">
        <v>49</v>
      </c>
      <c r="S417" s="6" t="s">
        <v>49</v>
      </c>
      <c r="T417" s="6" t="s">
        <v>49</v>
      </c>
      <c r="U417" s="6" t="s">
        <v>49</v>
      </c>
      <c r="V417" s="6" t="s">
        <v>49</v>
      </c>
      <c r="W417" s="6" t="s">
        <v>113</v>
      </c>
      <c r="X417" s="6" t="s">
        <v>1011</v>
      </c>
      <c r="Y417" s="6" t="s">
        <v>108</v>
      </c>
      <c r="Z417" s="6" t="s">
        <v>2475</v>
      </c>
    </row>
    <row r="418" spans="1:26" ht="13.2">
      <c r="A418" s="5">
        <v>45165.853152719908</v>
      </c>
      <c r="B418" s="6" t="s">
        <v>2476</v>
      </c>
      <c r="C418" s="6" t="s">
        <v>27</v>
      </c>
      <c r="D418" s="6" t="s">
        <v>45</v>
      </c>
      <c r="E418" s="6" t="s">
        <v>29</v>
      </c>
      <c r="F418" s="6" t="s">
        <v>248</v>
      </c>
      <c r="G418" s="6" t="s">
        <v>31</v>
      </c>
      <c r="H418" s="6" t="s">
        <v>94</v>
      </c>
      <c r="I418" s="6" t="s">
        <v>33</v>
      </c>
      <c r="J418" s="6" t="s">
        <v>35</v>
      </c>
      <c r="K418" s="6" t="s">
        <v>35</v>
      </c>
      <c r="L418" s="6" t="s">
        <v>35</v>
      </c>
      <c r="M418" s="6" t="s">
        <v>35</v>
      </c>
      <c r="N418" s="6" t="s">
        <v>35</v>
      </c>
      <c r="O418" s="6" t="s">
        <v>49</v>
      </c>
      <c r="P418" s="6" t="s">
        <v>37</v>
      </c>
      <c r="Q418" s="6" t="s">
        <v>37</v>
      </c>
      <c r="R418" s="6" t="s">
        <v>49</v>
      </c>
      <c r="S418" s="6" t="s">
        <v>37</v>
      </c>
      <c r="T418" s="6" t="s">
        <v>37</v>
      </c>
      <c r="U418" s="6" t="s">
        <v>37</v>
      </c>
      <c r="V418" s="6" t="s">
        <v>37</v>
      </c>
      <c r="W418" s="6" t="s">
        <v>126</v>
      </c>
      <c r="X418" s="6" t="s">
        <v>940</v>
      </c>
      <c r="Y418" s="6" t="s">
        <v>393</v>
      </c>
      <c r="Z418" s="6" t="s">
        <v>2477</v>
      </c>
    </row>
    <row r="419" spans="1:26" ht="13.2">
      <c r="A419" s="5">
        <v>45165.853186956017</v>
      </c>
      <c r="B419" s="6" t="s">
        <v>2478</v>
      </c>
      <c r="C419" s="6" t="s">
        <v>27</v>
      </c>
      <c r="D419" s="6" t="s">
        <v>45</v>
      </c>
      <c r="E419" s="6" t="s">
        <v>29</v>
      </c>
      <c r="F419" s="6" t="s">
        <v>30</v>
      </c>
      <c r="G419" s="6" t="s">
        <v>867</v>
      </c>
      <c r="H419" s="6" t="s">
        <v>125</v>
      </c>
      <c r="I419" s="6" t="s">
        <v>47</v>
      </c>
      <c r="J419" s="6" t="s">
        <v>35</v>
      </c>
      <c r="K419" s="6" t="s">
        <v>48</v>
      </c>
      <c r="L419" s="6" t="s">
        <v>34</v>
      </c>
      <c r="M419" s="6" t="s">
        <v>35</v>
      </c>
      <c r="N419" s="6" t="s">
        <v>35</v>
      </c>
      <c r="O419" s="6" t="s">
        <v>49</v>
      </c>
      <c r="P419" s="6" t="s">
        <v>49</v>
      </c>
      <c r="Q419" s="6" t="s">
        <v>37</v>
      </c>
      <c r="R419" s="6" t="s">
        <v>37</v>
      </c>
      <c r="S419" s="6" t="s">
        <v>37</v>
      </c>
      <c r="T419" s="6" t="s">
        <v>37</v>
      </c>
      <c r="U419" s="6" t="s">
        <v>37</v>
      </c>
      <c r="V419" s="6" t="s">
        <v>37</v>
      </c>
      <c r="W419" s="6" t="s">
        <v>50</v>
      </c>
      <c r="X419" s="6" t="s">
        <v>1107</v>
      </c>
      <c r="Y419" s="6" t="s">
        <v>223</v>
      </c>
      <c r="Z419" s="6" t="s">
        <v>2479</v>
      </c>
    </row>
    <row r="420" spans="1:26" ht="13.2">
      <c r="A420" s="5">
        <v>45165.853190324073</v>
      </c>
      <c r="B420" s="6" t="s">
        <v>2480</v>
      </c>
      <c r="C420" s="6" t="s">
        <v>27</v>
      </c>
      <c r="D420" s="6" t="s">
        <v>45</v>
      </c>
      <c r="E420" s="6" t="s">
        <v>29</v>
      </c>
      <c r="F420" s="6" t="s">
        <v>248</v>
      </c>
      <c r="G420" s="6" t="s">
        <v>31</v>
      </c>
      <c r="H420" s="6" t="s">
        <v>94</v>
      </c>
      <c r="I420" s="6" t="s">
        <v>33</v>
      </c>
      <c r="J420" s="6" t="s">
        <v>35</v>
      </c>
      <c r="K420" s="6" t="s">
        <v>35</v>
      </c>
      <c r="L420" s="6" t="s">
        <v>35</v>
      </c>
      <c r="M420" s="6" t="s">
        <v>35</v>
      </c>
      <c r="N420" s="6" t="s">
        <v>35</v>
      </c>
      <c r="O420" s="6" t="s">
        <v>87</v>
      </c>
      <c r="P420" s="6" t="s">
        <v>37</v>
      </c>
      <c r="Q420" s="6" t="s">
        <v>37</v>
      </c>
      <c r="R420" s="6" t="s">
        <v>37</v>
      </c>
      <c r="S420" s="6" t="s">
        <v>38</v>
      </c>
      <c r="T420" s="6" t="s">
        <v>37</v>
      </c>
      <c r="U420" s="6" t="s">
        <v>38</v>
      </c>
      <c r="V420" s="6" t="s">
        <v>37</v>
      </c>
      <c r="W420" s="6" t="s">
        <v>100</v>
      </c>
      <c r="X420" s="6" t="s">
        <v>1107</v>
      </c>
      <c r="Y420" s="6" t="s">
        <v>2481</v>
      </c>
      <c r="Z420" s="6" t="s">
        <v>2482</v>
      </c>
    </row>
    <row r="421" spans="1:26" ht="13.2">
      <c r="A421" s="5">
        <v>45165.853760636572</v>
      </c>
      <c r="B421" s="6" t="s">
        <v>2483</v>
      </c>
      <c r="C421" s="6" t="s">
        <v>27</v>
      </c>
      <c r="D421" s="6" t="s">
        <v>45</v>
      </c>
      <c r="E421" s="6" t="s">
        <v>29</v>
      </c>
      <c r="F421" s="6" t="s">
        <v>248</v>
      </c>
      <c r="G421" s="6" t="s">
        <v>31</v>
      </c>
      <c r="H421" s="6" t="s">
        <v>59</v>
      </c>
      <c r="I421" s="6" t="s">
        <v>47</v>
      </c>
      <c r="J421" s="6" t="s">
        <v>48</v>
      </c>
      <c r="K421" s="6" t="s">
        <v>48</v>
      </c>
      <c r="L421" s="6" t="s">
        <v>48</v>
      </c>
      <c r="M421" s="6" t="s">
        <v>48</v>
      </c>
      <c r="N421" s="6" t="s">
        <v>48</v>
      </c>
      <c r="O421" s="6" t="s">
        <v>49</v>
      </c>
      <c r="P421" s="6" t="s">
        <v>49</v>
      </c>
      <c r="Q421" s="6" t="s">
        <v>49</v>
      </c>
      <c r="R421" s="6" t="s">
        <v>49</v>
      </c>
      <c r="S421" s="6" t="s">
        <v>49</v>
      </c>
      <c r="T421" s="6" t="s">
        <v>49</v>
      </c>
      <c r="U421" s="6" t="s">
        <v>49</v>
      </c>
      <c r="V421" s="6" t="s">
        <v>49</v>
      </c>
      <c r="W421" s="6" t="s">
        <v>126</v>
      </c>
      <c r="X421" s="6" t="s">
        <v>940</v>
      </c>
      <c r="Y421" s="6" t="s">
        <v>384</v>
      </c>
      <c r="Z421" s="6" t="s">
        <v>2484</v>
      </c>
    </row>
    <row r="422" spans="1:26" ht="13.2">
      <c r="A422" s="5">
        <v>45165.853960300927</v>
      </c>
      <c r="B422" s="6" t="s">
        <v>2485</v>
      </c>
      <c r="C422" s="6" t="s">
        <v>27</v>
      </c>
      <c r="D422" s="6" t="s">
        <v>45</v>
      </c>
      <c r="E422" s="6" t="s">
        <v>29</v>
      </c>
      <c r="F422" s="6" t="s">
        <v>30</v>
      </c>
      <c r="G422" s="6" t="s">
        <v>31</v>
      </c>
      <c r="H422" s="6" t="s">
        <v>46</v>
      </c>
      <c r="I422" s="6" t="s">
        <v>47</v>
      </c>
      <c r="J422" s="6" t="s">
        <v>35</v>
      </c>
      <c r="K422" s="6" t="s">
        <v>48</v>
      </c>
      <c r="L422" s="6" t="s">
        <v>35</v>
      </c>
      <c r="M422" s="6" t="s">
        <v>48</v>
      </c>
      <c r="N422" s="6" t="s">
        <v>48</v>
      </c>
      <c r="O422" s="6" t="s">
        <v>87</v>
      </c>
      <c r="P422" s="6" t="s">
        <v>37</v>
      </c>
      <c r="Q422" s="6" t="s">
        <v>37</v>
      </c>
      <c r="R422" s="6" t="s">
        <v>37</v>
      </c>
      <c r="S422" s="6" t="s">
        <v>49</v>
      </c>
      <c r="T422" s="6" t="s">
        <v>49</v>
      </c>
      <c r="U422" s="6" t="s">
        <v>37</v>
      </c>
      <c r="V422" s="6" t="s">
        <v>37</v>
      </c>
      <c r="W422" s="6" t="s">
        <v>100</v>
      </c>
      <c r="X422" s="6" t="s">
        <v>2130</v>
      </c>
      <c r="Y422" s="6" t="s">
        <v>168</v>
      </c>
      <c r="Z422" s="6" t="s">
        <v>2486</v>
      </c>
    </row>
    <row r="423" spans="1:26" ht="13.2">
      <c r="A423" s="5">
        <v>45165.860755868052</v>
      </c>
      <c r="B423" s="6" t="s">
        <v>2511</v>
      </c>
      <c r="C423" s="6" t="s">
        <v>27</v>
      </c>
      <c r="D423" s="6" t="s">
        <v>45</v>
      </c>
      <c r="E423" s="6" t="s">
        <v>29</v>
      </c>
      <c r="F423" s="6" t="s">
        <v>30</v>
      </c>
      <c r="G423" s="6" t="s">
        <v>867</v>
      </c>
      <c r="H423" s="6" t="s">
        <v>94</v>
      </c>
      <c r="I423" s="6" t="s">
        <v>33</v>
      </c>
      <c r="J423" s="6" t="s">
        <v>48</v>
      </c>
      <c r="K423" s="6" t="s">
        <v>60</v>
      </c>
      <c r="L423" s="6" t="s">
        <v>48</v>
      </c>
      <c r="M423" s="6" t="s">
        <v>48</v>
      </c>
      <c r="N423" s="6" t="s">
        <v>48</v>
      </c>
      <c r="O423" s="6" t="s">
        <v>87</v>
      </c>
      <c r="P423" s="6" t="s">
        <v>38</v>
      </c>
      <c r="Q423" s="6" t="s">
        <v>38</v>
      </c>
      <c r="R423" s="6" t="s">
        <v>38</v>
      </c>
      <c r="S423" s="6" t="s">
        <v>49</v>
      </c>
      <c r="T423" s="6" t="s">
        <v>49</v>
      </c>
      <c r="U423" s="6" t="s">
        <v>49</v>
      </c>
      <c r="V423" s="6" t="s">
        <v>49</v>
      </c>
      <c r="W423" s="6" t="s">
        <v>191</v>
      </c>
      <c r="X423" s="6" t="s">
        <v>1444</v>
      </c>
      <c r="Y423" s="6" t="s">
        <v>380</v>
      </c>
      <c r="Z423" s="6" t="s">
        <v>2512</v>
      </c>
    </row>
    <row r="424" spans="1:26" ht="13.2">
      <c r="A424" s="5">
        <v>45165.861408229168</v>
      </c>
      <c r="B424" s="6" t="s">
        <v>2513</v>
      </c>
      <c r="C424" s="6" t="s">
        <v>44</v>
      </c>
      <c r="D424" s="6" t="s">
        <v>45</v>
      </c>
      <c r="E424" s="6" t="s">
        <v>75</v>
      </c>
      <c r="F424" s="6" t="s">
        <v>248</v>
      </c>
      <c r="G424" s="6" t="s">
        <v>31</v>
      </c>
      <c r="H424" s="6" t="s">
        <v>46</v>
      </c>
      <c r="I424" s="6" t="s">
        <v>33</v>
      </c>
      <c r="J424" s="6" t="s">
        <v>48</v>
      </c>
      <c r="K424" s="6" t="s">
        <v>48</v>
      </c>
      <c r="L424" s="6" t="s">
        <v>48</v>
      </c>
      <c r="M424" s="6" t="s">
        <v>48</v>
      </c>
      <c r="N424" s="6" t="s">
        <v>48</v>
      </c>
      <c r="O424" s="6" t="s">
        <v>49</v>
      </c>
      <c r="P424" s="6" t="s">
        <v>49</v>
      </c>
      <c r="Q424" s="6" t="s">
        <v>49</v>
      </c>
      <c r="R424" s="6" t="s">
        <v>49</v>
      </c>
      <c r="S424" s="6" t="s">
        <v>49</v>
      </c>
      <c r="T424" s="6" t="s">
        <v>49</v>
      </c>
      <c r="U424" s="6" t="s">
        <v>37</v>
      </c>
      <c r="V424" s="6" t="s">
        <v>49</v>
      </c>
      <c r="W424" s="6" t="s">
        <v>132</v>
      </c>
      <c r="X424" s="6" t="s">
        <v>1391</v>
      </c>
      <c r="Y424" s="6" t="s">
        <v>193</v>
      </c>
      <c r="Z424" s="6" t="s">
        <v>2514</v>
      </c>
    </row>
    <row r="425" spans="1:26" ht="13.2">
      <c r="A425" s="5">
        <v>45165.862622210647</v>
      </c>
      <c r="B425" s="6" t="s">
        <v>2518</v>
      </c>
      <c r="C425" s="6" t="s">
        <v>27</v>
      </c>
      <c r="D425" s="6" t="s">
        <v>45</v>
      </c>
      <c r="E425" s="6" t="s">
        <v>75</v>
      </c>
      <c r="F425" s="6" t="s">
        <v>30</v>
      </c>
      <c r="G425" s="6" t="s">
        <v>31</v>
      </c>
      <c r="H425" s="6" t="s">
        <v>83</v>
      </c>
      <c r="I425" s="6" t="s">
        <v>33</v>
      </c>
      <c r="J425" s="6" t="s">
        <v>35</v>
      </c>
      <c r="K425" s="6" t="s">
        <v>35</v>
      </c>
      <c r="L425" s="6" t="s">
        <v>35</v>
      </c>
      <c r="M425" s="6" t="s">
        <v>35</v>
      </c>
      <c r="N425" s="6" t="s">
        <v>35</v>
      </c>
      <c r="O425" s="6" t="s">
        <v>49</v>
      </c>
      <c r="P425" s="6" t="s">
        <v>37</v>
      </c>
      <c r="Q425" s="6" t="s">
        <v>37</v>
      </c>
      <c r="R425" s="6" t="s">
        <v>49</v>
      </c>
      <c r="S425" s="6" t="s">
        <v>49</v>
      </c>
      <c r="T425" s="6" t="s">
        <v>49</v>
      </c>
      <c r="U425" s="6" t="s">
        <v>37</v>
      </c>
      <c r="V425" s="6" t="s">
        <v>37</v>
      </c>
      <c r="W425" s="6" t="s">
        <v>266</v>
      </c>
      <c r="X425" s="6" t="s">
        <v>1391</v>
      </c>
      <c r="Y425" s="6" t="s">
        <v>286</v>
      </c>
      <c r="Z425" s="6" t="s">
        <v>2519</v>
      </c>
    </row>
    <row r="426" spans="1:26" ht="13.2">
      <c r="A426" s="5">
        <v>45165.862927592592</v>
      </c>
      <c r="B426" s="6" t="s">
        <v>2520</v>
      </c>
      <c r="C426" s="6" t="s">
        <v>27</v>
      </c>
      <c r="D426" s="6" t="s">
        <v>45</v>
      </c>
      <c r="E426" s="6" t="s">
        <v>29</v>
      </c>
      <c r="F426" s="6" t="s">
        <v>248</v>
      </c>
      <c r="G426" s="6" t="s">
        <v>31</v>
      </c>
      <c r="H426" s="6" t="s">
        <v>94</v>
      </c>
      <c r="I426" s="6" t="s">
        <v>33</v>
      </c>
      <c r="J426" s="6" t="s">
        <v>34</v>
      </c>
      <c r="K426" s="6" t="s">
        <v>35</v>
      </c>
      <c r="L426" s="6" t="s">
        <v>35</v>
      </c>
      <c r="M426" s="6" t="s">
        <v>35</v>
      </c>
      <c r="N426" s="6" t="s">
        <v>35</v>
      </c>
      <c r="O426" s="6" t="s">
        <v>49</v>
      </c>
      <c r="P426" s="6" t="s">
        <v>37</v>
      </c>
      <c r="Q426" s="6" t="s">
        <v>37</v>
      </c>
      <c r="R426" s="6" t="s">
        <v>37</v>
      </c>
      <c r="S426" s="6" t="s">
        <v>37</v>
      </c>
      <c r="T426" s="6" t="s">
        <v>37</v>
      </c>
      <c r="U426" s="6" t="s">
        <v>37</v>
      </c>
      <c r="V426" s="6" t="s">
        <v>37</v>
      </c>
      <c r="W426" s="6" t="s">
        <v>77</v>
      </c>
      <c r="X426" s="6" t="s">
        <v>1107</v>
      </c>
      <c r="Y426" s="6" t="s">
        <v>151</v>
      </c>
      <c r="Z426" s="6" t="s">
        <v>2521</v>
      </c>
    </row>
    <row r="427" spans="1:26" ht="13.2">
      <c r="A427" s="5">
        <v>45165.863600115743</v>
      </c>
      <c r="B427" s="6" t="s">
        <v>2522</v>
      </c>
      <c r="C427" s="6" t="s">
        <v>27</v>
      </c>
      <c r="D427" s="6" t="s">
        <v>45</v>
      </c>
      <c r="E427" s="6" t="s">
        <v>29</v>
      </c>
      <c r="F427" s="6" t="s">
        <v>248</v>
      </c>
      <c r="G427" s="6" t="s">
        <v>214</v>
      </c>
      <c r="H427" s="6" t="s">
        <v>94</v>
      </c>
      <c r="I427" s="6" t="s">
        <v>47</v>
      </c>
      <c r="J427" s="6" t="s">
        <v>60</v>
      </c>
      <c r="K427" s="6" t="s">
        <v>60</v>
      </c>
      <c r="L427" s="6" t="s">
        <v>60</v>
      </c>
      <c r="M427" s="6" t="s">
        <v>60</v>
      </c>
      <c r="N427" s="6" t="s">
        <v>60</v>
      </c>
      <c r="O427" s="6" t="s">
        <v>68</v>
      </c>
      <c r="P427" s="6" t="s">
        <v>69</v>
      </c>
      <c r="Q427" s="6" t="s">
        <v>69</v>
      </c>
      <c r="R427" s="6" t="s">
        <v>69</v>
      </c>
      <c r="S427" s="6" t="s">
        <v>69</v>
      </c>
      <c r="T427" s="6" t="s">
        <v>69</v>
      </c>
      <c r="U427" s="6" t="s">
        <v>69</v>
      </c>
      <c r="V427" s="6" t="s">
        <v>69</v>
      </c>
      <c r="W427" s="6" t="s">
        <v>88</v>
      </c>
      <c r="X427" s="6" t="s">
        <v>1141</v>
      </c>
      <c r="Y427" s="6" t="s">
        <v>1046</v>
      </c>
      <c r="Z427" s="6" t="s">
        <v>2523</v>
      </c>
    </row>
    <row r="428" spans="1:26" ht="13.2">
      <c r="A428" s="5">
        <v>45165.868043854163</v>
      </c>
      <c r="B428" s="6" t="s">
        <v>2530</v>
      </c>
      <c r="C428" s="6" t="s">
        <v>27</v>
      </c>
      <c r="D428" s="6" t="s">
        <v>45</v>
      </c>
      <c r="E428" s="6" t="s">
        <v>29</v>
      </c>
      <c r="F428" s="6" t="s">
        <v>248</v>
      </c>
      <c r="G428" s="6" t="s">
        <v>31</v>
      </c>
      <c r="H428" s="6" t="s">
        <v>83</v>
      </c>
      <c r="I428" s="6" t="s">
        <v>33</v>
      </c>
      <c r="J428" s="6" t="s">
        <v>34</v>
      </c>
      <c r="K428" s="6" t="s">
        <v>326</v>
      </c>
      <c r="L428" s="6" t="s">
        <v>35</v>
      </c>
      <c r="M428" s="6" t="s">
        <v>34</v>
      </c>
      <c r="N428" s="6" t="s">
        <v>34</v>
      </c>
      <c r="O428" s="6" t="s">
        <v>36</v>
      </c>
      <c r="P428" s="6" t="s">
        <v>37</v>
      </c>
      <c r="Q428" s="6" t="s">
        <v>363</v>
      </c>
      <c r="R428" s="6" t="s">
        <v>37</v>
      </c>
      <c r="S428" s="6" t="s">
        <v>38</v>
      </c>
      <c r="T428" s="6" t="s">
        <v>37</v>
      </c>
      <c r="U428" s="6" t="s">
        <v>363</v>
      </c>
      <c r="V428" s="6" t="s">
        <v>37</v>
      </c>
      <c r="W428" s="6" t="s">
        <v>113</v>
      </c>
      <c r="X428" s="6" t="s">
        <v>974</v>
      </c>
      <c r="Y428" s="6" t="s">
        <v>223</v>
      </c>
      <c r="Z428" s="6" t="s">
        <v>2531</v>
      </c>
    </row>
    <row r="429" spans="1:26" ht="13.2">
      <c r="A429" s="5">
        <v>45165.869875173608</v>
      </c>
      <c r="B429" s="6" t="s">
        <v>2537</v>
      </c>
      <c r="C429" s="6" t="s">
        <v>27</v>
      </c>
      <c r="D429" s="6" t="s">
        <v>45</v>
      </c>
      <c r="E429" s="6" t="s">
        <v>29</v>
      </c>
      <c r="F429" s="6" t="s">
        <v>30</v>
      </c>
      <c r="G429" s="6" t="s">
        <v>31</v>
      </c>
      <c r="H429" s="6" t="s">
        <v>148</v>
      </c>
      <c r="I429" s="6" t="s">
        <v>47</v>
      </c>
      <c r="J429" s="6" t="s">
        <v>35</v>
      </c>
      <c r="K429" s="6" t="s">
        <v>48</v>
      </c>
      <c r="L429" s="6" t="s">
        <v>48</v>
      </c>
      <c r="M429" s="6" t="s">
        <v>48</v>
      </c>
      <c r="N429" s="6" t="s">
        <v>48</v>
      </c>
      <c r="O429" s="6" t="s">
        <v>87</v>
      </c>
      <c r="P429" s="6" t="s">
        <v>49</v>
      </c>
      <c r="Q429" s="6" t="s">
        <v>49</v>
      </c>
      <c r="R429" s="6" t="s">
        <v>69</v>
      </c>
      <c r="S429" s="6" t="s">
        <v>49</v>
      </c>
      <c r="T429" s="6" t="s">
        <v>49</v>
      </c>
      <c r="U429" s="6" t="s">
        <v>49</v>
      </c>
      <c r="V429" s="6" t="s">
        <v>49</v>
      </c>
      <c r="W429" s="6" t="s">
        <v>612</v>
      </c>
      <c r="X429" s="6" t="s">
        <v>1444</v>
      </c>
      <c r="Y429" s="6" t="s">
        <v>286</v>
      </c>
      <c r="Z429" s="6" t="s">
        <v>2538</v>
      </c>
    </row>
    <row r="430" spans="1:26" ht="13.2">
      <c r="A430" s="5">
        <v>45165.870054942134</v>
      </c>
      <c r="B430" s="6" t="s">
        <v>2539</v>
      </c>
      <c r="C430" s="6" t="s">
        <v>27</v>
      </c>
      <c r="D430" s="6" t="s">
        <v>45</v>
      </c>
      <c r="E430" s="6" t="s">
        <v>29</v>
      </c>
      <c r="F430" s="6" t="s">
        <v>30</v>
      </c>
      <c r="G430" s="6" t="s">
        <v>31</v>
      </c>
      <c r="H430" s="6" t="s">
        <v>32</v>
      </c>
      <c r="I430" s="6" t="s">
        <v>33</v>
      </c>
      <c r="J430" s="6" t="s">
        <v>35</v>
      </c>
      <c r="K430" s="6" t="s">
        <v>48</v>
      </c>
      <c r="L430" s="6" t="s">
        <v>35</v>
      </c>
      <c r="M430" s="6" t="s">
        <v>48</v>
      </c>
      <c r="N430" s="6" t="s">
        <v>35</v>
      </c>
      <c r="O430" s="6" t="s">
        <v>49</v>
      </c>
      <c r="P430" s="6" t="s">
        <v>49</v>
      </c>
      <c r="Q430" s="6" t="s">
        <v>49</v>
      </c>
      <c r="R430" s="6" t="s">
        <v>49</v>
      </c>
      <c r="S430" s="6" t="s">
        <v>49</v>
      </c>
      <c r="T430" s="6" t="s">
        <v>49</v>
      </c>
      <c r="U430" s="6" t="s">
        <v>49</v>
      </c>
      <c r="V430" s="6" t="s">
        <v>49</v>
      </c>
      <c r="W430" s="6" t="s">
        <v>100</v>
      </c>
      <c r="X430" s="6" t="s">
        <v>2540</v>
      </c>
      <c r="Y430" s="6" t="s">
        <v>168</v>
      </c>
      <c r="Z430" s="6" t="s">
        <v>2541</v>
      </c>
    </row>
    <row r="431" spans="1:26" ht="13.2">
      <c r="A431" s="5">
        <v>45165.870076886575</v>
      </c>
      <c r="B431" s="6" t="s">
        <v>2542</v>
      </c>
      <c r="C431" s="6" t="s">
        <v>27</v>
      </c>
      <c r="D431" s="6" t="s">
        <v>45</v>
      </c>
      <c r="E431" s="6" t="s">
        <v>230</v>
      </c>
      <c r="F431" s="6" t="s">
        <v>30</v>
      </c>
      <c r="G431" s="6" t="s">
        <v>214</v>
      </c>
      <c r="H431" s="6" t="s">
        <v>94</v>
      </c>
      <c r="I431" s="6" t="s">
        <v>47</v>
      </c>
      <c r="J431" s="6" t="s">
        <v>48</v>
      </c>
      <c r="K431" s="6" t="s">
        <v>60</v>
      </c>
      <c r="L431" s="6" t="s">
        <v>48</v>
      </c>
      <c r="M431" s="6" t="s">
        <v>60</v>
      </c>
      <c r="N431" s="6" t="s">
        <v>60</v>
      </c>
      <c r="O431" s="6" t="s">
        <v>68</v>
      </c>
      <c r="P431" s="6" t="s">
        <v>69</v>
      </c>
      <c r="Q431" s="6" t="s">
        <v>69</v>
      </c>
      <c r="R431" s="6" t="s">
        <v>69</v>
      </c>
      <c r="S431" s="6" t="s">
        <v>69</v>
      </c>
      <c r="T431" s="6" t="s">
        <v>69</v>
      </c>
      <c r="U431" s="6" t="s">
        <v>69</v>
      </c>
      <c r="V431" s="6" t="s">
        <v>69</v>
      </c>
      <c r="W431" s="6" t="s">
        <v>88</v>
      </c>
      <c r="X431" s="6" t="s">
        <v>940</v>
      </c>
      <c r="Y431" s="6" t="s">
        <v>102</v>
      </c>
      <c r="Z431" s="6" t="s">
        <v>2543</v>
      </c>
    </row>
    <row r="432" spans="1:26" ht="13.2">
      <c r="A432" s="5">
        <v>45165.870273263892</v>
      </c>
      <c r="B432" s="6" t="s">
        <v>2544</v>
      </c>
      <c r="C432" s="6" t="s">
        <v>27</v>
      </c>
      <c r="D432" s="6" t="s">
        <v>45</v>
      </c>
      <c r="E432" s="6" t="s">
        <v>230</v>
      </c>
      <c r="F432" s="6" t="s">
        <v>248</v>
      </c>
      <c r="G432" s="6" t="s">
        <v>31</v>
      </c>
      <c r="H432" s="6" t="s">
        <v>94</v>
      </c>
      <c r="I432" s="6" t="s">
        <v>47</v>
      </c>
      <c r="J432" s="6" t="s">
        <v>48</v>
      </c>
      <c r="K432" s="6" t="s">
        <v>48</v>
      </c>
      <c r="L432" s="6" t="s">
        <v>35</v>
      </c>
      <c r="M432" s="6" t="s">
        <v>48</v>
      </c>
      <c r="N432" s="6" t="s">
        <v>35</v>
      </c>
      <c r="O432" s="6" t="s">
        <v>87</v>
      </c>
      <c r="P432" s="6" t="s">
        <v>37</v>
      </c>
      <c r="Q432" s="6" t="s">
        <v>37</v>
      </c>
      <c r="R432" s="6" t="s">
        <v>49</v>
      </c>
      <c r="S432" s="6" t="s">
        <v>49</v>
      </c>
      <c r="T432" s="6" t="s">
        <v>49</v>
      </c>
      <c r="U432" s="6" t="s">
        <v>49</v>
      </c>
      <c r="V432" s="6" t="s">
        <v>38</v>
      </c>
      <c r="W432" s="6" t="s">
        <v>206</v>
      </c>
      <c r="X432" s="6" t="s">
        <v>2001</v>
      </c>
      <c r="Y432" s="6" t="s">
        <v>2545</v>
      </c>
      <c r="Z432" s="6" t="s">
        <v>2546</v>
      </c>
    </row>
    <row r="433" spans="1:26" ht="13.2">
      <c r="A433" s="5">
        <v>45165.870613854167</v>
      </c>
      <c r="B433" s="6" t="s">
        <v>2547</v>
      </c>
      <c r="C433" s="6" t="s">
        <v>27</v>
      </c>
      <c r="D433" s="6" t="s">
        <v>45</v>
      </c>
      <c r="E433" s="6" t="s">
        <v>29</v>
      </c>
      <c r="F433" s="6" t="s">
        <v>248</v>
      </c>
      <c r="G433" s="6" t="s">
        <v>2548</v>
      </c>
      <c r="H433" s="6" t="s">
        <v>94</v>
      </c>
      <c r="I433" s="6" t="s">
        <v>47</v>
      </c>
      <c r="J433" s="6" t="s">
        <v>48</v>
      </c>
      <c r="K433" s="6" t="s">
        <v>48</v>
      </c>
      <c r="L433" s="6" t="s">
        <v>35</v>
      </c>
      <c r="M433" s="6" t="s">
        <v>35</v>
      </c>
      <c r="N433" s="6" t="s">
        <v>35</v>
      </c>
      <c r="O433" s="6" t="s">
        <v>49</v>
      </c>
      <c r="P433" s="6" t="s">
        <v>49</v>
      </c>
      <c r="Q433" s="6" t="s">
        <v>38</v>
      </c>
      <c r="R433" s="6" t="s">
        <v>37</v>
      </c>
      <c r="S433" s="6" t="s">
        <v>37</v>
      </c>
      <c r="T433" s="6" t="s">
        <v>37</v>
      </c>
      <c r="U433" s="6" t="s">
        <v>37</v>
      </c>
      <c r="V433" s="6" t="s">
        <v>37</v>
      </c>
      <c r="W433" s="6" t="s">
        <v>206</v>
      </c>
      <c r="X433" s="6" t="s">
        <v>1391</v>
      </c>
      <c r="Y433" s="6" t="s">
        <v>710</v>
      </c>
      <c r="Z433" s="6" t="s">
        <v>2549</v>
      </c>
    </row>
    <row r="434" spans="1:26" ht="13.2">
      <c r="A434" s="5">
        <v>45165.870788298613</v>
      </c>
      <c r="B434" s="6" t="s">
        <v>2550</v>
      </c>
      <c r="C434" s="6" t="s">
        <v>27</v>
      </c>
      <c r="D434" s="6" t="s">
        <v>45</v>
      </c>
      <c r="E434" s="6" t="s">
        <v>29</v>
      </c>
      <c r="F434" s="6" t="s">
        <v>30</v>
      </c>
      <c r="G434" s="6" t="s">
        <v>31</v>
      </c>
      <c r="H434" s="6" t="s">
        <v>94</v>
      </c>
      <c r="I434" s="6" t="s">
        <v>47</v>
      </c>
      <c r="J434" s="6" t="s">
        <v>48</v>
      </c>
      <c r="K434" s="6" t="s">
        <v>48</v>
      </c>
      <c r="L434" s="6" t="s">
        <v>48</v>
      </c>
      <c r="M434" s="6" t="s">
        <v>48</v>
      </c>
      <c r="N434" s="6" t="s">
        <v>35</v>
      </c>
      <c r="O434" s="6" t="s">
        <v>49</v>
      </c>
      <c r="P434" s="6" t="s">
        <v>49</v>
      </c>
      <c r="Q434" s="6" t="s">
        <v>37</v>
      </c>
      <c r="R434" s="6" t="s">
        <v>49</v>
      </c>
      <c r="S434" s="6" t="s">
        <v>49</v>
      </c>
      <c r="T434" s="6" t="s">
        <v>49</v>
      </c>
      <c r="U434" s="6" t="s">
        <v>49</v>
      </c>
      <c r="V434" s="6" t="s">
        <v>37</v>
      </c>
      <c r="W434" s="6" t="s">
        <v>88</v>
      </c>
      <c r="X434" s="6" t="s">
        <v>1578</v>
      </c>
      <c r="Y434" s="6" t="s">
        <v>286</v>
      </c>
      <c r="Z434" s="6" t="s">
        <v>2551</v>
      </c>
    </row>
    <row r="435" spans="1:26" ht="13.2">
      <c r="A435" s="5">
        <v>45165.870842731485</v>
      </c>
      <c r="B435" s="6" t="s">
        <v>2552</v>
      </c>
      <c r="C435" s="6" t="s">
        <v>27</v>
      </c>
      <c r="D435" s="6" t="s">
        <v>45</v>
      </c>
      <c r="E435" s="6" t="s">
        <v>29</v>
      </c>
      <c r="F435" s="6" t="s">
        <v>30</v>
      </c>
      <c r="G435" s="6" t="s">
        <v>31</v>
      </c>
      <c r="H435" s="6" t="s">
        <v>32</v>
      </c>
      <c r="I435" s="6" t="s">
        <v>33</v>
      </c>
      <c r="J435" s="6" t="s">
        <v>35</v>
      </c>
      <c r="K435" s="6" t="s">
        <v>35</v>
      </c>
      <c r="L435" s="6" t="s">
        <v>34</v>
      </c>
      <c r="M435" s="6" t="s">
        <v>35</v>
      </c>
      <c r="N435" s="6" t="s">
        <v>34</v>
      </c>
      <c r="O435" s="6" t="s">
        <v>87</v>
      </c>
      <c r="P435" s="6" t="s">
        <v>37</v>
      </c>
      <c r="Q435" s="6" t="s">
        <v>37</v>
      </c>
      <c r="R435" s="6" t="s">
        <v>37</v>
      </c>
      <c r="S435" s="6" t="s">
        <v>37</v>
      </c>
      <c r="T435" s="6" t="s">
        <v>37</v>
      </c>
      <c r="U435" s="6" t="s">
        <v>37</v>
      </c>
      <c r="V435" s="6" t="s">
        <v>38</v>
      </c>
      <c r="W435" s="6" t="s">
        <v>132</v>
      </c>
      <c r="X435" s="6" t="s">
        <v>1058</v>
      </c>
      <c r="Y435" s="6" t="s">
        <v>223</v>
      </c>
      <c r="Z435" s="6" t="s">
        <v>2553</v>
      </c>
    </row>
    <row r="436" spans="1:26" ht="13.2">
      <c r="A436" s="5">
        <v>45165.873546284725</v>
      </c>
      <c r="B436" s="6" t="s">
        <v>2561</v>
      </c>
      <c r="C436" s="6" t="s">
        <v>27</v>
      </c>
      <c r="D436" s="6" t="s">
        <v>45</v>
      </c>
      <c r="E436" s="6" t="s">
        <v>75</v>
      </c>
      <c r="F436" s="6" t="s">
        <v>30</v>
      </c>
      <c r="G436" s="6" t="s">
        <v>31</v>
      </c>
      <c r="H436" s="6" t="s">
        <v>112</v>
      </c>
      <c r="I436" s="6" t="s">
        <v>33</v>
      </c>
      <c r="J436" s="6" t="s">
        <v>35</v>
      </c>
      <c r="K436" s="6" t="s">
        <v>48</v>
      </c>
      <c r="L436" s="6" t="s">
        <v>48</v>
      </c>
      <c r="M436" s="6" t="s">
        <v>48</v>
      </c>
      <c r="N436" s="6" t="s">
        <v>48</v>
      </c>
      <c r="O436" s="6" t="s">
        <v>49</v>
      </c>
      <c r="P436" s="6" t="s">
        <v>49</v>
      </c>
      <c r="Q436" s="6" t="s">
        <v>37</v>
      </c>
      <c r="R436" s="6" t="s">
        <v>37</v>
      </c>
      <c r="S436" s="6" t="s">
        <v>37</v>
      </c>
      <c r="T436" s="6" t="s">
        <v>49</v>
      </c>
      <c r="U436" s="6" t="s">
        <v>37</v>
      </c>
      <c r="V436" s="6" t="s">
        <v>37</v>
      </c>
      <c r="W436" s="6" t="s">
        <v>1032</v>
      </c>
      <c r="X436" s="6" t="s">
        <v>2540</v>
      </c>
      <c r="Y436" s="6" t="s">
        <v>2562</v>
      </c>
      <c r="Z436" s="6" t="s">
        <v>2563</v>
      </c>
    </row>
    <row r="437" spans="1:26" ht="13.2">
      <c r="A437" s="5">
        <v>45165.874101817128</v>
      </c>
      <c r="B437" s="6" t="s">
        <v>2567</v>
      </c>
      <c r="C437" s="6" t="s">
        <v>27</v>
      </c>
      <c r="D437" s="6" t="s">
        <v>45</v>
      </c>
      <c r="E437" s="6" t="s">
        <v>29</v>
      </c>
      <c r="F437" s="6" t="s">
        <v>248</v>
      </c>
      <c r="G437" s="6" t="s">
        <v>31</v>
      </c>
      <c r="H437" s="6" t="s">
        <v>32</v>
      </c>
      <c r="I437" s="6" t="s">
        <v>47</v>
      </c>
      <c r="J437" s="6" t="s">
        <v>35</v>
      </c>
      <c r="K437" s="6" t="s">
        <v>35</v>
      </c>
      <c r="L437" s="6" t="s">
        <v>35</v>
      </c>
      <c r="M437" s="6" t="s">
        <v>48</v>
      </c>
      <c r="N437" s="6" t="s">
        <v>35</v>
      </c>
      <c r="O437" s="6" t="s">
        <v>87</v>
      </c>
      <c r="P437" s="6" t="s">
        <v>49</v>
      </c>
      <c r="Q437" s="6" t="s">
        <v>37</v>
      </c>
      <c r="R437" s="6" t="s">
        <v>49</v>
      </c>
      <c r="S437" s="6" t="s">
        <v>37</v>
      </c>
      <c r="T437" s="6" t="s">
        <v>37</v>
      </c>
      <c r="U437" s="6" t="s">
        <v>37</v>
      </c>
      <c r="V437" s="6" t="s">
        <v>37</v>
      </c>
      <c r="W437" s="6" t="s">
        <v>113</v>
      </c>
      <c r="X437" s="6" t="s">
        <v>1024</v>
      </c>
      <c r="Y437" s="6" t="s">
        <v>2568</v>
      </c>
      <c r="Z437" s="6" t="s">
        <v>2569</v>
      </c>
    </row>
    <row r="438" spans="1:26" ht="13.2">
      <c r="A438" s="5">
        <v>45165.875372291666</v>
      </c>
      <c r="B438" s="6" t="s">
        <v>2573</v>
      </c>
      <c r="C438" s="6" t="s">
        <v>27</v>
      </c>
      <c r="D438" s="6" t="s">
        <v>45</v>
      </c>
      <c r="E438" s="6" t="s">
        <v>29</v>
      </c>
      <c r="F438" s="6" t="s">
        <v>30</v>
      </c>
      <c r="G438" s="6" t="s">
        <v>2574</v>
      </c>
      <c r="H438" s="6" t="s">
        <v>112</v>
      </c>
      <c r="I438" s="6" t="s">
        <v>33</v>
      </c>
      <c r="J438" s="6" t="s">
        <v>48</v>
      </c>
      <c r="K438" s="6" t="s">
        <v>35</v>
      </c>
      <c r="L438" s="6" t="s">
        <v>48</v>
      </c>
      <c r="M438" s="6" t="s">
        <v>35</v>
      </c>
      <c r="N438" s="6" t="s">
        <v>48</v>
      </c>
      <c r="O438" s="6" t="s">
        <v>49</v>
      </c>
      <c r="P438" s="6" t="s">
        <v>37</v>
      </c>
      <c r="Q438" s="6" t="s">
        <v>37</v>
      </c>
      <c r="R438" s="6" t="s">
        <v>37</v>
      </c>
      <c r="S438" s="6" t="s">
        <v>37</v>
      </c>
      <c r="T438" s="6" t="s">
        <v>37</v>
      </c>
      <c r="U438" s="6" t="s">
        <v>38</v>
      </c>
      <c r="V438" s="6" t="s">
        <v>37</v>
      </c>
      <c r="W438" s="6" t="s">
        <v>197</v>
      </c>
      <c r="X438" s="6" t="s">
        <v>2575</v>
      </c>
      <c r="Y438" s="6" t="s">
        <v>404</v>
      </c>
      <c r="Z438" s="6" t="s">
        <v>2576</v>
      </c>
    </row>
    <row r="439" spans="1:26" ht="13.2">
      <c r="A439" s="5">
        <v>45165.875635023149</v>
      </c>
      <c r="B439" s="6" t="s">
        <v>2577</v>
      </c>
      <c r="C439" s="6" t="s">
        <v>44</v>
      </c>
      <c r="D439" s="6" t="s">
        <v>45</v>
      </c>
      <c r="E439" s="6" t="s">
        <v>29</v>
      </c>
      <c r="F439" s="6" t="s">
        <v>30</v>
      </c>
      <c r="G439" s="6" t="s">
        <v>31</v>
      </c>
      <c r="H439" s="6" t="s">
        <v>59</v>
      </c>
      <c r="I439" s="6" t="s">
        <v>33</v>
      </c>
      <c r="J439" s="6" t="s">
        <v>35</v>
      </c>
      <c r="K439" s="6" t="s">
        <v>48</v>
      </c>
      <c r="L439" s="6" t="s">
        <v>35</v>
      </c>
      <c r="M439" s="6" t="s">
        <v>35</v>
      </c>
      <c r="N439" s="6" t="s">
        <v>35</v>
      </c>
      <c r="O439" s="6" t="s">
        <v>87</v>
      </c>
      <c r="P439" s="6" t="s">
        <v>49</v>
      </c>
      <c r="Q439" s="6" t="s">
        <v>37</v>
      </c>
      <c r="R439" s="6" t="s">
        <v>37</v>
      </c>
      <c r="S439" s="6" t="s">
        <v>37</v>
      </c>
      <c r="T439" s="6" t="s">
        <v>37</v>
      </c>
      <c r="U439" s="6" t="s">
        <v>37</v>
      </c>
      <c r="V439" s="6" t="s">
        <v>37</v>
      </c>
      <c r="W439" s="6" t="s">
        <v>100</v>
      </c>
      <c r="X439" s="6" t="s">
        <v>1753</v>
      </c>
      <c r="Y439" s="6" t="s">
        <v>90</v>
      </c>
      <c r="Z439" s="6" t="s">
        <v>2578</v>
      </c>
    </row>
    <row r="440" spans="1:26" ht="13.2">
      <c r="A440" s="5">
        <v>45165.87588359954</v>
      </c>
      <c r="B440" s="6" t="s">
        <v>2579</v>
      </c>
      <c r="C440" s="6" t="s">
        <v>27</v>
      </c>
      <c r="D440" s="6" t="s">
        <v>45</v>
      </c>
      <c r="E440" s="6" t="s">
        <v>75</v>
      </c>
      <c r="F440" s="6" t="s">
        <v>248</v>
      </c>
      <c r="G440" s="6" t="s">
        <v>31</v>
      </c>
      <c r="H440" s="6" t="s">
        <v>112</v>
      </c>
      <c r="I440" s="6" t="s">
        <v>47</v>
      </c>
      <c r="J440" s="6" t="s">
        <v>35</v>
      </c>
      <c r="K440" s="6" t="s">
        <v>35</v>
      </c>
      <c r="L440" s="6" t="s">
        <v>35</v>
      </c>
      <c r="M440" s="6" t="s">
        <v>35</v>
      </c>
      <c r="N440" s="6" t="s">
        <v>35</v>
      </c>
      <c r="O440" s="6" t="s">
        <v>87</v>
      </c>
      <c r="P440" s="6" t="s">
        <v>49</v>
      </c>
      <c r="Q440" s="6" t="s">
        <v>37</v>
      </c>
      <c r="R440" s="6" t="s">
        <v>49</v>
      </c>
      <c r="S440" s="6" t="s">
        <v>37</v>
      </c>
      <c r="T440" s="6" t="s">
        <v>37</v>
      </c>
      <c r="U440" s="6" t="s">
        <v>37</v>
      </c>
      <c r="V440" s="6" t="s">
        <v>37</v>
      </c>
      <c r="W440" s="6" t="s">
        <v>675</v>
      </c>
      <c r="X440" s="6" t="s">
        <v>1004</v>
      </c>
      <c r="Y440" s="6" t="s">
        <v>828</v>
      </c>
      <c r="Z440" s="6" t="s">
        <v>2580</v>
      </c>
    </row>
    <row r="441" spans="1:26" ht="13.2">
      <c r="A441" s="5">
        <v>45165.878412395832</v>
      </c>
      <c r="B441" s="6" t="s">
        <v>2592</v>
      </c>
      <c r="C441" s="6" t="s">
        <v>27</v>
      </c>
      <c r="D441" s="6" t="s">
        <v>45</v>
      </c>
      <c r="E441" s="6" t="s">
        <v>75</v>
      </c>
      <c r="F441" s="6" t="s">
        <v>30</v>
      </c>
      <c r="G441" s="6" t="s">
        <v>31</v>
      </c>
      <c r="H441" s="6" t="s">
        <v>59</v>
      </c>
      <c r="I441" s="6" t="s">
        <v>33</v>
      </c>
      <c r="J441" s="6" t="s">
        <v>35</v>
      </c>
      <c r="K441" s="6" t="s">
        <v>34</v>
      </c>
      <c r="L441" s="6" t="s">
        <v>35</v>
      </c>
      <c r="M441" s="6" t="s">
        <v>35</v>
      </c>
      <c r="N441" s="6" t="s">
        <v>35</v>
      </c>
      <c r="O441" s="6" t="s">
        <v>87</v>
      </c>
      <c r="P441" s="6" t="s">
        <v>37</v>
      </c>
      <c r="Q441" s="6" t="s">
        <v>38</v>
      </c>
      <c r="R441" s="6" t="s">
        <v>37</v>
      </c>
      <c r="S441" s="6" t="s">
        <v>37</v>
      </c>
      <c r="T441" s="6" t="s">
        <v>38</v>
      </c>
      <c r="U441" s="6" t="s">
        <v>37</v>
      </c>
      <c r="V441" s="6" t="s">
        <v>37</v>
      </c>
      <c r="W441" s="6" t="s">
        <v>191</v>
      </c>
      <c r="X441" s="6" t="s">
        <v>1107</v>
      </c>
      <c r="Y441" s="6" t="s">
        <v>505</v>
      </c>
      <c r="Z441" s="6" t="s">
        <v>2593</v>
      </c>
    </row>
    <row r="442" spans="1:26" ht="13.2">
      <c r="A442" s="5">
        <v>45165.878746747687</v>
      </c>
      <c r="B442" s="6" t="s">
        <v>2594</v>
      </c>
      <c r="C442" s="6" t="s">
        <v>27</v>
      </c>
      <c r="D442" s="6" t="s">
        <v>45</v>
      </c>
      <c r="E442" s="6" t="s">
        <v>230</v>
      </c>
      <c r="F442" s="6" t="s">
        <v>76</v>
      </c>
      <c r="G442" s="6" t="s">
        <v>2595</v>
      </c>
      <c r="H442" s="6" t="s">
        <v>94</v>
      </c>
      <c r="I442" s="6" t="s">
        <v>33</v>
      </c>
      <c r="J442" s="6" t="s">
        <v>35</v>
      </c>
      <c r="K442" s="6" t="s">
        <v>326</v>
      </c>
      <c r="L442" s="6" t="s">
        <v>35</v>
      </c>
      <c r="M442" s="6" t="s">
        <v>34</v>
      </c>
      <c r="N442" s="6" t="s">
        <v>35</v>
      </c>
      <c r="O442" s="6" t="s">
        <v>87</v>
      </c>
      <c r="P442" s="6" t="s">
        <v>38</v>
      </c>
      <c r="Q442" s="6" t="s">
        <v>37</v>
      </c>
      <c r="R442" s="6" t="s">
        <v>37</v>
      </c>
      <c r="S442" s="6" t="s">
        <v>37</v>
      </c>
      <c r="T442" s="6" t="s">
        <v>37</v>
      </c>
      <c r="U442" s="6" t="s">
        <v>37</v>
      </c>
      <c r="V442" s="6" t="s">
        <v>38</v>
      </c>
      <c r="W442" s="6" t="s">
        <v>206</v>
      </c>
      <c r="X442" s="6" t="s">
        <v>978</v>
      </c>
      <c r="Y442" s="6" t="s">
        <v>1660</v>
      </c>
      <c r="Z442" s="6" t="s">
        <v>2596</v>
      </c>
    </row>
    <row r="443" spans="1:26" ht="13.2">
      <c r="A443" s="5">
        <v>45165.88168943287</v>
      </c>
      <c r="B443" s="6" t="s">
        <v>2613</v>
      </c>
      <c r="C443" s="6" t="s">
        <v>27</v>
      </c>
      <c r="D443" s="6" t="s">
        <v>45</v>
      </c>
      <c r="E443" s="6" t="s">
        <v>29</v>
      </c>
      <c r="F443" s="6" t="s">
        <v>30</v>
      </c>
      <c r="G443" s="6" t="s">
        <v>31</v>
      </c>
      <c r="H443" s="6" t="s">
        <v>32</v>
      </c>
      <c r="I443" s="6" t="s">
        <v>47</v>
      </c>
      <c r="J443" s="6" t="s">
        <v>35</v>
      </c>
      <c r="K443" s="6" t="s">
        <v>35</v>
      </c>
      <c r="L443" s="6" t="s">
        <v>35</v>
      </c>
      <c r="M443" s="6" t="s">
        <v>35</v>
      </c>
      <c r="N443" s="6" t="s">
        <v>35</v>
      </c>
      <c r="O443" s="6" t="s">
        <v>87</v>
      </c>
      <c r="P443" s="6" t="s">
        <v>37</v>
      </c>
      <c r="Q443" s="6" t="s">
        <v>37</v>
      </c>
      <c r="R443" s="6" t="s">
        <v>49</v>
      </c>
      <c r="S443" s="6" t="s">
        <v>37</v>
      </c>
      <c r="T443" s="6" t="s">
        <v>49</v>
      </c>
      <c r="U443" s="6" t="s">
        <v>37</v>
      </c>
      <c r="V443" s="6" t="s">
        <v>37</v>
      </c>
      <c r="W443" s="6" t="s">
        <v>2614</v>
      </c>
      <c r="X443" s="6" t="s">
        <v>2615</v>
      </c>
      <c r="Y443" s="6" t="s">
        <v>240</v>
      </c>
      <c r="Z443" s="6" t="s">
        <v>2616</v>
      </c>
    </row>
    <row r="444" spans="1:26" ht="13.2">
      <c r="A444" s="5">
        <v>45165.881849062498</v>
      </c>
      <c r="B444" s="6" t="s">
        <v>2617</v>
      </c>
      <c r="C444" s="6" t="s">
        <v>27</v>
      </c>
      <c r="D444" s="6" t="s">
        <v>45</v>
      </c>
      <c r="E444" s="6" t="s">
        <v>29</v>
      </c>
      <c r="F444" s="6" t="s">
        <v>248</v>
      </c>
      <c r="G444" s="6" t="s">
        <v>31</v>
      </c>
      <c r="H444" s="6" t="s">
        <v>658</v>
      </c>
      <c r="I444" s="6" t="s">
        <v>47</v>
      </c>
      <c r="J444" s="6" t="s">
        <v>35</v>
      </c>
      <c r="K444" s="6" t="s">
        <v>35</v>
      </c>
      <c r="L444" s="6" t="s">
        <v>35</v>
      </c>
      <c r="M444" s="6" t="s">
        <v>35</v>
      </c>
      <c r="N444" s="6" t="s">
        <v>35</v>
      </c>
      <c r="O444" s="6" t="s">
        <v>87</v>
      </c>
      <c r="P444" s="6" t="s">
        <v>37</v>
      </c>
      <c r="Q444" s="6" t="s">
        <v>37</v>
      </c>
      <c r="R444" s="6" t="s">
        <v>37</v>
      </c>
      <c r="S444" s="6" t="s">
        <v>37</v>
      </c>
      <c r="T444" s="6" t="s">
        <v>37</v>
      </c>
      <c r="U444" s="6" t="s">
        <v>37</v>
      </c>
      <c r="V444" s="6" t="s">
        <v>37</v>
      </c>
      <c r="W444" s="6" t="s">
        <v>191</v>
      </c>
      <c r="X444" s="6" t="s">
        <v>974</v>
      </c>
      <c r="Y444" s="6" t="s">
        <v>1089</v>
      </c>
      <c r="Z444" s="6" t="s">
        <v>2618</v>
      </c>
    </row>
    <row r="445" spans="1:26" ht="13.2">
      <c r="A445" s="5">
        <v>45165.883365682872</v>
      </c>
      <c r="B445" s="6" t="s">
        <v>2625</v>
      </c>
      <c r="C445" s="6" t="s">
        <v>27</v>
      </c>
      <c r="D445" s="6" t="s">
        <v>45</v>
      </c>
      <c r="E445" s="6" t="s">
        <v>29</v>
      </c>
      <c r="F445" s="6" t="s">
        <v>248</v>
      </c>
      <c r="G445" s="6" t="s">
        <v>31</v>
      </c>
      <c r="H445" s="6" t="s">
        <v>83</v>
      </c>
      <c r="I445" s="6" t="s">
        <v>33</v>
      </c>
      <c r="J445" s="6" t="s">
        <v>35</v>
      </c>
      <c r="K445" s="6" t="s">
        <v>35</v>
      </c>
      <c r="L445" s="6" t="s">
        <v>35</v>
      </c>
      <c r="M445" s="6" t="s">
        <v>35</v>
      </c>
      <c r="N445" s="6" t="s">
        <v>35</v>
      </c>
      <c r="O445" s="6" t="s">
        <v>49</v>
      </c>
      <c r="P445" s="6" t="s">
        <v>49</v>
      </c>
      <c r="Q445" s="6" t="s">
        <v>38</v>
      </c>
      <c r="R445" s="6" t="s">
        <v>37</v>
      </c>
      <c r="S445" s="6" t="s">
        <v>37</v>
      </c>
      <c r="T445" s="6" t="s">
        <v>49</v>
      </c>
      <c r="U445" s="6" t="s">
        <v>37</v>
      </c>
      <c r="V445" s="6" t="s">
        <v>37</v>
      </c>
      <c r="W445" s="6" t="s">
        <v>88</v>
      </c>
      <c r="X445" s="6" t="s">
        <v>1180</v>
      </c>
      <c r="Y445" s="6" t="s">
        <v>1360</v>
      </c>
      <c r="Z445" s="6" t="s">
        <v>2626</v>
      </c>
    </row>
    <row r="446" spans="1:26" ht="13.2">
      <c r="A446" s="5">
        <v>45165.883916192135</v>
      </c>
      <c r="B446" s="6" t="s">
        <v>2627</v>
      </c>
      <c r="C446" s="6" t="s">
        <v>27</v>
      </c>
      <c r="D446" s="6" t="s">
        <v>45</v>
      </c>
      <c r="E446" s="6" t="s">
        <v>29</v>
      </c>
      <c r="F446" s="6" t="s">
        <v>248</v>
      </c>
      <c r="G446" s="6" t="s">
        <v>214</v>
      </c>
      <c r="H446" s="6" t="s">
        <v>94</v>
      </c>
      <c r="I446" s="6" t="s">
        <v>47</v>
      </c>
      <c r="J446" s="6" t="s">
        <v>48</v>
      </c>
      <c r="K446" s="6" t="s">
        <v>48</v>
      </c>
      <c r="L446" s="6" t="s">
        <v>48</v>
      </c>
      <c r="M446" s="6" t="s">
        <v>48</v>
      </c>
      <c r="N446" s="6" t="s">
        <v>48</v>
      </c>
      <c r="O446" s="6" t="s">
        <v>87</v>
      </c>
      <c r="P446" s="6" t="s">
        <v>37</v>
      </c>
      <c r="Q446" s="6" t="s">
        <v>37</v>
      </c>
      <c r="R446" s="6" t="s">
        <v>37</v>
      </c>
      <c r="S446" s="6" t="s">
        <v>37</v>
      </c>
      <c r="T446" s="6" t="s">
        <v>37</v>
      </c>
      <c r="U446" s="6" t="s">
        <v>37</v>
      </c>
      <c r="V446" s="6" t="s">
        <v>37</v>
      </c>
      <c r="W446" s="6" t="s">
        <v>126</v>
      </c>
      <c r="X446" s="6" t="s">
        <v>1180</v>
      </c>
      <c r="Y446" s="6" t="s">
        <v>1256</v>
      </c>
      <c r="Z446" s="6" t="s">
        <v>2628</v>
      </c>
    </row>
    <row r="447" spans="1:26" ht="13.2">
      <c r="A447" s="5">
        <v>45165.884760081019</v>
      </c>
      <c r="B447" s="6" t="s">
        <v>2629</v>
      </c>
      <c r="C447" s="6" t="s">
        <v>27</v>
      </c>
      <c r="D447" s="6" t="s">
        <v>45</v>
      </c>
      <c r="E447" s="6" t="s">
        <v>75</v>
      </c>
      <c r="F447" s="6" t="s">
        <v>30</v>
      </c>
      <c r="G447" s="6" t="s">
        <v>31</v>
      </c>
      <c r="H447" s="6" t="s">
        <v>59</v>
      </c>
      <c r="I447" s="6" t="s">
        <v>33</v>
      </c>
      <c r="J447" s="6" t="s">
        <v>48</v>
      </c>
      <c r="K447" s="6" t="s">
        <v>35</v>
      </c>
      <c r="L447" s="6" t="s">
        <v>35</v>
      </c>
      <c r="M447" s="6" t="s">
        <v>35</v>
      </c>
      <c r="N447" s="6" t="s">
        <v>35</v>
      </c>
      <c r="O447" s="6" t="s">
        <v>87</v>
      </c>
      <c r="P447" s="6" t="s">
        <v>37</v>
      </c>
      <c r="Q447" s="6" t="s">
        <v>37</v>
      </c>
      <c r="R447" s="6" t="s">
        <v>49</v>
      </c>
      <c r="S447" s="6" t="s">
        <v>38</v>
      </c>
      <c r="T447" s="6" t="s">
        <v>37</v>
      </c>
      <c r="U447" s="6" t="s">
        <v>37</v>
      </c>
      <c r="V447" s="6" t="s">
        <v>37</v>
      </c>
      <c r="W447" s="6" t="s">
        <v>113</v>
      </c>
      <c r="X447" s="6" t="s">
        <v>1441</v>
      </c>
      <c r="Y447" s="6" t="s">
        <v>474</v>
      </c>
      <c r="Z447" s="6" t="s">
        <v>2630</v>
      </c>
    </row>
    <row r="448" spans="1:26" ht="13.2">
      <c r="A448" s="5">
        <v>45165.888801064815</v>
      </c>
      <c r="B448" s="6" t="s">
        <v>2639</v>
      </c>
      <c r="C448" s="6" t="s">
        <v>27</v>
      </c>
      <c r="D448" s="6" t="s">
        <v>45</v>
      </c>
      <c r="E448" s="6" t="s">
        <v>29</v>
      </c>
      <c r="F448" s="6" t="s">
        <v>30</v>
      </c>
      <c r="G448" s="6" t="s">
        <v>31</v>
      </c>
      <c r="H448" s="6" t="s">
        <v>201</v>
      </c>
      <c r="I448" s="6" t="s">
        <v>47</v>
      </c>
      <c r="J448" s="6" t="s">
        <v>48</v>
      </c>
      <c r="K448" s="6" t="s">
        <v>48</v>
      </c>
      <c r="L448" s="6" t="s">
        <v>35</v>
      </c>
      <c r="M448" s="6" t="s">
        <v>35</v>
      </c>
      <c r="N448" s="6" t="s">
        <v>35</v>
      </c>
      <c r="O448" s="6" t="s">
        <v>49</v>
      </c>
      <c r="P448" s="6" t="s">
        <v>37</v>
      </c>
      <c r="Q448" s="6" t="s">
        <v>37</v>
      </c>
      <c r="R448" s="6" t="s">
        <v>49</v>
      </c>
      <c r="S448" s="6" t="s">
        <v>37</v>
      </c>
      <c r="T448" s="6" t="s">
        <v>37</v>
      </c>
      <c r="U448" s="6" t="s">
        <v>37</v>
      </c>
      <c r="V448" s="6" t="s">
        <v>37</v>
      </c>
      <c r="W448" s="6" t="s">
        <v>119</v>
      </c>
      <c r="X448" s="6" t="s">
        <v>1058</v>
      </c>
      <c r="Y448" s="6" t="s">
        <v>1502</v>
      </c>
      <c r="Z448" s="6" t="s">
        <v>2640</v>
      </c>
    </row>
    <row r="449" spans="1:26" ht="13.2">
      <c r="A449" s="5">
        <v>45165.891941932874</v>
      </c>
      <c r="B449" s="6" t="s">
        <v>2644</v>
      </c>
      <c r="C449" s="6" t="s">
        <v>27</v>
      </c>
      <c r="D449" s="6" t="s">
        <v>45</v>
      </c>
      <c r="E449" s="6" t="s">
        <v>75</v>
      </c>
      <c r="F449" s="6" t="s">
        <v>30</v>
      </c>
      <c r="G449" s="6" t="s">
        <v>31</v>
      </c>
      <c r="H449" s="6" t="s">
        <v>59</v>
      </c>
      <c r="I449" s="6" t="s">
        <v>47</v>
      </c>
      <c r="J449" s="6" t="s">
        <v>35</v>
      </c>
      <c r="K449" s="6" t="s">
        <v>35</v>
      </c>
      <c r="L449" s="6" t="s">
        <v>48</v>
      </c>
      <c r="M449" s="6" t="s">
        <v>48</v>
      </c>
      <c r="N449" s="6" t="s">
        <v>35</v>
      </c>
      <c r="O449" s="6" t="s">
        <v>87</v>
      </c>
      <c r="P449" s="6" t="s">
        <v>49</v>
      </c>
      <c r="Q449" s="6" t="s">
        <v>37</v>
      </c>
      <c r="R449" s="6" t="s">
        <v>49</v>
      </c>
      <c r="S449" s="6" t="s">
        <v>49</v>
      </c>
      <c r="T449" s="6" t="s">
        <v>49</v>
      </c>
      <c r="U449" s="6" t="s">
        <v>49</v>
      </c>
      <c r="V449" s="6" t="s">
        <v>37</v>
      </c>
      <c r="W449" s="6" t="s">
        <v>95</v>
      </c>
      <c r="X449" s="6" t="s">
        <v>1004</v>
      </c>
      <c r="Y449" s="6" t="s">
        <v>1360</v>
      </c>
      <c r="Z449" s="6" t="s">
        <v>2645</v>
      </c>
    </row>
    <row r="450" spans="1:26" ht="13.2">
      <c r="A450" s="5">
        <v>45165.892373668983</v>
      </c>
      <c r="B450" s="6" t="s">
        <v>2646</v>
      </c>
      <c r="C450" s="6" t="s">
        <v>27</v>
      </c>
      <c r="D450" s="6" t="s">
        <v>45</v>
      </c>
      <c r="E450" s="6" t="s">
        <v>29</v>
      </c>
      <c r="F450" s="6" t="s">
        <v>30</v>
      </c>
      <c r="G450" s="6" t="s">
        <v>31</v>
      </c>
      <c r="H450" s="6" t="s">
        <v>59</v>
      </c>
      <c r="I450" s="6" t="s">
        <v>33</v>
      </c>
      <c r="J450" s="6" t="s">
        <v>34</v>
      </c>
      <c r="K450" s="6" t="s">
        <v>48</v>
      </c>
      <c r="L450" s="6" t="s">
        <v>35</v>
      </c>
      <c r="M450" s="6" t="s">
        <v>35</v>
      </c>
      <c r="N450" s="6" t="s">
        <v>326</v>
      </c>
      <c r="O450" s="6" t="s">
        <v>49</v>
      </c>
      <c r="P450" s="6" t="s">
        <v>37</v>
      </c>
      <c r="Q450" s="6" t="s">
        <v>38</v>
      </c>
      <c r="R450" s="6" t="s">
        <v>69</v>
      </c>
      <c r="S450" s="6" t="s">
        <v>37</v>
      </c>
      <c r="T450" s="6" t="s">
        <v>37</v>
      </c>
      <c r="U450" s="6" t="s">
        <v>38</v>
      </c>
      <c r="V450" s="6" t="s">
        <v>37</v>
      </c>
      <c r="W450" s="6" t="s">
        <v>77</v>
      </c>
      <c r="X450" s="6" t="s">
        <v>1461</v>
      </c>
      <c r="Y450" s="6" t="s">
        <v>2647</v>
      </c>
      <c r="Z450" s="6" t="s">
        <v>2648</v>
      </c>
    </row>
    <row r="451" spans="1:26" ht="13.2">
      <c r="A451" s="5">
        <v>45165.894178437498</v>
      </c>
      <c r="B451" s="6" t="s">
        <v>2649</v>
      </c>
      <c r="C451" s="6" t="s">
        <v>27</v>
      </c>
      <c r="D451" s="6" t="s">
        <v>45</v>
      </c>
      <c r="E451" s="6" t="s">
        <v>75</v>
      </c>
      <c r="F451" s="6" t="s">
        <v>76</v>
      </c>
      <c r="G451" s="6" t="s">
        <v>31</v>
      </c>
      <c r="H451" s="6" t="s">
        <v>83</v>
      </c>
      <c r="I451" s="6" t="s">
        <v>47</v>
      </c>
      <c r="J451" s="6" t="s">
        <v>35</v>
      </c>
      <c r="K451" s="6" t="s">
        <v>35</v>
      </c>
      <c r="L451" s="6" t="s">
        <v>35</v>
      </c>
      <c r="M451" s="6" t="s">
        <v>35</v>
      </c>
      <c r="N451" s="6" t="s">
        <v>35</v>
      </c>
      <c r="O451" s="6" t="s">
        <v>87</v>
      </c>
      <c r="P451" s="6" t="s">
        <v>37</v>
      </c>
      <c r="Q451" s="6" t="s">
        <v>37</v>
      </c>
      <c r="R451" s="6" t="s">
        <v>49</v>
      </c>
      <c r="S451" s="6" t="s">
        <v>37</v>
      </c>
      <c r="T451" s="6" t="s">
        <v>37</v>
      </c>
      <c r="U451" s="6" t="s">
        <v>37</v>
      </c>
      <c r="V451" s="6" t="s">
        <v>37</v>
      </c>
      <c r="W451" s="6" t="s">
        <v>77</v>
      </c>
      <c r="X451" s="6" t="s">
        <v>1204</v>
      </c>
      <c r="Y451" s="6" t="s">
        <v>267</v>
      </c>
      <c r="Z451" s="6" t="s">
        <v>2650</v>
      </c>
    </row>
    <row r="452" spans="1:26" ht="13.2">
      <c r="A452" s="5">
        <v>45165.896127523149</v>
      </c>
      <c r="B452" s="6" t="s">
        <v>2651</v>
      </c>
      <c r="C452" s="6" t="s">
        <v>27</v>
      </c>
      <c r="D452" s="6" t="s">
        <v>45</v>
      </c>
      <c r="E452" s="6" t="s">
        <v>75</v>
      </c>
      <c r="F452" s="6" t="s">
        <v>248</v>
      </c>
      <c r="G452" s="6" t="s">
        <v>31</v>
      </c>
      <c r="H452" s="6" t="s">
        <v>148</v>
      </c>
      <c r="I452" s="6" t="s">
        <v>47</v>
      </c>
      <c r="J452" s="6" t="s">
        <v>48</v>
      </c>
      <c r="K452" s="6" t="s">
        <v>48</v>
      </c>
      <c r="L452" s="6" t="s">
        <v>48</v>
      </c>
      <c r="M452" s="6" t="s">
        <v>48</v>
      </c>
      <c r="N452" s="6" t="s">
        <v>48</v>
      </c>
      <c r="O452" s="6" t="s">
        <v>49</v>
      </c>
      <c r="P452" s="6" t="s">
        <v>49</v>
      </c>
      <c r="Q452" s="6" t="s">
        <v>49</v>
      </c>
      <c r="R452" s="6" t="s">
        <v>49</v>
      </c>
      <c r="S452" s="6" t="s">
        <v>49</v>
      </c>
      <c r="T452" s="6" t="s">
        <v>49</v>
      </c>
      <c r="U452" s="6" t="s">
        <v>49</v>
      </c>
      <c r="V452" s="6" t="s">
        <v>49</v>
      </c>
      <c r="W452" s="6" t="s">
        <v>95</v>
      </c>
      <c r="X452" s="6" t="s">
        <v>1058</v>
      </c>
      <c r="Y452" s="6" t="s">
        <v>2652</v>
      </c>
      <c r="Z452" s="6" t="s">
        <v>2653</v>
      </c>
    </row>
    <row r="453" spans="1:26" ht="13.2">
      <c r="A453" s="5">
        <v>45165.902460682875</v>
      </c>
      <c r="B453" s="6" t="s">
        <v>2663</v>
      </c>
      <c r="C453" s="6" t="s">
        <v>27</v>
      </c>
      <c r="D453" s="6" t="s">
        <v>45</v>
      </c>
      <c r="E453" s="6" t="s">
        <v>29</v>
      </c>
      <c r="F453" s="6" t="s">
        <v>248</v>
      </c>
      <c r="G453" s="6" t="s">
        <v>31</v>
      </c>
      <c r="H453" s="6" t="s">
        <v>59</v>
      </c>
      <c r="I453" s="6" t="s">
        <v>47</v>
      </c>
      <c r="J453" s="6" t="s">
        <v>48</v>
      </c>
      <c r="K453" s="6" t="s">
        <v>48</v>
      </c>
      <c r="L453" s="6" t="s">
        <v>48</v>
      </c>
      <c r="M453" s="6" t="s">
        <v>48</v>
      </c>
      <c r="N453" s="6" t="s">
        <v>48</v>
      </c>
      <c r="O453" s="6" t="s">
        <v>49</v>
      </c>
      <c r="P453" s="6" t="s">
        <v>49</v>
      </c>
      <c r="Q453" s="6" t="s">
        <v>49</v>
      </c>
      <c r="R453" s="6" t="s">
        <v>49</v>
      </c>
      <c r="S453" s="6" t="s">
        <v>49</v>
      </c>
      <c r="T453" s="6" t="s">
        <v>49</v>
      </c>
      <c r="U453" s="6" t="s">
        <v>49</v>
      </c>
      <c r="V453" s="6" t="s">
        <v>49</v>
      </c>
      <c r="W453" s="6" t="s">
        <v>191</v>
      </c>
      <c r="X453" s="6" t="s">
        <v>1435</v>
      </c>
      <c r="Y453" s="6" t="s">
        <v>72</v>
      </c>
      <c r="Z453" s="6" t="s">
        <v>2664</v>
      </c>
    </row>
    <row r="454" spans="1:26" ht="13.2">
      <c r="A454" s="5">
        <v>45165.902794166672</v>
      </c>
      <c r="B454" s="6" t="s">
        <v>2665</v>
      </c>
      <c r="C454" s="6" t="s">
        <v>27</v>
      </c>
      <c r="D454" s="6" t="s">
        <v>45</v>
      </c>
      <c r="E454" s="6" t="s">
        <v>29</v>
      </c>
      <c r="F454" s="6" t="s">
        <v>248</v>
      </c>
      <c r="G454" s="6" t="s">
        <v>31</v>
      </c>
      <c r="H454" s="6" t="s">
        <v>32</v>
      </c>
      <c r="I454" s="6" t="s">
        <v>47</v>
      </c>
      <c r="J454" s="6" t="s">
        <v>35</v>
      </c>
      <c r="K454" s="6" t="s">
        <v>48</v>
      </c>
      <c r="L454" s="6" t="s">
        <v>48</v>
      </c>
      <c r="M454" s="6" t="s">
        <v>48</v>
      </c>
      <c r="N454" s="6" t="s">
        <v>48</v>
      </c>
      <c r="O454" s="6" t="s">
        <v>49</v>
      </c>
      <c r="P454" s="6" t="s">
        <v>49</v>
      </c>
      <c r="Q454" s="6" t="s">
        <v>49</v>
      </c>
      <c r="R454" s="6" t="s">
        <v>69</v>
      </c>
      <c r="S454" s="6" t="s">
        <v>49</v>
      </c>
      <c r="T454" s="6" t="s">
        <v>49</v>
      </c>
      <c r="U454" s="6" t="s">
        <v>49</v>
      </c>
      <c r="V454" s="6" t="s">
        <v>69</v>
      </c>
      <c r="W454" s="6" t="s">
        <v>88</v>
      </c>
      <c r="X454" s="6" t="s">
        <v>2264</v>
      </c>
      <c r="Y454" s="6" t="s">
        <v>1108</v>
      </c>
      <c r="Z454" s="6" t="s">
        <v>2666</v>
      </c>
    </row>
    <row r="455" spans="1:26" ht="13.2">
      <c r="A455" s="5">
        <v>45165.912667083336</v>
      </c>
      <c r="B455" s="6" t="s">
        <v>2672</v>
      </c>
      <c r="C455" s="6" t="s">
        <v>27</v>
      </c>
      <c r="D455" s="6" t="s">
        <v>45</v>
      </c>
      <c r="E455" s="6" t="s">
        <v>75</v>
      </c>
      <c r="F455" s="6" t="s">
        <v>30</v>
      </c>
      <c r="G455" s="6" t="s">
        <v>31</v>
      </c>
      <c r="H455" s="6" t="s">
        <v>32</v>
      </c>
      <c r="I455" s="6" t="s">
        <v>33</v>
      </c>
      <c r="J455" s="6" t="s">
        <v>48</v>
      </c>
      <c r="K455" s="6" t="s">
        <v>48</v>
      </c>
      <c r="L455" s="6" t="s">
        <v>48</v>
      </c>
      <c r="M455" s="6" t="s">
        <v>35</v>
      </c>
      <c r="N455" s="6" t="s">
        <v>35</v>
      </c>
      <c r="O455" s="6" t="s">
        <v>49</v>
      </c>
      <c r="P455" s="6" t="s">
        <v>49</v>
      </c>
      <c r="Q455" s="6" t="s">
        <v>49</v>
      </c>
      <c r="R455" s="6" t="s">
        <v>49</v>
      </c>
      <c r="S455" s="6" t="s">
        <v>37</v>
      </c>
      <c r="T455" s="6" t="s">
        <v>49</v>
      </c>
      <c r="U455" s="6" t="s">
        <v>49</v>
      </c>
      <c r="V455" s="6" t="s">
        <v>49</v>
      </c>
      <c r="W455" s="6" t="s">
        <v>39</v>
      </c>
      <c r="X455" s="6" t="s">
        <v>1444</v>
      </c>
      <c r="Y455" s="6" t="s">
        <v>193</v>
      </c>
      <c r="Z455" s="6" t="s">
        <v>2673</v>
      </c>
    </row>
    <row r="456" spans="1:26" ht="13.2">
      <c r="A456" s="5">
        <v>45165.913593229168</v>
      </c>
      <c r="B456" s="6" t="s">
        <v>2674</v>
      </c>
      <c r="C456" s="6" t="s">
        <v>27</v>
      </c>
      <c r="D456" s="6" t="s">
        <v>45</v>
      </c>
      <c r="E456" s="6" t="s">
        <v>75</v>
      </c>
      <c r="F456" s="6" t="s">
        <v>30</v>
      </c>
      <c r="G456" s="6" t="s">
        <v>31</v>
      </c>
      <c r="H456" s="6" t="s">
        <v>32</v>
      </c>
      <c r="I456" s="6" t="s">
        <v>47</v>
      </c>
      <c r="J456" s="6" t="s">
        <v>48</v>
      </c>
      <c r="K456" s="6" t="s">
        <v>35</v>
      </c>
      <c r="L456" s="6" t="s">
        <v>48</v>
      </c>
      <c r="M456" s="6" t="s">
        <v>35</v>
      </c>
      <c r="N456" s="6" t="s">
        <v>48</v>
      </c>
      <c r="O456" s="6" t="s">
        <v>49</v>
      </c>
      <c r="P456" s="6" t="s">
        <v>49</v>
      </c>
      <c r="Q456" s="6" t="s">
        <v>49</v>
      </c>
      <c r="R456" s="6" t="s">
        <v>49</v>
      </c>
      <c r="S456" s="6" t="s">
        <v>37</v>
      </c>
      <c r="T456" s="6" t="s">
        <v>49</v>
      </c>
      <c r="U456" s="6" t="s">
        <v>49</v>
      </c>
      <c r="V456" s="6" t="s">
        <v>49</v>
      </c>
      <c r="W456" s="6" t="s">
        <v>88</v>
      </c>
      <c r="X456" s="6" t="s">
        <v>1652</v>
      </c>
      <c r="Y456" s="6" t="s">
        <v>2461</v>
      </c>
      <c r="Z456" s="6" t="s">
        <v>2675</v>
      </c>
    </row>
    <row r="457" spans="1:26" ht="13.2">
      <c r="A457" s="5">
        <v>45165.918333680558</v>
      </c>
      <c r="B457" s="6" t="s">
        <v>2684</v>
      </c>
      <c r="C457" s="6" t="s">
        <v>27</v>
      </c>
      <c r="D457" s="6" t="s">
        <v>45</v>
      </c>
      <c r="E457" s="6" t="s">
        <v>75</v>
      </c>
      <c r="F457" s="6" t="s">
        <v>164</v>
      </c>
      <c r="G457" s="6" t="s">
        <v>214</v>
      </c>
      <c r="H457" s="6" t="s">
        <v>59</v>
      </c>
      <c r="I457" s="6" t="s">
        <v>47</v>
      </c>
      <c r="J457" s="6" t="s">
        <v>35</v>
      </c>
      <c r="K457" s="6" t="s">
        <v>35</v>
      </c>
      <c r="L457" s="6" t="s">
        <v>35</v>
      </c>
      <c r="M457" s="6" t="s">
        <v>35</v>
      </c>
      <c r="N457" s="6" t="s">
        <v>35</v>
      </c>
      <c r="O457" s="6" t="s">
        <v>87</v>
      </c>
      <c r="P457" s="6" t="s">
        <v>37</v>
      </c>
      <c r="Q457" s="6" t="s">
        <v>37</v>
      </c>
      <c r="R457" s="6" t="s">
        <v>37</v>
      </c>
      <c r="S457" s="6" t="s">
        <v>37</v>
      </c>
      <c r="T457" s="6" t="s">
        <v>37</v>
      </c>
      <c r="U457" s="6" t="s">
        <v>37</v>
      </c>
      <c r="V457" s="6" t="s">
        <v>37</v>
      </c>
      <c r="W457" s="6" t="s">
        <v>88</v>
      </c>
      <c r="X457" s="6" t="s">
        <v>1045</v>
      </c>
      <c r="Y457" s="6" t="s">
        <v>90</v>
      </c>
      <c r="Z457" s="6" t="s">
        <v>2685</v>
      </c>
    </row>
    <row r="458" spans="1:26" ht="13.2">
      <c r="A458" s="5">
        <v>45165.925004733799</v>
      </c>
      <c r="B458" s="6" t="s">
        <v>2695</v>
      </c>
      <c r="C458" s="6" t="s">
        <v>27</v>
      </c>
      <c r="D458" s="6" t="s">
        <v>45</v>
      </c>
      <c r="E458" s="6" t="s">
        <v>29</v>
      </c>
      <c r="F458" s="6" t="s">
        <v>248</v>
      </c>
      <c r="G458" s="6" t="s">
        <v>2696</v>
      </c>
      <c r="H458" s="6" t="s">
        <v>94</v>
      </c>
      <c r="I458" s="6" t="s">
        <v>33</v>
      </c>
      <c r="J458" s="6" t="s">
        <v>35</v>
      </c>
      <c r="K458" s="6" t="s">
        <v>35</v>
      </c>
      <c r="L458" s="6" t="s">
        <v>35</v>
      </c>
      <c r="M458" s="6" t="s">
        <v>35</v>
      </c>
      <c r="N458" s="6" t="s">
        <v>34</v>
      </c>
      <c r="O458" s="6" t="s">
        <v>87</v>
      </c>
      <c r="P458" s="6" t="s">
        <v>37</v>
      </c>
      <c r="Q458" s="6" t="s">
        <v>38</v>
      </c>
      <c r="R458" s="6" t="s">
        <v>37</v>
      </c>
      <c r="S458" s="6" t="s">
        <v>38</v>
      </c>
      <c r="T458" s="6" t="s">
        <v>37</v>
      </c>
      <c r="U458" s="6" t="s">
        <v>37</v>
      </c>
      <c r="V458" s="6" t="s">
        <v>38</v>
      </c>
      <c r="W458" s="6" t="s">
        <v>2697</v>
      </c>
      <c r="X458" s="6" t="s">
        <v>974</v>
      </c>
      <c r="Y458" s="6" t="s">
        <v>1987</v>
      </c>
      <c r="Z458" s="6" t="s">
        <v>2698</v>
      </c>
    </row>
    <row r="459" spans="1:26" ht="13.2">
      <c r="A459" s="5">
        <v>45165.927027372687</v>
      </c>
      <c r="B459" s="6" t="s">
        <v>2699</v>
      </c>
      <c r="C459" s="6" t="s">
        <v>44</v>
      </c>
      <c r="D459" s="6" t="s">
        <v>45</v>
      </c>
      <c r="E459" s="6" t="s">
        <v>75</v>
      </c>
      <c r="F459" s="6" t="s">
        <v>76</v>
      </c>
      <c r="G459" s="6" t="s">
        <v>31</v>
      </c>
      <c r="H459" s="6" t="s">
        <v>46</v>
      </c>
      <c r="I459" s="6" t="s">
        <v>33</v>
      </c>
      <c r="J459" s="6" t="s">
        <v>48</v>
      </c>
      <c r="K459" s="6" t="s">
        <v>48</v>
      </c>
      <c r="L459" s="6" t="s">
        <v>48</v>
      </c>
      <c r="M459" s="6" t="s">
        <v>48</v>
      </c>
      <c r="N459" s="6" t="s">
        <v>35</v>
      </c>
      <c r="O459" s="6" t="s">
        <v>49</v>
      </c>
      <c r="P459" s="6" t="s">
        <v>49</v>
      </c>
      <c r="Q459" s="6" t="s">
        <v>37</v>
      </c>
      <c r="R459" s="6" t="s">
        <v>49</v>
      </c>
      <c r="S459" s="6" t="s">
        <v>37</v>
      </c>
      <c r="T459" s="6" t="s">
        <v>49</v>
      </c>
      <c r="U459" s="6" t="s">
        <v>37</v>
      </c>
      <c r="V459" s="6" t="s">
        <v>49</v>
      </c>
      <c r="W459" s="6" t="s">
        <v>95</v>
      </c>
      <c r="X459" s="6" t="s">
        <v>974</v>
      </c>
      <c r="Y459" s="6" t="s">
        <v>393</v>
      </c>
      <c r="Z459" s="6" t="s">
        <v>2700</v>
      </c>
    </row>
    <row r="460" spans="1:26" ht="13.2">
      <c r="A460" s="5">
        <v>45165.928754918983</v>
      </c>
      <c r="B460" s="6" t="s">
        <v>2704</v>
      </c>
      <c r="C460" s="6" t="s">
        <v>44</v>
      </c>
      <c r="D460" s="6" t="s">
        <v>45</v>
      </c>
      <c r="E460" s="6" t="s">
        <v>230</v>
      </c>
      <c r="F460" s="6" t="s">
        <v>30</v>
      </c>
      <c r="G460" s="6" t="s">
        <v>31</v>
      </c>
      <c r="H460" s="6" t="s">
        <v>83</v>
      </c>
      <c r="I460" s="6" t="s">
        <v>47</v>
      </c>
      <c r="J460" s="6" t="s">
        <v>35</v>
      </c>
      <c r="K460" s="6" t="s">
        <v>48</v>
      </c>
      <c r="L460" s="6" t="s">
        <v>48</v>
      </c>
      <c r="M460" s="6" t="s">
        <v>60</v>
      </c>
      <c r="N460" s="6" t="s">
        <v>48</v>
      </c>
      <c r="O460" s="6" t="s">
        <v>49</v>
      </c>
      <c r="P460" s="6" t="s">
        <v>37</v>
      </c>
      <c r="Q460" s="6" t="s">
        <v>49</v>
      </c>
      <c r="R460" s="6" t="s">
        <v>69</v>
      </c>
      <c r="S460" s="6" t="s">
        <v>69</v>
      </c>
      <c r="T460" s="6" t="s">
        <v>49</v>
      </c>
      <c r="U460" s="6" t="s">
        <v>69</v>
      </c>
      <c r="V460" s="6" t="s">
        <v>49</v>
      </c>
      <c r="W460" s="6" t="s">
        <v>70</v>
      </c>
      <c r="X460" s="6" t="s">
        <v>2356</v>
      </c>
      <c r="Y460" s="6" t="s">
        <v>2705</v>
      </c>
      <c r="Z460" s="6" t="s">
        <v>2706</v>
      </c>
    </row>
    <row r="461" spans="1:26" ht="13.2">
      <c r="A461" s="5">
        <v>45165.937250752315</v>
      </c>
      <c r="B461" s="6" t="s">
        <v>2710</v>
      </c>
      <c r="C461" s="6" t="s">
        <v>27</v>
      </c>
      <c r="D461" s="6" t="s">
        <v>45</v>
      </c>
      <c r="E461" s="6" t="s">
        <v>29</v>
      </c>
      <c r="F461" s="6" t="s">
        <v>248</v>
      </c>
      <c r="G461" s="6" t="s">
        <v>2711</v>
      </c>
      <c r="H461" s="6" t="s">
        <v>94</v>
      </c>
      <c r="I461" s="6" t="s">
        <v>33</v>
      </c>
      <c r="J461" s="6" t="s">
        <v>35</v>
      </c>
      <c r="K461" s="6" t="s">
        <v>48</v>
      </c>
      <c r="L461" s="6" t="s">
        <v>35</v>
      </c>
      <c r="M461" s="6" t="s">
        <v>48</v>
      </c>
      <c r="N461" s="6" t="s">
        <v>35</v>
      </c>
      <c r="O461" s="6" t="s">
        <v>49</v>
      </c>
      <c r="P461" s="6" t="s">
        <v>37</v>
      </c>
      <c r="Q461" s="6" t="s">
        <v>38</v>
      </c>
      <c r="R461" s="6" t="s">
        <v>49</v>
      </c>
      <c r="S461" s="6" t="s">
        <v>38</v>
      </c>
      <c r="T461" s="6" t="s">
        <v>37</v>
      </c>
      <c r="U461" s="6" t="s">
        <v>37</v>
      </c>
      <c r="V461" s="6" t="s">
        <v>37</v>
      </c>
      <c r="W461" s="6" t="s">
        <v>126</v>
      </c>
      <c r="X461" s="6" t="s">
        <v>1141</v>
      </c>
      <c r="Y461" s="6" t="s">
        <v>2712</v>
      </c>
      <c r="Z461" s="6" t="s">
        <v>2713</v>
      </c>
    </row>
    <row r="462" spans="1:26" ht="13.2">
      <c r="A462" s="5">
        <v>45165.943857361111</v>
      </c>
      <c r="B462" s="6" t="s">
        <v>2720</v>
      </c>
      <c r="C462" s="6" t="s">
        <v>27</v>
      </c>
      <c r="D462" s="6" t="s">
        <v>45</v>
      </c>
      <c r="E462" s="6" t="s">
        <v>230</v>
      </c>
      <c r="F462" s="6" t="s">
        <v>248</v>
      </c>
      <c r="G462" s="6" t="s">
        <v>214</v>
      </c>
      <c r="H462" s="6" t="s">
        <v>94</v>
      </c>
      <c r="I462" s="6" t="s">
        <v>47</v>
      </c>
      <c r="J462" s="6" t="s">
        <v>48</v>
      </c>
      <c r="K462" s="6" t="s">
        <v>48</v>
      </c>
      <c r="L462" s="6" t="s">
        <v>48</v>
      </c>
      <c r="M462" s="6" t="s">
        <v>48</v>
      </c>
      <c r="N462" s="6" t="s">
        <v>35</v>
      </c>
      <c r="O462" s="6" t="s">
        <v>87</v>
      </c>
      <c r="P462" s="6" t="s">
        <v>37</v>
      </c>
      <c r="Q462" s="6" t="s">
        <v>38</v>
      </c>
      <c r="R462" s="6" t="s">
        <v>37</v>
      </c>
      <c r="S462" s="6" t="s">
        <v>37</v>
      </c>
      <c r="T462" s="6" t="s">
        <v>37</v>
      </c>
      <c r="U462" s="6" t="s">
        <v>49</v>
      </c>
      <c r="V462" s="6" t="s">
        <v>363</v>
      </c>
      <c r="W462" s="6" t="s">
        <v>206</v>
      </c>
      <c r="X462" s="6" t="s">
        <v>1263</v>
      </c>
      <c r="Y462" s="6" t="s">
        <v>2721</v>
      </c>
      <c r="Z462" s="6" t="s">
        <v>2722</v>
      </c>
    </row>
    <row r="463" spans="1:26" ht="13.2">
      <c r="A463" s="5">
        <v>45165.951435393523</v>
      </c>
      <c r="B463" s="6" t="s">
        <v>2731</v>
      </c>
      <c r="C463" s="6" t="s">
        <v>44</v>
      </c>
      <c r="D463" s="6" t="s">
        <v>45</v>
      </c>
      <c r="E463" s="6" t="s">
        <v>230</v>
      </c>
      <c r="F463" s="6" t="s">
        <v>248</v>
      </c>
      <c r="G463" s="6" t="s">
        <v>31</v>
      </c>
      <c r="H463" s="6" t="s">
        <v>201</v>
      </c>
      <c r="I463" s="6" t="s">
        <v>47</v>
      </c>
      <c r="J463" s="6" t="s">
        <v>35</v>
      </c>
      <c r="K463" s="6" t="s">
        <v>35</v>
      </c>
      <c r="L463" s="6" t="s">
        <v>48</v>
      </c>
      <c r="M463" s="6" t="s">
        <v>35</v>
      </c>
      <c r="N463" s="6" t="s">
        <v>48</v>
      </c>
      <c r="O463" s="6" t="s">
        <v>87</v>
      </c>
      <c r="P463" s="6" t="s">
        <v>37</v>
      </c>
      <c r="Q463" s="6" t="s">
        <v>37</v>
      </c>
      <c r="R463" s="6" t="s">
        <v>37</v>
      </c>
      <c r="S463" s="6" t="s">
        <v>49</v>
      </c>
      <c r="T463" s="6" t="s">
        <v>49</v>
      </c>
      <c r="U463" s="6" t="s">
        <v>37</v>
      </c>
      <c r="V463" s="6" t="s">
        <v>38</v>
      </c>
      <c r="W463" s="6" t="s">
        <v>154</v>
      </c>
      <c r="X463" s="6" t="s">
        <v>1444</v>
      </c>
      <c r="Y463" s="6" t="s">
        <v>1370</v>
      </c>
      <c r="Z463" s="6" t="s">
        <v>2732</v>
      </c>
    </row>
    <row r="464" spans="1:26" ht="13.2">
      <c r="A464" s="5">
        <v>45165.953494652778</v>
      </c>
      <c r="B464" s="6" t="s">
        <v>2733</v>
      </c>
      <c r="C464" s="6" t="s">
        <v>27</v>
      </c>
      <c r="D464" s="6" t="s">
        <v>45</v>
      </c>
      <c r="E464" s="6" t="s">
        <v>29</v>
      </c>
      <c r="F464" s="6" t="s">
        <v>248</v>
      </c>
      <c r="G464" s="6" t="s">
        <v>454</v>
      </c>
      <c r="H464" s="6" t="s">
        <v>94</v>
      </c>
      <c r="I464" s="6" t="s">
        <v>33</v>
      </c>
      <c r="J464" s="6" t="s">
        <v>34</v>
      </c>
      <c r="K464" s="6" t="s">
        <v>34</v>
      </c>
      <c r="L464" s="6" t="s">
        <v>35</v>
      </c>
      <c r="M464" s="6" t="s">
        <v>34</v>
      </c>
      <c r="N464" s="6" t="s">
        <v>34</v>
      </c>
      <c r="O464" s="6" t="s">
        <v>49</v>
      </c>
      <c r="P464" s="6" t="s">
        <v>49</v>
      </c>
      <c r="Q464" s="6" t="s">
        <v>38</v>
      </c>
      <c r="R464" s="6" t="s">
        <v>49</v>
      </c>
      <c r="S464" s="6" t="s">
        <v>363</v>
      </c>
      <c r="T464" s="6" t="s">
        <v>49</v>
      </c>
      <c r="U464" s="6" t="s">
        <v>363</v>
      </c>
      <c r="V464" s="6" t="s">
        <v>37</v>
      </c>
      <c r="W464" s="6" t="s">
        <v>95</v>
      </c>
      <c r="X464" s="6" t="s">
        <v>978</v>
      </c>
      <c r="Y464" s="6" t="s">
        <v>485</v>
      </c>
      <c r="Z464" s="6" t="s">
        <v>2734</v>
      </c>
    </row>
    <row r="465" spans="1:26" ht="13.2">
      <c r="A465" s="5">
        <v>45165.985943692125</v>
      </c>
      <c r="B465" s="6" t="s">
        <v>2741</v>
      </c>
      <c r="C465" s="6" t="s">
        <v>44</v>
      </c>
      <c r="D465" s="6" t="s">
        <v>45</v>
      </c>
      <c r="E465" s="6" t="s">
        <v>29</v>
      </c>
      <c r="F465" s="6" t="s">
        <v>76</v>
      </c>
      <c r="G465" s="6" t="s">
        <v>214</v>
      </c>
      <c r="H465" s="6" t="s">
        <v>125</v>
      </c>
      <c r="I465" s="6" t="s">
        <v>33</v>
      </c>
      <c r="J465" s="6" t="s">
        <v>34</v>
      </c>
      <c r="K465" s="6" t="s">
        <v>60</v>
      </c>
      <c r="L465" s="6" t="s">
        <v>34</v>
      </c>
      <c r="M465" s="6" t="s">
        <v>34</v>
      </c>
      <c r="N465" s="6" t="s">
        <v>35</v>
      </c>
      <c r="O465" s="6" t="s">
        <v>36</v>
      </c>
      <c r="P465" s="6" t="s">
        <v>363</v>
      </c>
      <c r="Q465" s="6" t="s">
        <v>37</v>
      </c>
      <c r="R465" s="6" t="s">
        <v>37</v>
      </c>
      <c r="S465" s="6" t="s">
        <v>37</v>
      </c>
      <c r="T465" s="6" t="s">
        <v>38</v>
      </c>
      <c r="U465" s="6" t="s">
        <v>363</v>
      </c>
      <c r="V465" s="6" t="s">
        <v>38</v>
      </c>
      <c r="W465" s="6" t="s">
        <v>2742</v>
      </c>
      <c r="X465" s="6" t="s">
        <v>962</v>
      </c>
      <c r="Y465" s="6" t="s">
        <v>505</v>
      </c>
      <c r="Z465" s="6" t="s">
        <v>2743</v>
      </c>
    </row>
    <row r="466" spans="1:26" ht="13.2">
      <c r="A466" s="5">
        <v>45166.042222222226</v>
      </c>
      <c r="B466" s="6" t="s">
        <v>2744</v>
      </c>
      <c r="C466" s="6" t="s">
        <v>27</v>
      </c>
      <c r="D466" s="6" t="s">
        <v>45</v>
      </c>
      <c r="E466" s="6" t="s">
        <v>29</v>
      </c>
      <c r="F466" s="6" t="s">
        <v>248</v>
      </c>
      <c r="G466" s="6" t="s">
        <v>2745</v>
      </c>
      <c r="H466" s="6" t="s">
        <v>226</v>
      </c>
      <c r="I466" s="6" t="s">
        <v>33</v>
      </c>
      <c r="J466" s="6" t="s">
        <v>48</v>
      </c>
      <c r="K466" s="6" t="s">
        <v>48</v>
      </c>
      <c r="L466" s="6" t="s">
        <v>48</v>
      </c>
      <c r="M466" s="6" t="s">
        <v>48</v>
      </c>
      <c r="N466" s="6" t="s">
        <v>48</v>
      </c>
      <c r="O466" s="6" t="s">
        <v>49</v>
      </c>
      <c r="P466" s="6" t="s">
        <v>49</v>
      </c>
      <c r="Q466" s="6" t="s">
        <v>49</v>
      </c>
      <c r="R466" s="6" t="s">
        <v>49</v>
      </c>
      <c r="S466" s="6" t="s">
        <v>49</v>
      </c>
      <c r="T466" s="6" t="s">
        <v>49</v>
      </c>
      <c r="U466" s="6" t="s">
        <v>49</v>
      </c>
      <c r="V466" s="6" t="s">
        <v>49</v>
      </c>
      <c r="W466" s="6" t="s">
        <v>100</v>
      </c>
      <c r="X466" s="6" t="s">
        <v>940</v>
      </c>
      <c r="Y466" s="6" t="s">
        <v>816</v>
      </c>
      <c r="Z466" s="6" t="s">
        <v>2523</v>
      </c>
    </row>
    <row r="467" spans="1:26" ht="13.2">
      <c r="A467" s="5">
        <v>45166.219478634259</v>
      </c>
      <c r="B467" s="6" t="s">
        <v>2751</v>
      </c>
      <c r="C467" s="6" t="s">
        <v>27</v>
      </c>
      <c r="D467" s="6" t="s">
        <v>45</v>
      </c>
      <c r="E467" s="6" t="s">
        <v>29</v>
      </c>
      <c r="F467" s="6" t="s">
        <v>248</v>
      </c>
      <c r="G467" s="6" t="s">
        <v>31</v>
      </c>
      <c r="H467" s="6" t="s">
        <v>226</v>
      </c>
      <c r="I467" s="6" t="s">
        <v>47</v>
      </c>
      <c r="J467" s="6" t="s">
        <v>35</v>
      </c>
      <c r="K467" s="6" t="s">
        <v>35</v>
      </c>
      <c r="L467" s="6" t="s">
        <v>34</v>
      </c>
      <c r="M467" s="6" t="s">
        <v>35</v>
      </c>
      <c r="N467" s="6" t="s">
        <v>35</v>
      </c>
      <c r="O467" s="6" t="s">
        <v>87</v>
      </c>
      <c r="P467" s="6" t="s">
        <v>69</v>
      </c>
      <c r="Q467" s="6" t="s">
        <v>38</v>
      </c>
      <c r="R467" s="6" t="s">
        <v>37</v>
      </c>
      <c r="S467" s="6" t="s">
        <v>38</v>
      </c>
      <c r="T467" s="6" t="s">
        <v>37</v>
      </c>
      <c r="U467" s="6" t="s">
        <v>37</v>
      </c>
      <c r="V467" s="6" t="s">
        <v>37</v>
      </c>
      <c r="W467" s="6" t="s">
        <v>266</v>
      </c>
      <c r="X467" s="6" t="s">
        <v>1578</v>
      </c>
      <c r="Y467" s="6" t="s">
        <v>821</v>
      </c>
      <c r="Z467" s="6" t="s">
        <v>2752</v>
      </c>
    </row>
    <row r="468" spans="1:26" ht="13.2">
      <c r="A468" s="5">
        <v>45166.225475659725</v>
      </c>
      <c r="B468" s="6" t="s">
        <v>2753</v>
      </c>
      <c r="C468" s="6" t="s">
        <v>27</v>
      </c>
      <c r="D468" s="6" t="s">
        <v>45</v>
      </c>
      <c r="E468" s="6" t="s">
        <v>75</v>
      </c>
      <c r="F468" s="6" t="s">
        <v>248</v>
      </c>
      <c r="G468" s="6" t="s">
        <v>31</v>
      </c>
      <c r="H468" s="6" t="s">
        <v>226</v>
      </c>
      <c r="I468" s="6" t="s">
        <v>33</v>
      </c>
      <c r="J468" s="6" t="s">
        <v>34</v>
      </c>
      <c r="K468" s="6" t="s">
        <v>34</v>
      </c>
      <c r="L468" s="6" t="s">
        <v>34</v>
      </c>
      <c r="M468" s="6" t="s">
        <v>48</v>
      </c>
      <c r="N468" s="6" t="s">
        <v>48</v>
      </c>
      <c r="O468" s="6" t="s">
        <v>36</v>
      </c>
      <c r="P468" s="6" t="s">
        <v>49</v>
      </c>
      <c r="Q468" s="6" t="s">
        <v>38</v>
      </c>
      <c r="R468" s="6" t="s">
        <v>38</v>
      </c>
      <c r="S468" s="6" t="s">
        <v>38</v>
      </c>
      <c r="T468" s="6" t="s">
        <v>49</v>
      </c>
      <c r="U468" s="6" t="s">
        <v>38</v>
      </c>
      <c r="V468" s="6" t="s">
        <v>38</v>
      </c>
      <c r="W468" s="6" t="s">
        <v>238</v>
      </c>
      <c r="X468" s="6" t="s">
        <v>1652</v>
      </c>
      <c r="Y468" s="6" t="s">
        <v>168</v>
      </c>
      <c r="Z468" s="6" t="s">
        <v>2754</v>
      </c>
    </row>
    <row r="469" spans="1:26" ht="13.2">
      <c r="A469" s="5">
        <v>45166.244632928239</v>
      </c>
      <c r="B469" s="6" t="s">
        <v>2759</v>
      </c>
      <c r="C469" s="6" t="s">
        <v>27</v>
      </c>
      <c r="D469" s="6" t="s">
        <v>45</v>
      </c>
      <c r="E469" s="6" t="s">
        <v>29</v>
      </c>
      <c r="F469" s="6" t="s">
        <v>248</v>
      </c>
      <c r="G469" s="6" t="s">
        <v>867</v>
      </c>
      <c r="H469" s="6" t="s">
        <v>226</v>
      </c>
      <c r="I469" s="6" t="s">
        <v>47</v>
      </c>
      <c r="J469" s="6" t="s">
        <v>35</v>
      </c>
      <c r="K469" s="6" t="s">
        <v>35</v>
      </c>
      <c r="L469" s="6" t="s">
        <v>48</v>
      </c>
      <c r="M469" s="6" t="s">
        <v>48</v>
      </c>
      <c r="N469" s="6" t="s">
        <v>48</v>
      </c>
      <c r="O469" s="6" t="s">
        <v>87</v>
      </c>
      <c r="P469" s="6" t="s">
        <v>37</v>
      </c>
      <c r="Q469" s="6" t="s">
        <v>49</v>
      </c>
      <c r="R469" s="6" t="s">
        <v>49</v>
      </c>
      <c r="S469" s="6" t="s">
        <v>49</v>
      </c>
      <c r="T469" s="6" t="s">
        <v>37</v>
      </c>
      <c r="U469" s="6" t="s">
        <v>37</v>
      </c>
      <c r="V469" s="6" t="s">
        <v>49</v>
      </c>
      <c r="W469" s="6" t="s">
        <v>154</v>
      </c>
      <c r="X469" s="6" t="s">
        <v>1004</v>
      </c>
      <c r="Y469" s="6" t="s">
        <v>72</v>
      </c>
      <c r="Z469" s="6" t="s">
        <v>2760</v>
      </c>
    </row>
    <row r="470" spans="1:26" ht="13.2">
      <c r="A470" s="5">
        <v>45166.246633923613</v>
      </c>
      <c r="B470" s="6" t="s">
        <v>2763</v>
      </c>
      <c r="C470" s="6" t="s">
        <v>27</v>
      </c>
      <c r="D470" s="6" t="s">
        <v>45</v>
      </c>
      <c r="E470" s="6" t="s">
        <v>230</v>
      </c>
      <c r="F470" s="6" t="s">
        <v>30</v>
      </c>
      <c r="G470" s="6" t="s">
        <v>2764</v>
      </c>
      <c r="H470" s="6" t="s">
        <v>148</v>
      </c>
      <c r="I470" s="6" t="s">
        <v>47</v>
      </c>
      <c r="J470" s="6" t="s">
        <v>35</v>
      </c>
      <c r="K470" s="6" t="s">
        <v>35</v>
      </c>
      <c r="L470" s="6" t="s">
        <v>35</v>
      </c>
      <c r="M470" s="6" t="s">
        <v>35</v>
      </c>
      <c r="N470" s="6" t="s">
        <v>35</v>
      </c>
      <c r="O470" s="6" t="s">
        <v>87</v>
      </c>
      <c r="P470" s="6" t="s">
        <v>37</v>
      </c>
      <c r="Q470" s="6" t="s">
        <v>37</v>
      </c>
      <c r="R470" s="6" t="s">
        <v>37</v>
      </c>
      <c r="S470" s="6" t="s">
        <v>37</v>
      </c>
      <c r="T470" s="6" t="s">
        <v>37</v>
      </c>
      <c r="U470" s="6" t="s">
        <v>37</v>
      </c>
      <c r="V470" s="6" t="s">
        <v>37</v>
      </c>
      <c r="W470" s="6" t="s">
        <v>106</v>
      </c>
      <c r="X470" s="6" t="s">
        <v>1468</v>
      </c>
      <c r="Y470" s="6" t="s">
        <v>686</v>
      </c>
      <c r="Z470" s="6" t="s">
        <v>2765</v>
      </c>
    </row>
    <row r="471" spans="1:26" ht="13.2">
      <c r="A471" s="5">
        <v>45166.247346458331</v>
      </c>
      <c r="B471" s="6" t="s">
        <v>2766</v>
      </c>
      <c r="C471" s="6" t="s">
        <v>27</v>
      </c>
      <c r="D471" s="6" t="s">
        <v>45</v>
      </c>
      <c r="E471" s="6" t="s">
        <v>75</v>
      </c>
      <c r="F471" s="6" t="s">
        <v>30</v>
      </c>
      <c r="G471" s="6" t="s">
        <v>31</v>
      </c>
      <c r="H471" s="6" t="s">
        <v>83</v>
      </c>
      <c r="I471" s="6" t="s">
        <v>47</v>
      </c>
      <c r="J471" s="6" t="s">
        <v>35</v>
      </c>
      <c r="K471" s="6" t="s">
        <v>35</v>
      </c>
      <c r="L471" s="6" t="s">
        <v>35</v>
      </c>
      <c r="M471" s="6" t="s">
        <v>35</v>
      </c>
      <c r="N471" s="6" t="s">
        <v>35</v>
      </c>
      <c r="O471" s="6" t="s">
        <v>87</v>
      </c>
      <c r="P471" s="6" t="s">
        <v>37</v>
      </c>
      <c r="Q471" s="6" t="s">
        <v>37</v>
      </c>
      <c r="R471" s="6" t="s">
        <v>37</v>
      </c>
      <c r="S471" s="6" t="s">
        <v>37</v>
      </c>
      <c r="T471" s="6" t="s">
        <v>37</v>
      </c>
      <c r="U471" s="6" t="s">
        <v>37</v>
      </c>
      <c r="V471" s="6" t="s">
        <v>37</v>
      </c>
      <c r="W471" s="6" t="s">
        <v>50</v>
      </c>
      <c r="X471" s="6" t="s">
        <v>978</v>
      </c>
      <c r="Y471" s="6" t="s">
        <v>193</v>
      </c>
      <c r="Z471" s="6" t="s">
        <v>2767</v>
      </c>
    </row>
    <row r="472" spans="1:26" ht="13.2">
      <c r="A472" s="5">
        <v>45166.261168877318</v>
      </c>
      <c r="B472" s="6" t="s">
        <v>2768</v>
      </c>
      <c r="C472" s="6" t="s">
        <v>27</v>
      </c>
      <c r="D472" s="6" t="s">
        <v>45</v>
      </c>
      <c r="E472" s="6" t="s">
        <v>29</v>
      </c>
      <c r="F472" s="6" t="s">
        <v>248</v>
      </c>
      <c r="G472" s="6" t="s">
        <v>1498</v>
      </c>
      <c r="H472" s="6" t="s">
        <v>32</v>
      </c>
      <c r="I472" s="6" t="s">
        <v>33</v>
      </c>
      <c r="J472" s="6" t="s">
        <v>35</v>
      </c>
      <c r="K472" s="6" t="s">
        <v>48</v>
      </c>
      <c r="L472" s="6" t="s">
        <v>35</v>
      </c>
      <c r="M472" s="6" t="s">
        <v>35</v>
      </c>
      <c r="N472" s="6" t="s">
        <v>35</v>
      </c>
      <c r="O472" s="6" t="s">
        <v>49</v>
      </c>
      <c r="P472" s="6" t="s">
        <v>49</v>
      </c>
      <c r="Q472" s="6" t="s">
        <v>49</v>
      </c>
      <c r="R472" s="6" t="s">
        <v>49</v>
      </c>
      <c r="S472" s="6" t="s">
        <v>49</v>
      </c>
      <c r="T472" s="6" t="s">
        <v>49</v>
      </c>
      <c r="U472" s="6" t="s">
        <v>37</v>
      </c>
      <c r="V472" s="6" t="s">
        <v>37</v>
      </c>
      <c r="W472" s="6" t="s">
        <v>106</v>
      </c>
      <c r="X472" s="6" t="s">
        <v>1444</v>
      </c>
      <c r="Y472" s="6" t="s">
        <v>223</v>
      </c>
      <c r="Z472" s="6" t="s">
        <v>2769</v>
      </c>
    </row>
    <row r="473" spans="1:26" ht="13.2">
      <c r="A473" s="5">
        <v>45166.305144953702</v>
      </c>
      <c r="B473" s="6" t="s">
        <v>2774</v>
      </c>
      <c r="C473" s="6" t="s">
        <v>27</v>
      </c>
      <c r="D473" s="6" t="s">
        <v>45</v>
      </c>
      <c r="E473" s="6" t="s">
        <v>29</v>
      </c>
      <c r="F473" s="6" t="s">
        <v>30</v>
      </c>
      <c r="G473" s="6" t="s">
        <v>31</v>
      </c>
      <c r="H473" s="6" t="s">
        <v>148</v>
      </c>
      <c r="I473" s="6" t="s">
        <v>47</v>
      </c>
      <c r="J473" s="6" t="s">
        <v>48</v>
      </c>
      <c r="K473" s="6" t="s">
        <v>48</v>
      </c>
      <c r="L473" s="6" t="s">
        <v>48</v>
      </c>
      <c r="M473" s="6" t="s">
        <v>48</v>
      </c>
      <c r="N473" s="6" t="s">
        <v>48</v>
      </c>
      <c r="O473" s="6" t="s">
        <v>49</v>
      </c>
      <c r="P473" s="6" t="s">
        <v>49</v>
      </c>
      <c r="Q473" s="6" t="s">
        <v>49</v>
      </c>
      <c r="R473" s="6" t="s">
        <v>49</v>
      </c>
      <c r="S473" s="6" t="s">
        <v>49</v>
      </c>
      <c r="T473" s="6" t="s">
        <v>49</v>
      </c>
      <c r="U473" s="6" t="s">
        <v>37</v>
      </c>
      <c r="V473" s="6" t="s">
        <v>49</v>
      </c>
      <c r="W473" s="6" t="s">
        <v>126</v>
      </c>
      <c r="X473" s="6" t="s">
        <v>1652</v>
      </c>
      <c r="Y473" s="6" t="s">
        <v>323</v>
      </c>
      <c r="Z473" s="6" t="s">
        <v>2775</v>
      </c>
    </row>
    <row r="474" spans="1:26" ht="13.2">
      <c r="A474" s="5">
        <v>45166.305677083335</v>
      </c>
      <c r="B474" s="6" t="s">
        <v>2776</v>
      </c>
      <c r="C474" s="6" t="s">
        <v>27</v>
      </c>
      <c r="D474" s="6" t="s">
        <v>45</v>
      </c>
      <c r="E474" s="6" t="s">
        <v>29</v>
      </c>
      <c r="F474" s="6" t="s">
        <v>248</v>
      </c>
      <c r="G474" s="6" t="s">
        <v>31</v>
      </c>
      <c r="H474" s="6" t="s">
        <v>46</v>
      </c>
      <c r="I474" s="6" t="s">
        <v>33</v>
      </c>
      <c r="J474" s="6" t="s">
        <v>35</v>
      </c>
      <c r="K474" s="6" t="s">
        <v>35</v>
      </c>
      <c r="L474" s="6" t="s">
        <v>35</v>
      </c>
      <c r="M474" s="6" t="s">
        <v>35</v>
      </c>
      <c r="N474" s="6" t="s">
        <v>35</v>
      </c>
      <c r="O474" s="6" t="s">
        <v>87</v>
      </c>
      <c r="P474" s="6" t="s">
        <v>37</v>
      </c>
      <c r="Q474" s="6" t="s">
        <v>38</v>
      </c>
      <c r="R474" s="6" t="s">
        <v>37</v>
      </c>
      <c r="S474" s="6" t="s">
        <v>38</v>
      </c>
      <c r="T474" s="6" t="s">
        <v>38</v>
      </c>
      <c r="U474" s="6" t="s">
        <v>37</v>
      </c>
      <c r="V474" s="6" t="s">
        <v>37</v>
      </c>
      <c r="W474" s="6" t="s">
        <v>50</v>
      </c>
      <c r="X474" s="6" t="s">
        <v>978</v>
      </c>
      <c r="Y474" s="6" t="s">
        <v>223</v>
      </c>
      <c r="Z474" s="6" t="s">
        <v>2777</v>
      </c>
    </row>
    <row r="475" spans="1:26" ht="13.2">
      <c r="A475" s="5">
        <v>45166.308340648146</v>
      </c>
      <c r="B475" s="6" t="s">
        <v>2778</v>
      </c>
      <c r="C475" s="6" t="s">
        <v>27</v>
      </c>
      <c r="D475" s="6" t="s">
        <v>45</v>
      </c>
      <c r="E475" s="6" t="s">
        <v>75</v>
      </c>
      <c r="F475" s="6" t="s">
        <v>76</v>
      </c>
      <c r="G475" s="6" t="s">
        <v>31</v>
      </c>
      <c r="H475" s="6" t="s">
        <v>112</v>
      </c>
      <c r="I475" s="6" t="s">
        <v>47</v>
      </c>
      <c r="J475" s="6" t="s">
        <v>35</v>
      </c>
      <c r="K475" s="6" t="s">
        <v>35</v>
      </c>
      <c r="L475" s="6" t="s">
        <v>48</v>
      </c>
      <c r="M475" s="6" t="s">
        <v>48</v>
      </c>
      <c r="N475" s="6" t="s">
        <v>35</v>
      </c>
      <c r="O475" s="6" t="s">
        <v>49</v>
      </c>
      <c r="P475" s="6" t="s">
        <v>49</v>
      </c>
      <c r="Q475" s="6" t="s">
        <v>49</v>
      </c>
      <c r="R475" s="6" t="s">
        <v>37</v>
      </c>
      <c r="S475" s="6" t="s">
        <v>37</v>
      </c>
      <c r="T475" s="6" t="s">
        <v>49</v>
      </c>
      <c r="U475" s="6" t="s">
        <v>37</v>
      </c>
      <c r="V475" s="6" t="s">
        <v>49</v>
      </c>
      <c r="W475" s="6" t="s">
        <v>100</v>
      </c>
      <c r="X475" s="6" t="s">
        <v>1698</v>
      </c>
      <c r="Y475" s="6" t="s">
        <v>2779</v>
      </c>
      <c r="Z475" s="6" t="s">
        <v>2780</v>
      </c>
    </row>
    <row r="476" spans="1:26" ht="13.2">
      <c r="A476" s="5">
        <v>45166.309005474541</v>
      </c>
      <c r="B476" s="6" t="s">
        <v>2781</v>
      </c>
      <c r="C476" s="6" t="s">
        <v>27</v>
      </c>
      <c r="D476" s="6" t="s">
        <v>45</v>
      </c>
      <c r="E476" s="6" t="s">
        <v>29</v>
      </c>
      <c r="F476" s="6" t="s">
        <v>30</v>
      </c>
      <c r="G476" s="6" t="s">
        <v>1478</v>
      </c>
      <c r="H476" s="6" t="s">
        <v>59</v>
      </c>
      <c r="I476" s="6" t="s">
        <v>33</v>
      </c>
      <c r="J476" s="6" t="s">
        <v>35</v>
      </c>
      <c r="K476" s="6" t="s">
        <v>35</v>
      </c>
      <c r="L476" s="6" t="s">
        <v>35</v>
      </c>
      <c r="M476" s="6" t="s">
        <v>35</v>
      </c>
      <c r="N476" s="6" t="s">
        <v>48</v>
      </c>
      <c r="O476" s="6" t="s">
        <v>49</v>
      </c>
      <c r="P476" s="6" t="s">
        <v>49</v>
      </c>
      <c r="Q476" s="6" t="s">
        <v>49</v>
      </c>
      <c r="R476" s="6" t="s">
        <v>49</v>
      </c>
      <c r="S476" s="6" t="s">
        <v>49</v>
      </c>
      <c r="T476" s="6" t="s">
        <v>49</v>
      </c>
      <c r="U476" s="6" t="s">
        <v>49</v>
      </c>
      <c r="V476" s="6" t="s">
        <v>49</v>
      </c>
      <c r="W476" s="6" t="s">
        <v>154</v>
      </c>
      <c r="X476" s="6" t="s">
        <v>1444</v>
      </c>
      <c r="Y476" s="6" t="s">
        <v>380</v>
      </c>
      <c r="Z476" s="6" t="s">
        <v>2782</v>
      </c>
    </row>
    <row r="477" spans="1:26" ht="13.2">
      <c r="A477" s="5">
        <v>45166.314556192126</v>
      </c>
      <c r="B477" s="6" t="s">
        <v>2783</v>
      </c>
      <c r="C477" s="6" t="s">
        <v>27</v>
      </c>
      <c r="D477" s="6" t="s">
        <v>45</v>
      </c>
      <c r="E477" s="6" t="s">
        <v>29</v>
      </c>
      <c r="F477" s="6" t="s">
        <v>76</v>
      </c>
      <c r="G477" s="6" t="s">
        <v>31</v>
      </c>
      <c r="H477" s="6" t="s">
        <v>83</v>
      </c>
      <c r="I477" s="6" t="s">
        <v>33</v>
      </c>
      <c r="J477" s="6" t="s">
        <v>35</v>
      </c>
      <c r="K477" s="6" t="s">
        <v>35</v>
      </c>
      <c r="L477" s="6" t="s">
        <v>35</v>
      </c>
      <c r="M477" s="6" t="s">
        <v>35</v>
      </c>
      <c r="N477" s="6" t="s">
        <v>35</v>
      </c>
      <c r="O477" s="6" t="s">
        <v>87</v>
      </c>
      <c r="P477" s="6" t="s">
        <v>37</v>
      </c>
      <c r="Q477" s="6" t="s">
        <v>37</v>
      </c>
      <c r="R477" s="6" t="s">
        <v>37</v>
      </c>
      <c r="S477" s="6" t="s">
        <v>37</v>
      </c>
      <c r="T477" s="6" t="s">
        <v>37</v>
      </c>
      <c r="U477" s="6" t="s">
        <v>37</v>
      </c>
      <c r="V477" s="6" t="s">
        <v>37</v>
      </c>
      <c r="W477" s="6" t="s">
        <v>2784</v>
      </c>
      <c r="X477" s="6" t="s">
        <v>1141</v>
      </c>
      <c r="Y477" s="6" t="s">
        <v>52</v>
      </c>
      <c r="Z477" s="6" t="s">
        <v>2785</v>
      </c>
    </row>
    <row r="478" spans="1:26" ht="13.2">
      <c r="A478" s="5">
        <v>45166.31755900463</v>
      </c>
      <c r="B478" s="6" t="s">
        <v>2786</v>
      </c>
      <c r="C478" s="6" t="s">
        <v>27</v>
      </c>
      <c r="D478" s="6" t="s">
        <v>45</v>
      </c>
      <c r="E478" s="6" t="s">
        <v>29</v>
      </c>
      <c r="F478" s="6" t="s">
        <v>248</v>
      </c>
      <c r="G478" s="6" t="s">
        <v>867</v>
      </c>
      <c r="H478" s="6" t="s">
        <v>201</v>
      </c>
      <c r="I478" s="6" t="s">
        <v>33</v>
      </c>
      <c r="J478" s="6" t="s">
        <v>35</v>
      </c>
      <c r="K478" s="6" t="s">
        <v>35</v>
      </c>
      <c r="L478" s="6" t="s">
        <v>35</v>
      </c>
      <c r="M478" s="6" t="s">
        <v>35</v>
      </c>
      <c r="N478" s="6" t="s">
        <v>35</v>
      </c>
      <c r="O478" s="6" t="s">
        <v>49</v>
      </c>
      <c r="P478" s="6" t="s">
        <v>49</v>
      </c>
      <c r="Q478" s="6" t="s">
        <v>49</v>
      </c>
      <c r="R478" s="6" t="s">
        <v>49</v>
      </c>
      <c r="S478" s="6" t="s">
        <v>37</v>
      </c>
      <c r="T478" s="6" t="s">
        <v>37</v>
      </c>
      <c r="U478" s="6" t="s">
        <v>37</v>
      </c>
      <c r="V478" s="6" t="s">
        <v>37</v>
      </c>
      <c r="W478" s="6" t="s">
        <v>70</v>
      </c>
      <c r="X478" s="6" t="s">
        <v>974</v>
      </c>
      <c r="Y478" s="6" t="s">
        <v>1660</v>
      </c>
      <c r="Z478" s="6" t="s">
        <v>2787</v>
      </c>
    </row>
    <row r="479" spans="1:26" ht="13.2">
      <c r="A479" s="5">
        <v>45166.338694363425</v>
      </c>
      <c r="B479" s="8" t="s">
        <v>2794</v>
      </c>
      <c r="C479" s="6" t="s">
        <v>44</v>
      </c>
      <c r="D479" s="6" t="s">
        <v>45</v>
      </c>
      <c r="E479" s="6" t="s">
        <v>75</v>
      </c>
      <c r="F479" s="6" t="s">
        <v>76</v>
      </c>
      <c r="G479" s="6" t="s">
        <v>31</v>
      </c>
      <c r="H479" s="6" t="s">
        <v>83</v>
      </c>
      <c r="I479" s="6" t="s">
        <v>47</v>
      </c>
      <c r="J479" s="6" t="s">
        <v>48</v>
      </c>
      <c r="K479" s="6" t="s">
        <v>48</v>
      </c>
      <c r="L479" s="6" t="s">
        <v>48</v>
      </c>
      <c r="M479" s="6" t="s">
        <v>35</v>
      </c>
      <c r="N479" s="6" t="s">
        <v>35</v>
      </c>
      <c r="O479" s="6" t="s">
        <v>49</v>
      </c>
      <c r="P479" s="6" t="s">
        <v>37</v>
      </c>
      <c r="Q479" s="6" t="s">
        <v>37</v>
      </c>
      <c r="R479" s="6" t="s">
        <v>49</v>
      </c>
      <c r="S479" s="6" t="s">
        <v>37</v>
      </c>
      <c r="T479" s="6" t="s">
        <v>49</v>
      </c>
      <c r="U479" s="6" t="s">
        <v>49</v>
      </c>
      <c r="V479" s="6" t="s">
        <v>49</v>
      </c>
      <c r="W479" s="6" t="s">
        <v>50</v>
      </c>
      <c r="X479" s="6" t="s">
        <v>1107</v>
      </c>
      <c r="Y479" s="6" t="s">
        <v>2795</v>
      </c>
      <c r="Z479" s="6" t="s">
        <v>2796</v>
      </c>
    </row>
    <row r="480" spans="1:26" ht="13.2">
      <c r="A480" s="5">
        <v>45166.340515000004</v>
      </c>
      <c r="B480" s="6" t="s">
        <v>2797</v>
      </c>
      <c r="C480" s="6" t="s">
        <v>27</v>
      </c>
      <c r="D480" s="6" t="s">
        <v>45</v>
      </c>
      <c r="E480" s="6" t="s">
        <v>29</v>
      </c>
      <c r="F480" s="6" t="s">
        <v>30</v>
      </c>
      <c r="G480" s="6" t="s">
        <v>31</v>
      </c>
      <c r="H480" s="6" t="s">
        <v>226</v>
      </c>
      <c r="I480" s="6" t="s">
        <v>33</v>
      </c>
      <c r="J480" s="6" t="s">
        <v>35</v>
      </c>
      <c r="K480" s="6" t="s">
        <v>48</v>
      </c>
      <c r="L480" s="6" t="s">
        <v>35</v>
      </c>
      <c r="M480" s="6" t="s">
        <v>35</v>
      </c>
      <c r="N480" s="6" t="s">
        <v>48</v>
      </c>
      <c r="O480" s="6" t="s">
        <v>87</v>
      </c>
      <c r="P480" s="6" t="s">
        <v>37</v>
      </c>
      <c r="Q480" s="6" t="s">
        <v>49</v>
      </c>
      <c r="R480" s="6" t="s">
        <v>37</v>
      </c>
      <c r="S480" s="6" t="s">
        <v>49</v>
      </c>
      <c r="T480" s="6" t="s">
        <v>37</v>
      </c>
      <c r="U480" s="6" t="s">
        <v>49</v>
      </c>
      <c r="V480" s="6" t="s">
        <v>49</v>
      </c>
      <c r="W480" s="6" t="s">
        <v>88</v>
      </c>
      <c r="X480" s="6" t="s">
        <v>974</v>
      </c>
      <c r="Y480" s="6" t="s">
        <v>2481</v>
      </c>
      <c r="Z480" s="6" t="s">
        <v>2798</v>
      </c>
    </row>
    <row r="481" spans="1:26" ht="13.2">
      <c r="A481" s="5">
        <v>45166.350761782407</v>
      </c>
      <c r="B481" s="6" t="s">
        <v>2808</v>
      </c>
      <c r="C481" s="6" t="s">
        <v>27</v>
      </c>
      <c r="D481" s="6" t="s">
        <v>45</v>
      </c>
      <c r="E481" s="6" t="s">
        <v>29</v>
      </c>
      <c r="F481" s="6" t="s">
        <v>248</v>
      </c>
      <c r="G481" s="6" t="s">
        <v>31</v>
      </c>
      <c r="H481" s="6" t="s">
        <v>83</v>
      </c>
      <c r="I481" s="6" t="s">
        <v>33</v>
      </c>
      <c r="J481" s="6" t="s">
        <v>60</v>
      </c>
      <c r="K481" s="6" t="s">
        <v>60</v>
      </c>
      <c r="L481" s="6" t="s">
        <v>60</v>
      </c>
      <c r="M481" s="6" t="s">
        <v>60</v>
      </c>
      <c r="N481" s="6" t="s">
        <v>60</v>
      </c>
      <c r="O481" s="6" t="s">
        <v>87</v>
      </c>
      <c r="P481" s="6" t="s">
        <v>37</v>
      </c>
      <c r="Q481" s="6" t="s">
        <v>38</v>
      </c>
      <c r="R481" s="6" t="s">
        <v>37</v>
      </c>
      <c r="S481" s="6" t="s">
        <v>37</v>
      </c>
      <c r="T481" s="6" t="s">
        <v>38</v>
      </c>
      <c r="U481" s="6" t="s">
        <v>37</v>
      </c>
      <c r="V481" s="6" t="s">
        <v>49</v>
      </c>
      <c r="W481" s="6" t="s">
        <v>70</v>
      </c>
      <c r="X481" s="6" t="s">
        <v>1052</v>
      </c>
      <c r="Y481" s="6" t="s">
        <v>1089</v>
      </c>
      <c r="Z481" s="6" t="s">
        <v>2809</v>
      </c>
    </row>
    <row r="482" spans="1:26" ht="13.2">
      <c r="A482" s="5">
        <v>45166.351365497685</v>
      </c>
      <c r="B482" s="6" t="s">
        <v>2810</v>
      </c>
      <c r="C482" s="6" t="s">
        <v>27</v>
      </c>
      <c r="D482" s="6" t="s">
        <v>45</v>
      </c>
      <c r="E482" s="6" t="s">
        <v>29</v>
      </c>
      <c r="F482" s="6" t="s">
        <v>30</v>
      </c>
      <c r="G482" s="6" t="s">
        <v>31</v>
      </c>
      <c r="H482" s="6" t="s">
        <v>46</v>
      </c>
      <c r="I482" s="6" t="s">
        <v>33</v>
      </c>
      <c r="J482" s="6" t="s">
        <v>35</v>
      </c>
      <c r="K482" s="6" t="s">
        <v>35</v>
      </c>
      <c r="L482" s="6" t="s">
        <v>35</v>
      </c>
      <c r="M482" s="6" t="s">
        <v>35</v>
      </c>
      <c r="N482" s="6" t="s">
        <v>35</v>
      </c>
      <c r="O482" s="6" t="s">
        <v>87</v>
      </c>
      <c r="P482" s="6" t="s">
        <v>37</v>
      </c>
      <c r="Q482" s="6" t="s">
        <v>37</v>
      </c>
      <c r="R482" s="6" t="s">
        <v>37</v>
      </c>
      <c r="S482" s="6" t="s">
        <v>37</v>
      </c>
      <c r="T482" s="6" t="s">
        <v>37</v>
      </c>
      <c r="U482" s="6" t="s">
        <v>37</v>
      </c>
      <c r="V482" s="6" t="s">
        <v>37</v>
      </c>
      <c r="W482" s="6" t="s">
        <v>1231</v>
      </c>
      <c r="X482" s="6" t="s">
        <v>1468</v>
      </c>
      <c r="Y482" s="6" t="s">
        <v>828</v>
      </c>
      <c r="Z482" s="6" t="s">
        <v>2811</v>
      </c>
    </row>
    <row r="483" spans="1:26" ht="13.2">
      <c r="A483" s="5">
        <v>45166.356701724537</v>
      </c>
      <c r="B483" s="6" t="s">
        <v>2812</v>
      </c>
      <c r="C483" s="6" t="s">
        <v>27</v>
      </c>
      <c r="D483" s="6" t="s">
        <v>45</v>
      </c>
      <c r="E483" s="6" t="s">
        <v>29</v>
      </c>
      <c r="F483" s="6" t="s">
        <v>30</v>
      </c>
      <c r="G483" s="6" t="s">
        <v>31</v>
      </c>
      <c r="H483" s="6" t="s">
        <v>125</v>
      </c>
      <c r="I483" s="6" t="s">
        <v>33</v>
      </c>
      <c r="J483" s="6" t="s">
        <v>35</v>
      </c>
      <c r="K483" s="6" t="s">
        <v>35</v>
      </c>
      <c r="L483" s="6" t="s">
        <v>35</v>
      </c>
      <c r="M483" s="6" t="s">
        <v>35</v>
      </c>
      <c r="N483" s="6" t="s">
        <v>35</v>
      </c>
      <c r="O483" s="6" t="s">
        <v>87</v>
      </c>
      <c r="P483" s="6" t="s">
        <v>37</v>
      </c>
      <c r="Q483" s="6" t="s">
        <v>37</v>
      </c>
      <c r="R483" s="6" t="s">
        <v>37</v>
      </c>
      <c r="S483" s="6" t="s">
        <v>37</v>
      </c>
      <c r="T483" s="6" t="s">
        <v>37</v>
      </c>
      <c r="U483" s="6" t="s">
        <v>37</v>
      </c>
      <c r="V483" s="6" t="s">
        <v>37</v>
      </c>
      <c r="W483" s="6" t="s">
        <v>149</v>
      </c>
      <c r="X483" s="6" t="s">
        <v>1406</v>
      </c>
      <c r="Y483" s="6" t="s">
        <v>1108</v>
      </c>
      <c r="Z483" s="6" t="s">
        <v>2813</v>
      </c>
    </row>
    <row r="484" spans="1:26" ht="13.2">
      <c r="A484" s="5">
        <v>45166.356880081017</v>
      </c>
      <c r="B484" s="6" t="s">
        <v>2814</v>
      </c>
      <c r="C484" s="6" t="s">
        <v>27</v>
      </c>
      <c r="D484" s="6" t="s">
        <v>45</v>
      </c>
      <c r="E484" s="6" t="s">
        <v>29</v>
      </c>
      <c r="F484" s="6" t="s">
        <v>248</v>
      </c>
      <c r="G484" s="6" t="s">
        <v>31</v>
      </c>
      <c r="H484" s="6" t="s">
        <v>59</v>
      </c>
      <c r="I484" s="6" t="s">
        <v>47</v>
      </c>
      <c r="J484" s="6" t="s">
        <v>35</v>
      </c>
      <c r="K484" s="6" t="s">
        <v>48</v>
      </c>
      <c r="L484" s="6" t="s">
        <v>48</v>
      </c>
      <c r="M484" s="6" t="s">
        <v>48</v>
      </c>
      <c r="N484" s="6" t="s">
        <v>48</v>
      </c>
      <c r="O484" s="6" t="s">
        <v>49</v>
      </c>
      <c r="P484" s="6" t="s">
        <v>49</v>
      </c>
      <c r="Q484" s="6" t="s">
        <v>37</v>
      </c>
      <c r="R484" s="6" t="s">
        <v>37</v>
      </c>
      <c r="S484" s="6" t="s">
        <v>49</v>
      </c>
      <c r="T484" s="6" t="s">
        <v>37</v>
      </c>
      <c r="U484" s="6" t="s">
        <v>37</v>
      </c>
      <c r="V484" s="6" t="s">
        <v>37</v>
      </c>
      <c r="W484" s="6" t="s">
        <v>206</v>
      </c>
      <c r="X484" s="6" t="s">
        <v>2021</v>
      </c>
      <c r="Y484" s="6" t="s">
        <v>1902</v>
      </c>
      <c r="Z484" s="6" t="s">
        <v>2815</v>
      </c>
    </row>
    <row r="485" spans="1:26" ht="13.2">
      <c r="A485" s="5">
        <v>45166.357739178246</v>
      </c>
      <c r="B485" s="6" t="s">
        <v>2816</v>
      </c>
      <c r="C485" s="6" t="s">
        <v>27</v>
      </c>
      <c r="D485" s="6" t="s">
        <v>45</v>
      </c>
      <c r="E485" s="6" t="s">
        <v>29</v>
      </c>
      <c r="F485" s="6" t="s">
        <v>248</v>
      </c>
      <c r="G485" s="6" t="s">
        <v>31</v>
      </c>
      <c r="H485" s="6" t="s">
        <v>59</v>
      </c>
      <c r="I485" s="6" t="s">
        <v>33</v>
      </c>
      <c r="J485" s="6" t="s">
        <v>35</v>
      </c>
      <c r="K485" s="6" t="s">
        <v>35</v>
      </c>
      <c r="L485" s="6" t="s">
        <v>35</v>
      </c>
      <c r="M485" s="6" t="s">
        <v>35</v>
      </c>
      <c r="N485" s="6" t="s">
        <v>48</v>
      </c>
      <c r="O485" s="6" t="s">
        <v>87</v>
      </c>
      <c r="P485" s="6" t="s">
        <v>37</v>
      </c>
      <c r="Q485" s="6" t="s">
        <v>38</v>
      </c>
      <c r="R485" s="6" t="s">
        <v>37</v>
      </c>
      <c r="S485" s="6" t="s">
        <v>37</v>
      </c>
      <c r="T485" s="6" t="s">
        <v>37</v>
      </c>
      <c r="U485" s="6" t="s">
        <v>37</v>
      </c>
      <c r="V485" s="6" t="s">
        <v>37</v>
      </c>
      <c r="W485" s="6" t="s">
        <v>126</v>
      </c>
      <c r="X485" s="6" t="s">
        <v>1141</v>
      </c>
      <c r="Y485" s="6" t="s">
        <v>90</v>
      </c>
      <c r="Z485" s="6" t="s">
        <v>2817</v>
      </c>
    </row>
    <row r="486" spans="1:26" ht="13.2">
      <c r="A486" s="5">
        <v>45166.363787407405</v>
      </c>
      <c r="B486" s="6" t="s">
        <v>2821</v>
      </c>
      <c r="C486" s="6" t="s">
        <v>27</v>
      </c>
      <c r="D486" s="6" t="s">
        <v>45</v>
      </c>
      <c r="E486" s="6" t="s">
        <v>29</v>
      </c>
      <c r="F486" s="6" t="s">
        <v>30</v>
      </c>
      <c r="G486" s="6" t="s">
        <v>31</v>
      </c>
      <c r="H486" s="6" t="s">
        <v>59</v>
      </c>
      <c r="I486" s="6" t="s">
        <v>33</v>
      </c>
      <c r="J486" s="6" t="s">
        <v>48</v>
      </c>
      <c r="K486" s="6" t="s">
        <v>35</v>
      </c>
      <c r="L486" s="6" t="s">
        <v>35</v>
      </c>
      <c r="M486" s="6" t="s">
        <v>35</v>
      </c>
      <c r="N486" s="6" t="s">
        <v>35</v>
      </c>
      <c r="O486" s="6" t="s">
        <v>49</v>
      </c>
      <c r="P486" s="6" t="s">
        <v>49</v>
      </c>
      <c r="Q486" s="6" t="s">
        <v>37</v>
      </c>
      <c r="R486" s="6" t="s">
        <v>69</v>
      </c>
      <c r="S486" s="6" t="s">
        <v>37</v>
      </c>
      <c r="T486" s="6" t="s">
        <v>49</v>
      </c>
      <c r="U486" s="6" t="s">
        <v>49</v>
      </c>
      <c r="V486" s="6" t="s">
        <v>37</v>
      </c>
      <c r="W486" s="6" t="s">
        <v>113</v>
      </c>
      <c r="X486" s="6" t="s">
        <v>2822</v>
      </c>
      <c r="Y486" s="6" t="s">
        <v>2568</v>
      </c>
      <c r="Z486" s="6" t="s">
        <v>2823</v>
      </c>
    </row>
    <row r="487" spans="1:26" ht="13.2">
      <c r="A487" s="5">
        <v>45166.374812696755</v>
      </c>
      <c r="B487" s="6" t="s">
        <v>2834</v>
      </c>
      <c r="C487" s="6" t="s">
        <v>27</v>
      </c>
      <c r="D487" s="6" t="s">
        <v>45</v>
      </c>
      <c r="E487" s="6" t="s">
        <v>75</v>
      </c>
      <c r="F487" s="6" t="s">
        <v>30</v>
      </c>
      <c r="G487" s="6" t="s">
        <v>31</v>
      </c>
      <c r="H487" s="6" t="s">
        <v>226</v>
      </c>
      <c r="I487" s="6" t="s">
        <v>33</v>
      </c>
      <c r="J487" s="6" t="s">
        <v>48</v>
      </c>
      <c r="K487" s="6" t="s">
        <v>48</v>
      </c>
      <c r="L487" s="6" t="s">
        <v>34</v>
      </c>
      <c r="M487" s="6" t="s">
        <v>48</v>
      </c>
      <c r="N487" s="6" t="s">
        <v>34</v>
      </c>
      <c r="O487" s="6" t="s">
        <v>49</v>
      </c>
      <c r="P487" s="6" t="s">
        <v>49</v>
      </c>
      <c r="Q487" s="6" t="s">
        <v>37</v>
      </c>
      <c r="R487" s="6" t="s">
        <v>37</v>
      </c>
      <c r="S487" s="6" t="s">
        <v>37</v>
      </c>
      <c r="T487" s="6" t="s">
        <v>37</v>
      </c>
      <c r="U487" s="6" t="s">
        <v>37</v>
      </c>
      <c r="V487" s="6" t="s">
        <v>37</v>
      </c>
      <c r="W487" s="6" t="s">
        <v>50</v>
      </c>
      <c r="X487" s="6" t="s">
        <v>1435</v>
      </c>
      <c r="Y487" s="6" t="s">
        <v>41</v>
      </c>
      <c r="Z487" s="6" t="s">
        <v>2835</v>
      </c>
    </row>
    <row r="488" spans="1:26" ht="13.2">
      <c r="A488" s="5">
        <v>45166.37718649306</v>
      </c>
      <c r="B488" s="6" t="s">
        <v>2836</v>
      </c>
      <c r="C488" s="6" t="s">
        <v>27</v>
      </c>
      <c r="D488" s="6" t="s">
        <v>45</v>
      </c>
      <c r="E488" s="6" t="s">
        <v>75</v>
      </c>
      <c r="F488" s="6" t="s">
        <v>30</v>
      </c>
      <c r="G488" s="6" t="s">
        <v>867</v>
      </c>
      <c r="H488" s="6" t="s">
        <v>46</v>
      </c>
      <c r="I488" s="6" t="s">
        <v>47</v>
      </c>
      <c r="J488" s="6" t="s">
        <v>48</v>
      </c>
      <c r="K488" s="6" t="s">
        <v>48</v>
      </c>
      <c r="L488" s="6" t="s">
        <v>48</v>
      </c>
      <c r="M488" s="6" t="s">
        <v>48</v>
      </c>
      <c r="N488" s="6" t="s">
        <v>48</v>
      </c>
      <c r="O488" s="6" t="s">
        <v>49</v>
      </c>
      <c r="P488" s="6" t="s">
        <v>49</v>
      </c>
      <c r="Q488" s="6" t="s">
        <v>49</v>
      </c>
      <c r="R488" s="6" t="s">
        <v>49</v>
      </c>
      <c r="S488" s="6" t="s">
        <v>49</v>
      </c>
      <c r="T488" s="6" t="s">
        <v>69</v>
      </c>
      <c r="U488" s="6" t="s">
        <v>37</v>
      </c>
      <c r="V488" s="6" t="s">
        <v>38</v>
      </c>
      <c r="W488" s="6" t="s">
        <v>61</v>
      </c>
      <c r="X488" s="6" t="s">
        <v>2533</v>
      </c>
      <c r="Y488" s="6" t="s">
        <v>1334</v>
      </c>
      <c r="Z488" s="6" t="s">
        <v>2837</v>
      </c>
    </row>
    <row r="489" spans="1:26" ht="13.2">
      <c r="A489" s="5">
        <v>45166.378512581017</v>
      </c>
      <c r="B489" s="6" t="s">
        <v>2838</v>
      </c>
      <c r="C489" s="6" t="s">
        <v>44</v>
      </c>
      <c r="D489" s="6" t="s">
        <v>45</v>
      </c>
      <c r="E489" s="6" t="s">
        <v>75</v>
      </c>
      <c r="F489" s="6" t="s">
        <v>30</v>
      </c>
      <c r="G489" s="6" t="s">
        <v>31</v>
      </c>
      <c r="H489" s="6" t="s">
        <v>226</v>
      </c>
      <c r="I489" s="6" t="s">
        <v>47</v>
      </c>
      <c r="J489" s="6" t="s">
        <v>48</v>
      </c>
      <c r="K489" s="6" t="s">
        <v>48</v>
      </c>
      <c r="L489" s="6" t="s">
        <v>48</v>
      </c>
      <c r="M489" s="6" t="s">
        <v>48</v>
      </c>
      <c r="N489" s="6" t="s">
        <v>48</v>
      </c>
      <c r="O489" s="6" t="s">
        <v>49</v>
      </c>
      <c r="P489" s="6" t="s">
        <v>49</v>
      </c>
      <c r="Q489" s="6" t="s">
        <v>49</v>
      </c>
      <c r="R489" s="6" t="s">
        <v>49</v>
      </c>
      <c r="S489" s="6" t="s">
        <v>49</v>
      </c>
      <c r="T489" s="6" t="s">
        <v>49</v>
      </c>
      <c r="U489" s="6" t="s">
        <v>49</v>
      </c>
      <c r="V489" s="6" t="s">
        <v>49</v>
      </c>
      <c r="W489" s="6" t="s">
        <v>132</v>
      </c>
      <c r="X489" s="6" t="s">
        <v>1444</v>
      </c>
      <c r="Y489" s="6" t="s">
        <v>516</v>
      </c>
      <c r="Z489" s="6" t="s">
        <v>2839</v>
      </c>
    </row>
    <row r="490" spans="1:26" ht="13.2">
      <c r="A490" s="5">
        <v>45166.381713391209</v>
      </c>
      <c r="B490" s="6" t="s">
        <v>2843</v>
      </c>
      <c r="C490" s="6" t="s">
        <v>27</v>
      </c>
      <c r="D490" s="6" t="s">
        <v>45</v>
      </c>
      <c r="E490" s="6" t="s">
        <v>75</v>
      </c>
      <c r="F490" s="6" t="s">
        <v>30</v>
      </c>
      <c r="G490" s="6" t="s">
        <v>31</v>
      </c>
      <c r="H490" s="6" t="s">
        <v>201</v>
      </c>
      <c r="I490" s="6" t="s">
        <v>47</v>
      </c>
      <c r="J490" s="6" t="s">
        <v>48</v>
      </c>
      <c r="K490" s="6" t="s">
        <v>35</v>
      </c>
      <c r="L490" s="6" t="s">
        <v>48</v>
      </c>
      <c r="M490" s="6" t="s">
        <v>48</v>
      </c>
      <c r="N490" s="6" t="s">
        <v>48</v>
      </c>
      <c r="O490" s="6" t="s">
        <v>49</v>
      </c>
      <c r="P490" s="6" t="s">
        <v>37</v>
      </c>
      <c r="Q490" s="6" t="s">
        <v>37</v>
      </c>
      <c r="R490" s="6" t="s">
        <v>49</v>
      </c>
      <c r="S490" s="6" t="s">
        <v>49</v>
      </c>
      <c r="T490" s="6" t="s">
        <v>49</v>
      </c>
      <c r="U490" s="6" t="s">
        <v>37</v>
      </c>
      <c r="V490" s="6" t="s">
        <v>37</v>
      </c>
      <c r="W490" s="6" t="s">
        <v>70</v>
      </c>
      <c r="X490" s="6" t="s">
        <v>2175</v>
      </c>
      <c r="Y490" s="6" t="s">
        <v>485</v>
      </c>
      <c r="Z490" s="6" t="s">
        <v>2844</v>
      </c>
    </row>
    <row r="491" spans="1:26" ht="13.2">
      <c r="A491" s="5">
        <v>45166.403443425923</v>
      </c>
      <c r="B491" s="6" t="s">
        <v>2854</v>
      </c>
      <c r="C491" s="6" t="s">
        <v>27</v>
      </c>
      <c r="D491" s="6" t="s">
        <v>45</v>
      </c>
      <c r="E491" s="6" t="s">
        <v>29</v>
      </c>
      <c r="F491" s="6" t="s">
        <v>164</v>
      </c>
      <c r="G491" s="6" t="s">
        <v>403</v>
      </c>
      <c r="H491" s="6" t="s">
        <v>105</v>
      </c>
      <c r="I491" s="6" t="s">
        <v>33</v>
      </c>
      <c r="J491" s="6" t="s">
        <v>35</v>
      </c>
      <c r="K491" s="6" t="s">
        <v>35</v>
      </c>
      <c r="L491" s="6" t="s">
        <v>34</v>
      </c>
      <c r="M491" s="6" t="s">
        <v>35</v>
      </c>
      <c r="N491" s="6" t="s">
        <v>34</v>
      </c>
      <c r="O491" s="6" t="s">
        <v>49</v>
      </c>
      <c r="P491" s="6" t="s">
        <v>37</v>
      </c>
      <c r="Q491" s="6" t="s">
        <v>37</v>
      </c>
      <c r="R491" s="6" t="s">
        <v>37</v>
      </c>
      <c r="S491" s="6" t="s">
        <v>37</v>
      </c>
      <c r="T491" s="6" t="s">
        <v>37</v>
      </c>
      <c r="U491" s="6" t="s">
        <v>37</v>
      </c>
      <c r="V491" s="6" t="s">
        <v>38</v>
      </c>
      <c r="W491" s="6" t="s">
        <v>70</v>
      </c>
      <c r="X491" s="6" t="s">
        <v>1052</v>
      </c>
      <c r="Y491" s="6" t="s">
        <v>505</v>
      </c>
      <c r="Z491" s="6" t="s">
        <v>2855</v>
      </c>
    </row>
    <row r="492" spans="1:26" ht="13.2">
      <c r="A492" s="5">
        <v>45166.475456585649</v>
      </c>
      <c r="B492" s="6" t="s">
        <v>2863</v>
      </c>
      <c r="C492" s="6" t="s">
        <v>27</v>
      </c>
      <c r="D492" s="6" t="s">
        <v>45</v>
      </c>
      <c r="E492" s="6" t="s">
        <v>29</v>
      </c>
      <c r="F492" s="6" t="s">
        <v>30</v>
      </c>
      <c r="G492" s="6" t="s">
        <v>31</v>
      </c>
      <c r="H492" s="6" t="s">
        <v>59</v>
      </c>
      <c r="I492" s="6" t="s">
        <v>33</v>
      </c>
      <c r="J492" s="6" t="s">
        <v>35</v>
      </c>
      <c r="K492" s="6" t="s">
        <v>48</v>
      </c>
      <c r="L492" s="6" t="s">
        <v>35</v>
      </c>
      <c r="M492" s="6" t="s">
        <v>48</v>
      </c>
      <c r="N492" s="6" t="s">
        <v>48</v>
      </c>
      <c r="O492" s="6" t="s">
        <v>49</v>
      </c>
      <c r="P492" s="6" t="s">
        <v>49</v>
      </c>
      <c r="Q492" s="6" t="s">
        <v>49</v>
      </c>
      <c r="R492" s="6" t="s">
        <v>49</v>
      </c>
      <c r="S492" s="6" t="s">
        <v>49</v>
      </c>
      <c r="T492" s="6" t="s">
        <v>49</v>
      </c>
      <c r="U492" s="6" t="s">
        <v>49</v>
      </c>
      <c r="V492" s="6" t="s">
        <v>49</v>
      </c>
      <c r="W492" s="6" t="s">
        <v>70</v>
      </c>
      <c r="X492" s="6" t="s">
        <v>1444</v>
      </c>
      <c r="Y492" s="6" t="s">
        <v>1741</v>
      </c>
      <c r="Z492" s="6" t="s">
        <v>2864</v>
      </c>
    </row>
    <row r="493" spans="1:26" ht="13.2">
      <c r="A493" s="5">
        <v>45166.48848133102</v>
      </c>
      <c r="B493" s="6" t="s">
        <v>2865</v>
      </c>
      <c r="C493" s="6" t="s">
        <v>27</v>
      </c>
      <c r="D493" s="6" t="s">
        <v>45</v>
      </c>
      <c r="E493" s="6" t="s">
        <v>75</v>
      </c>
      <c r="F493" s="6" t="s">
        <v>30</v>
      </c>
      <c r="G493" s="6" t="s">
        <v>31</v>
      </c>
      <c r="H493" s="6" t="s">
        <v>125</v>
      </c>
      <c r="I493" s="6" t="s">
        <v>33</v>
      </c>
      <c r="J493" s="6" t="s">
        <v>34</v>
      </c>
      <c r="K493" s="6" t="s">
        <v>34</v>
      </c>
      <c r="L493" s="6" t="s">
        <v>326</v>
      </c>
      <c r="M493" s="6" t="s">
        <v>34</v>
      </c>
      <c r="N493" s="6" t="s">
        <v>34</v>
      </c>
      <c r="O493" s="6" t="s">
        <v>87</v>
      </c>
      <c r="P493" s="6" t="s">
        <v>38</v>
      </c>
      <c r="Q493" s="6" t="s">
        <v>38</v>
      </c>
      <c r="R493" s="6" t="s">
        <v>37</v>
      </c>
      <c r="S493" s="6" t="s">
        <v>37</v>
      </c>
      <c r="T493" s="6" t="s">
        <v>37</v>
      </c>
      <c r="U493" s="6" t="s">
        <v>38</v>
      </c>
      <c r="V493" s="6" t="s">
        <v>38</v>
      </c>
      <c r="W493" s="6" t="s">
        <v>88</v>
      </c>
      <c r="X493" s="6" t="s">
        <v>1652</v>
      </c>
      <c r="Y493" s="6" t="s">
        <v>485</v>
      </c>
      <c r="Z493" s="6" t="s">
        <v>2866</v>
      </c>
    </row>
    <row r="494" spans="1:26" ht="13.2">
      <c r="A494" s="5">
        <v>45166.489367997681</v>
      </c>
      <c r="B494" s="6" t="s">
        <v>2867</v>
      </c>
      <c r="C494" s="6" t="s">
        <v>27</v>
      </c>
      <c r="D494" s="6" t="s">
        <v>45</v>
      </c>
      <c r="E494" s="6" t="s">
        <v>29</v>
      </c>
      <c r="F494" s="6" t="s">
        <v>164</v>
      </c>
      <c r="G494" s="6" t="s">
        <v>31</v>
      </c>
      <c r="H494" s="6" t="s">
        <v>658</v>
      </c>
      <c r="I494" s="6" t="s">
        <v>47</v>
      </c>
      <c r="J494" s="6" t="s">
        <v>35</v>
      </c>
      <c r="K494" s="6" t="s">
        <v>35</v>
      </c>
      <c r="L494" s="6" t="s">
        <v>35</v>
      </c>
      <c r="M494" s="6" t="s">
        <v>35</v>
      </c>
      <c r="N494" s="6" t="s">
        <v>35</v>
      </c>
      <c r="O494" s="6" t="s">
        <v>87</v>
      </c>
      <c r="P494" s="6" t="s">
        <v>37</v>
      </c>
      <c r="Q494" s="6" t="s">
        <v>37</v>
      </c>
      <c r="R494" s="6" t="s">
        <v>37</v>
      </c>
      <c r="S494" s="6" t="s">
        <v>37</v>
      </c>
      <c r="T494" s="6" t="s">
        <v>37</v>
      </c>
      <c r="U494" s="6" t="s">
        <v>37</v>
      </c>
      <c r="V494" s="6" t="s">
        <v>37</v>
      </c>
      <c r="W494" s="6" t="s">
        <v>126</v>
      </c>
      <c r="X494" s="6" t="s">
        <v>955</v>
      </c>
      <c r="Y494" s="6" t="s">
        <v>168</v>
      </c>
      <c r="Z494" s="6" t="s">
        <v>2868</v>
      </c>
    </row>
    <row r="495" spans="1:26" ht="13.2">
      <c r="A495" s="5">
        <v>45166.505126504635</v>
      </c>
      <c r="B495" s="6" t="s">
        <v>2875</v>
      </c>
      <c r="C495" s="6" t="s">
        <v>27</v>
      </c>
      <c r="D495" s="6" t="s">
        <v>45</v>
      </c>
      <c r="E495" s="6" t="s">
        <v>29</v>
      </c>
      <c r="F495" s="6" t="s">
        <v>30</v>
      </c>
      <c r="G495" s="6" t="s">
        <v>2876</v>
      </c>
      <c r="H495" s="6" t="s">
        <v>105</v>
      </c>
      <c r="I495" s="6" t="s">
        <v>47</v>
      </c>
      <c r="J495" s="6" t="s">
        <v>48</v>
      </c>
      <c r="K495" s="6" t="s">
        <v>48</v>
      </c>
      <c r="L495" s="6" t="s">
        <v>48</v>
      </c>
      <c r="M495" s="6" t="s">
        <v>48</v>
      </c>
      <c r="N495" s="6" t="s">
        <v>48</v>
      </c>
      <c r="O495" s="6" t="s">
        <v>49</v>
      </c>
      <c r="P495" s="6" t="s">
        <v>49</v>
      </c>
      <c r="Q495" s="6" t="s">
        <v>49</v>
      </c>
      <c r="R495" s="6" t="s">
        <v>49</v>
      </c>
      <c r="S495" s="6" t="s">
        <v>49</v>
      </c>
      <c r="T495" s="6" t="s">
        <v>49</v>
      </c>
      <c r="U495" s="6" t="s">
        <v>49</v>
      </c>
      <c r="V495" s="6" t="s">
        <v>49</v>
      </c>
      <c r="W495" s="6" t="s">
        <v>206</v>
      </c>
      <c r="X495" s="6" t="s">
        <v>2434</v>
      </c>
      <c r="Y495" s="6" t="s">
        <v>2877</v>
      </c>
      <c r="Z495" s="6" t="s">
        <v>2878</v>
      </c>
    </row>
    <row r="496" spans="1:26" ht="13.2">
      <c r="A496" s="5">
        <v>45166.506105381945</v>
      </c>
      <c r="B496" s="6" t="s">
        <v>2879</v>
      </c>
      <c r="C496" s="6" t="s">
        <v>27</v>
      </c>
      <c r="D496" s="6" t="s">
        <v>45</v>
      </c>
      <c r="E496" s="6" t="s">
        <v>56</v>
      </c>
      <c r="F496" s="6" t="s">
        <v>30</v>
      </c>
      <c r="G496" s="6" t="s">
        <v>31</v>
      </c>
      <c r="H496" s="6" t="s">
        <v>201</v>
      </c>
      <c r="I496" s="6" t="s">
        <v>47</v>
      </c>
      <c r="J496" s="6" t="s">
        <v>35</v>
      </c>
      <c r="K496" s="6" t="s">
        <v>35</v>
      </c>
      <c r="L496" s="6" t="s">
        <v>35</v>
      </c>
      <c r="M496" s="6" t="s">
        <v>35</v>
      </c>
      <c r="N496" s="6" t="s">
        <v>35</v>
      </c>
      <c r="O496" s="6" t="s">
        <v>49</v>
      </c>
      <c r="P496" s="6" t="s">
        <v>49</v>
      </c>
      <c r="Q496" s="6" t="s">
        <v>49</v>
      </c>
      <c r="R496" s="6" t="s">
        <v>49</v>
      </c>
      <c r="S496" s="6" t="s">
        <v>49</v>
      </c>
      <c r="T496" s="6" t="s">
        <v>49</v>
      </c>
      <c r="U496" s="6" t="s">
        <v>49</v>
      </c>
      <c r="V496" s="6" t="s">
        <v>49</v>
      </c>
      <c r="W496" s="6" t="s">
        <v>106</v>
      </c>
      <c r="X496" s="6" t="s">
        <v>978</v>
      </c>
      <c r="Y496" s="6" t="s">
        <v>766</v>
      </c>
      <c r="Z496" s="6" t="s">
        <v>2880</v>
      </c>
    </row>
    <row r="497" spans="1:26" ht="13.2">
      <c r="A497" s="5">
        <v>45166.511875694443</v>
      </c>
      <c r="B497" s="6" t="s">
        <v>2881</v>
      </c>
      <c r="C497" s="6" t="s">
        <v>27</v>
      </c>
      <c r="D497" s="6" t="s">
        <v>45</v>
      </c>
      <c r="E497" s="6" t="s">
        <v>56</v>
      </c>
      <c r="F497" s="6" t="s">
        <v>30</v>
      </c>
      <c r="G497" s="6" t="s">
        <v>31</v>
      </c>
      <c r="H497" s="6" t="s">
        <v>46</v>
      </c>
      <c r="I497" s="6" t="s">
        <v>33</v>
      </c>
      <c r="J497" s="6" t="s">
        <v>35</v>
      </c>
      <c r="K497" s="6" t="s">
        <v>35</v>
      </c>
      <c r="L497" s="6" t="s">
        <v>35</v>
      </c>
      <c r="M497" s="6" t="s">
        <v>35</v>
      </c>
      <c r="N497" s="6" t="s">
        <v>35</v>
      </c>
      <c r="O497" s="6" t="s">
        <v>87</v>
      </c>
      <c r="P497" s="6" t="s">
        <v>37</v>
      </c>
      <c r="Q497" s="6" t="s">
        <v>37</v>
      </c>
      <c r="R497" s="6" t="s">
        <v>37</v>
      </c>
      <c r="S497" s="6" t="s">
        <v>37</v>
      </c>
      <c r="T497" s="6" t="s">
        <v>37</v>
      </c>
      <c r="U497" s="6" t="s">
        <v>37</v>
      </c>
      <c r="V497" s="6" t="s">
        <v>37</v>
      </c>
      <c r="W497" s="6" t="s">
        <v>88</v>
      </c>
      <c r="X497" s="6" t="s">
        <v>1141</v>
      </c>
      <c r="Y497" s="6" t="s">
        <v>1635</v>
      </c>
      <c r="Z497" s="6" t="s">
        <v>2882</v>
      </c>
    </row>
    <row r="498" spans="1:26" ht="13.2">
      <c r="A498" s="5">
        <v>45166.516293831017</v>
      </c>
      <c r="B498" s="6" t="s">
        <v>2883</v>
      </c>
      <c r="C498" s="6" t="s">
        <v>27</v>
      </c>
      <c r="D498" s="6" t="s">
        <v>45</v>
      </c>
      <c r="E498" s="6" t="s">
        <v>29</v>
      </c>
      <c r="F498" s="6" t="s">
        <v>30</v>
      </c>
      <c r="G498" s="6" t="s">
        <v>31</v>
      </c>
      <c r="H498" s="6" t="s">
        <v>46</v>
      </c>
      <c r="I498" s="6" t="s">
        <v>47</v>
      </c>
      <c r="J498" s="6" t="s">
        <v>48</v>
      </c>
      <c r="K498" s="6" t="s">
        <v>48</v>
      </c>
      <c r="L498" s="6" t="s">
        <v>48</v>
      </c>
      <c r="M498" s="6" t="s">
        <v>48</v>
      </c>
      <c r="N498" s="6" t="s">
        <v>48</v>
      </c>
      <c r="O498" s="6" t="s">
        <v>49</v>
      </c>
      <c r="P498" s="6" t="s">
        <v>49</v>
      </c>
      <c r="Q498" s="6" t="s">
        <v>49</v>
      </c>
      <c r="R498" s="6" t="s">
        <v>49</v>
      </c>
      <c r="S498" s="6" t="s">
        <v>49</v>
      </c>
      <c r="T498" s="6" t="s">
        <v>49</v>
      </c>
      <c r="U498" s="6" t="s">
        <v>49</v>
      </c>
      <c r="V498" s="6" t="s">
        <v>49</v>
      </c>
      <c r="W498" s="6" t="s">
        <v>206</v>
      </c>
      <c r="X498" s="6" t="s">
        <v>1698</v>
      </c>
      <c r="Y498" s="6" t="s">
        <v>2142</v>
      </c>
      <c r="Z498" s="6" t="s">
        <v>2884</v>
      </c>
    </row>
    <row r="499" spans="1:26" ht="13.2">
      <c r="A499" s="5">
        <v>45166.568355138894</v>
      </c>
      <c r="B499" s="6" t="s">
        <v>2894</v>
      </c>
      <c r="C499" s="6" t="s">
        <v>44</v>
      </c>
      <c r="D499" s="6" t="s">
        <v>45</v>
      </c>
      <c r="E499" s="6" t="s">
        <v>29</v>
      </c>
      <c r="F499" s="6" t="s">
        <v>30</v>
      </c>
      <c r="G499" s="6" t="s">
        <v>31</v>
      </c>
      <c r="H499" s="6" t="s">
        <v>148</v>
      </c>
      <c r="I499" s="6" t="s">
        <v>33</v>
      </c>
      <c r="J499" s="6" t="s">
        <v>35</v>
      </c>
      <c r="K499" s="6" t="s">
        <v>60</v>
      </c>
      <c r="L499" s="6" t="s">
        <v>35</v>
      </c>
      <c r="M499" s="6" t="s">
        <v>60</v>
      </c>
      <c r="N499" s="6" t="s">
        <v>35</v>
      </c>
      <c r="O499" s="6" t="s">
        <v>49</v>
      </c>
      <c r="P499" s="6" t="s">
        <v>49</v>
      </c>
      <c r="Q499" s="6" t="s">
        <v>49</v>
      </c>
      <c r="R499" s="6" t="s">
        <v>49</v>
      </c>
      <c r="S499" s="6" t="s">
        <v>37</v>
      </c>
      <c r="T499" s="6" t="s">
        <v>49</v>
      </c>
      <c r="U499" s="6" t="s">
        <v>37</v>
      </c>
      <c r="V499" s="6" t="s">
        <v>37</v>
      </c>
      <c r="W499" s="6" t="s">
        <v>106</v>
      </c>
      <c r="X499" s="6" t="s">
        <v>1805</v>
      </c>
      <c r="Y499" s="6" t="s">
        <v>505</v>
      </c>
      <c r="Z499" s="6" t="s">
        <v>2895</v>
      </c>
    </row>
    <row r="500" spans="1:26" ht="13.2">
      <c r="A500" s="5">
        <v>45166.5911175</v>
      </c>
      <c r="B500" s="6" t="s">
        <v>2898</v>
      </c>
      <c r="C500" s="6" t="s">
        <v>27</v>
      </c>
      <c r="D500" s="6" t="s">
        <v>45</v>
      </c>
      <c r="E500" s="6" t="s">
        <v>29</v>
      </c>
      <c r="F500" s="6" t="s">
        <v>30</v>
      </c>
      <c r="G500" s="6" t="s">
        <v>214</v>
      </c>
      <c r="H500" s="6" t="s">
        <v>112</v>
      </c>
      <c r="I500" s="6" t="s">
        <v>33</v>
      </c>
      <c r="J500" s="6" t="s">
        <v>35</v>
      </c>
      <c r="K500" s="6" t="s">
        <v>35</v>
      </c>
      <c r="L500" s="6" t="s">
        <v>35</v>
      </c>
      <c r="M500" s="6" t="s">
        <v>35</v>
      </c>
      <c r="N500" s="6" t="s">
        <v>35</v>
      </c>
      <c r="O500" s="6" t="s">
        <v>36</v>
      </c>
      <c r="P500" s="6" t="s">
        <v>37</v>
      </c>
      <c r="Q500" s="6" t="s">
        <v>38</v>
      </c>
      <c r="R500" s="6" t="s">
        <v>37</v>
      </c>
      <c r="S500" s="6" t="s">
        <v>38</v>
      </c>
      <c r="T500" s="6" t="s">
        <v>38</v>
      </c>
      <c r="U500" s="6" t="s">
        <v>38</v>
      </c>
      <c r="V500" s="6" t="s">
        <v>38</v>
      </c>
      <c r="W500" s="6" t="s">
        <v>113</v>
      </c>
      <c r="X500" s="6" t="s">
        <v>2899</v>
      </c>
      <c r="Y500" s="6" t="s">
        <v>474</v>
      </c>
      <c r="Z500" s="6" t="s">
        <v>2900</v>
      </c>
    </row>
    <row r="501" spans="1:26" ht="13.2">
      <c r="A501" s="5">
        <v>45166.594204143519</v>
      </c>
      <c r="B501" s="6" t="s">
        <v>2901</v>
      </c>
      <c r="C501" s="6" t="s">
        <v>44</v>
      </c>
      <c r="D501" s="6" t="s">
        <v>45</v>
      </c>
      <c r="E501" s="6" t="s">
        <v>75</v>
      </c>
      <c r="F501" s="6" t="s">
        <v>164</v>
      </c>
      <c r="G501" s="6" t="s">
        <v>31</v>
      </c>
      <c r="H501" s="6" t="s">
        <v>46</v>
      </c>
      <c r="I501" s="6" t="s">
        <v>47</v>
      </c>
      <c r="J501" s="6" t="s">
        <v>35</v>
      </c>
      <c r="K501" s="6" t="s">
        <v>35</v>
      </c>
      <c r="L501" s="6" t="s">
        <v>35</v>
      </c>
      <c r="M501" s="6" t="s">
        <v>35</v>
      </c>
      <c r="N501" s="6" t="s">
        <v>35</v>
      </c>
      <c r="O501" s="6" t="s">
        <v>87</v>
      </c>
      <c r="P501" s="6" t="s">
        <v>37</v>
      </c>
      <c r="Q501" s="6" t="s">
        <v>37</v>
      </c>
      <c r="R501" s="6" t="s">
        <v>37</v>
      </c>
      <c r="S501" s="6" t="s">
        <v>37</v>
      </c>
      <c r="T501" s="6" t="s">
        <v>37</v>
      </c>
      <c r="U501" s="6" t="s">
        <v>37</v>
      </c>
      <c r="V501" s="6" t="s">
        <v>37</v>
      </c>
      <c r="W501" s="6" t="s">
        <v>154</v>
      </c>
      <c r="X501" s="6" t="s">
        <v>1798</v>
      </c>
      <c r="Y501" s="6" t="s">
        <v>286</v>
      </c>
      <c r="Z501" s="6" t="s">
        <v>2902</v>
      </c>
    </row>
    <row r="502" spans="1:26" ht="13.2">
      <c r="A502" s="5">
        <v>45166.622122881949</v>
      </c>
      <c r="B502" s="6" t="s">
        <v>2903</v>
      </c>
      <c r="C502" s="6" t="s">
        <v>27</v>
      </c>
      <c r="D502" s="6" t="s">
        <v>45</v>
      </c>
      <c r="E502" s="6" t="s">
        <v>75</v>
      </c>
      <c r="F502" s="6" t="s">
        <v>248</v>
      </c>
      <c r="G502" s="6" t="s">
        <v>31</v>
      </c>
      <c r="H502" s="6" t="s">
        <v>112</v>
      </c>
      <c r="I502" s="6" t="s">
        <v>47</v>
      </c>
      <c r="J502" s="6" t="s">
        <v>60</v>
      </c>
      <c r="K502" s="6" t="s">
        <v>60</v>
      </c>
      <c r="L502" s="6" t="s">
        <v>60</v>
      </c>
      <c r="M502" s="6" t="s">
        <v>60</v>
      </c>
      <c r="N502" s="6" t="s">
        <v>60</v>
      </c>
      <c r="O502" s="6" t="s">
        <v>87</v>
      </c>
      <c r="P502" s="6" t="s">
        <v>69</v>
      </c>
      <c r="Q502" s="6" t="s">
        <v>37</v>
      </c>
      <c r="R502" s="6" t="s">
        <v>69</v>
      </c>
      <c r="S502" s="6" t="s">
        <v>69</v>
      </c>
      <c r="T502" s="6" t="s">
        <v>69</v>
      </c>
      <c r="U502" s="6" t="s">
        <v>37</v>
      </c>
      <c r="V502" s="6" t="s">
        <v>69</v>
      </c>
      <c r="W502" s="6" t="s">
        <v>88</v>
      </c>
      <c r="X502" s="6" t="s">
        <v>1652</v>
      </c>
      <c r="Y502" s="6" t="s">
        <v>168</v>
      </c>
      <c r="Z502" s="6" t="s">
        <v>2904</v>
      </c>
    </row>
    <row r="503" spans="1:26" ht="13.2">
      <c r="A503" s="5">
        <v>45166.649090729166</v>
      </c>
      <c r="B503" s="6" t="s">
        <v>2908</v>
      </c>
      <c r="C503" s="6" t="s">
        <v>27</v>
      </c>
      <c r="D503" s="6" t="s">
        <v>45</v>
      </c>
      <c r="E503" s="6" t="s">
        <v>230</v>
      </c>
      <c r="F503" s="6" t="s">
        <v>30</v>
      </c>
      <c r="G503" s="6" t="s">
        <v>31</v>
      </c>
      <c r="H503" s="6" t="s">
        <v>59</v>
      </c>
      <c r="I503" s="6" t="s">
        <v>33</v>
      </c>
      <c r="J503" s="6" t="s">
        <v>35</v>
      </c>
      <c r="K503" s="6" t="s">
        <v>48</v>
      </c>
      <c r="L503" s="6" t="s">
        <v>35</v>
      </c>
      <c r="M503" s="6" t="s">
        <v>35</v>
      </c>
      <c r="N503" s="6" t="s">
        <v>35</v>
      </c>
      <c r="O503" s="6" t="s">
        <v>49</v>
      </c>
      <c r="P503" s="6" t="s">
        <v>49</v>
      </c>
      <c r="Q503" s="6" t="s">
        <v>49</v>
      </c>
      <c r="R503" s="6" t="s">
        <v>49</v>
      </c>
      <c r="S503" s="6" t="s">
        <v>37</v>
      </c>
      <c r="T503" s="6" t="s">
        <v>49</v>
      </c>
      <c r="U503" s="6" t="s">
        <v>37</v>
      </c>
      <c r="V503" s="6" t="s">
        <v>37</v>
      </c>
      <c r="W503" s="6" t="s">
        <v>39</v>
      </c>
      <c r="X503" s="6" t="s">
        <v>1009</v>
      </c>
      <c r="Y503" s="6" t="s">
        <v>1546</v>
      </c>
      <c r="Z503" s="6" t="s">
        <v>2909</v>
      </c>
    </row>
    <row r="504" spans="1:26" ht="13.2">
      <c r="A504" s="5">
        <v>45166.701766435188</v>
      </c>
      <c r="B504" s="6" t="s">
        <v>2920</v>
      </c>
      <c r="C504" s="6" t="s">
        <v>27</v>
      </c>
      <c r="D504" s="6" t="s">
        <v>45</v>
      </c>
      <c r="E504" s="6" t="s">
        <v>75</v>
      </c>
      <c r="F504" s="6" t="s">
        <v>30</v>
      </c>
      <c r="G504" s="6" t="s">
        <v>58</v>
      </c>
      <c r="H504" s="6" t="s">
        <v>94</v>
      </c>
      <c r="I504" s="6" t="s">
        <v>47</v>
      </c>
      <c r="J504" s="6" t="s">
        <v>60</v>
      </c>
      <c r="K504" s="6" t="s">
        <v>60</v>
      </c>
      <c r="L504" s="6" t="s">
        <v>60</v>
      </c>
      <c r="M504" s="6" t="s">
        <v>60</v>
      </c>
      <c r="N504" s="6" t="s">
        <v>60</v>
      </c>
      <c r="O504" s="6" t="s">
        <v>68</v>
      </c>
      <c r="P504" s="6" t="s">
        <v>49</v>
      </c>
      <c r="Q504" s="6" t="s">
        <v>69</v>
      </c>
      <c r="R504" s="6" t="s">
        <v>69</v>
      </c>
      <c r="S504" s="6" t="s">
        <v>69</v>
      </c>
      <c r="T504" s="6" t="s">
        <v>69</v>
      </c>
      <c r="U504" s="6" t="s">
        <v>69</v>
      </c>
      <c r="V504" s="6" t="s">
        <v>49</v>
      </c>
      <c r="W504" s="6" t="s">
        <v>159</v>
      </c>
      <c r="X504" s="6" t="s">
        <v>1009</v>
      </c>
      <c r="Y504" s="6" t="s">
        <v>816</v>
      </c>
      <c r="Z504" s="6" t="s">
        <v>2921</v>
      </c>
    </row>
    <row r="505" spans="1:26" ht="13.2">
      <c r="A505" s="5">
        <v>45166.710569930554</v>
      </c>
      <c r="B505" s="6" t="s">
        <v>2922</v>
      </c>
      <c r="C505" s="6" t="s">
        <v>44</v>
      </c>
      <c r="D505" s="6" t="s">
        <v>2923</v>
      </c>
      <c r="E505" s="6" t="s">
        <v>56</v>
      </c>
      <c r="F505" s="6" t="s">
        <v>30</v>
      </c>
      <c r="G505" s="6" t="s">
        <v>58</v>
      </c>
      <c r="H505" s="6" t="s">
        <v>94</v>
      </c>
      <c r="I505" s="6" t="s">
        <v>33</v>
      </c>
      <c r="J505" s="6" t="s">
        <v>35</v>
      </c>
      <c r="K505" s="6" t="s">
        <v>35</v>
      </c>
      <c r="L505" s="6" t="s">
        <v>48</v>
      </c>
      <c r="M505" s="6" t="s">
        <v>48</v>
      </c>
      <c r="N505" s="6" t="s">
        <v>34</v>
      </c>
      <c r="O505" s="6" t="s">
        <v>36</v>
      </c>
      <c r="P505" s="6" t="s">
        <v>38</v>
      </c>
      <c r="Q505" s="6" t="s">
        <v>37</v>
      </c>
      <c r="R505" s="6" t="s">
        <v>37</v>
      </c>
      <c r="S505" s="6" t="s">
        <v>37</v>
      </c>
      <c r="T505" s="6" t="s">
        <v>49</v>
      </c>
      <c r="U505" s="6" t="s">
        <v>37</v>
      </c>
      <c r="V505" s="6" t="s">
        <v>38</v>
      </c>
      <c r="W505" s="6" t="s">
        <v>154</v>
      </c>
      <c r="X505" s="6" t="s">
        <v>1626</v>
      </c>
      <c r="Y505" s="6" t="s">
        <v>286</v>
      </c>
      <c r="Z505" s="6" t="s">
        <v>2924</v>
      </c>
    </row>
    <row r="506" spans="1:26" ht="13.2">
      <c r="A506" s="5">
        <v>45166.727891736111</v>
      </c>
      <c r="B506" s="6" t="s">
        <v>2930</v>
      </c>
      <c r="C506" s="6" t="s">
        <v>27</v>
      </c>
      <c r="D506" s="6" t="s">
        <v>45</v>
      </c>
      <c r="E506" s="6" t="s">
        <v>29</v>
      </c>
      <c r="F506" s="6" t="s">
        <v>30</v>
      </c>
      <c r="G506" s="6" t="s">
        <v>58</v>
      </c>
      <c r="H506" s="6" t="s">
        <v>94</v>
      </c>
      <c r="I506" s="6" t="s">
        <v>47</v>
      </c>
      <c r="J506" s="6" t="s">
        <v>35</v>
      </c>
      <c r="K506" s="6" t="s">
        <v>35</v>
      </c>
      <c r="L506" s="6" t="s">
        <v>35</v>
      </c>
      <c r="M506" s="6" t="s">
        <v>48</v>
      </c>
      <c r="N506" s="6" t="s">
        <v>35</v>
      </c>
      <c r="O506" s="6" t="s">
        <v>49</v>
      </c>
      <c r="P506" s="6" t="s">
        <v>49</v>
      </c>
      <c r="Q506" s="6" t="s">
        <v>37</v>
      </c>
      <c r="R506" s="6" t="s">
        <v>49</v>
      </c>
      <c r="S506" s="6" t="s">
        <v>49</v>
      </c>
      <c r="T506" s="6" t="s">
        <v>37</v>
      </c>
      <c r="U506" s="6" t="s">
        <v>37</v>
      </c>
      <c r="V506" s="6" t="s">
        <v>37</v>
      </c>
      <c r="W506" s="6" t="s">
        <v>206</v>
      </c>
      <c r="X506" s="6" t="s">
        <v>962</v>
      </c>
      <c r="Y506" s="6" t="s">
        <v>1987</v>
      </c>
      <c r="Z506" s="6" t="s">
        <v>2931</v>
      </c>
    </row>
    <row r="507" spans="1:26" ht="13.2">
      <c r="A507" s="5">
        <v>45166.737776226852</v>
      </c>
      <c r="B507" s="6" t="s">
        <v>2936</v>
      </c>
      <c r="C507" s="6" t="s">
        <v>27</v>
      </c>
      <c r="D507" s="6" t="s">
        <v>45</v>
      </c>
      <c r="E507" s="6" t="s">
        <v>29</v>
      </c>
      <c r="F507" s="6" t="s">
        <v>30</v>
      </c>
      <c r="G507" s="6" t="s">
        <v>58</v>
      </c>
      <c r="H507" s="6" t="s">
        <v>94</v>
      </c>
      <c r="I507" s="6" t="s">
        <v>47</v>
      </c>
      <c r="J507" s="6" t="s">
        <v>60</v>
      </c>
      <c r="K507" s="6" t="s">
        <v>60</v>
      </c>
      <c r="L507" s="6" t="s">
        <v>60</v>
      </c>
      <c r="M507" s="6" t="s">
        <v>60</v>
      </c>
      <c r="N507" s="6" t="s">
        <v>60</v>
      </c>
      <c r="O507" s="6" t="s">
        <v>68</v>
      </c>
      <c r="P507" s="6" t="s">
        <v>69</v>
      </c>
      <c r="Q507" s="6" t="s">
        <v>49</v>
      </c>
      <c r="R507" s="6" t="s">
        <v>69</v>
      </c>
      <c r="S507" s="6" t="s">
        <v>69</v>
      </c>
      <c r="T507" s="6" t="s">
        <v>69</v>
      </c>
      <c r="U507" s="6" t="s">
        <v>69</v>
      </c>
      <c r="V507" s="6" t="s">
        <v>49</v>
      </c>
      <c r="W507" s="6" t="s">
        <v>113</v>
      </c>
      <c r="X507" s="6" t="s">
        <v>1391</v>
      </c>
      <c r="Y507" s="6" t="s">
        <v>2232</v>
      </c>
      <c r="Z507" s="6" t="s">
        <v>2937</v>
      </c>
    </row>
    <row r="508" spans="1:26" ht="13.2">
      <c r="A508" s="5">
        <v>45166.73861774306</v>
      </c>
      <c r="B508" s="6" t="s">
        <v>2938</v>
      </c>
      <c r="C508" s="6" t="s">
        <v>27</v>
      </c>
      <c r="D508" s="6" t="s">
        <v>45</v>
      </c>
      <c r="E508" s="6" t="s">
        <v>75</v>
      </c>
      <c r="F508" s="6" t="s">
        <v>164</v>
      </c>
      <c r="G508" s="6" t="s">
        <v>214</v>
      </c>
      <c r="H508" s="6" t="s">
        <v>59</v>
      </c>
      <c r="I508" s="6" t="s">
        <v>33</v>
      </c>
      <c r="J508" s="6" t="s">
        <v>35</v>
      </c>
      <c r="K508" s="6" t="s">
        <v>35</v>
      </c>
      <c r="L508" s="6" t="s">
        <v>35</v>
      </c>
      <c r="M508" s="6" t="s">
        <v>35</v>
      </c>
      <c r="N508" s="6" t="s">
        <v>35</v>
      </c>
      <c r="O508" s="6" t="s">
        <v>87</v>
      </c>
      <c r="P508" s="6" t="s">
        <v>49</v>
      </c>
      <c r="Q508" s="6" t="s">
        <v>37</v>
      </c>
      <c r="R508" s="6" t="s">
        <v>49</v>
      </c>
      <c r="S508" s="6" t="s">
        <v>49</v>
      </c>
      <c r="T508" s="6" t="s">
        <v>49</v>
      </c>
      <c r="U508" s="6" t="s">
        <v>37</v>
      </c>
      <c r="V508" s="6" t="s">
        <v>37</v>
      </c>
      <c r="W508" s="6" t="s">
        <v>132</v>
      </c>
      <c r="X508" s="6" t="s">
        <v>962</v>
      </c>
      <c r="Y508" s="6" t="s">
        <v>2104</v>
      </c>
      <c r="Z508" s="6" t="s">
        <v>2939</v>
      </c>
    </row>
    <row r="509" spans="1:26" ht="13.2">
      <c r="A509" s="5">
        <v>45166.741814502311</v>
      </c>
      <c r="B509" s="6" t="s">
        <v>2942</v>
      </c>
      <c r="C509" s="6" t="s">
        <v>27</v>
      </c>
      <c r="D509" s="6" t="s">
        <v>45</v>
      </c>
      <c r="E509" s="6" t="s">
        <v>75</v>
      </c>
      <c r="F509" s="6" t="s">
        <v>30</v>
      </c>
      <c r="G509" s="6" t="s">
        <v>31</v>
      </c>
      <c r="H509" s="6" t="s">
        <v>32</v>
      </c>
      <c r="I509" s="6" t="s">
        <v>47</v>
      </c>
      <c r="J509" s="6" t="s">
        <v>60</v>
      </c>
      <c r="K509" s="6" t="s">
        <v>60</v>
      </c>
      <c r="L509" s="6" t="s">
        <v>48</v>
      </c>
      <c r="M509" s="6" t="s">
        <v>48</v>
      </c>
      <c r="N509" s="6" t="s">
        <v>60</v>
      </c>
      <c r="O509" s="6" t="s">
        <v>87</v>
      </c>
      <c r="P509" s="6" t="s">
        <v>69</v>
      </c>
      <c r="Q509" s="6" t="s">
        <v>37</v>
      </c>
      <c r="R509" s="6" t="s">
        <v>49</v>
      </c>
      <c r="S509" s="6" t="s">
        <v>49</v>
      </c>
      <c r="T509" s="6" t="s">
        <v>37</v>
      </c>
      <c r="U509" s="6" t="s">
        <v>49</v>
      </c>
      <c r="V509" s="6" t="s">
        <v>69</v>
      </c>
      <c r="W509" s="6" t="s">
        <v>159</v>
      </c>
      <c r="X509" s="6" t="s">
        <v>1652</v>
      </c>
      <c r="Y509" s="6" t="s">
        <v>301</v>
      </c>
      <c r="Z509" s="6" t="s">
        <v>2943</v>
      </c>
    </row>
    <row r="510" spans="1:26" ht="13.2">
      <c r="A510" s="5">
        <v>45166.764806724532</v>
      </c>
      <c r="B510" s="6" t="s">
        <v>2946</v>
      </c>
      <c r="C510" s="6" t="s">
        <v>27</v>
      </c>
      <c r="D510" s="6" t="s">
        <v>45</v>
      </c>
      <c r="E510" s="6" t="s">
        <v>230</v>
      </c>
      <c r="F510" s="6" t="s">
        <v>30</v>
      </c>
      <c r="G510" s="6" t="s">
        <v>58</v>
      </c>
      <c r="H510" s="6" t="s">
        <v>94</v>
      </c>
      <c r="I510" s="6" t="s">
        <v>47</v>
      </c>
      <c r="J510" s="6" t="s">
        <v>34</v>
      </c>
      <c r="K510" s="6" t="s">
        <v>35</v>
      </c>
      <c r="L510" s="6" t="s">
        <v>35</v>
      </c>
      <c r="M510" s="6" t="s">
        <v>35</v>
      </c>
      <c r="N510" s="6" t="s">
        <v>35</v>
      </c>
      <c r="O510" s="6" t="s">
        <v>87</v>
      </c>
      <c r="P510" s="6" t="s">
        <v>37</v>
      </c>
      <c r="Q510" s="6" t="s">
        <v>37</v>
      </c>
      <c r="R510" s="6" t="s">
        <v>37</v>
      </c>
      <c r="S510" s="6" t="s">
        <v>37</v>
      </c>
      <c r="T510" s="6" t="s">
        <v>37</v>
      </c>
      <c r="U510" s="6" t="s">
        <v>37</v>
      </c>
      <c r="V510" s="6" t="s">
        <v>37</v>
      </c>
      <c r="W510" s="6" t="s">
        <v>100</v>
      </c>
      <c r="X510" s="6" t="s">
        <v>1652</v>
      </c>
      <c r="Y510" s="6" t="s">
        <v>1187</v>
      </c>
      <c r="Z510" s="6" t="s">
        <v>2947</v>
      </c>
    </row>
    <row r="511" spans="1:26" ht="13.2">
      <c r="A511" s="5">
        <v>45166.768614907407</v>
      </c>
      <c r="B511" s="6" t="s">
        <v>2950</v>
      </c>
      <c r="C511" s="6" t="s">
        <v>27</v>
      </c>
      <c r="D511" s="6" t="s">
        <v>45</v>
      </c>
      <c r="E511" s="6" t="s">
        <v>29</v>
      </c>
      <c r="F511" s="6" t="s">
        <v>30</v>
      </c>
      <c r="G511" s="6" t="s">
        <v>58</v>
      </c>
      <c r="H511" s="6" t="s">
        <v>94</v>
      </c>
      <c r="I511" s="6" t="s">
        <v>47</v>
      </c>
      <c r="J511" s="6" t="s">
        <v>48</v>
      </c>
      <c r="K511" s="6" t="s">
        <v>35</v>
      </c>
      <c r="L511" s="6" t="s">
        <v>35</v>
      </c>
      <c r="M511" s="6" t="s">
        <v>48</v>
      </c>
      <c r="N511" s="6" t="s">
        <v>35</v>
      </c>
      <c r="O511" s="6" t="s">
        <v>49</v>
      </c>
      <c r="P511" s="6" t="s">
        <v>49</v>
      </c>
      <c r="Q511" s="6" t="s">
        <v>37</v>
      </c>
      <c r="R511" s="6" t="s">
        <v>37</v>
      </c>
      <c r="S511" s="6" t="s">
        <v>37</v>
      </c>
      <c r="T511" s="6" t="s">
        <v>49</v>
      </c>
      <c r="U511" s="6" t="s">
        <v>37</v>
      </c>
      <c r="V511" s="6" t="s">
        <v>49</v>
      </c>
      <c r="W511" s="6" t="s">
        <v>113</v>
      </c>
      <c r="X511" s="6" t="s">
        <v>990</v>
      </c>
      <c r="Y511" s="6" t="s">
        <v>754</v>
      </c>
      <c r="Z511" s="6" t="s">
        <v>2951</v>
      </c>
    </row>
    <row r="512" spans="1:26" ht="13.2">
      <c r="A512" s="5">
        <v>45166.780878425925</v>
      </c>
      <c r="B512" s="6" t="s">
        <v>2962</v>
      </c>
      <c r="C512" s="6" t="s">
        <v>44</v>
      </c>
      <c r="D512" s="6" t="s">
        <v>45</v>
      </c>
      <c r="E512" s="6" t="s">
        <v>29</v>
      </c>
      <c r="F512" s="6" t="s">
        <v>164</v>
      </c>
      <c r="G512" s="6" t="s">
        <v>403</v>
      </c>
      <c r="H512" s="6" t="s">
        <v>148</v>
      </c>
      <c r="I512" s="6" t="s">
        <v>33</v>
      </c>
      <c r="J512" s="6" t="s">
        <v>35</v>
      </c>
      <c r="K512" s="6" t="s">
        <v>35</v>
      </c>
      <c r="L512" s="6" t="s">
        <v>35</v>
      </c>
      <c r="M512" s="6" t="s">
        <v>35</v>
      </c>
      <c r="N512" s="6" t="s">
        <v>34</v>
      </c>
      <c r="O512" s="6" t="s">
        <v>87</v>
      </c>
      <c r="P512" s="6" t="s">
        <v>37</v>
      </c>
      <c r="Q512" s="6" t="s">
        <v>37</v>
      </c>
      <c r="R512" s="6" t="s">
        <v>37</v>
      </c>
      <c r="S512" s="6" t="s">
        <v>38</v>
      </c>
      <c r="T512" s="6" t="s">
        <v>37</v>
      </c>
      <c r="U512" s="6" t="s">
        <v>38</v>
      </c>
      <c r="V512" s="6" t="s">
        <v>38</v>
      </c>
      <c r="W512" s="6" t="s">
        <v>139</v>
      </c>
      <c r="X512" s="6" t="s">
        <v>1107</v>
      </c>
      <c r="Y512" s="6" t="s">
        <v>659</v>
      </c>
      <c r="Z512" s="6" t="s">
        <v>2963</v>
      </c>
    </row>
    <row r="513" spans="1:26" ht="13.2">
      <c r="A513" s="5">
        <v>45166.78703655093</v>
      </c>
      <c r="B513" s="6" t="s">
        <v>2976</v>
      </c>
      <c r="C513" s="6" t="s">
        <v>44</v>
      </c>
      <c r="D513" s="6" t="s">
        <v>45</v>
      </c>
      <c r="E513" s="6" t="s">
        <v>230</v>
      </c>
      <c r="F513" s="6" t="s">
        <v>164</v>
      </c>
      <c r="G513" s="6" t="s">
        <v>2977</v>
      </c>
      <c r="H513" s="6" t="s">
        <v>148</v>
      </c>
      <c r="I513" s="6" t="s">
        <v>47</v>
      </c>
      <c r="J513" s="6" t="s">
        <v>48</v>
      </c>
      <c r="K513" s="6" t="s">
        <v>48</v>
      </c>
      <c r="L513" s="6" t="s">
        <v>35</v>
      </c>
      <c r="M513" s="6" t="s">
        <v>35</v>
      </c>
      <c r="N513" s="6" t="s">
        <v>35</v>
      </c>
      <c r="O513" s="6" t="s">
        <v>87</v>
      </c>
      <c r="P513" s="6" t="s">
        <v>49</v>
      </c>
      <c r="Q513" s="6" t="s">
        <v>37</v>
      </c>
      <c r="R513" s="6" t="s">
        <v>37</v>
      </c>
      <c r="S513" s="6" t="s">
        <v>37</v>
      </c>
      <c r="T513" s="6" t="s">
        <v>49</v>
      </c>
      <c r="U513" s="6" t="s">
        <v>37</v>
      </c>
      <c r="V513" s="6" t="s">
        <v>37</v>
      </c>
      <c r="W513" s="6" t="s">
        <v>191</v>
      </c>
      <c r="X513" s="6" t="s">
        <v>1058</v>
      </c>
      <c r="Y513" s="6" t="s">
        <v>2652</v>
      </c>
      <c r="Z513" s="6" t="s">
        <v>2978</v>
      </c>
    </row>
    <row r="514" spans="1:26" ht="13.2">
      <c r="A514" s="5">
        <v>45166.79298697917</v>
      </c>
      <c r="B514" s="6" t="s">
        <v>2981</v>
      </c>
      <c r="C514" s="6" t="s">
        <v>27</v>
      </c>
      <c r="D514" s="6" t="s">
        <v>45</v>
      </c>
      <c r="E514" s="6" t="s">
        <v>75</v>
      </c>
      <c r="F514" s="6" t="s">
        <v>164</v>
      </c>
      <c r="G514" s="6" t="s">
        <v>214</v>
      </c>
      <c r="H514" s="6" t="s">
        <v>32</v>
      </c>
      <c r="I514" s="6" t="s">
        <v>33</v>
      </c>
      <c r="J514" s="6" t="s">
        <v>48</v>
      </c>
      <c r="K514" s="6" t="s">
        <v>35</v>
      </c>
      <c r="L514" s="6" t="s">
        <v>48</v>
      </c>
      <c r="M514" s="6" t="s">
        <v>35</v>
      </c>
      <c r="N514" s="6" t="s">
        <v>48</v>
      </c>
      <c r="O514" s="6" t="s">
        <v>87</v>
      </c>
      <c r="P514" s="6" t="s">
        <v>37</v>
      </c>
      <c r="Q514" s="6" t="s">
        <v>49</v>
      </c>
      <c r="R514" s="6" t="s">
        <v>49</v>
      </c>
      <c r="S514" s="6" t="s">
        <v>37</v>
      </c>
      <c r="T514" s="6" t="s">
        <v>37</v>
      </c>
      <c r="U514" s="6" t="s">
        <v>38</v>
      </c>
      <c r="V514" s="6" t="s">
        <v>37</v>
      </c>
      <c r="W514" s="6" t="s">
        <v>132</v>
      </c>
      <c r="X514" s="6" t="s">
        <v>1578</v>
      </c>
      <c r="Y514" s="6" t="s">
        <v>193</v>
      </c>
      <c r="Z514" s="6" t="s">
        <v>2982</v>
      </c>
    </row>
    <row r="515" spans="1:26" ht="13.2">
      <c r="A515" s="5">
        <v>45166.794281319446</v>
      </c>
      <c r="B515" s="6" t="s">
        <v>2983</v>
      </c>
      <c r="C515" s="6" t="s">
        <v>44</v>
      </c>
      <c r="D515" s="6" t="s">
        <v>45</v>
      </c>
      <c r="E515" s="6" t="s">
        <v>75</v>
      </c>
      <c r="F515" s="6" t="s">
        <v>30</v>
      </c>
      <c r="G515" s="6" t="s">
        <v>31</v>
      </c>
      <c r="H515" s="6" t="s">
        <v>94</v>
      </c>
      <c r="I515" s="6" t="s">
        <v>47</v>
      </c>
      <c r="J515" s="6" t="s">
        <v>35</v>
      </c>
      <c r="K515" s="6" t="s">
        <v>35</v>
      </c>
      <c r="L515" s="6" t="s">
        <v>35</v>
      </c>
      <c r="M515" s="6" t="s">
        <v>35</v>
      </c>
      <c r="N515" s="6" t="s">
        <v>35</v>
      </c>
      <c r="O515" s="6" t="s">
        <v>49</v>
      </c>
      <c r="P515" s="6" t="s">
        <v>37</v>
      </c>
      <c r="Q515" s="6" t="s">
        <v>37</v>
      </c>
      <c r="R515" s="6" t="s">
        <v>49</v>
      </c>
      <c r="S515" s="6" t="s">
        <v>49</v>
      </c>
      <c r="T515" s="6" t="s">
        <v>37</v>
      </c>
      <c r="U515" s="6" t="s">
        <v>37</v>
      </c>
      <c r="V515" s="6" t="s">
        <v>49</v>
      </c>
      <c r="W515" s="6" t="s">
        <v>119</v>
      </c>
      <c r="X515" s="6" t="s">
        <v>1444</v>
      </c>
      <c r="Y515" s="6" t="s">
        <v>286</v>
      </c>
      <c r="Z515" s="6" t="s">
        <v>2984</v>
      </c>
    </row>
    <row r="516" spans="1:26" ht="13.2">
      <c r="A516" s="5">
        <v>45166.802846585648</v>
      </c>
      <c r="B516" s="6" t="s">
        <v>2985</v>
      </c>
      <c r="C516" s="6" t="s">
        <v>27</v>
      </c>
      <c r="D516" s="6" t="s">
        <v>45</v>
      </c>
      <c r="E516" s="6" t="s">
        <v>29</v>
      </c>
      <c r="F516" s="6" t="s">
        <v>248</v>
      </c>
      <c r="G516" s="6" t="s">
        <v>403</v>
      </c>
      <c r="H516" s="6" t="s">
        <v>94</v>
      </c>
      <c r="I516" s="6" t="s">
        <v>47</v>
      </c>
      <c r="J516" s="6" t="s">
        <v>35</v>
      </c>
      <c r="K516" s="6" t="s">
        <v>35</v>
      </c>
      <c r="L516" s="6" t="s">
        <v>35</v>
      </c>
      <c r="M516" s="6" t="s">
        <v>48</v>
      </c>
      <c r="N516" s="6" t="s">
        <v>35</v>
      </c>
      <c r="O516" s="6" t="s">
        <v>87</v>
      </c>
      <c r="P516" s="6" t="s">
        <v>37</v>
      </c>
      <c r="Q516" s="6" t="s">
        <v>37</v>
      </c>
      <c r="R516" s="6" t="s">
        <v>49</v>
      </c>
      <c r="S516" s="6" t="s">
        <v>37</v>
      </c>
      <c r="T516" s="6" t="s">
        <v>37</v>
      </c>
      <c r="U516" s="6" t="s">
        <v>69</v>
      </c>
      <c r="V516" s="6" t="s">
        <v>37</v>
      </c>
      <c r="W516" s="6" t="s">
        <v>206</v>
      </c>
      <c r="X516" s="6" t="s">
        <v>2001</v>
      </c>
      <c r="Y516" s="6" t="s">
        <v>2986</v>
      </c>
      <c r="Z516" s="6" t="s">
        <v>2987</v>
      </c>
    </row>
    <row r="517" spans="1:26" ht="13.2">
      <c r="A517" s="5">
        <v>45166.805508622681</v>
      </c>
      <c r="B517" s="6" t="s">
        <v>561</v>
      </c>
      <c r="C517" s="6" t="s">
        <v>27</v>
      </c>
      <c r="D517" s="6" t="s">
        <v>45</v>
      </c>
      <c r="E517" s="6" t="s">
        <v>75</v>
      </c>
      <c r="F517" s="6" t="s">
        <v>76</v>
      </c>
      <c r="G517" s="6" t="s">
        <v>31</v>
      </c>
      <c r="H517" s="6" t="s">
        <v>148</v>
      </c>
      <c r="I517" s="6" t="s">
        <v>47</v>
      </c>
      <c r="J517" s="6" t="s">
        <v>48</v>
      </c>
      <c r="K517" s="6" t="s">
        <v>48</v>
      </c>
      <c r="L517" s="6" t="s">
        <v>48</v>
      </c>
      <c r="M517" s="6" t="s">
        <v>35</v>
      </c>
      <c r="N517" s="6" t="s">
        <v>35</v>
      </c>
      <c r="O517" s="6" t="s">
        <v>49</v>
      </c>
      <c r="P517" s="6" t="s">
        <v>49</v>
      </c>
      <c r="Q517" s="6" t="s">
        <v>49</v>
      </c>
      <c r="R517" s="6" t="s">
        <v>49</v>
      </c>
      <c r="S517" s="6" t="s">
        <v>49</v>
      </c>
      <c r="T517" s="6" t="s">
        <v>49</v>
      </c>
      <c r="U517" s="6" t="s">
        <v>37</v>
      </c>
      <c r="V517" s="6" t="s">
        <v>37</v>
      </c>
      <c r="W517" s="6" t="s">
        <v>132</v>
      </c>
      <c r="X517" s="6" t="s">
        <v>1302</v>
      </c>
      <c r="Y517" s="6" t="s">
        <v>1635</v>
      </c>
      <c r="Z517" s="6" t="s">
        <v>848</v>
      </c>
    </row>
    <row r="518" spans="1:26" ht="13.2">
      <c r="A518" s="5">
        <v>45166.806095972221</v>
      </c>
      <c r="B518" s="6" t="s">
        <v>2988</v>
      </c>
      <c r="C518" s="6" t="s">
        <v>44</v>
      </c>
      <c r="D518" s="6" t="s">
        <v>45</v>
      </c>
      <c r="E518" s="6" t="s">
        <v>29</v>
      </c>
      <c r="F518" s="6" t="s">
        <v>164</v>
      </c>
      <c r="G518" s="6" t="s">
        <v>214</v>
      </c>
      <c r="H518" s="6" t="s">
        <v>94</v>
      </c>
      <c r="I518" s="6" t="s">
        <v>33</v>
      </c>
      <c r="J518" s="6" t="s">
        <v>35</v>
      </c>
      <c r="K518" s="6" t="s">
        <v>34</v>
      </c>
      <c r="L518" s="6" t="s">
        <v>35</v>
      </c>
      <c r="M518" s="6" t="s">
        <v>60</v>
      </c>
      <c r="N518" s="6" t="s">
        <v>48</v>
      </c>
      <c r="O518" s="6" t="s">
        <v>87</v>
      </c>
      <c r="P518" s="6" t="s">
        <v>37</v>
      </c>
      <c r="Q518" s="6" t="s">
        <v>37</v>
      </c>
      <c r="R518" s="6" t="s">
        <v>37</v>
      </c>
      <c r="S518" s="6" t="s">
        <v>37</v>
      </c>
      <c r="T518" s="6" t="s">
        <v>37</v>
      </c>
      <c r="U518" s="6" t="s">
        <v>49</v>
      </c>
      <c r="V518" s="6" t="s">
        <v>37</v>
      </c>
      <c r="W518" s="6" t="s">
        <v>126</v>
      </c>
      <c r="X518" s="6" t="s">
        <v>940</v>
      </c>
      <c r="Y518" s="6" t="s">
        <v>102</v>
      </c>
      <c r="Z518" s="6" t="s">
        <v>2989</v>
      </c>
    </row>
    <row r="519" spans="1:26" ht="13.2">
      <c r="A519" s="5">
        <v>45166.816404791665</v>
      </c>
      <c r="B519" s="6" t="s">
        <v>2992</v>
      </c>
      <c r="C519" s="6" t="s">
        <v>27</v>
      </c>
      <c r="D519" s="6" t="s">
        <v>45</v>
      </c>
      <c r="E519" s="6" t="s">
        <v>75</v>
      </c>
      <c r="F519" s="6" t="s">
        <v>76</v>
      </c>
      <c r="G519" s="6" t="s">
        <v>31</v>
      </c>
      <c r="H519" s="6" t="s">
        <v>83</v>
      </c>
      <c r="I519" s="6" t="s">
        <v>33</v>
      </c>
      <c r="J519" s="6" t="s">
        <v>34</v>
      </c>
      <c r="K519" s="6" t="s">
        <v>35</v>
      </c>
      <c r="L519" s="6" t="s">
        <v>35</v>
      </c>
      <c r="M519" s="6" t="s">
        <v>48</v>
      </c>
      <c r="N519" s="6" t="s">
        <v>35</v>
      </c>
      <c r="O519" s="6" t="s">
        <v>87</v>
      </c>
      <c r="P519" s="6" t="s">
        <v>37</v>
      </c>
      <c r="Q519" s="6" t="s">
        <v>37</v>
      </c>
      <c r="R519" s="6" t="s">
        <v>37</v>
      </c>
      <c r="S519" s="6" t="s">
        <v>37</v>
      </c>
      <c r="T519" s="6" t="s">
        <v>37</v>
      </c>
      <c r="U519" s="6" t="s">
        <v>37</v>
      </c>
      <c r="V519" s="6" t="s">
        <v>37</v>
      </c>
      <c r="W519" s="6" t="s">
        <v>1231</v>
      </c>
      <c r="X519" s="6" t="s">
        <v>1070</v>
      </c>
      <c r="Y519" s="6" t="s">
        <v>270</v>
      </c>
      <c r="Z519" s="6" t="s">
        <v>2993</v>
      </c>
    </row>
    <row r="520" spans="1:26" ht="13.2">
      <c r="A520" s="5">
        <v>45166.818644826388</v>
      </c>
      <c r="B520" s="6" t="s">
        <v>2755</v>
      </c>
      <c r="C520" s="6" t="s">
        <v>27</v>
      </c>
      <c r="D520" s="6" t="s">
        <v>45</v>
      </c>
      <c r="E520" s="6" t="s">
        <v>75</v>
      </c>
      <c r="F520" s="6" t="s">
        <v>76</v>
      </c>
      <c r="G520" s="6" t="s">
        <v>403</v>
      </c>
      <c r="H520" s="6" t="s">
        <v>148</v>
      </c>
      <c r="I520" s="6" t="s">
        <v>47</v>
      </c>
      <c r="J520" s="6" t="s">
        <v>35</v>
      </c>
      <c r="K520" s="6" t="s">
        <v>35</v>
      </c>
      <c r="L520" s="6" t="s">
        <v>35</v>
      </c>
      <c r="M520" s="6" t="s">
        <v>34</v>
      </c>
      <c r="N520" s="6" t="s">
        <v>34</v>
      </c>
      <c r="O520" s="6" t="s">
        <v>87</v>
      </c>
      <c r="P520" s="6" t="s">
        <v>38</v>
      </c>
      <c r="Q520" s="6" t="s">
        <v>38</v>
      </c>
      <c r="R520" s="6" t="s">
        <v>37</v>
      </c>
      <c r="S520" s="6" t="s">
        <v>37</v>
      </c>
      <c r="T520" s="6" t="s">
        <v>37</v>
      </c>
      <c r="U520" s="6" t="s">
        <v>38</v>
      </c>
      <c r="V520" s="6" t="s">
        <v>37</v>
      </c>
      <c r="W520" s="6" t="s">
        <v>106</v>
      </c>
      <c r="X520" s="6" t="s">
        <v>2994</v>
      </c>
      <c r="Y520" s="6" t="s">
        <v>409</v>
      </c>
      <c r="Z520" s="6" t="s">
        <v>2995</v>
      </c>
    </row>
    <row r="521" spans="1:26" ht="13.2">
      <c r="A521" s="5">
        <v>45166.822291319448</v>
      </c>
      <c r="B521" s="6" t="s">
        <v>2996</v>
      </c>
      <c r="C521" s="6" t="s">
        <v>27</v>
      </c>
      <c r="D521" s="6" t="s">
        <v>45</v>
      </c>
      <c r="E521" s="6" t="s">
        <v>75</v>
      </c>
      <c r="F521" s="6" t="s">
        <v>30</v>
      </c>
      <c r="G521" s="6" t="s">
        <v>31</v>
      </c>
      <c r="H521" s="6" t="s">
        <v>148</v>
      </c>
      <c r="I521" s="6" t="s">
        <v>33</v>
      </c>
      <c r="J521" s="6" t="s">
        <v>48</v>
      </c>
      <c r="K521" s="6" t="s">
        <v>35</v>
      </c>
      <c r="L521" s="6" t="s">
        <v>35</v>
      </c>
      <c r="M521" s="6" t="s">
        <v>48</v>
      </c>
      <c r="N521" s="6" t="s">
        <v>48</v>
      </c>
      <c r="O521" s="6" t="s">
        <v>87</v>
      </c>
      <c r="P521" s="6" t="s">
        <v>49</v>
      </c>
      <c r="Q521" s="6" t="s">
        <v>37</v>
      </c>
      <c r="R521" s="6" t="s">
        <v>37</v>
      </c>
      <c r="S521" s="6" t="s">
        <v>38</v>
      </c>
      <c r="T521" s="6" t="s">
        <v>37</v>
      </c>
      <c r="U521" s="6" t="s">
        <v>38</v>
      </c>
      <c r="V521" s="6" t="s">
        <v>37</v>
      </c>
      <c r="W521" s="6" t="s">
        <v>50</v>
      </c>
      <c r="X521" s="6" t="s">
        <v>1175</v>
      </c>
      <c r="Y521" s="6" t="s">
        <v>240</v>
      </c>
      <c r="Z521" s="6" t="s">
        <v>2997</v>
      </c>
    </row>
    <row r="522" spans="1:26" ht="13.2">
      <c r="A522" s="5">
        <v>45166.823795752316</v>
      </c>
      <c r="B522" s="6" t="s">
        <v>2998</v>
      </c>
      <c r="C522" s="6" t="s">
        <v>27</v>
      </c>
      <c r="D522" s="6" t="s">
        <v>45</v>
      </c>
      <c r="E522" s="6" t="s">
        <v>29</v>
      </c>
      <c r="F522" s="6" t="s">
        <v>30</v>
      </c>
      <c r="G522" s="6" t="s">
        <v>58</v>
      </c>
      <c r="H522" s="6" t="s">
        <v>94</v>
      </c>
      <c r="I522" s="6" t="s">
        <v>47</v>
      </c>
      <c r="J522" s="6" t="s">
        <v>60</v>
      </c>
      <c r="K522" s="6" t="s">
        <v>60</v>
      </c>
      <c r="L522" s="6" t="s">
        <v>60</v>
      </c>
      <c r="M522" s="6" t="s">
        <v>60</v>
      </c>
      <c r="N522" s="6" t="s">
        <v>60</v>
      </c>
      <c r="O522" s="6" t="s">
        <v>68</v>
      </c>
      <c r="P522" s="6" t="s">
        <v>49</v>
      </c>
      <c r="Q522" s="6" t="s">
        <v>49</v>
      </c>
      <c r="R522" s="6" t="s">
        <v>69</v>
      </c>
      <c r="S522" s="6" t="s">
        <v>69</v>
      </c>
      <c r="T522" s="6" t="s">
        <v>69</v>
      </c>
      <c r="U522" s="6" t="s">
        <v>69</v>
      </c>
      <c r="V522" s="6" t="s">
        <v>69</v>
      </c>
      <c r="W522" s="6" t="s">
        <v>100</v>
      </c>
      <c r="X522" s="6" t="s">
        <v>1180</v>
      </c>
      <c r="Y522" s="6" t="s">
        <v>168</v>
      </c>
      <c r="Z522" s="6" t="s">
        <v>2999</v>
      </c>
    </row>
    <row r="523" spans="1:26" ht="13.2">
      <c r="A523" s="5">
        <v>45166.835515775463</v>
      </c>
      <c r="B523" s="6" t="s">
        <v>3007</v>
      </c>
      <c r="C523" s="6" t="s">
        <v>27</v>
      </c>
      <c r="D523" s="6" t="s">
        <v>45</v>
      </c>
      <c r="E523" s="6" t="s">
        <v>29</v>
      </c>
      <c r="F523" s="6" t="s">
        <v>30</v>
      </c>
      <c r="G523" s="6" t="s">
        <v>31</v>
      </c>
      <c r="H523" s="6" t="s">
        <v>112</v>
      </c>
      <c r="I523" s="6" t="s">
        <v>47</v>
      </c>
      <c r="J523" s="6" t="s">
        <v>35</v>
      </c>
      <c r="K523" s="6" t="s">
        <v>48</v>
      </c>
      <c r="L523" s="6" t="s">
        <v>48</v>
      </c>
      <c r="M523" s="6" t="s">
        <v>48</v>
      </c>
      <c r="N523" s="6" t="s">
        <v>48</v>
      </c>
      <c r="O523" s="6" t="s">
        <v>49</v>
      </c>
      <c r="P523" s="6" t="s">
        <v>49</v>
      </c>
      <c r="Q523" s="6" t="s">
        <v>49</v>
      </c>
      <c r="R523" s="6" t="s">
        <v>37</v>
      </c>
      <c r="S523" s="6" t="s">
        <v>49</v>
      </c>
      <c r="T523" s="6" t="s">
        <v>37</v>
      </c>
      <c r="U523" s="6" t="s">
        <v>37</v>
      </c>
      <c r="V523" s="6" t="s">
        <v>37</v>
      </c>
      <c r="W523" s="6" t="s">
        <v>126</v>
      </c>
      <c r="X523" s="6" t="s">
        <v>1223</v>
      </c>
      <c r="Y523" s="6" t="s">
        <v>2970</v>
      </c>
      <c r="Z523" s="6" t="s">
        <v>3008</v>
      </c>
    </row>
    <row r="524" spans="1:26" ht="13.2">
      <c r="A524" s="5">
        <v>45166.848978310183</v>
      </c>
      <c r="B524" s="6" t="s">
        <v>3009</v>
      </c>
      <c r="C524" s="6" t="s">
        <v>27</v>
      </c>
      <c r="D524" s="6" t="s">
        <v>45</v>
      </c>
      <c r="E524" s="6" t="s">
        <v>75</v>
      </c>
      <c r="F524" s="6" t="s">
        <v>30</v>
      </c>
      <c r="G524" s="6" t="s">
        <v>31</v>
      </c>
      <c r="H524" s="6" t="s">
        <v>201</v>
      </c>
      <c r="I524" s="6" t="s">
        <v>33</v>
      </c>
      <c r="J524" s="6" t="s">
        <v>35</v>
      </c>
      <c r="K524" s="6" t="s">
        <v>34</v>
      </c>
      <c r="L524" s="6" t="s">
        <v>35</v>
      </c>
      <c r="M524" s="6" t="s">
        <v>35</v>
      </c>
      <c r="N524" s="6" t="s">
        <v>35</v>
      </c>
      <c r="O524" s="6" t="s">
        <v>87</v>
      </c>
      <c r="P524" s="6" t="s">
        <v>37</v>
      </c>
      <c r="Q524" s="6" t="s">
        <v>38</v>
      </c>
      <c r="R524" s="6" t="s">
        <v>37</v>
      </c>
      <c r="S524" s="6" t="s">
        <v>37</v>
      </c>
      <c r="T524" s="6" t="s">
        <v>37</v>
      </c>
      <c r="U524" s="6" t="s">
        <v>38</v>
      </c>
      <c r="V524" s="6" t="s">
        <v>38</v>
      </c>
      <c r="W524" s="6" t="s">
        <v>206</v>
      </c>
      <c r="X524" s="6" t="s">
        <v>2001</v>
      </c>
      <c r="Y524" s="6" t="s">
        <v>193</v>
      </c>
      <c r="Z524" s="6" t="s">
        <v>3010</v>
      </c>
    </row>
    <row r="525" spans="1:26" ht="13.2">
      <c r="A525" s="5">
        <v>45166.876210798611</v>
      </c>
      <c r="B525" s="6" t="s">
        <v>3015</v>
      </c>
      <c r="C525" s="6" t="s">
        <v>27</v>
      </c>
      <c r="D525" s="6" t="s">
        <v>45</v>
      </c>
      <c r="E525" s="6" t="s">
        <v>29</v>
      </c>
      <c r="F525" s="6" t="s">
        <v>248</v>
      </c>
      <c r="G525" s="6" t="s">
        <v>31</v>
      </c>
      <c r="H525" s="6" t="s">
        <v>32</v>
      </c>
      <c r="I525" s="6" t="s">
        <v>33</v>
      </c>
      <c r="J525" s="6" t="s">
        <v>35</v>
      </c>
      <c r="K525" s="6" t="s">
        <v>35</v>
      </c>
      <c r="L525" s="6" t="s">
        <v>35</v>
      </c>
      <c r="M525" s="6" t="s">
        <v>35</v>
      </c>
      <c r="N525" s="6" t="s">
        <v>34</v>
      </c>
      <c r="O525" s="6" t="s">
        <v>36</v>
      </c>
      <c r="P525" s="6" t="s">
        <v>37</v>
      </c>
      <c r="Q525" s="6" t="s">
        <v>37</v>
      </c>
      <c r="R525" s="6" t="s">
        <v>38</v>
      </c>
      <c r="S525" s="6" t="s">
        <v>37</v>
      </c>
      <c r="T525" s="6" t="s">
        <v>49</v>
      </c>
      <c r="U525" s="6" t="s">
        <v>49</v>
      </c>
      <c r="V525" s="6" t="s">
        <v>37</v>
      </c>
      <c r="W525" s="6" t="s">
        <v>266</v>
      </c>
      <c r="X525" s="6" t="s">
        <v>1006</v>
      </c>
      <c r="Y525" s="6" t="s">
        <v>3016</v>
      </c>
      <c r="Z525" s="6" t="s">
        <v>3017</v>
      </c>
    </row>
    <row r="526" spans="1:26" ht="13.2">
      <c r="A526" s="5">
        <v>45166.882244618057</v>
      </c>
      <c r="B526" s="6" t="s">
        <v>3018</v>
      </c>
      <c r="C526" s="6" t="s">
        <v>27</v>
      </c>
      <c r="D526" s="6" t="s">
        <v>45</v>
      </c>
      <c r="E526" s="6" t="s">
        <v>29</v>
      </c>
      <c r="F526" s="6" t="s">
        <v>164</v>
      </c>
      <c r="G526" s="6" t="s">
        <v>31</v>
      </c>
      <c r="H526" s="6" t="s">
        <v>32</v>
      </c>
      <c r="I526" s="6" t="s">
        <v>47</v>
      </c>
      <c r="J526" s="6" t="s">
        <v>48</v>
      </c>
      <c r="K526" s="6" t="s">
        <v>48</v>
      </c>
      <c r="L526" s="6" t="s">
        <v>48</v>
      </c>
      <c r="M526" s="6" t="s">
        <v>48</v>
      </c>
      <c r="N526" s="6" t="s">
        <v>48</v>
      </c>
      <c r="O526" s="6" t="s">
        <v>49</v>
      </c>
      <c r="P526" s="6" t="s">
        <v>49</v>
      </c>
      <c r="Q526" s="6" t="s">
        <v>49</v>
      </c>
      <c r="R526" s="6" t="s">
        <v>49</v>
      </c>
      <c r="S526" s="6" t="s">
        <v>49</v>
      </c>
      <c r="T526" s="6" t="s">
        <v>49</v>
      </c>
      <c r="U526" s="6" t="s">
        <v>49</v>
      </c>
      <c r="V526" s="6" t="s">
        <v>49</v>
      </c>
      <c r="W526" s="6" t="s">
        <v>70</v>
      </c>
      <c r="X526" s="6" t="s">
        <v>1673</v>
      </c>
      <c r="Y526" s="6" t="s">
        <v>3019</v>
      </c>
      <c r="Z526" s="6" t="s">
        <v>3020</v>
      </c>
    </row>
    <row r="527" spans="1:26" ht="13.2">
      <c r="A527" s="5">
        <v>45166.928058518519</v>
      </c>
      <c r="B527" s="6" t="s">
        <v>3025</v>
      </c>
      <c r="C527" s="6" t="s">
        <v>27</v>
      </c>
      <c r="D527" s="6" t="s">
        <v>45</v>
      </c>
      <c r="E527" s="6" t="s">
        <v>29</v>
      </c>
      <c r="F527" s="6" t="s">
        <v>30</v>
      </c>
      <c r="G527" s="6" t="s">
        <v>31</v>
      </c>
      <c r="H527" s="6" t="s">
        <v>83</v>
      </c>
      <c r="I527" s="6" t="s">
        <v>47</v>
      </c>
      <c r="J527" s="6" t="s">
        <v>35</v>
      </c>
      <c r="K527" s="6" t="s">
        <v>35</v>
      </c>
      <c r="L527" s="6" t="s">
        <v>48</v>
      </c>
      <c r="M527" s="6" t="s">
        <v>35</v>
      </c>
      <c r="N527" s="6" t="s">
        <v>48</v>
      </c>
      <c r="O527" s="6" t="s">
        <v>49</v>
      </c>
      <c r="P527" s="6" t="s">
        <v>37</v>
      </c>
      <c r="Q527" s="6" t="s">
        <v>49</v>
      </c>
      <c r="R527" s="6" t="s">
        <v>49</v>
      </c>
      <c r="S527" s="6" t="s">
        <v>69</v>
      </c>
      <c r="T527" s="6" t="s">
        <v>49</v>
      </c>
      <c r="U527" s="6" t="s">
        <v>49</v>
      </c>
      <c r="V527" s="6" t="s">
        <v>49</v>
      </c>
      <c r="W527" s="6" t="s">
        <v>95</v>
      </c>
      <c r="X527" s="6" t="s">
        <v>1096</v>
      </c>
      <c r="Y527" s="6" t="s">
        <v>828</v>
      </c>
      <c r="Z527" s="6" t="s">
        <v>3026</v>
      </c>
    </row>
    <row r="528" spans="1:26" ht="13.2">
      <c r="A528" s="5">
        <v>45167.384908611115</v>
      </c>
      <c r="B528" s="6" t="s">
        <v>3030</v>
      </c>
      <c r="C528" s="6" t="s">
        <v>44</v>
      </c>
      <c r="D528" s="6" t="s">
        <v>45</v>
      </c>
      <c r="E528" s="6" t="s">
        <v>29</v>
      </c>
      <c r="F528" s="6" t="s">
        <v>30</v>
      </c>
      <c r="G528" s="6" t="s">
        <v>31</v>
      </c>
      <c r="H528" s="6" t="s">
        <v>94</v>
      </c>
      <c r="I528" s="6" t="s">
        <v>33</v>
      </c>
      <c r="J528" s="6" t="s">
        <v>48</v>
      </c>
      <c r="K528" s="6" t="s">
        <v>48</v>
      </c>
      <c r="L528" s="6" t="s">
        <v>35</v>
      </c>
      <c r="M528" s="6" t="s">
        <v>60</v>
      </c>
      <c r="N528" s="6" t="s">
        <v>48</v>
      </c>
      <c r="O528" s="6" t="s">
        <v>87</v>
      </c>
      <c r="P528" s="6" t="s">
        <v>49</v>
      </c>
      <c r="Q528" s="6" t="s">
        <v>37</v>
      </c>
      <c r="R528" s="6" t="s">
        <v>69</v>
      </c>
      <c r="S528" s="6" t="s">
        <v>49</v>
      </c>
      <c r="T528" s="6" t="s">
        <v>69</v>
      </c>
      <c r="U528" s="6" t="s">
        <v>37</v>
      </c>
      <c r="V528" s="6" t="s">
        <v>69</v>
      </c>
      <c r="W528" s="6" t="s">
        <v>39</v>
      </c>
      <c r="X528" s="6" t="s">
        <v>3031</v>
      </c>
      <c r="Y528" s="6" t="s">
        <v>3032</v>
      </c>
      <c r="Z528" s="6" t="s">
        <v>3033</v>
      </c>
    </row>
    <row r="529" spans="1:26" ht="13.2">
      <c r="A529" s="5">
        <v>45167.451213865745</v>
      </c>
      <c r="B529" s="6" t="s">
        <v>3046</v>
      </c>
      <c r="C529" s="6" t="s">
        <v>44</v>
      </c>
      <c r="D529" s="6" t="s">
        <v>45</v>
      </c>
      <c r="E529" s="6" t="s">
        <v>75</v>
      </c>
      <c r="F529" s="6" t="s">
        <v>30</v>
      </c>
      <c r="G529" s="6" t="s">
        <v>31</v>
      </c>
      <c r="H529" s="6" t="s">
        <v>148</v>
      </c>
      <c r="I529" s="6" t="s">
        <v>47</v>
      </c>
      <c r="J529" s="6" t="s">
        <v>35</v>
      </c>
      <c r="K529" s="6" t="s">
        <v>35</v>
      </c>
      <c r="L529" s="6" t="s">
        <v>35</v>
      </c>
      <c r="M529" s="6" t="s">
        <v>35</v>
      </c>
      <c r="N529" s="6" t="s">
        <v>35</v>
      </c>
      <c r="O529" s="6" t="s">
        <v>87</v>
      </c>
      <c r="P529" s="6" t="s">
        <v>37</v>
      </c>
      <c r="Q529" s="6" t="s">
        <v>37</v>
      </c>
      <c r="R529" s="6" t="s">
        <v>37</v>
      </c>
      <c r="S529" s="6" t="s">
        <v>37</v>
      </c>
      <c r="T529" s="6" t="s">
        <v>37</v>
      </c>
      <c r="U529" s="6" t="s">
        <v>69</v>
      </c>
      <c r="V529" s="6" t="s">
        <v>49</v>
      </c>
      <c r="W529" s="6" t="s">
        <v>70</v>
      </c>
      <c r="X529" s="6" t="s">
        <v>3047</v>
      </c>
      <c r="Y529" s="6" t="s">
        <v>3048</v>
      </c>
      <c r="Z529" s="6" t="s">
        <v>3049</v>
      </c>
    </row>
    <row r="530" spans="1:26" ht="13.2">
      <c r="A530" s="5">
        <v>45167.455422962958</v>
      </c>
      <c r="B530" s="6" t="s">
        <v>3050</v>
      </c>
      <c r="C530" s="6" t="s">
        <v>44</v>
      </c>
      <c r="D530" s="6" t="s">
        <v>45</v>
      </c>
      <c r="E530" s="6" t="s">
        <v>75</v>
      </c>
      <c r="F530" s="6" t="s">
        <v>30</v>
      </c>
      <c r="G530" s="6" t="s">
        <v>31</v>
      </c>
      <c r="H530" s="6" t="s">
        <v>148</v>
      </c>
      <c r="I530" s="6" t="s">
        <v>33</v>
      </c>
      <c r="J530" s="6" t="s">
        <v>35</v>
      </c>
      <c r="K530" s="6" t="s">
        <v>34</v>
      </c>
      <c r="L530" s="6" t="s">
        <v>35</v>
      </c>
      <c r="M530" s="6" t="s">
        <v>48</v>
      </c>
      <c r="N530" s="6" t="s">
        <v>35</v>
      </c>
      <c r="O530" s="6" t="s">
        <v>87</v>
      </c>
      <c r="P530" s="6" t="s">
        <v>37</v>
      </c>
      <c r="Q530" s="6" t="s">
        <v>38</v>
      </c>
      <c r="R530" s="6" t="s">
        <v>37</v>
      </c>
      <c r="S530" s="6" t="s">
        <v>37</v>
      </c>
      <c r="T530" s="6" t="s">
        <v>37</v>
      </c>
      <c r="U530" s="6" t="s">
        <v>37</v>
      </c>
      <c r="V530" s="6" t="s">
        <v>37</v>
      </c>
      <c r="W530" s="6" t="s">
        <v>95</v>
      </c>
      <c r="X530" s="6" t="s">
        <v>1798</v>
      </c>
      <c r="Y530" s="6" t="s">
        <v>2525</v>
      </c>
      <c r="Z530" s="6" t="s">
        <v>3051</v>
      </c>
    </row>
    <row r="531" spans="1:26" ht="13.2">
      <c r="A531" s="5">
        <v>45167.461649699078</v>
      </c>
      <c r="B531" s="6" t="s">
        <v>3052</v>
      </c>
      <c r="C531" s="6" t="s">
        <v>27</v>
      </c>
      <c r="D531" s="6" t="s">
        <v>45</v>
      </c>
      <c r="E531" s="6" t="s">
        <v>230</v>
      </c>
      <c r="F531" s="6" t="s">
        <v>164</v>
      </c>
      <c r="G531" s="6" t="s">
        <v>3053</v>
      </c>
      <c r="H531" s="6" t="s">
        <v>2555</v>
      </c>
      <c r="I531" s="6" t="s">
        <v>47</v>
      </c>
      <c r="J531" s="6" t="s">
        <v>35</v>
      </c>
      <c r="K531" s="6" t="s">
        <v>35</v>
      </c>
      <c r="L531" s="6" t="s">
        <v>48</v>
      </c>
      <c r="M531" s="6" t="s">
        <v>48</v>
      </c>
      <c r="N531" s="6" t="s">
        <v>48</v>
      </c>
      <c r="O531" s="6" t="s">
        <v>49</v>
      </c>
      <c r="P531" s="6" t="s">
        <v>49</v>
      </c>
      <c r="Q531" s="6" t="s">
        <v>49</v>
      </c>
      <c r="R531" s="6" t="s">
        <v>49</v>
      </c>
      <c r="S531" s="6" t="s">
        <v>49</v>
      </c>
      <c r="T531" s="6" t="s">
        <v>69</v>
      </c>
      <c r="U531" s="6" t="s">
        <v>49</v>
      </c>
      <c r="V531" s="6" t="s">
        <v>37</v>
      </c>
      <c r="W531" s="6" t="s">
        <v>132</v>
      </c>
      <c r="X531" s="6" t="s">
        <v>1107</v>
      </c>
      <c r="Y531" s="6" t="s">
        <v>108</v>
      </c>
      <c r="Z531" s="6" t="s">
        <v>3054</v>
      </c>
    </row>
    <row r="532" spans="1:26" ht="13.2">
      <c r="A532" s="5">
        <v>45167.462508599536</v>
      </c>
      <c r="B532" s="6" t="s">
        <v>3055</v>
      </c>
      <c r="C532" s="6" t="s">
        <v>44</v>
      </c>
      <c r="D532" s="6" t="s">
        <v>45</v>
      </c>
      <c r="E532" s="6" t="s">
        <v>75</v>
      </c>
      <c r="F532" s="6" t="s">
        <v>30</v>
      </c>
      <c r="G532" s="6" t="s">
        <v>31</v>
      </c>
      <c r="H532" s="6" t="s">
        <v>148</v>
      </c>
      <c r="I532" s="6" t="s">
        <v>33</v>
      </c>
      <c r="J532" s="6" t="s">
        <v>34</v>
      </c>
      <c r="K532" s="6" t="s">
        <v>35</v>
      </c>
      <c r="L532" s="6" t="s">
        <v>35</v>
      </c>
      <c r="M532" s="6" t="s">
        <v>35</v>
      </c>
      <c r="N532" s="6" t="s">
        <v>35</v>
      </c>
      <c r="O532" s="6" t="s">
        <v>87</v>
      </c>
      <c r="P532" s="6" t="s">
        <v>37</v>
      </c>
      <c r="Q532" s="6" t="s">
        <v>37</v>
      </c>
      <c r="R532" s="6" t="s">
        <v>37</v>
      </c>
      <c r="S532" s="6" t="s">
        <v>37</v>
      </c>
      <c r="T532" s="6" t="s">
        <v>49</v>
      </c>
      <c r="U532" s="6" t="s">
        <v>37</v>
      </c>
      <c r="V532" s="6" t="s">
        <v>38</v>
      </c>
      <c r="W532" s="6" t="s">
        <v>88</v>
      </c>
      <c r="X532" s="6" t="s">
        <v>940</v>
      </c>
      <c r="Y532" s="6" t="s">
        <v>168</v>
      </c>
      <c r="Z532" s="6" t="s">
        <v>3056</v>
      </c>
    </row>
    <row r="533" spans="1:26" ht="13.2">
      <c r="A533" s="5">
        <v>45167.568179108799</v>
      </c>
      <c r="B533" s="6" t="s">
        <v>3063</v>
      </c>
      <c r="C533" s="6" t="s">
        <v>27</v>
      </c>
      <c r="D533" s="6" t="s">
        <v>45</v>
      </c>
      <c r="E533" s="6" t="s">
        <v>75</v>
      </c>
      <c r="F533" s="6" t="s">
        <v>76</v>
      </c>
      <c r="G533" s="6" t="s">
        <v>31</v>
      </c>
      <c r="H533" s="6" t="s">
        <v>148</v>
      </c>
      <c r="I533" s="6" t="s">
        <v>47</v>
      </c>
      <c r="J533" s="6" t="s">
        <v>60</v>
      </c>
      <c r="K533" s="6" t="s">
        <v>60</v>
      </c>
      <c r="L533" s="6" t="s">
        <v>60</v>
      </c>
      <c r="M533" s="6" t="s">
        <v>60</v>
      </c>
      <c r="N533" s="6" t="s">
        <v>60</v>
      </c>
      <c r="O533" s="6" t="s">
        <v>68</v>
      </c>
      <c r="P533" s="6" t="s">
        <v>69</v>
      </c>
      <c r="Q533" s="6" t="s">
        <v>49</v>
      </c>
      <c r="R533" s="6" t="s">
        <v>69</v>
      </c>
      <c r="S533" s="6" t="s">
        <v>49</v>
      </c>
      <c r="T533" s="6" t="s">
        <v>49</v>
      </c>
      <c r="U533" s="6" t="s">
        <v>49</v>
      </c>
      <c r="V533" s="6" t="s">
        <v>37</v>
      </c>
      <c r="W533" s="6" t="s">
        <v>100</v>
      </c>
      <c r="X533" s="6" t="s">
        <v>940</v>
      </c>
      <c r="Y533" s="6" t="s">
        <v>276</v>
      </c>
      <c r="Z533" s="6" t="s">
        <v>3064</v>
      </c>
    </row>
    <row r="534" spans="1:26" ht="13.2">
      <c r="A534" s="5">
        <v>45167.741659490741</v>
      </c>
      <c r="B534" s="6" t="s">
        <v>3068</v>
      </c>
      <c r="C534" s="6" t="s">
        <v>27</v>
      </c>
      <c r="D534" s="6" t="s">
        <v>45</v>
      </c>
      <c r="E534" s="6" t="s">
        <v>29</v>
      </c>
      <c r="F534" s="6" t="s">
        <v>248</v>
      </c>
      <c r="G534" s="6" t="s">
        <v>867</v>
      </c>
      <c r="H534" s="6" t="s">
        <v>201</v>
      </c>
      <c r="I534" s="6" t="s">
        <v>47</v>
      </c>
      <c r="J534" s="6" t="s">
        <v>48</v>
      </c>
      <c r="K534" s="6" t="s">
        <v>48</v>
      </c>
      <c r="L534" s="6" t="s">
        <v>35</v>
      </c>
      <c r="M534" s="6" t="s">
        <v>35</v>
      </c>
      <c r="N534" s="6" t="s">
        <v>34</v>
      </c>
      <c r="O534" s="6" t="s">
        <v>49</v>
      </c>
      <c r="P534" s="6" t="s">
        <v>69</v>
      </c>
      <c r="Q534" s="6" t="s">
        <v>38</v>
      </c>
      <c r="R534" s="6" t="s">
        <v>49</v>
      </c>
      <c r="S534" s="6" t="s">
        <v>49</v>
      </c>
      <c r="T534" s="6" t="s">
        <v>37</v>
      </c>
      <c r="U534" s="6" t="s">
        <v>49</v>
      </c>
      <c r="V534" s="6" t="s">
        <v>37</v>
      </c>
      <c r="W534" s="6" t="s">
        <v>191</v>
      </c>
      <c r="X534" s="6" t="s">
        <v>1052</v>
      </c>
      <c r="Y534" s="6" t="s">
        <v>1176</v>
      </c>
      <c r="Z534" s="6" t="s">
        <v>3069</v>
      </c>
    </row>
    <row r="535" spans="1:26" ht="13.2">
      <c r="A535" s="5">
        <v>45168.429623912038</v>
      </c>
      <c r="B535" s="6" t="s">
        <v>3074</v>
      </c>
      <c r="C535" s="6" t="s">
        <v>44</v>
      </c>
      <c r="D535" s="6" t="s">
        <v>45</v>
      </c>
      <c r="E535" s="6" t="s">
        <v>29</v>
      </c>
      <c r="F535" s="6" t="s">
        <v>164</v>
      </c>
      <c r="G535" s="6" t="s">
        <v>214</v>
      </c>
      <c r="H535" s="6" t="s">
        <v>94</v>
      </c>
      <c r="I535" s="6" t="s">
        <v>33</v>
      </c>
      <c r="J535" s="6" t="s">
        <v>35</v>
      </c>
      <c r="K535" s="6" t="s">
        <v>48</v>
      </c>
      <c r="L535" s="6" t="s">
        <v>60</v>
      </c>
      <c r="M535" s="6" t="s">
        <v>48</v>
      </c>
      <c r="N535" s="6" t="s">
        <v>60</v>
      </c>
      <c r="O535" s="6" t="s">
        <v>36</v>
      </c>
      <c r="P535" s="6" t="s">
        <v>38</v>
      </c>
      <c r="Q535" s="6" t="s">
        <v>38</v>
      </c>
      <c r="R535" s="6" t="s">
        <v>38</v>
      </c>
      <c r="S535" s="6" t="s">
        <v>38</v>
      </c>
      <c r="T535" s="6" t="s">
        <v>37</v>
      </c>
      <c r="U535" s="6" t="s">
        <v>38</v>
      </c>
      <c r="V535" s="6" t="s">
        <v>363</v>
      </c>
      <c r="W535" s="6" t="s">
        <v>126</v>
      </c>
      <c r="X535" s="6" t="s">
        <v>940</v>
      </c>
      <c r="Y535" s="6" t="s">
        <v>90</v>
      </c>
      <c r="Z535" s="6" t="s">
        <v>3075</v>
      </c>
    </row>
    <row r="536" spans="1:26" ht="13.2">
      <c r="A536" s="5">
        <v>45168.491899108798</v>
      </c>
      <c r="B536" s="6" t="s">
        <v>3076</v>
      </c>
      <c r="C536" s="6" t="s">
        <v>27</v>
      </c>
      <c r="D536" s="6" t="s">
        <v>45</v>
      </c>
      <c r="E536" s="6" t="s">
        <v>230</v>
      </c>
      <c r="F536" s="6" t="s">
        <v>30</v>
      </c>
      <c r="G536" s="6" t="s">
        <v>31</v>
      </c>
      <c r="H536" s="6" t="s">
        <v>148</v>
      </c>
      <c r="I536" s="6" t="s">
        <v>47</v>
      </c>
      <c r="J536" s="6" t="s">
        <v>48</v>
      </c>
      <c r="K536" s="6" t="s">
        <v>48</v>
      </c>
      <c r="L536" s="6" t="s">
        <v>48</v>
      </c>
      <c r="M536" s="6" t="s">
        <v>48</v>
      </c>
      <c r="N536" s="6" t="s">
        <v>48</v>
      </c>
      <c r="O536" s="6" t="s">
        <v>87</v>
      </c>
      <c r="P536" s="6" t="s">
        <v>37</v>
      </c>
      <c r="Q536" s="6" t="s">
        <v>38</v>
      </c>
      <c r="R536" s="6" t="s">
        <v>37</v>
      </c>
      <c r="S536" s="6" t="s">
        <v>37</v>
      </c>
      <c r="T536" s="6" t="s">
        <v>37</v>
      </c>
      <c r="U536" s="6" t="s">
        <v>37</v>
      </c>
      <c r="V536" s="6" t="s">
        <v>37</v>
      </c>
      <c r="W536" s="6" t="s">
        <v>159</v>
      </c>
      <c r="X536" s="6" t="s">
        <v>1391</v>
      </c>
      <c r="Y536" s="6" t="s">
        <v>1187</v>
      </c>
      <c r="Z536" s="6" t="s">
        <v>2628</v>
      </c>
    </row>
    <row r="537" spans="1:26" ht="13.2">
      <c r="A537" s="5">
        <v>45169.034289664356</v>
      </c>
      <c r="B537" s="6" t="s">
        <v>3080</v>
      </c>
      <c r="C537" s="6" t="s">
        <v>44</v>
      </c>
      <c r="D537" s="6" t="s">
        <v>45</v>
      </c>
      <c r="E537" s="6" t="s">
        <v>29</v>
      </c>
      <c r="F537" s="6" t="s">
        <v>164</v>
      </c>
      <c r="G537" s="6" t="s">
        <v>214</v>
      </c>
      <c r="H537" s="6" t="s">
        <v>94</v>
      </c>
      <c r="I537" s="6" t="s">
        <v>33</v>
      </c>
      <c r="J537" s="6" t="s">
        <v>35</v>
      </c>
      <c r="K537" s="6" t="s">
        <v>34</v>
      </c>
      <c r="L537" s="6" t="s">
        <v>48</v>
      </c>
      <c r="M537" s="6" t="s">
        <v>34</v>
      </c>
      <c r="N537" s="6" t="s">
        <v>35</v>
      </c>
      <c r="O537" s="6" t="s">
        <v>49</v>
      </c>
      <c r="P537" s="6" t="s">
        <v>49</v>
      </c>
      <c r="Q537" s="6" t="s">
        <v>49</v>
      </c>
      <c r="R537" s="6" t="s">
        <v>49</v>
      </c>
      <c r="S537" s="6" t="s">
        <v>49</v>
      </c>
      <c r="T537" s="6" t="s">
        <v>49</v>
      </c>
      <c r="U537" s="6" t="s">
        <v>49</v>
      </c>
      <c r="V537" s="6" t="s">
        <v>49</v>
      </c>
      <c r="W537" s="6" t="s">
        <v>50</v>
      </c>
      <c r="X537" s="6" t="s">
        <v>1096</v>
      </c>
      <c r="Y537" s="6" t="s">
        <v>474</v>
      </c>
      <c r="Z537" s="6" t="s">
        <v>3081</v>
      </c>
    </row>
    <row r="538" spans="1:26" ht="13.2">
      <c r="A538" s="5">
        <v>45169.404725625005</v>
      </c>
      <c r="B538" s="6" t="s">
        <v>3082</v>
      </c>
      <c r="C538" s="6" t="s">
        <v>27</v>
      </c>
      <c r="D538" s="6" t="s">
        <v>45</v>
      </c>
      <c r="E538" s="6" t="s">
        <v>29</v>
      </c>
      <c r="F538" s="6" t="s">
        <v>30</v>
      </c>
      <c r="G538" s="6" t="s">
        <v>31</v>
      </c>
      <c r="H538" s="6" t="s">
        <v>112</v>
      </c>
      <c r="I538" s="6" t="s">
        <v>47</v>
      </c>
      <c r="J538" s="6" t="s">
        <v>48</v>
      </c>
      <c r="K538" s="6" t="s">
        <v>48</v>
      </c>
      <c r="L538" s="6" t="s">
        <v>48</v>
      </c>
      <c r="M538" s="6" t="s">
        <v>48</v>
      </c>
      <c r="N538" s="6" t="s">
        <v>48</v>
      </c>
      <c r="O538" s="6" t="s">
        <v>49</v>
      </c>
      <c r="P538" s="6" t="s">
        <v>49</v>
      </c>
      <c r="Q538" s="6" t="s">
        <v>37</v>
      </c>
      <c r="R538" s="6" t="s">
        <v>49</v>
      </c>
      <c r="S538" s="6" t="s">
        <v>37</v>
      </c>
      <c r="T538" s="6" t="s">
        <v>37</v>
      </c>
      <c r="U538" s="6" t="s">
        <v>37</v>
      </c>
      <c r="V538" s="6" t="s">
        <v>37</v>
      </c>
      <c r="W538" s="6" t="s">
        <v>95</v>
      </c>
      <c r="X538" s="6" t="s">
        <v>1009</v>
      </c>
      <c r="Y538" s="6" t="s">
        <v>3083</v>
      </c>
      <c r="Z538" s="6" t="s">
        <v>3084</v>
      </c>
    </row>
    <row r="539" spans="1:26" ht="13.2">
      <c r="A539" s="5">
        <v>45169.407545486116</v>
      </c>
      <c r="B539" s="6" t="s">
        <v>3089</v>
      </c>
      <c r="C539" s="6" t="s">
        <v>27</v>
      </c>
      <c r="D539" s="6" t="s">
        <v>45</v>
      </c>
      <c r="E539" s="6" t="s">
        <v>29</v>
      </c>
      <c r="F539" s="6" t="s">
        <v>30</v>
      </c>
      <c r="G539" s="6" t="s">
        <v>31</v>
      </c>
      <c r="H539" s="6" t="s">
        <v>32</v>
      </c>
      <c r="I539" s="6" t="s">
        <v>47</v>
      </c>
      <c r="J539" s="6" t="s">
        <v>48</v>
      </c>
      <c r="K539" s="6" t="s">
        <v>48</v>
      </c>
      <c r="L539" s="6" t="s">
        <v>48</v>
      </c>
      <c r="M539" s="6" t="s">
        <v>60</v>
      </c>
      <c r="N539" s="6" t="s">
        <v>60</v>
      </c>
      <c r="O539" s="6" t="s">
        <v>49</v>
      </c>
      <c r="P539" s="6" t="s">
        <v>69</v>
      </c>
      <c r="Q539" s="6" t="s">
        <v>69</v>
      </c>
      <c r="R539" s="6" t="s">
        <v>69</v>
      </c>
      <c r="S539" s="6" t="s">
        <v>69</v>
      </c>
      <c r="T539" s="6" t="s">
        <v>49</v>
      </c>
      <c r="U539" s="6" t="s">
        <v>69</v>
      </c>
      <c r="V539" s="6" t="s">
        <v>69</v>
      </c>
      <c r="W539" s="6" t="s">
        <v>154</v>
      </c>
      <c r="X539" s="6" t="s">
        <v>2259</v>
      </c>
      <c r="Y539" s="6" t="s">
        <v>349</v>
      </c>
      <c r="Z539" s="6" t="s">
        <v>3090</v>
      </c>
    </row>
    <row r="540" spans="1:26" ht="13.2">
      <c r="A540" s="5">
        <v>45169.413430300927</v>
      </c>
      <c r="B540" s="6" t="s">
        <v>3096</v>
      </c>
      <c r="C540" s="6" t="s">
        <v>27</v>
      </c>
      <c r="D540" s="6" t="s">
        <v>45</v>
      </c>
      <c r="E540" s="6" t="s">
        <v>29</v>
      </c>
      <c r="F540" s="6" t="s">
        <v>30</v>
      </c>
      <c r="G540" s="6" t="s">
        <v>867</v>
      </c>
      <c r="H540" s="6" t="s">
        <v>83</v>
      </c>
      <c r="I540" s="6" t="s">
        <v>47</v>
      </c>
      <c r="J540" s="6" t="s">
        <v>48</v>
      </c>
      <c r="K540" s="6" t="s">
        <v>48</v>
      </c>
      <c r="L540" s="6" t="s">
        <v>48</v>
      </c>
      <c r="M540" s="6" t="s">
        <v>48</v>
      </c>
      <c r="N540" s="6" t="s">
        <v>48</v>
      </c>
      <c r="O540" s="6" t="s">
        <v>49</v>
      </c>
      <c r="P540" s="6" t="s">
        <v>49</v>
      </c>
      <c r="Q540" s="6" t="s">
        <v>49</v>
      </c>
      <c r="R540" s="6" t="s">
        <v>49</v>
      </c>
      <c r="S540" s="6" t="s">
        <v>49</v>
      </c>
      <c r="T540" s="6" t="s">
        <v>49</v>
      </c>
      <c r="U540" s="6" t="s">
        <v>49</v>
      </c>
      <c r="V540" s="6" t="s">
        <v>69</v>
      </c>
      <c r="W540" s="6" t="s">
        <v>88</v>
      </c>
      <c r="X540" s="6" t="s">
        <v>1861</v>
      </c>
      <c r="Y540" s="6" t="s">
        <v>548</v>
      </c>
      <c r="Z540" s="6" t="s">
        <v>3097</v>
      </c>
    </row>
    <row r="541" spans="1:26" ht="13.2">
      <c r="A541" s="5">
        <v>45169.415359224542</v>
      </c>
      <c r="B541" s="6" t="s">
        <v>3098</v>
      </c>
      <c r="C541" s="6" t="s">
        <v>44</v>
      </c>
      <c r="D541" s="6" t="s">
        <v>45</v>
      </c>
      <c r="E541" s="6" t="s">
        <v>75</v>
      </c>
      <c r="F541" s="6" t="s">
        <v>30</v>
      </c>
      <c r="G541" s="6" t="s">
        <v>31</v>
      </c>
      <c r="H541" s="6" t="s">
        <v>226</v>
      </c>
      <c r="I541" s="6" t="s">
        <v>33</v>
      </c>
      <c r="J541" s="6" t="s">
        <v>34</v>
      </c>
      <c r="K541" s="6" t="s">
        <v>48</v>
      </c>
      <c r="L541" s="6" t="s">
        <v>35</v>
      </c>
      <c r="M541" s="6" t="s">
        <v>35</v>
      </c>
      <c r="N541" s="6" t="s">
        <v>35</v>
      </c>
      <c r="O541" s="6" t="s">
        <v>87</v>
      </c>
      <c r="P541" s="6" t="s">
        <v>37</v>
      </c>
      <c r="Q541" s="6" t="s">
        <v>37</v>
      </c>
      <c r="R541" s="6" t="s">
        <v>49</v>
      </c>
      <c r="S541" s="6" t="s">
        <v>38</v>
      </c>
      <c r="T541" s="6" t="s">
        <v>49</v>
      </c>
      <c r="U541" s="6" t="s">
        <v>37</v>
      </c>
      <c r="V541" s="6" t="s">
        <v>37</v>
      </c>
      <c r="W541" s="6" t="s">
        <v>50</v>
      </c>
      <c r="X541" s="6" t="s">
        <v>1246</v>
      </c>
      <c r="Y541" s="6" t="s">
        <v>409</v>
      </c>
      <c r="Z541" s="6" t="s">
        <v>3099</v>
      </c>
    </row>
    <row r="542" spans="1:26" ht="13.2">
      <c r="A542" s="5">
        <v>45169.416387835648</v>
      </c>
      <c r="B542" s="6" t="s">
        <v>3100</v>
      </c>
      <c r="C542" s="6" t="s">
        <v>27</v>
      </c>
      <c r="D542" s="6" t="s">
        <v>3101</v>
      </c>
      <c r="E542" s="6" t="s">
        <v>29</v>
      </c>
      <c r="F542" s="6" t="s">
        <v>30</v>
      </c>
      <c r="G542" s="6" t="s">
        <v>58</v>
      </c>
      <c r="H542" s="6" t="s">
        <v>59</v>
      </c>
      <c r="I542" s="6" t="s">
        <v>47</v>
      </c>
      <c r="J542" s="6" t="s">
        <v>60</v>
      </c>
      <c r="K542" s="6" t="s">
        <v>60</v>
      </c>
      <c r="L542" s="6" t="s">
        <v>48</v>
      </c>
      <c r="M542" s="6" t="s">
        <v>48</v>
      </c>
      <c r="N542" s="6" t="s">
        <v>60</v>
      </c>
      <c r="O542" s="6" t="s">
        <v>68</v>
      </c>
      <c r="P542" s="6" t="s">
        <v>49</v>
      </c>
      <c r="Q542" s="6" t="s">
        <v>49</v>
      </c>
      <c r="R542" s="6" t="s">
        <v>69</v>
      </c>
      <c r="S542" s="6" t="s">
        <v>49</v>
      </c>
      <c r="T542" s="6" t="s">
        <v>69</v>
      </c>
      <c r="U542" s="6" t="s">
        <v>69</v>
      </c>
      <c r="V542" s="6" t="s">
        <v>49</v>
      </c>
      <c r="W542" s="6" t="s">
        <v>206</v>
      </c>
      <c r="X542" s="6" t="s">
        <v>1107</v>
      </c>
      <c r="Y542" s="6" t="s">
        <v>286</v>
      </c>
      <c r="Z542" s="6" t="s">
        <v>3102</v>
      </c>
    </row>
    <row r="543" spans="1:26" ht="13.2">
      <c r="A543" s="5">
        <v>45169.416662708332</v>
      </c>
      <c r="B543" s="6" t="s">
        <v>3103</v>
      </c>
      <c r="C543" s="6" t="s">
        <v>27</v>
      </c>
      <c r="D543" s="6" t="s">
        <v>45</v>
      </c>
      <c r="E543" s="6" t="s">
        <v>29</v>
      </c>
      <c r="F543" s="6" t="s">
        <v>30</v>
      </c>
      <c r="G543" s="6" t="s">
        <v>31</v>
      </c>
      <c r="H543" s="6" t="s">
        <v>125</v>
      </c>
      <c r="I543" s="6" t="s">
        <v>47</v>
      </c>
      <c r="J543" s="6" t="s">
        <v>48</v>
      </c>
      <c r="K543" s="6" t="s">
        <v>60</v>
      </c>
      <c r="L543" s="6" t="s">
        <v>60</v>
      </c>
      <c r="M543" s="6" t="s">
        <v>60</v>
      </c>
      <c r="N543" s="6" t="s">
        <v>60</v>
      </c>
      <c r="O543" s="6" t="s">
        <v>68</v>
      </c>
      <c r="P543" s="6" t="s">
        <v>69</v>
      </c>
      <c r="Q543" s="6" t="s">
        <v>49</v>
      </c>
      <c r="R543" s="6" t="s">
        <v>69</v>
      </c>
      <c r="S543" s="6" t="s">
        <v>69</v>
      </c>
      <c r="T543" s="6" t="s">
        <v>69</v>
      </c>
      <c r="U543" s="6" t="s">
        <v>69</v>
      </c>
      <c r="V543" s="6" t="s">
        <v>49</v>
      </c>
      <c r="W543" s="6" t="s">
        <v>197</v>
      </c>
      <c r="X543" s="6" t="s">
        <v>1141</v>
      </c>
      <c r="Y543" s="6" t="s">
        <v>704</v>
      </c>
      <c r="Z543" s="6" t="s">
        <v>3104</v>
      </c>
    </row>
    <row r="544" spans="1:26" ht="13.2">
      <c r="A544" s="5">
        <v>45169.41689364583</v>
      </c>
      <c r="B544" s="6" t="s">
        <v>3105</v>
      </c>
      <c r="C544" s="6" t="s">
        <v>27</v>
      </c>
      <c r="D544" s="6" t="s">
        <v>45</v>
      </c>
      <c r="E544" s="6" t="s">
        <v>75</v>
      </c>
      <c r="F544" s="6" t="s">
        <v>30</v>
      </c>
      <c r="G544" s="6" t="s">
        <v>31</v>
      </c>
      <c r="H544" s="6" t="s">
        <v>201</v>
      </c>
      <c r="I544" s="6" t="s">
        <v>47</v>
      </c>
      <c r="J544" s="6" t="s">
        <v>48</v>
      </c>
      <c r="K544" s="6" t="s">
        <v>48</v>
      </c>
      <c r="L544" s="6" t="s">
        <v>48</v>
      </c>
      <c r="M544" s="6" t="s">
        <v>48</v>
      </c>
      <c r="N544" s="6" t="s">
        <v>48</v>
      </c>
      <c r="O544" s="6" t="s">
        <v>87</v>
      </c>
      <c r="P544" s="6" t="s">
        <v>37</v>
      </c>
      <c r="Q544" s="6" t="s">
        <v>37</v>
      </c>
      <c r="R544" s="6" t="s">
        <v>49</v>
      </c>
      <c r="S544" s="6" t="s">
        <v>37</v>
      </c>
      <c r="T544" s="6" t="s">
        <v>37</v>
      </c>
      <c r="U544" s="6" t="s">
        <v>49</v>
      </c>
      <c r="V544" s="6" t="s">
        <v>37</v>
      </c>
      <c r="W544" s="6" t="s">
        <v>206</v>
      </c>
      <c r="X544" s="6" t="s">
        <v>1026</v>
      </c>
      <c r="Y544" s="6" t="s">
        <v>828</v>
      </c>
      <c r="Z544" s="6" t="s">
        <v>3106</v>
      </c>
    </row>
    <row r="545" spans="1:26" ht="13.2">
      <c r="A545" s="5">
        <v>45169.417690115741</v>
      </c>
      <c r="B545" s="6" t="s">
        <v>3107</v>
      </c>
      <c r="C545" s="6" t="s">
        <v>27</v>
      </c>
      <c r="D545" s="6" t="s">
        <v>45</v>
      </c>
      <c r="E545" s="6" t="s">
        <v>29</v>
      </c>
      <c r="F545" s="6" t="s">
        <v>30</v>
      </c>
      <c r="G545" s="6" t="s">
        <v>58</v>
      </c>
      <c r="H545" s="6" t="s">
        <v>105</v>
      </c>
      <c r="I545" s="6" t="s">
        <v>47</v>
      </c>
      <c r="J545" s="6" t="s">
        <v>48</v>
      </c>
      <c r="K545" s="6" t="s">
        <v>48</v>
      </c>
      <c r="L545" s="6" t="s">
        <v>48</v>
      </c>
      <c r="M545" s="6" t="s">
        <v>48</v>
      </c>
      <c r="N545" s="6" t="s">
        <v>48</v>
      </c>
      <c r="O545" s="6" t="s">
        <v>49</v>
      </c>
      <c r="P545" s="6" t="s">
        <v>49</v>
      </c>
      <c r="Q545" s="6" t="s">
        <v>49</v>
      </c>
      <c r="R545" s="6" t="s">
        <v>49</v>
      </c>
      <c r="S545" s="6" t="s">
        <v>49</v>
      </c>
      <c r="T545" s="6" t="s">
        <v>49</v>
      </c>
      <c r="U545" s="6" t="s">
        <v>49</v>
      </c>
      <c r="V545" s="6" t="s">
        <v>49</v>
      </c>
      <c r="W545" s="6" t="s">
        <v>197</v>
      </c>
      <c r="X545" s="6" t="s">
        <v>1141</v>
      </c>
      <c r="Y545" s="6" t="s">
        <v>1256</v>
      </c>
      <c r="Z545" s="6" t="s">
        <v>3108</v>
      </c>
    </row>
    <row r="546" spans="1:26" ht="13.2">
      <c r="A546" s="5">
        <v>45169.422700891198</v>
      </c>
      <c r="B546" s="6" t="s">
        <v>3115</v>
      </c>
      <c r="C546" s="6" t="s">
        <v>27</v>
      </c>
      <c r="D546" s="6" t="s">
        <v>45</v>
      </c>
      <c r="E546" s="6" t="s">
        <v>29</v>
      </c>
      <c r="F546" s="6" t="s">
        <v>30</v>
      </c>
      <c r="G546" s="6" t="s">
        <v>58</v>
      </c>
      <c r="H546" s="6" t="s">
        <v>94</v>
      </c>
      <c r="I546" s="6" t="s">
        <v>47</v>
      </c>
      <c r="J546" s="6" t="s">
        <v>48</v>
      </c>
      <c r="K546" s="6" t="s">
        <v>60</v>
      </c>
      <c r="L546" s="6" t="s">
        <v>48</v>
      </c>
      <c r="M546" s="6" t="s">
        <v>48</v>
      </c>
      <c r="N546" s="6" t="s">
        <v>48</v>
      </c>
      <c r="O546" s="6" t="s">
        <v>68</v>
      </c>
      <c r="P546" s="6" t="s">
        <v>49</v>
      </c>
      <c r="Q546" s="6" t="s">
        <v>49</v>
      </c>
      <c r="R546" s="6" t="s">
        <v>49</v>
      </c>
      <c r="S546" s="6" t="s">
        <v>49</v>
      </c>
      <c r="T546" s="6" t="s">
        <v>69</v>
      </c>
      <c r="U546" s="6" t="s">
        <v>69</v>
      </c>
      <c r="V546" s="6" t="s">
        <v>69</v>
      </c>
      <c r="W546" s="6" t="s">
        <v>50</v>
      </c>
      <c r="X546" s="6" t="s">
        <v>1435</v>
      </c>
      <c r="Y546" s="6" t="s">
        <v>286</v>
      </c>
      <c r="Z546" s="6" t="s">
        <v>3116</v>
      </c>
    </row>
    <row r="547" spans="1:26" ht="13.2">
      <c r="A547" s="5">
        <v>45169.425318541667</v>
      </c>
      <c r="B547" s="6" t="s">
        <v>3120</v>
      </c>
      <c r="C547" s="6" t="s">
        <v>27</v>
      </c>
      <c r="D547" s="6" t="s">
        <v>45</v>
      </c>
      <c r="E547" s="6" t="s">
        <v>29</v>
      </c>
      <c r="F547" s="6" t="s">
        <v>30</v>
      </c>
      <c r="G547" s="6" t="s">
        <v>3121</v>
      </c>
      <c r="H547" s="6" t="s">
        <v>46</v>
      </c>
      <c r="I547" s="6" t="s">
        <v>33</v>
      </c>
      <c r="J547" s="6" t="s">
        <v>35</v>
      </c>
      <c r="K547" s="6" t="s">
        <v>35</v>
      </c>
      <c r="L547" s="6" t="s">
        <v>35</v>
      </c>
      <c r="M547" s="6" t="s">
        <v>35</v>
      </c>
      <c r="N547" s="6" t="s">
        <v>35</v>
      </c>
      <c r="O547" s="6" t="s">
        <v>87</v>
      </c>
      <c r="P547" s="6" t="s">
        <v>37</v>
      </c>
      <c r="Q547" s="6" t="s">
        <v>38</v>
      </c>
      <c r="R547" s="6" t="s">
        <v>37</v>
      </c>
      <c r="S547" s="6" t="s">
        <v>37</v>
      </c>
      <c r="T547" s="6" t="s">
        <v>37</v>
      </c>
      <c r="U547" s="6" t="s">
        <v>38</v>
      </c>
      <c r="V547" s="6" t="s">
        <v>38</v>
      </c>
      <c r="W547" s="6" t="s">
        <v>266</v>
      </c>
      <c r="X547" s="6" t="s">
        <v>974</v>
      </c>
      <c r="Y547" s="6" t="s">
        <v>1089</v>
      </c>
      <c r="Z547" s="6" t="s">
        <v>3122</v>
      </c>
    </row>
    <row r="548" spans="1:26" ht="13.2">
      <c r="A548" s="5">
        <v>45169.426000069448</v>
      </c>
      <c r="B548" s="6" t="s">
        <v>3123</v>
      </c>
      <c r="C548" s="6" t="s">
        <v>27</v>
      </c>
      <c r="D548" s="6" t="s">
        <v>45</v>
      </c>
      <c r="E548" s="6" t="s">
        <v>75</v>
      </c>
      <c r="F548" s="6" t="s">
        <v>30</v>
      </c>
      <c r="G548" s="6" t="s">
        <v>31</v>
      </c>
      <c r="H548" s="6" t="s">
        <v>32</v>
      </c>
      <c r="I548" s="6" t="s">
        <v>47</v>
      </c>
      <c r="J548" s="6" t="s">
        <v>60</v>
      </c>
      <c r="K548" s="6" t="s">
        <v>60</v>
      </c>
      <c r="L548" s="6" t="s">
        <v>60</v>
      </c>
      <c r="M548" s="6" t="s">
        <v>60</v>
      </c>
      <c r="N548" s="6" t="s">
        <v>60</v>
      </c>
      <c r="O548" s="6" t="s">
        <v>68</v>
      </c>
      <c r="P548" s="6" t="s">
        <v>69</v>
      </c>
      <c r="Q548" s="6" t="s">
        <v>37</v>
      </c>
      <c r="R548" s="6" t="s">
        <v>69</v>
      </c>
      <c r="S548" s="6" t="s">
        <v>69</v>
      </c>
      <c r="T548" s="6" t="s">
        <v>49</v>
      </c>
      <c r="U548" s="6" t="s">
        <v>37</v>
      </c>
      <c r="V548" s="6" t="s">
        <v>49</v>
      </c>
      <c r="W548" s="6" t="s">
        <v>70</v>
      </c>
      <c r="X548" s="6" t="s">
        <v>1297</v>
      </c>
      <c r="Y548" s="6" t="s">
        <v>156</v>
      </c>
      <c r="Z548" s="6" t="s">
        <v>3124</v>
      </c>
    </row>
    <row r="549" spans="1:26" ht="13.2">
      <c r="A549" s="5">
        <v>45169.427509583329</v>
      </c>
      <c r="B549" s="6" t="s">
        <v>3128</v>
      </c>
      <c r="C549" s="6" t="s">
        <v>27</v>
      </c>
      <c r="D549" s="6" t="s">
        <v>45</v>
      </c>
      <c r="E549" s="6" t="s">
        <v>29</v>
      </c>
      <c r="F549" s="6" t="s">
        <v>30</v>
      </c>
      <c r="G549" s="6" t="s">
        <v>3129</v>
      </c>
      <c r="H549" s="6" t="s">
        <v>59</v>
      </c>
      <c r="I549" s="6" t="s">
        <v>47</v>
      </c>
      <c r="J549" s="6" t="s">
        <v>35</v>
      </c>
      <c r="K549" s="6" t="s">
        <v>48</v>
      </c>
      <c r="L549" s="6" t="s">
        <v>48</v>
      </c>
      <c r="M549" s="6" t="s">
        <v>48</v>
      </c>
      <c r="N549" s="6" t="s">
        <v>48</v>
      </c>
      <c r="O549" s="6" t="s">
        <v>49</v>
      </c>
      <c r="P549" s="6" t="s">
        <v>49</v>
      </c>
      <c r="Q549" s="6" t="s">
        <v>37</v>
      </c>
      <c r="R549" s="6" t="s">
        <v>49</v>
      </c>
      <c r="S549" s="6" t="s">
        <v>49</v>
      </c>
      <c r="T549" s="6" t="s">
        <v>49</v>
      </c>
      <c r="U549" s="6" t="s">
        <v>37</v>
      </c>
      <c r="V549" s="6" t="s">
        <v>49</v>
      </c>
      <c r="W549" s="6" t="s">
        <v>197</v>
      </c>
      <c r="X549" s="6" t="s">
        <v>940</v>
      </c>
      <c r="Y549" s="6" t="s">
        <v>188</v>
      </c>
      <c r="Z549" s="6" t="s">
        <v>3130</v>
      </c>
    </row>
    <row r="550" spans="1:26" ht="13.2">
      <c r="A550" s="5">
        <v>45169.429861990742</v>
      </c>
      <c r="B550" s="6" t="s">
        <v>2672</v>
      </c>
      <c r="C550" s="6" t="s">
        <v>27</v>
      </c>
      <c r="D550" s="6" t="s">
        <v>45</v>
      </c>
      <c r="E550" s="6" t="s">
        <v>29</v>
      </c>
      <c r="F550" s="6" t="s">
        <v>30</v>
      </c>
      <c r="G550" s="6" t="s">
        <v>3136</v>
      </c>
      <c r="H550" s="6" t="s">
        <v>94</v>
      </c>
      <c r="I550" s="6" t="s">
        <v>33</v>
      </c>
      <c r="J550" s="6" t="s">
        <v>48</v>
      </c>
      <c r="K550" s="6" t="s">
        <v>48</v>
      </c>
      <c r="L550" s="6" t="s">
        <v>48</v>
      </c>
      <c r="M550" s="6" t="s">
        <v>48</v>
      </c>
      <c r="N550" s="6" t="s">
        <v>48</v>
      </c>
      <c r="O550" s="6" t="s">
        <v>49</v>
      </c>
      <c r="P550" s="6" t="s">
        <v>49</v>
      </c>
      <c r="Q550" s="6" t="s">
        <v>37</v>
      </c>
      <c r="R550" s="6" t="s">
        <v>49</v>
      </c>
      <c r="S550" s="6" t="s">
        <v>49</v>
      </c>
      <c r="T550" s="6" t="s">
        <v>49</v>
      </c>
      <c r="U550" s="6" t="s">
        <v>49</v>
      </c>
      <c r="V550" s="6" t="s">
        <v>49</v>
      </c>
      <c r="W550" s="6" t="s">
        <v>197</v>
      </c>
      <c r="X550" s="6" t="s">
        <v>940</v>
      </c>
      <c r="Y550" s="6" t="s">
        <v>168</v>
      </c>
      <c r="Z550" s="6" t="s">
        <v>3137</v>
      </c>
    </row>
    <row r="551" spans="1:26" ht="13.2">
      <c r="A551" s="5">
        <v>45169.433034270834</v>
      </c>
      <c r="B551" s="6" t="s">
        <v>3140</v>
      </c>
      <c r="C551" s="6" t="s">
        <v>27</v>
      </c>
      <c r="D551" s="6" t="s">
        <v>45</v>
      </c>
      <c r="E551" s="6" t="s">
        <v>29</v>
      </c>
      <c r="F551" s="6" t="s">
        <v>30</v>
      </c>
      <c r="G551" s="6" t="s">
        <v>31</v>
      </c>
      <c r="H551" s="6" t="s">
        <v>59</v>
      </c>
      <c r="I551" s="6" t="s">
        <v>33</v>
      </c>
      <c r="J551" s="6" t="s">
        <v>35</v>
      </c>
      <c r="K551" s="6" t="s">
        <v>48</v>
      </c>
      <c r="L551" s="6" t="s">
        <v>34</v>
      </c>
      <c r="M551" s="6" t="s">
        <v>35</v>
      </c>
      <c r="N551" s="6" t="s">
        <v>35</v>
      </c>
      <c r="O551" s="6" t="s">
        <v>49</v>
      </c>
      <c r="P551" s="6" t="s">
        <v>49</v>
      </c>
      <c r="Q551" s="6" t="s">
        <v>49</v>
      </c>
      <c r="R551" s="6" t="s">
        <v>49</v>
      </c>
      <c r="S551" s="6" t="s">
        <v>49</v>
      </c>
      <c r="T551" s="6" t="s">
        <v>49</v>
      </c>
      <c r="U551" s="6" t="s">
        <v>49</v>
      </c>
      <c r="V551" s="6" t="s">
        <v>37</v>
      </c>
      <c r="W551" s="6" t="s">
        <v>126</v>
      </c>
      <c r="X551" s="6" t="s">
        <v>1107</v>
      </c>
      <c r="Y551" s="6" t="s">
        <v>821</v>
      </c>
      <c r="Z551" s="6" t="s">
        <v>3141</v>
      </c>
    </row>
    <row r="552" spans="1:26" ht="13.2">
      <c r="A552" s="5">
        <v>45169.435974513894</v>
      </c>
      <c r="B552" s="6" t="s">
        <v>3142</v>
      </c>
      <c r="C552" s="6" t="s">
        <v>27</v>
      </c>
      <c r="D552" s="6" t="s">
        <v>45</v>
      </c>
      <c r="E552" s="6" t="s">
        <v>75</v>
      </c>
      <c r="F552" s="6" t="s">
        <v>30</v>
      </c>
      <c r="G552" s="6" t="s">
        <v>58</v>
      </c>
      <c r="H552" s="6" t="s">
        <v>83</v>
      </c>
      <c r="I552" s="6" t="s">
        <v>47</v>
      </c>
      <c r="J552" s="6" t="s">
        <v>48</v>
      </c>
      <c r="K552" s="6" t="s">
        <v>48</v>
      </c>
      <c r="L552" s="6" t="s">
        <v>48</v>
      </c>
      <c r="M552" s="6" t="s">
        <v>48</v>
      </c>
      <c r="N552" s="6" t="s">
        <v>35</v>
      </c>
      <c r="O552" s="6" t="s">
        <v>68</v>
      </c>
      <c r="P552" s="6" t="s">
        <v>49</v>
      </c>
      <c r="Q552" s="6" t="s">
        <v>37</v>
      </c>
      <c r="R552" s="6" t="s">
        <v>69</v>
      </c>
      <c r="S552" s="6" t="s">
        <v>37</v>
      </c>
      <c r="T552" s="6" t="s">
        <v>69</v>
      </c>
      <c r="U552" s="6" t="s">
        <v>49</v>
      </c>
      <c r="V552" s="6" t="s">
        <v>37</v>
      </c>
      <c r="W552" s="6" t="s">
        <v>100</v>
      </c>
      <c r="X552" s="6" t="s">
        <v>1444</v>
      </c>
      <c r="Y552" s="6" t="s">
        <v>193</v>
      </c>
      <c r="Z552" s="6" t="s">
        <v>3143</v>
      </c>
    </row>
    <row r="553" spans="1:26" ht="13.2">
      <c r="A553" s="5">
        <v>45169.436960590276</v>
      </c>
      <c r="B553" s="6" t="s">
        <v>3144</v>
      </c>
      <c r="C553" s="6" t="s">
        <v>27</v>
      </c>
      <c r="D553" s="6" t="s">
        <v>45</v>
      </c>
      <c r="E553" s="6" t="s">
        <v>29</v>
      </c>
      <c r="F553" s="6" t="s">
        <v>30</v>
      </c>
      <c r="G553" s="6" t="s">
        <v>58</v>
      </c>
      <c r="H553" s="6" t="s">
        <v>226</v>
      </c>
      <c r="I553" s="6" t="s">
        <v>47</v>
      </c>
      <c r="J553" s="6" t="s">
        <v>48</v>
      </c>
      <c r="K553" s="6" t="s">
        <v>48</v>
      </c>
      <c r="L553" s="6" t="s">
        <v>48</v>
      </c>
      <c r="M553" s="6" t="s">
        <v>48</v>
      </c>
      <c r="N553" s="6" t="s">
        <v>48</v>
      </c>
      <c r="O553" s="6" t="s">
        <v>49</v>
      </c>
      <c r="P553" s="6" t="s">
        <v>37</v>
      </c>
      <c r="Q553" s="6" t="s">
        <v>37</v>
      </c>
      <c r="R553" s="6" t="s">
        <v>49</v>
      </c>
      <c r="S553" s="6" t="s">
        <v>49</v>
      </c>
      <c r="T553" s="6" t="s">
        <v>49</v>
      </c>
      <c r="U553" s="6" t="s">
        <v>49</v>
      </c>
      <c r="V553" s="6" t="s">
        <v>37</v>
      </c>
      <c r="W553" s="6" t="s">
        <v>61</v>
      </c>
      <c r="X553" s="6" t="s">
        <v>1406</v>
      </c>
      <c r="Y553" s="6" t="s">
        <v>193</v>
      </c>
      <c r="Z553" s="6" t="s">
        <v>3145</v>
      </c>
    </row>
    <row r="554" spans="1:26" ht="13.2">
      <c r="A554" s="5">
        <v>45169.439146354169</v>
      </c>
      <c r="B554" s="6" t="s">
        <v>3148</v>
      </c>
      <c r="C554" s="6" t="s">
        <v>27</v>
      </c>
      <c r="D554" s="6" t="s">
        <v>45</v>
      </c>
      <c r="E554" s="6" t="s">
        <v>75</v>
      </c>
      <c r="F554" s="6" t="s">
        <v>30</v>
      </c>
      <c r="G554" s="6" t="s">
        <v>58</v>
      </c>
      <c r="H554" s="6" t="s">
        <v>32</v>
      </c>
      <c r="I554" s="6" t="s">
        <v>33</v>
      </c>
      <c r="J554" s="6" t="s">
        <v>48</v>
      </c>
      <c r="K554" s="6" t="s">
        <v>48</v>
      </c>
      <c r="L554" s="6" t="s">
        <v>60</v>
      </c>
      <c r="M554" s="6" t="s">
        <v>48</v>
      </c>
      <c r="N554" s="6" t="s">
        <v>60</v>
      </c>
      <c r="O554" s="6" t="s">
        <v>87</v>
      </c>
      <c r="P554" s="6" t="s">
        <v>49</v>
      </c>
      <c r="Q554" s="6" t="s">
        <v>37</v>
      </c>
      <c r="R554" s="6" t="s">
        <v>69</v>
      </c>
      <c r="S554" s="6" t="s">
        <v>69</v>
      </c>
      <c r="T554" s="6" t="s">
        <v>49</v>
      </c>
      <c r="U554" s="6" t="s">
        <v>49</v>
      </c>
      <c r="V554" s="6" t="s">
        <v>49</v>
      </c>
      <c r="W554" s="6" t="s">
        <v>113</v>
      </c>
      <c r="X554" s="6" t="s">
        <v>1762</v>
      </c>
      <c r="Y554" s="6" t="s">
        <v>1726</v>
      </c>
      <c r="Z554" s="6" t="s">
        <v>3149</v>
      </c>
    </row>
    <row r="555" spans="1:26" ht="13.2">
      <c r="A555" s="5">
        <v>45169.439789560187</v>
      </c>
      <c r="B555" s="6" t="s">
        <v>3150</v>
      </c>
      <c r="C555" s="6" t="s">
        <v>27</v>
      </c>
      <c r="D555" s="6" t="s">
        <v>45</v>
      </c>
      <c r="E555" s="6" t="s">
        <v>29</v>
      </c>
      <c r="F555" s="6" t="s">
        <v>30</v>
      </c>
      <c r="G555" s="6" t="s">
        <v>1735</v>
      </c>
      <c r="H555" s="6" t="s">
        <v>32</v>
      </c>
      <c r="I555" s="6" t="s">
        <v>47</v>
      </c>
      <c r="J555" s="6" t="s">
        <v>48</v>
      </c>
      <c r="K555" s="6" t="s">
        <v>60</v>
      </c>
      <c r="L555" s="6" t="s">
        <v>60</v>
      </c>
      <c r="M555" s="6" t="s">
        <v>48</v>
      </c>
      <c r="N555" s="6" t="s">
        <v>48</v>
      </c>
      <c r="O555" s="6" t="s">
        <v>49</v>
      </c>
      <c r="P555" s="6" t="s">
        <v>49</v>
      </c>
      <c r="Q555" s="6" t="s">
        <v>49</v>
      </c>
      <c r="R555" s="6" t="s">
        <v>49</v>
      </c>
      <c r="S555" s="6" t="s">
        <v>49</v>
      </c>
      <c r="T555" s="6" t="s">
        <v>49</v>
      </c>
      <c r="U555" s="6" t="s">
        <v>49</v>
      </c>
      <c r="V555" s="6" t="s">
        <v>49</v>
      </c>
      <c r="W555" s="6" t="s">
        <v>95</v>
      </c>
      <c r="X555" s="6" t="s">
        <v>1652</v>
      </c>
      <c r="Y555" s="6" t="s">
        <v>965</v>
      </c>
      <c r="Z555" s="6" t="s">
        <v>3151</v>
      </c>
    </row>
    <row r="556" spans="1:26" ht="13.2">
      <c r="A556" s="5">
        <v>45169.443075798612</v>
      </c>
      <c r="B556" s="6" t="s">
        <v>3165</v>
      </c>
      <c r="C556" s="6" t="s">
        <v>27</v>
      </c>
      <c r="D556" s="6" t="s">
        <v>45</v>
      </c>
      <c r="E556" s="6" t="s">
        <v>29</v>
      </c>
      <c r="F556" s="6" t="s">
        <v>30</v>
      </c>
      <c r="G556" s="6" t="s">
        <v>403</v>
      </c>
      <c r="H556" s="6" t="s">
        <v>112</v>
      </c>
      <c r="I556" s="6" t="s">
        <v>33</v>
      </c>
      <c r="J556" s="6" t="s">
        <v>34</v>
      </c>
      <c r="K556" s="6" t="s">
        <v>48</v>
      </c>
      <c r="L556" s="6" t="s">
        <v>48</v>
      </c>
      <c r="M556" s="6" t="s">
        <v>34</v>
      </c>
      <c r="N556" s="6" t="s">
        <v>34</v>
      </c>
      <c r="O556" s="6" t="s">
        <v>49</v>
      </c>
      <c r="P556" s="6" t="s">
        <v>49</v>
      </c>
      <c r="Q556" s="6" t="s">
        <v>49</v>
      </c>
      <c r="R556" s="6" t="s">
        <v>49</v>
      </c>
      <c r="S556" s="6" t="s">
        <v>49</v>
      </c>
      <c r="T556" s="6" t="s">
        <v>49</v>
      </c>
      <c r="U556" s="6" t="s">
        <v>49</v>
      </c>
      <c r="V556" s="6" t="s">
        <v>49</v>
      </c>
      <c r="W556" s="6" t="s">
        <v>39</v>
      </c>
      <c r="X556" s="6" t="s">
        <v>1805</v>
      </c>
      <c r="Y556" s="6" t="s">
        <v>645</v>
      </c>
      <c r="Z556" s="6" t="s">
        <v>3166</v>
      </c>
    </row>
    <row r="557" spans="1:26" ht="13.2">
      <c r="A557" s="5">
        <v>45169.443642928236</v>
      </c>
      <c r="B557" s="6" t="s">
        <v>3167</v>
      </c>
      <c r="C557" s="6" t="s">
        <v>27</v>
      </c>
      <c r="D557" s="6" t="s">
        <v>45</v>
      </c>
      <c r="E557" s="6" t="s">
        <v>29</v>
      </c>
      <c r="F557" s="6" t="s">
        <v>30</v>
      </c>
      <c r="G557" s="6" t="s">
        <v>31</v>
      </c>
      <c r="H557" s="6" t="s">
        <v>112</v>
      </c>
      <c r="I557" s="6" t="s">
        <v>47</v>
      </c>
      <c r="J557" s="6" t="s">
        <v>48</v>
      </c>
      <c r="K557" s="6" t="s">
        <v>48</v>
      </c>
      <c r="L557" s="6" t="s">
        <v>48</v>
      </c>
      <c r="M557" s="6" t="s">
        <v>48</v>
      </c>
      <c r="N557" s="6" t="s">
        <v>48</v>
      </c>
      <c r="O557" s="6" t="s">
        <v>49</v>
      </c>
      <c r="P557" s="6" t="s">
        <v>49</v>
      </c>
      <c r="Q557" s="6" t="s">
        <v>38</v>
      </c>
      <c r="R557" s="6" t="s">
        <v>37</v>
      </c>
      <c r="S557" s="6" t="s">
        <v>37</v>
      </c>
      <c r="T557" s="6" t="s">
        <v>49</v>
      </c>
      <c r="U557" s="6" t="s">
        <v>49</v>
      </c>
      <c r="V557" s="6" t="s">
        <v>38</v>
      </c>
      <c r="W557" s="6" t="s">
        <v>206</v>
      </c>
      <c r="X557" s="6" t="s">
        <v>1024</v>
      </c>
      <c r="Y557" s="6" t="s">
        <v>306</v>
      </c>
      <c r="Z557" s="6" t="s">
        <v>3168</v>
      </c>
    </row>
    <row r="558" spans="1:26" ht="13.2">
      <c r="A558" s="5">
        <v>45169.444424872687</v>
      </c>
      <c r="B558" s="6" t="s">
        <v>3169</v>
      </c>
      <c r="C558" s="6" t="s">
        <v>27</v>
      </c>
      <c r="D558" s="6" t="s">
        <v>45</v>
      </c>
      <c r="E558" s="6" t="s">
        <v>29</v>
      </c>
      <c r="F558" s="6" t="s">
        <v>30</v>
      </c>
      <c r="G558" s="6" t="s">
        <v>58</v>
      </c>
      <c r="H558" s="6" t="s">
        <v>46</v>
      </c>
      <c r="I558" s="6" t="s">
        <v>47</v>
      </c>
      <c r="J558" s="6" t="s">
        <v>35</v>
      </c>
      <c r="K558" s="6" t="s">
        <v>48</v>
      </c>
      <c r="L558" s="6" t="s">
        <v>48</v>
      </c>
      <c r="M558" s="6" t="s">
        <v>48</v>
      </c>
      <c r="N558" s="6" t="s">
        <v>48</v>
      </c>
      <c r="O558" s="6" t="s">
        <v>49</v>
      </c>
      <c r="P558" s="6" t="s">
        <v>37</v>
      </c>
      <c r="Q558" s="6" t="s">
        <v>49</v>
      </c>
      <c r="R558" s="6" t="s">
        <v>49</v>
      </c>
      <c r="S558" s="6" t="s">
        <v>49</v>
      </c>
      <c r="T558" s="6" t="s">
        <v>49</v>
      </c>
      <c r="U558" s="6" t="s">
        <v>49</v>
      </c>
      <c r="V558" s="6" t="s">
        <v>49</v>
      </c>
      <c r="W558" s="6" t="s">
        <v>126</v>
      </c>
      <c r="X558" s="6" t="s">
        <v>1652</v>
      </c>
      <c r="Y558" s="6" t="s">
        <v>168</v>
      </c>
      <c r="Z558" s="6" t="s">
        <v>3170</v>
      </c>
    </row>
    <row r="559" spans="1:26" ht="13.2">
      <c r="A559" s="5">
        <v>45169.444596782407</v>
      </c>
      <c r="B559" s="6" t="s">
        <v>3171</v>
      </c>
      <c r="C559" s="6" t="s">
        <v>27</v>
      </c>
      <c r="D559" s="6" t="s">
        <v>45</v>
      </c>
      <c r="E559" s="6" t="s">
        <v>75</v>
      </c>
      <c r="F559" s="6" t="s">
        <v>30</v>
      </c>
      <c r="G559" s="6" t="s">
        <v>58</v>
      </c>
      <c r="H559" s="6" t="s">
        <v>46</v>
      </c>
      <c r="I559" s="6" t="s">
        <v>47</v>
      </c>
      <c r="J559" s="6" t="s">
        <v>48</v>
      </c>
      <c r="K559" s="6" t="s">
        <v>60</v>
      </c>
      <c r="L559" s="6" t="s">
        <v>60</v>
      </c>
      <c r="M559" s="6" t="s">
        <v>60</v>
      </c>
      <c r="N559" s="6" t="s">
        <v>48</v>
      </c>
      <c r="O559" s="6" t="s">
        <v>49</v>
      </c>
      <c r="P559" s="6" t="s">
        <v>69</v>
      </c>
      <c r="Q559" s="6" t="s">
        <v>49</v>
      </c>
      <c r="R559" s="6" t="s">
        <v>69</v>
      </c>
      <c r="S559" s="6" t="s">
        <v>69</v>
      </c>
      <c r="T559" s="6" t="s">
        <v>69</v>
      </c>
      <c r="U559" s="6" t="s">
        <v>49</v>
      </c>
      <c r="V559" s="6" t="s">
        <v>69</v>
      </c>
      <c r="W559" s="6" t="s">
        <v>88</v>
      </c>
      <c r="X559" s="6" t="s">
        <v>1180</v>
      </c>
      <c r="Y559" s="6" t="s">
        <v>128</v>
      </c>
      <c r="Z559" s="6" t="s">
        <v>3172</v>
      </c>
    </row>
    <row r="560" spans="1:26" ht="13.2">
      <c r="A560" s="5">
        <v>45169.448803738429</v>
      </c>
      <c r="B560" s="6" t="s">
        <v>3182</v>
      </c>
      <c r="C560" s="6" t="s">
        <v>27</v>
      </c>
      <c r="D560" s="6" t="s">
        <v>45</v>
      </c>
      <c r="E560" s="6" t="s">
        <v>75</v>
      </c>
      <c r="F560" s="6" t="s">
        <v>30</v>
      </c>
      <c r="G560" s="6" t="s">
        <v>58</v>
      </c>
      <c r="H560" s="6" t="s">
        <v>226</v>
      </c>
      <c r="I560" s="6" t="s">
        <v>47</v>
      </c>
      <c r="J560" s="6" t="s">
        <v>48</v>
      </c>
      <c r="K560" s="6" t="s">
        <v>48</v>
      </c>
      <c r="L560" s="6" t="s">
        <v>48</v>
      </c>
      <c r="M560" s="6" t="s">
        <v>48</v>
      </c>
      <c r="N560" s="6" t="s">
        <v>48</v>
      </c>
      <c r="O560" s="6" t="s">
        <v>49</v>
      </c>
      <c r="P560" s="6" t="s">
        <v>49</v>
      </c>
      <c r="Q560" s="6" t="s">
        <v>37</v>
      </c>
      <c r="R560" s="6" t="s">
        <v>37</v>
      </c>
      <c r="S560" s="6" t="s">
        <v>37</v>
      </c>
      <c r="T560" s="6" t="s">
        <v>37</v>
      </c>
      <c r="U560" s="6" t="s">
        <v>37</v>
      </c>
      <c r="V560" s="6" t="s">
        <v>37</v>
      </c>
      <c r="W560" s="6" t="s">
        <v>100</v>
      </c>
      <c r="X560" s="6" t="s">
        <v>1391</v>
      </c>
      <c r="Y560" s="6" t="s">
        <v>79</v>
      </c>
      <c r="Z560" s="6" t="s">
        <v>3183</v>
      </c>
    </row>
    <row r="561" spans="1:26" ht="13.2">
      <c r="A561" s="5">
        <v>45169.466465057871</v>
      </c>
      <c r="B561" s="6" t="s">
        <v>3186</v>
      </c>
      <c r="C561" s="6" t="s">
        <v>27</v>
      </c>
      <c r="D561" s="6" t="s">
        <v>45</v>
      </c>
      <c r="E561" s="6" t="s">
        <v>29</v>
      </c>
      <c r="F561" s="6" t="s">
        <v>248</v>
      </c>
      <c r="G561" s="6" t="s">
        <v>214</v>
      </c>
      <c r="H561" s="6" t="s">
        <v>112</v>
      </c>
      <c r="I561" s="6" t="s">
        <v>33</v>
      </c>
      <c r="J561" s="6" t="s">
        <v>35</v>
      </c>
      <c r="K561" s="6" t="s">
        <v>35</v>
      </c>
      <c r="L561" s="6" t="s">
        <v>35</v>
      </c>
      <c r="M561" s="6" t="s">
        <v>34</v>
      </c>
      <c r="N561" s="6" t="s">
        <v>34</v>
      </c>
      <c r="O561" s="6" t="s">
        <v>87</v>
      </c>
      <c r="P561" s="6" t="s">
        <v>37</v>
      </c>
      <c r="Q561" s="6" t="s">
        <v>38</v>
      </c>
      <c r="R561" s="6" t="s">
        <v>38</v>
      </c>
      <c r="S561" s="6" t="s">
        <v>38</v>
      </c>
      <c r="T561" s="6" t="s">
        <v>37</v>
      </c>
      <c r="U561" s="6" t="s">
        <v>37</v>
      </c>
      <c r="V561" s="6" t="s">
        <v>38</v>
      </c>
      <c r="W561" s="6" t="s">
        <v>139</v>
      </c>
      <c r="X561" s="6" t="s">
        <v>978</v>
      </c>
      <c r="Y561" s="6" t="s">
        <v>474</v>
      </c>
      <c r="Z561" s="6" t="s">
        <v>3187</v>
      </c>
    </row>
    <row r="562" spans="1:26" ht="13.2">
      <c r="A562" s="5">
        <v>45169.47372800926</v>
      </c>
      <c r="B562" s="6" t="s">
        <v>3196</v>
      </c>
      <c r="C562" s="6" t="s">
        <v>27</v>
      </c>
      <c r="D562" s="6" t="s">
        <v>45</v>
      </c>
      <c r="E562" s="6" t="s">
        <v>29</v>
      </c>
      <c r="F562" s="6" t="s">
        <v>30</v>
      </c>
      <c r="G562" s="6" t="s">
        <v>58</v>
      </c>
      <c r="H562" s="6" t="s">
        <v>105</v>
      </c>
      <c r="I562" s="6" t="s">
        <v>47</v>
      </c>
      <c r="J562" s="6" t="s">
        <v>48</v>
      </c>
      <c r="K562" s="6" t="s">
        <v>48</v>
      </c>
      <c r="L562" s="6" t="s">
        <v>48</v>
      </c>
      <c r="M562" s="6" t="s">
        <v>48</v>
      </c>
      <c r="N562" s="6" t="s">
        <v>48</v>
      </c>
      <c r="O562" s="6" t="s">
        <v>49</v>
      </c>
      <c r="P562" s="6" t="s">
        <v>49</v>
      </c>
      <c r="Q562" s="6" t="s">
        <v>49</v>
      </c>
      <c r="R562" s="6" t="s">
        <v>49</v>
      </c>
      <c r="S562" s="6" t="s">
        <v>49</v>
      </c>
      <c r="T562" s="6" t="s">
        <v>49</v>
      </c>
      <c r="U562" s="6" t="s">
        <v>49</v>
      </c>
      <c r="V562" s="6" t="s">
        <v>49</v>
      </c>
      <c r="W562" s="6" t="s">
        <v>95</v>
      </c>
      <c r="X562" s="6" t="s">
        <v>1444</v>
      </c>
      <c r="Y562" s="6" t="s">
        <v>393</v>
      </c>
      <c r="Z562" s="6" t="s">
        <v>3197</v>
      </c>
    </row>
    <row r="563" spans="1:26" ht="13.2">
      <c r="A563" s="5">
        <v>45169.477852407406</v>
      </c>
      <c r="B563" s="6" t="s">
        <v>3198</v>
      </c>
      <c r="C563" s="6" t="s">
        <v>27</v>
      </c>
      <c r="D563" s="6" t="s">
        <v>45</v>
      </c>
      <c r="E563" s="6" t="s">
        <v>29</v>
      </c>
      <c r="F563" s="6" t="s">
        <v>30</v>
      </c>
      <c r="G563" s="6" t="s">
        <v>31</v>
      </c>
      <c r="H563" s="6" t="s">
        <v>112</v>
      </c>
      <c r="I563" s="6" t="s">
        <v>47</v>
      </c>
      <c r="J563" s="6" t="s">
        <v>48</v>
      </c>
      <c r="K563" s="6" t="s">
        <v>48</v>
      </c>
      <c r="L563" s="6" t="s">
        <v>60</v>
      </c>
      <c r="M563" s="6" t="s">
        <v>60</v>
      </c>
      <c r="N563" s="6" t="s">
        <v>60</v>
      </c>
      <c r="O563" s="6" t="s">
        <v>49</v>
      </c>
      <c r="P563" s="6" t="s">
        <v>49</v>
      </c>
      <c r="Q563" s="6" t="s">
        <v>69</v>
      </c>
      <c r="R563" s="6" t="s">
        <v>69</v>
      </c>
      <c r="S563" s="6" t="s">
        <v>49</v>
      </c>
      <c r="T563" s="6" t="s">
        <v>49</v>
      </c>
      <c r="U563" s="6" t="s">
        <v>49</v>
      </c>
      <c r="V563" s="6" t="s">
        <v>49</v>
      </c>
      <c r="W563" s="6" t="s">
        <v>197</v>
      </c>
      <c r="X563" s="6" t="s">
        <v>3199</v>
      </c>
      <c r="Y563" s="6" t="s">
        <v>90</v>
      </c>
      <c r="Z563" s="6" t="s">
        <v>3200</v>
      </c>
    </row>
    <row r="564" spans="1:26" ht="13.2">
      <c r="A564" s="5">
        <v>45169.482388287041</v>
      </c>
      <c r="B564" s="6" t="s">
        <v>3207</v>
      </c>
      <c r="C564" s="6" t="s">
        <v>27</v>
      </c>
      <c r="D564" s="6" t="s">
        <v>45</v>
      </c>
      <c r="E564" s="6" t="s">
        <v>75</v>
      </c>
      <c r="F564" s="6" t="s">
        <v>30</v>
      </c>
      <c r="G564" s="6" t="s">
        <v>3208</v>
      </c>
      <c r="H564" s="6" t="s">
        <v>94</v>
      </c>
      <c r="I564" s="6" t="s">
        <v>47</v>
      </c>
      <c r="J564" s="6" t="s">
        <v>60</v>
      </c>
      <c r="K564" s="6" t="s">
        <v>60</v>
      </c>
      <c r="L564" s="6" t="s">
        <v>60</v>
      </c>
      <c r="M564" s="6" t="s">
        <v>60</v>
      </c>
      <c r="N564" s="6" t="s">
        <v>60</v>
      </c>
      <c r="O564" s="6" t="s">
        <v>68</v>
      </c>
      <c r="P564" s="6" t="s">
        <v>69</v>
      </c>
      <c r="Q564" s="6" t="s">
        <v>69</v>
      </c>
      <c r="R564" s="6" t="s">
        <v>69</v>
      </c>
      <c r="S564" s="6" t="s">
        <v>69</v>
      </c>
      <c r="T564" s="6" t="s">
        <v>69</v>
      </c>
      <c r="U564" s="6" t="s">
        <v>69</v>
      </c>
      <c r="V564" s="6" t="s">
        <v>69</v>
      </c>
      <c r="W564" s="6" t="s">
        <v>159</v>
      </c>
      <c r="X564" s="6" t="s">
        <v>1652</v>
      </c>
      <c r="Y564" s="6" t="s">
        <v>2232</v>
      </c>
      <c r="Z564" s="6" t="s">
        <v>3209</v>
      </c>
    </row>
    <row r="565" spans="1:26" ht="13.2">
      <c r="A565" s="5">
        <v>45169.487029328702</v>
      </c>
      <c r="B565" s="6" t="s">
        <v>3210</v>
      </c>
      <c r="C565" s="6" t="s">
        <v>44</v>
      </c>
      <c r="D565" s="6" t="s">
        <v>45</v>
      </c>
      <c r="E565" s="6" t="s">
        <v>230</v>
      </c>
      <c r="F565" s="6" t="s">
        <v>164</v>
      </c>
      <c r="G565" s="6" t="s">
        <v>58</v>
      </c>
      <c r="H565" s="6" t="s">
        <v>112</v>
      </c>
      <c r="I565" s="6" t="s">
        <v>47</v>
      </c>
      <c r="J565" s="6" t="s">
        <v>35</v>
      </c>
      <c r="K565" s="6" t="s">
        <v>35</v>
      </c>
      <c r="L565" s="6" t="s">
        <v>48</v>
      </c>
      <c r="M565" s="6" t="s">
        <v>35</v>
      </c>
      <c r="N565" s="6" t="s">
        <v>35</v>
      </c>
      <c r="O565" s="6" t="s">
        <v>49</v>
      </c>
      <c r="P565" s="6" t="s">
        <v>49</v>
      </c>
      <c r="Q565" s="6" t="s">
        <v>49</v>
      </c>
      <c r="R565" s="6" t="s">
        <v>49</v>
      </c>
      <c r="S565" s="6" t="s">
        <v>37</v>
      </c>
      <c r="T565" s="6" t="s">
        <v>37</v>
      </c>
      <c r="U565" s="6" t="s">
        <v>49</v>
      </c>
      <c r="V565" s="6" t="s">
        <v>49</v>
      </c>
      <c r="W565" s="6" t="s">
        <v>1892</v>
      </c>
      <c r="X565" s="6" t="s">
        <v>1578</v>
      </c>
      <c r="Y565" s="6" t="s">
        <v>555</v>
      </c>
      <c r="Z565" s="6" t="s">
        <v>3211</v>
      </c>
    </row>
    <row r="566" spans="1:26" ht="13.2">
      <c r="A566" s="5">
        <v>45169.490439317131</v>
      </c>
      <c r="B566" s="6" t="s">
        <v>3212</v>
      </c>
      <c r="C566" s="6" t="s">
        <v>27</v>
      </c>
      <c r="D566" s="6" t="s">
        <v>45</v>
      </c>
      <c r="E566" s="6" t="s">
        <v>29</v>
      </c>
      <c r="F566" s="6" t="s">
        <v>30</v>
      </c>
      <c r="G566" s="6" t="s">
        <v>58</v>
      </c>
      <c r="H566" s="6" t="s">
        <v>226</v>
      </c>
      <c r="I566" s="6" t="s">
        <v>33</v>
      </c>
      <c r="J566" s="6" t="s">
        <v>35</v>
      </c>
      <c r="K566" s="6" t="s">
        <v>48</v>
      </c>
      <c r="L566" s="6" t="s">
        <v>35</v>
      </c>
      <c r="M566" s="6" t="s">
        <v>35</v>
      </c>
      <c r="N566" s="6" t="s">
        <v>35</v>
      </c>
      <c r="O566" s="6" t="s">
        <v>87</v>
      </c>
      <c r="P566" s="6" t="s">
        <v>37</v>
      </c>
      <c r="Q566" s="6" t="s">
        <v>37</v>
      </c>
      <c r="R566" s="6" t="s">
        <v>37</v>
      </c>
      <c r="S566" s="6" t="s">
        <v>37</v>
      </c>
      <c r="T566" s="6" t="s">
        <v>37</v>
      </c>
      <c r="U566" s="6" t="s">
        <v>37</v>
      </c>
      <c r="V566" s="6" t="s">
        <v>37</v>
      </c>
      <c r="W566" s="6" t="s">
        <v>50</v>
      </c>
      <c r="X566" s="6" t="s">
        <v>1391</v>
      </c>
      <c r="Y566" s="6" t="s">
        <v>156</v>
      </c>
      <c r="Z566" s="6" t="s">
        <v>3213</v>
      </c>
    </row>
    <row r="567" spans="1:26" ht="13.2">
      <c r="A567" s="5">
        <v>45169.49046361111</v>
      </c>
      <c r="B567" s="6" t="s">
        <v>3214</v>
      </c>
      <c r="C567" s="6" t="s">
        <v>27</v>
      </c>
      <c r="D567" s="6" t="s">
        <v>45</v>
      </c>
      <c r="E567" s="6" t="s">
        <v>230</v>
      </c>
      <c r="F567" s="6" t="s">
        <v>164</v>
      </c>
      <c r="G567" s="6" t="s">
        <v>3215</v>
      </c>
      <c r="H567" s="6" t="s">
        <v>125</v>
      </c>
      <c r="I567" s="6" t="s">
        <v>47</v>
      </c>
      <c r="J567" s="6" t="s">
        <v>35</v>
      </c>
      <c r="K567" s="6" t="s">
        <v>35</v>
      </c>
      <c r="L567" s="6" t="s">
        <v>48</v>
      </c>
      <c r="M567" s="6" t="s">
        <v>35</v>
      </c>
      <c r="N567" s="6" t="s">
        <v>35</v>
      </c>
      <c r="O567" s="6" t="s">
        <v>87</v>
      </c>
      <c r="P567" s="6" t="s">
        <v>37</v>
      </c>
      <c r="Q567" s="6" t="s">
        <v>37</v>
      </c>
      <c r="R567" s="6" t="s">
        <v>49</v>
      </c>
      <c r="S567" s="6" t="s">
        <v>49</v>
      </c>
      <c r="T567" s="6" t="s">
        <v>49</v>
      </c>
      <c r="U567" s="6" t="s">
        <v>49</v>
      </c>
      <c r="V567" s="6" t="s">
        <v>37</v>
      </c>
      <c r="W567" s="6" t="s">
        <v>126</v>
      </c>
      <c r="X567" s="6" t="s">
        <v>1141</v>
      </c>
      <c r="Y567" s="6" t="s">
        <v>531</v>
      </c>
      <c r="Z567" s="6" t="s">
        <v>3216</v>
      </c>
    </row>
    <row r="568" spans="1:26" ht="13.2">
      <c r="A568" s="5">
        <v>45169.491187615742</v>
      </c>
      <c r="B568" s="6" t="s">
        <v>3219</v>
      </c>
      <c r="C568" s="6" t="s">
        <v>27</v>
      </c>
      <c r="D568" s="6" t="s">
        <v>45</v>
      </c>
      <c r="E568" s="6" t="s">
        <v>29</v>
      </c>
      <c r="F568" s="6" t="s">
        <v>30</v>
      </c>
      <c r="G568" s="6" t="s">
        <v>58</v>
      </c>
      <c r="H568" s="6" t="s">
        <v>148</v>
      </c>
      <c r="I568" s="6" t="s">
        <v>33</v>
      </c>
      <c r="J568" s="6" t="s">
        <v>35</v>
      </c>
      <c r="K568" s="6" t="s">
        <v>35</v>
      </c>
      <c r="L568" s="6" t="s">
        <v>35</v>
      </c>
      <c r="M568" s="6" t="s">
        <v>48</v>
      </c>
      <c r="N568" s="6" t="s">
        <v>35</v>
      </c>
      <c r="O568" s="6" t="s">
        <v>49</v>
      </c>
      <c r="P568" s="6" t="s">
        <v>37</v>
      </c>
      <c r="Q568" s="6" t="s">
        <v>37</v>
      </c>
      <c r="R568" s="6" t="s">
        <v>49</v>
      </c>
      <c r="S568" s="6" t="s">
        <v>38</v>
      </c>
      <c r="T568" s="6" t="s">
        <v>49</v>
      </c>
      <c r="U568" s="6" t="s">
        <v>37</v>
      </c>
      <c r="V568" s="6" t="s">
        <v>37</v>
      </c>
      <c r="W568" s="6" t="s">
        <v>106</v>
      </c>
      <c r="X568" s="6" t="s">
        <v>1510</v>
      </c>
      <c r="Y568" s="6" t="s">
        <v>306</v>
      </c>
      <c r="Z568" s="6" t="s">
        <v>3220</v>
      </c>
    </row>
    <row r="569" spans="1:26" ht="13.2">
      <c r="A569" s="5">
        <v>45169.491764050923</v>
      </c>
      <c r="B569" s="6" t="s">
        <v>3221</v>
      </c>
      <c r="C569" s="6" t="s">
        <v>27</v>
      </c>
      <c r="D569" s="6" t="s">
        <v>45</v>
      </c>
      <c r="E569" s="6" t="s">
        <v>29</v>
      </c>
      <c r="F569" s="6" t="s">
        <v>30</v>
      </c>
      <c r="G569" s="6" t="s">
        <v>31</v>
      </c>
      <c r="H569" s="6" t="s">
        <v>148</v>
      </c>
      <c r="I569" s="6" t="s">
        <v>47</v>
      </c>
      <c r="J569" s="6" t="s">
        <v>48</v>
      </c>
      <c r="K569" s="6" t="s">
        <v>35</v>
      </c>
      <c r="L569" s="6" t="s">
        <v>48</v>
      </c>
      <c r="M569" s="6" t="s">
        <v>48</v>
      </c>
      <c r="N569" s="6" t="s">
        <v>48</v>
      </c>
      <c r="O569" s="6" t="s">
        <v>49</v>
      </c>
      <c r="P569" s="6" t="s">
        <v>49</v>
      </c>
      <c r="Q569" s="6" t="s">
        <v>37</v>
      </c>
      <c r="R569" s="6" t="s">
        <v>37</v>
      </c>
      <c r="S569" s="6" t="s">
        <v>49</v>
      </c>
      <c r="T569" s="6" t="s">
        <v>49</v>
      </c>
      <c r="U569" s="6" t="s">
        <v>37</v>
      </c>
      <c r="V569" s="6" t="s">
        <v>37</v>
      </c>
      <c r="W569" s="6" t="s">
        <v>95</v>
      </c>
      <c r="X569" s="6" t="s">
        <v>1058</v>
      </c>
      <c r="Y569" s="6" t="s">
        <v>286</v>
      </c>
      <c r="Z569" s="6" t="s">
        <v>3222</v>
      </c>
    </row>
    <row r="570" spans="1:26" ht="13.2">
      <c r="A570" s="5">
        <v>45169.492413749998</v>
      </c>
      <c r="B570" s="6" t="s">
        <v>3223</v>
      </c>
      <c r="C570" s="6" t="s">
        <v>27</v>
      </c>
      <c r="D570" s="6" t="s">
        <v>3224</v>
      </c>
      <c r="E570" s="6" t="s">
        <v>29</v>
      </c>
      <c r="F570" s="6" t="s">
        <v>30</v>
      </c>
      <c r="G570" s="6" t="s">
        <v>31</v>
      </c>
      <c r="H570" s="6" t="s">
        <v>125</v>
      </c>
      <c r="I570" s="6" t="s">
        <v>33</v>
      </c>
      <c r="J570" s="6" t="s">
        <v>35</v>
      </c>
      <c r="K570" s="6" t="s">
        <v>35</v>
      </c>
      <c r="L570" s="6" t="s">
        <v>48</v>
      </c>
      <c r="M570" s="6" t="s">
        <v>48</v>
      </c>
      <c r="N570" s="6" t="s">
        <v>48</v>
      </c>
      <c r="O570" s="6" t="s">
        <v>49</v>
      </c>
      <c r="P570" s="6" t="s">
        <v>49</v>
      </c>
      <c r="Q570" s="6" t="s">
        <v>37</v>
      </c>
      <c r="R570" s="6" t="s">
        <v>49</v>
      </c>
      <c r="S570" s="6" t="s">
        <v>49</v>
      </c>
      <c r="T570" s="6" t="s">
        <v>49</v>
      </c>
      <c r="U570" s="6" t="s">
        <v>49</v>
      </c>
      <c r="V570" s="6" t="s">
        <v>49</v>
      </c>
      <c r="W570" s="6" t="s">
        <v>88</v>
      </c>
      <c r="X570" s="6" t="s">
        <v>940</v>
      </c>
      <c r="Y570" s="6" t="s">
        <v>168</v>
      </c>
      <c r="Z570" s="6" t="s">
        <v>3225</v>
      </c>
    </row>
    <row r="571" spans="1:26" ht="13.2">
      <c r="A571" s="5">
        <v>45169.499131747682</v>
      </c>
      <c r="B571" s="6" t="s">
        <v>3229</v>
      </c>
      <c r="C571" s="6" t="s">
        <v>44</v>
      </c>
      <c r="D571" s="6" t="s">
        <v>45</v>
      </c>
      <c r="E571" s="6" t="s">
        <v>230</v>
      </c>
      <c r="F571" s="6" t="s">
        <v>164</v>
      </c>
      <c r="G571" s="6" t="s">
        <v>403</v>
      </c>
      <c r="H571" s="6" t="s">
        <v>226</v>
      </c>
      <c r="I571" s="6" t="s">
        <v>33</v>
      </c>
      <c r="J571" s="6" t="s">
        <v>35</v>
      </c>
      <c r="K571" s="6" t="s">
        <v>35</v>
      </c>
      <c r="L571" s="6" t="s">
        <v>35</v>
      </c>
      <c r="M571" s="6" t="s">
        <v>35</v>
      </c>
      <c r="N571" s="6" t="s">
        <v>35</v>
      </c>
      <c r="O571" s="6" t="s">
        <v>87</v>
      </c>
      <c r="P571" s="6" t="s">
        <v>37</v>
      </c>
      <c r="Q571" s="6" t="s">
        <v>37</v>
      </c>
      <c r="R571" s="6" t="s">
        <v>37</v>
      </c>
      <c r="S571" s="6" t="s">
        <v>37</v>
      </c>
      <c r="T571" s="6" t="s">
        <v>37</v>
      </c>
      <c r="U571" s="6" t="s">
        <v>37</v>
      </c>
      <c r="V571" s="6" t="s">
        <v>37</v>
      </c>
      <c r="W571" s="6" t="s">
        <v>77</v>
      </c>
      <c r="X571" s="6" t="s">
        <v>3230</v>
      </c>
      <c r="Y571" s="6" t="s">
        <v>2795</v>
      </c>
      <c r="Z571" s="6" t="s">
        <v>3231</v>
      </c>
    </row>
    <row r="572" spans="1:26" ht="13.2">
      <c r="A572" s="5">
        <v>45169.500765266203</v>
      </c>
      <c r="B572" s="6" t="s">
        <v>1666</v>
      </c>
      <c r="C572" s="6" t="s">
        <v>27</v>
      </c>
      <c r="D572" s="6" t="s">
        <v>45</v>
      </c>
      <c r="E572" s="6" t="s">
        <v>29</v>
      </c>
      <c r="F572" s="6" t="s">
        <v>30</v>
      </c>
      <c r="G572" s="6" t="s">
        <v>58</v>
      </c>
      <c r="H572" s="6" t="s">
        <v>105</v>
      </c>
      <c r="I572" s="6" t="s">
        <v>47</v>
      </c>
      <c r="J572" s="6" t="s">
        <v>48</v>
      </c>
      <c r="K572" s="6" t="s">
        <v>48</v>
      </c>
      <c r="L572" s="6" t="s">
        <v>48</v>
      </c>
      <c r="M572" s="6" t="s">
        <v>48</v>
      </c>
      <c r="N572" s="6" t="s">
        <v>48</v>
      </c>
      <c r="O572" s="6" t="s">
        <v>49</v>
      </c>
      <c r="P572" s="6" t="s">
        <v>49</v>
      </c>
      <c r="Q572" s="6" t="s">
        <v>49</v>
      </c>
      <c r="R572" s="6" t="s">
        <v>49</v>
      </c>
      <c r="S572" s="6" t="s">
        <v>49</v>
      </c>
      <c r="T572" s="6" t="s">
        <v>49</v>
      </c>
      <c r="U572" s="6" t="s">
        <v>49</v>
      </c>
      <c r="V572" s="6" t="s">
        <v>49</v>
      </c>
      <c r="W572" s="6" t="s">
        <v>197</v>
      </c>
      <c r="X572" s="6" t="s">
        <v>1769</v>
      </c>
      <c r="Y572" s="6" t="s">
        <v>565</v>
      </c>
      <c r="Z572" s="6" t="s">
        <v>3232</v>
      </c>
    </row>
    <row r="573" spans="1:26" ht="13.2">
      <c r="A573" s="5">
        <v>45169.505491157412</v>
      </c>
      <c r="B573" s="6" t="s">
        <v>3236</v>
      </c>
      <c r="C573" s="6" t="s">
        <v>27</v>
      </c>
      <c r="D573" s="6" t="s">
        <v>45</v>
      </c>
      <c r="E573" s="6" t="s">
        <v>230</v>
      </c>
      <c r="F573" s="6" t="s">
        <v>164</v>
      </c>
      <c r="G573" s="6" t="s">
        <v>403</v>
      </c>
      <c r="H573" s="6" t="s">
        <v>112</v>
      </c>
      <c r="I573" s="6" t="s">
        <v>47</v>
      </c>
      <c r="J573" s="6" t="s">
        <v>35</v>
      </c>
      <c r="K573" s="6" t="s">
        <v>35</v>
      </c>
      <c r="L573" s="6" t="s">
        <v>35</v>
      </c>
      <c r="M573" s="6" t="s">
        <v>35</v>
      </c>
      <c r="N573" s="6" t="s">
        <v>35</v>
      </c>
      <c r="O573" s="6" t="s">
        <v>49</v>
      </c>
      <c r="P573" s="6" t="s">
        <v>49</v>
      </c>
      <c r="Q573" s="6" t="s">
        <v>49</v>
      </c>
      <c r="R573" s="6" t="s">
        <v>49</v>
      </c>
      <c r="S573" s="6" t="s">
        <v>49</v>
      </c>
      <c r="T573" s="6" t="s">
        <v>49</v>
      </c>
      <c r="U573" s="6" t="s">
        <v>37</v>
      </c>
      <c r="V573" s="6" t="s">
        <v>37</v>
      </c>
      <c r="W573" s="6" t="s">
        <v>206</v>
      </c>
      <c r="X573" s="6" t="s">
        <v>1391</v>
      </c>
      <c r="Y573" s="6" t="s">
        <v>72</v>
      </c>
      <c r="Z573" s="6" t="s">
        <v>1335</v>
      </c>
    </row>
    <row r="574" spans="1:26" ht="13.2">
      <c r="A574" s="5">
        <v>45169.518620370371</v>
      </c>
      <c r="B574" s="6" t="s">
        <v>3243</v>
      </c>
      <c r="C574" s="6" t="s">
        <v>27</v>
      </c>
      <c r="D574" s="6" t="s">
        <v>45</v>
      </c>
      <c r="E574" s="6" t="s">
        <v>29</v>
      </c>
      <c r="F574" s="6" t="s">
        <v>30</v>
      </c>
      <c r="G574" s="6" t="s">
        <v>31</v>
      </c>
      <c r="H574" s="6" t="s">
        <v>59</v>
      </c>
      <c r="I574" s="6" t="s">
        <v>47</v>
      </c>
      <c r="J574" s="6" t="s">
        <v>35</v>
      </c>
      <c r="K574" s="6" t="s">
        <v>35</v>
      </c>
      <c r="L574" s="6" t="s">
        <v>35</v>
      </c>
      <c r="M574" s="6" t="s">
        <v>35</v>
      </c>
      <c r="N574" s="6" t="s">
        <v>35</v>
      </c>
      <c r="O574" s="6" t="s">
        <v>87</v>
      </c>
      <c r="P574" s="6" t="s">
        <v>37</v>
      </c>
      <c r="Q574" s="6" t="s">
        <v>37</v>
      </c>
      <c r="R574" s="6" t="s">
        <v>37</v>
      </c>
      <c r="S574" s="6" t="s">
        <v>49</v>
      </c>
      <c r="T574" s="6" t="s">
        <v>49</v>
      </c>
      <c r="U574" s="6" t="s">
        <v>49</v>
      </c>
      <c r="V574" s="6" t="s">
        <v>37</v>
      </c>
      <c r="W574" s="6" t="s">
        <v>95</v>
      </c>
      <c r="X574" s="6" t="s">
        <v>3244</v>
      </c>
      <c r="Y574" s="6" t="s">
        <v>548</v>
      </c>
      <c r="Z574" s="6" t="s">
        <v>3245</v>
      </c>
    </row>
    <row r="575" spans="1:26" ht="13.2">
      <c r="A575" s="5">
        <v>45169.519096215277</v>
      </c>
      <c r="B575" s="6" t="s">
        <v>3246</v>
      </c>
      <c r="C575" s="6" t="s">
        <v>27</v>
      </c>
      <c r="D575" s="6" t="s">
        <v>45</v>
      </c>
      <c r="E575" s="6" t="s">
        <v>230</v>
      </c>
      <c r="F575" s="6" t="s">
        <v>30</v>
      </c>
      <c r="G575" s="6" t="s">
        <v>58</v>
      </c>
      <c r="H575" s="6" t="s">
        <v>94</v>
      </c>
      <c r="I575" s="6" t="s">
        <v>47</v>
      </c>
      <c r="J575" s="6" t="s">
        <v>48</v>
      </c>
      <c r="K575" s="6" t="s">
        <v>48</v>
      </c>
      <c r="L575" s="6" t="s">
        <v>48</v>
      </c>
      <c r="M575" s="6" t="s">
        <v>48</v>
      </c>
      <c r="N575" s="6" t="s">
        <v>48</v>
      </c>
      <c r="O575" s="6" t="s">
        <v>49</v>
      </c>
      <c r="P575" s="6" t="s">
        <v>49</v>
      </c>
      <c r="Q575" s="6" t="s">
        <v>49</v>
      </c>
      <c r="R575" s="6" t="s">
        <v>49</v>
      </c>
      <c r="S575" s="6" t="s">
        <v>49</v>
      </c>
      <c r="T575" s="6" t="s">
        <v>49</v>
      </c>
      <c r="U575" s="6" t="s">
        <v>49</v>
      </c>
      <c r="V575" s="6" t="s">
        <v>49</v>
      </c>
      <c r="W575" s="6" t="s">
        <v>197</v>
      </c>
      <c r="X575" s="6" t="s">
        <v>978</v>
      </c>
      <c r="Y575" s="6" t="s">
        <v>671</v>
      </c>
      <c r="Z575" s="6" t="s">
        <v>3247</v>
      </c>
    </row>
    <row r="576" spans="1:26" ht="13.2">
      <c r="A576" s="5">
        <v>45169.519734895832</v>
      </c>
      <c r="B576" s="6" t="s">
        <v>3248</v>
      </c>
      <c r="C576" s="6" t="s">
        <v>27</v>
      </c>
      <c r="D576" s="6" t="s">
        <v>45</v>
      </c>
      <c r="E576" s="6" t="s">
        <v>29</v>
      </c>
      <c r="F576" s="6" t="s">
        <v>30</v>
      </c>
      <c r="G576" s="6" t="s">
        <v>58</v>
      </c>
      <c r="H576" s="6" t="s">
        <v>226</v>
      </c>
      <c r="I576" s="6" t="s">
        <v>33</v>
      </c>
      <c r="J576" s="6" t="s">
        <v>35</v>
      </c>
      <c r="K576" s="6" t="s">
        <v>35</v>
      </c>
      <c r="L576" s="6" t="s">
        <v>35</v>
      </c>
      <c r="M576" s="6" t="s">
        <v>35</v>
      </c>
      <c r="N576" s="6" t="s">
        <v>35</v>
      </c>
      <c r="O576" s="6" t="s">
        <v>87</v>
      </c>
      <c r="P576" s="6" t="s">
        <v>37</v>
      </c>
      <c r="Q576" s="6" t="s">
        <v>37</v>
      </c>
      <c r="R576" s="6" t="s">
        <v>37</v>
      </c>
      <c r="S576" s="6" t="s">
        <v>37</v>
      </c>
      <c r="T576" s="6" t="s">
        <v>37</v>
      </c>
      <c r="U576" s="6" t="s">
        <v>37</v>
      </c>
      <c r="V576" s="6" t="s">
        <v>37</v>
      </c>
      <c r="W576" s="6" t="s">
        <v>95</v>
      </c>
      <c r="X576" s="6" t="s">
        <v>1204</v>
      </c>
      <c r="Y576" s="6" t="s">
        <v>72</v>
      </c>
      <c r="Z576" s="6" t="s">
        <v>3249</v>
      </c>
    </row>
    <row r="577" spans="1:26" ht="13.2">
      <c r="A577" s="5">
        <v>45169.525063773151</v>
      </c>
      <c r="B577" s="6" t="s">
        <v>3250</v>
      </c>
      <c r="C577" s="6" t="s">
        <v>44</v>
      </c>
      <c r="D577" s="6" t="s">
        <v>45</v>
      </c>
      <c r="E577" s="6" t="s">
        <v>75</v>
      </c>
      <c r="F577" s="6" t="s">
        <v>30</v>
      </c>
      <c r="G577" s="6" t="s">
        <v>31</v>
      </c>
      <c r="H577" s="6" t="s">
        <v>46</v>
      </c>
      <c r="I577" s="6" t="s">
        <v>47</v>
      </c>
      <c r="J577" s="6" t="s">
        <v>35</v>
      </c>
      <c r="K577" s="6" t="s">
        <v>35</v>
      </c>
      <c r="L577" s="6" t="s">
        <v>35</v>
      </c>
      <c r="M577" s="6" t="s">
        <v>35</v>
      </c>
      <c r="N577" s="6" t="s">
        <v>35</v>
      </c>
      <c r="O577" s="6" t="s">
        <v>87</v>
      </c>
      <c r="P577" s="6" t="s">
        <v>37</v>
      </c>
      <c r="Q577" s="6" t="s">
        <v>37</v>
      </c>
      <c r="R577" s="6" t="s">
        <v>37</v>
      </c>
      <c r="S577" s="6" t="s">
        <v>37</v>
      </c>
      <c r="T577" s="6" t="s">
        <v>37</v>
      </c>
      <c r="U577" s="6" t="s">
        <v>37</v>
      </c>
      <c r="V577" s="6" t="s">
        <v>37</v>
      </c>
      <c r="W577" s="6" t="s">
        <v>77</v>
      </c>
      <c r="X577" s="6" t="s">
        <v>1762</v>
      </c>
      <c r="Y577" s="6" t="s">
        <v>223</v>
      </c>
      <c r="Z577" s="6" t="s">
        <v>3251</v>
      </c>
    </row>
    <row r="578" spans="1:26" ht="13.2">
      <c r="A578" s="5">
        <v>45169.527385034722</v>
      </c>
      <c r="B578" s="6" t="s">
        <v>3252</v>
      </c>
      <c r="C578" s="6" t="s">
        <v>44</v>
      </c>
      <c r="D578" s="6" t="s">
        <v>45</v>
      </c>
      <c r="E578" s="6" t="s">
        <v>75</v>
      </c>
      <c r="F578" s="6" t="s">
        <v>30</v>
      </c>
      <c r="G578" s="6" t="s">
        <v>58</v>
      </c>
      <c r="H578" s="6" t="s">
        <v>59</v>
      </c>
      <c r="I578" s="6" t="s">
        <v>47</v>
      </c>
      <c r="J578" s="6" t="s">
        <v>48</v>
      </c>
      <c r="K578" s="6" t="s">
        <v>48</v>
      </c>
      <c r="L578" s="6" t="s">
        <v>48</v>
      </c>
      <c r="M578" s="6" t="s">
        <v>48</v>
      </c>
      <c r="N578" s="6" t="s">
        <v>48</v>
      </c>
      <c r="O578" s="6" t="s">
        <v>49</v>
      </c>
      <c r="P578" s="6" t="s">
        <v>49</v>
      </c>
      <c r="Q578" s="6" t="s">
        <v>49</v>
      </c>
      <c r="R578" s="6" t="s">
        <v>49</v>
      </c>
      <c r="S578" s="6" t="s">
        <v>49</v>
      </c>
      <c r="T578" s="6" t="s">
        <v>49</v>
      </c>
      <c r="U578" s="6" t="s">
        <v>49</v>
      </c>
      <c r="V578" s="6" t="s">
        <v>49</v>
      </c>
      <c r="W578" s="6" t="s">
        <v>206</v>
      </c>
      <c r="X578" s="6" t="s">
        <v>1026</v>
      </c>
      <c r="Y578" s="6" t="s">
        <v>286</v>
      </c>
      <c r="Z578" s="6" t="s">
        <v>3253</v>
      </c>
    </row>
    <row r="579" spans="1:26" ht="13.2">
      <c r="A579" s="5">
        <v>45169.527446724533</v>
      </c>
      <c r="B579" s="6" t="s">
        <v>3257</v>
      </c>
      <c r="C579" s="6" t="s">
        <v>27</v>
      </c>
      <c r="D579" s="6" t="s">
        <v>45</v>
      </c>
      <c r="E579" s="6" t="s">
        <v>29</v>
      </c>
      <c r="F579" s="6" t="s">
        <v>30</v>
      </c>
      <c r="G579" s="6" t="s">
        <v>58</v>
      </c>
      <c r="H579" s="6" t="s">
        <v>201</v>
      </c>
      <c r="I579" s="6" t="s">
        <v>33</v>
      </c>
      <c r="J579" s="6" t="s">
        <v>35</v>
      </c>
      <c r="K579" s="6" t="s">
        <v>35</v>
      </c>
      <c r="L579" s="6" t="s">
        <v>35</v>
      </c>
      <c r="M579" s="6" t="s">
        <v>35</v>
      </c>
      <c r="N579" s="6" t="s">
        <v>35</v>
      </c>
      <c r="O579" s="6" t="s">
        <v>49</v>
      </c>
      <c r="P579" s="6" t="s">
        <v>49</v>
      </c>
      <c r="Q579" s="6" t="s">
        <v>37</v>
      </c>
      <c r="R579" s="6" t="s">
        <v>49</v>
      </c>
      <c r="S579" s="6" t="s">
        <v>49</v>
      </c>
      <c r="T579" s="6" t="s">
        <v>49</v>
      </c>
      <c r="U579" s="6" t="s">
        <v>49</v>
      </c>
      <c r="V579" s="6" t="s">
        <v>37</v>
      </c>
      <c r="W579" s="6" t="s">
        <v>50</v>
      </c>
      <c r="X579" s="6" t="s">
        <v>1391</v>
      </c>
      <c r="Y579" s="6" t="s">
        <v>267</v>
      </c>
      <c r="Z579" s="6" t="s">
        <v>3258</v>
      </c>
    </row>
    <row r="580" spans="1:26" ht="13.2">
      <c r="A580" s="5">
        <v>45169.532541203705</v>
      </c>
      <c r="B580" s="6" t="s">
        <v>3267</v>
      </c>
      <c r="C580" s="6" t="s">
        <v>27</v>
      </c>
      <c r="D580" s="6" t="s">
        <v>45</v>
      </c>
      <c r="E580" s="6" t="s">
        <v>75</v>
      </c>
      <c r="F580" s="6" t="s">
        <v>30</v>
      </c>
      <c r="G580" s="6" t="s">
        <v>58</v>
      </c>
      <c r="H580" s="6" t="s">
        <v>148</v>
      </c>
      <c r="I580" s="6" t="s">
        <v>47</v>
      </c>
      <c r="J580" s="6" t="s">
        <v>48</v>
      </c>
      <c r="K580" s="6" t="s">
        <v>35</v>
      </c>
      <c r="L580" s="6" t="s">
        <v>48</v>
      </c>
      <c r="M580" s="6" t="s">
        <v>48</v>
      </c>
      <c r="N580" s="6" t="s">
        <v>48</v>
      </c>
      <c r="O580" s="6" t="s">
        <v>49</v>
      </c>
      <c r="P580" s="6" t="s">
        <v>37</v>
      </c>
      <c r="Q580" s="6" t="s">
        <v>37</v>
      </c>
      <c r="R580" s="6" t="s">
        <v>37</v>
      </c>
      <c r="S580" s="6" t="s">
        <v>37</v>
      </c>
      <c r="T580" s="6" t="s">
        <v>49</v>
      </c>
      <c r="U580" s="6" t="s">
        <v>49</v>
      </c>
      <c r="V580" s="6" t="s">
        <v>37</v>
      </c>
      <c r="W580" s="6" t="s">
        <v>106</v>
      </c>
      <c r="X580" s="6" t="s">
        <v>1698</v>
      </c>
      <c r="Y580" s="6" t="s">
        <v>286</v>
      </c>
      <c r="Z580" s="6" t="s">
        <v>3268</v>
      </c>
    </row>
    <row r="581" spans="1:26" ht="13.2">
      <c r="A581" s="5">
        <v>45169.552880462958</v>
      </c>
      <c r="B581" s="6" t="s">
        <v>3276</v>
      </c>
      <c r="C581" s="6" t="s">
        <v>27</v>
      </c>
      <c r="D581" s="6" t="s">
        <v>45</v>
      </c>
      <c r="E581" s="6" t="s">
        <v>29</v>
      </c>
      <c r="F581" s="6" t="s">
        <v>30</v>
      </c>
      <c r="G581" s="6" t="s">
        <v>31</v>
      </c>
      <c r="H581" s="6" t="s">
        <v>59</v>
      </c>
      <c r="I581" s="6" t="s">
        <v>33</v>
      </c>
      <c r="J581" s="6" t="s">
        <v>48</v>
      </c>
      <c r="K581" s="6" t="s">
        <v>35</v>
      </c>
      <c r="L581" s="6" t="s">
        <v>35</v>
      </c>
      <c r="M581" s="6" t="s">
        <v>48</v>
      </c>
      <c r="N581" s="6" t="s">
        <v>34</v>
      </c>
      <c r="O581" s="6" t="s">
        <v>49</v>
      </c>
      <c r="P581" s="6" t="s">
        <v>38</v>
      </c>
      <c r="Q581" s="6" t="s">
        <v>37</v>
      </c>
      <c r="R581" s="6" t="s">
        <v>49</v>
      </c>
      <c r="S581" s="6" t="s">
        <v>38</v>
      </c>
      <c r="T581" s="6" t="s">
        <v>37</v>
      </c>
      <c r="U581" s="6" t="s">
        <v>37</v>
      </c>
      <c r="V581" s="6" t="s">
        <v>38</v>
      </c>
      <c r="W581" s="6" t="s">
        <v>106</v>
      </c>
      <c r="X581" s="6" t="s">
        <v>1805</v>
      </c>
      <c r="Y581" s="6" t="s">
        <v>2970</v>
      </c>
      <c r="Z581" s="6" t="s">
        <v>3277</v>
      </c>
    </row>
    <row r="582" spans="1:26" ht="13.2">
      <c r="A582" s="5">
        <v>45169.554336493056</v>
      </c>
      <c r="B582" s="6" t="s">
        <v>3278</v>
      </c>
      <c r="C582" s="6" t="s">
        <v>27</v>
      </c>
      <c r="D582" s="6" t="s">
        <v>45</v>
      </c>
      <c r="E582" s="6" t="s">
        <v>75</v>
      </c>
      <c r="F582" s="6" t="s">
        <v>76</v>
      </c>
      <c r="G582" s="6" t="s">
        <v>58</v>
      </c>
      <c r="H582" s="6" t="s">
        <v>83</v>
      </c>
      <c r="I582" s="6" t="s">
        <v>33</v>
      </c>
      <c r="J582" s="6" t="s">
        <v>48</v>
      </c>
      <c r="K582" s="6" t="s">
        <v>48</v>
      </c>
      <c r="L582" s="6" t="s">
        <v>48</v>
      </c>
      <c r="M582" s="6" t="s">
        <v>60</v>
      </c>
      <c r="N582" s="6" t="s">
        <v>60</v>
      </c>
      <c r="O582" s="6" t="s">
        <v>68</v>
      </c>
      <c r="P582" s="6" t="s">
        <v>69</v>
      </c>
      <c r="Q582" s="6" t="s">
        <v>69</v>
      </c>
      <c r="R582" s="6" t="s">
        <v>69</v>
      </c>
      <c r="S582" s="6" t="s">
        <v>69</v>
      </c>
      <c r="T582" s="6" t="s">
        <v>69</v>
      </c>
      <c r="U582" s="6" t="s">
        <v>69</v>
      </c>
      <c r="V582" s="6" t="s">
        <v>69</v>
      </c>
      <c r="W582" s="6" t="s">
        <v>70</v>
      </c>
      <c r="X582" s="6" t="s">
        <v>1026</v>
      </c>
      <c r="Y582" s="6" t="s">
        <v>2223</v>
      </c>
      <c r="Z582" s="6" t="s">
        <v>3279</v>
      </c>
    </row>
    <row r="583" spans="1:26" ht="13.2">
      <c r="A583" s="5">
        <v>45169.555978321761</v>
      </c>
      <c r="B583" s="6" t="s">
        <v>3280</v>
      </c>
      <c r="C583" s="6" t="s">
        <v>44</v>
      </c>
      <c r="D583" s="6" t="s">
        <v>45</v>
      </c>
      <c r="E583" s="6" t="s">
        <v>75</v>
      </c>
      <c r="F583" s="6" t="s">
        <v>164</v>
      </c>
      <c r="G583" s="6" t="s">
        <v>214</v>
      </c>
      <c r="H583" s="6" t="s">
        <v>32</v>
      </c>
      <c r="I583" s="6" t="s">
        <v>47</v>
      </c>
      <c r="J583" s="6" t="s">
        <v>48</v>
      </c>
      <c r="K583" s="6" t="s">
        <v>35</v>
      </c>
      <c r="L583" s="6" t="s">
        <v>48</v>
      </c>
      <c r="M583" s="6" t="s">
        <v>35</v>
      </c>
      <c r="N583" s="6" t="s">
        <v>35</v>
      </c>
      <c r="O583" s="6" t="s">
        <v>49</v>
      </c>
      <c r="P583" s="6" t="s">
        <v>37</v>
      </c>
      <c r="Q583" s="6" t="s">
        <v>37</v>
      </c>
      <c r="R583" s="6" t="s">
        <v>37</v>
      </c>
      <c r="S583" s="6" t="s">
        <v>37</v>
      </c>
      <c r="T583" s="6" t="s">
        <v>37</v>
      </c>
      <c r="U583" s="6" t="s">
        <v>37</v>
      </c>
      <c r="V583" s="6" t="s">
        <v>37</v>
      </c>
      <c r="W583" s="6" t="s">
        <v>191</v>
      </c>
      <c r="X583" s="6" t="s">
        <v>3281</v>
      </c>
      <c r="Y583" s="6" t="s">
        <v>3282</v>
      </c>
      <c r="Z583" s="6" t="s">
        <v>3283</v>
      </c>
    </row>
    <row r="584" spans="1:26" ht="13.2">
      <c r="A584" s="5">
        <v>45169.557220486109</v>
      </c>
      <c r="B584" s="6" t="s">
        <v>3284</v>
      </c>
      <c r="C584" s="6" t="s">
        <v>27</v>
      </c>
      <c r="D584" s="6" t="s">
        <v>45</v>
      </c>
      <c r="E584" s="6" t="s">
        <v>75</v>
      </c>
      <c r="F584" s="6" t="s">
        <v>30</v>
      </c>
      <c r="G584" s="6" t="s">
        <v>58</v>
      </c>
      <c r="H584" s="6" t="s">
        <v>59</v>
      </c>
      <c r="I584" s="6" t="s">
        <v>47</v>
      </c>
      <c r="J584" s="6" t="s">
        <v>48</v>
      </c>
      <c r="K584" s="6" t="s">
        <v>48</v>
      </c>
      <c r="L584" s="6" t="s">
        <v>35</v>
      </c>
      <c r="M584" s="6" t="s">
        <v>35</v>
      </c>
      <c r="N584" s="6" t="s">
        <v>35</v>
      </c>
      <c r="O584" s="6" t="s">
        <v>87</v>
      </c>
      <c r="P584" s="6" t="s">
        <v>37</v>
      </c>
      <c r="Q584" s="6" t="s">
        <v>37</v>
      </c>
      <c r="R584" s="6" t="s">
        <v>37</v>
      </c>
      <c r="S584" s="6" t="s">
        <v>49</v>
      </c>
      <c r="T584" s="6" t="s">
        <v>49</v>
      </c>
      <c r="U584" s="6" t="s">
        <v>37</v>
      </c>
      <c r="V584" s="6" t="s">
        <v>37</v>
      </c>
      <c r="W584" s="6" t="s">
        <v>88</v>
      </c>
      <c r="X584" s="6" t="s">
        <v>1652</v>
      </c>
      <c r="Y584" s="6" t="s">
        <v>168</v>
      </c>
      <c r="Z584" s="6" t="s">
        <v>3285</v>
      </c>
    </row>
    <row r="585" spans="1:26" ht="13.2">
      <c r="A585" s="5">
        <v>45169.561699166668</v>
      </c>
      <c r="B585" s="6" t="s">
        <v>3289</v>
      </c>
      <c r="C585" s="6" t="s">
        <v>44</v>
      </c>
      <c r="D585" s="6" t="s">
        <v>45</v>
      </c>
      <c r="E585" s="6" t="s">
        <v>75</v>
      </c>
      <c r="F585" s="6" t="s">
        <v>30</v>
      </c>
      <c r="G585" s="6" t="s">
        <v>31</v>
      </c>
      <c r="H585" s="6" t="s">
        <v>112</v>
      </c>
      <c r="I585" s="6" t="s">
        <v>33</v>
      </c>
      <c r="J585" s="6" t="s">
        <v>48</v>
      </c>
      <c r="K585" s="6" t="s">
        <v>35</v>
      </c>
      <c r="L585" s="6" t="s">
        <v>48</v>
      </c>
      <c r="M585" s="6" t="s">
        <v>48</v>
      </c>
      <c r="N585" s="6" t="s">
        <v>48</v>
      </c>
      <c r="O585" s="6" t="s">
        <v>49</v>
      </c>
      <c r="P585" s="6" t="s">
        <v>49</v>
      </c>
      <c r="Q585" s="6" t="s">
        <v>49</v>
      </c>
      <c r="R585" s="6" t="s">
        <v>49</v>
      </c>
      <c r="S585" s="6" t="s">
        <v>49</v>
      </c>
      <c r="T585" s="6" t="s">
        <v>49</v>
      </c>
      <c r="U585" s="6" t="s">
        <v>49</v>
      </c>
      <c r="V585" s="6" t="s">
        <v>49</v>
      </c>
      <c r="W585" s="6" t="s">
        <v>713</v>
      </c>
      <c r="X585" s="6" t="s">
        <v>1045</v>
      </c>
      <c r="Y585" s="6" t="s">
        <v>102</v>
      </c>
      <c r="Z585" s="6" t="s">
        <v>3290</v>
      </c>
    </row>
    <row r="586" spans="1:26" ht="13.2">
      <c r="A586" s="5">
        <v>45169.563960995365</v>
      </c>
      <c r="B586" s="6" t="s">
        <v>3291</v>
      </c>
      <c r="C586" s="6" t="s">
        <v>44</v>
      </c>
      <c r="D586" s="6" t="s">
        <v>45</v>
      </c>
      <c r="E586" s="6" t="s">
        <v>75</v>
      </c>
      <c r="F586" s="6" t="s">
        <v>76</v>
      </c>
      <c r="G586" s="6" t="s">
        <v>214</v>
      </c>
      <c r="H586" s="6" t="s">
        <v>83</v>
      </c>
      <c r="I586" s="6" t="s">
        <v>33</v>
      </c>
      <c r="J586" s="6" t="s">
        <v>34</v>
      </c>
      <c r="K586" s="6" t="s">
        <v>34</v>
      </c>
      <c r="L586" s="6" t="s">
        <v>34</v>
      </c>
      <c r="M586" s="6" t="s">
        <v>34</v>
      </c>
      <c r="N586" s="6" t="s">
        <v>34</v>
      </c>
      <c r="O586" s="6" t="s">
        <v>87</v>
      </c>
      <c r="P586" s="6" t="s">
        <v>38</v>
      </c>
      <c r="Q586" s="6" t="s">
        <v>38</v>
      </c>
      <c r="R586" s="6" t="s">
        <v>38</v>
      </c>
      <c r="S586" s="6" t="s">
        <v>37</v>
      </c>
      <c r="T586" s="6" t="s">
        <v>38</v>
      </c>
      <c r="U586" s="6" t="s">
        <v>37</v>
      </c>
      <c r="V586" s="6" t="s">
        <v>38</v>
      </c>
      <c r="W586" s="6" t="s">
        <v>77</v>
      </c>
      <c r="X586" s="6" t="s">
        <v>1435</v>
      </c>
      <c r="Y586" s="6" t="s">
        <v>505</v>
      </c>
      <c r="Z586" s="6" t="s">
        <v>3292</v>
      </c>
    </row>
    <row r="587" spans="1:26" ht="13.2">
      <c r="A587" s="5">
        <v>45169.566526192131</v>
      </c>
      <c r="B587" s="6" t="s">
        <v>3296</v>
      </c>
      <c r="C587" s="6" t="s">
        <v>44</v>
      </c>
      <c r="D587" s="6" t="s">
        <v>45</v>
      </c>
      <c r="E587" s="6" t="s">
        <v>75</v>
      </c>
      <c r="F587" s="6" t="s">
        <v>30</v>
      </c>
      <c r="G587" s="6" t="s">
        <v>214</v>
      </c>
      <c r="H587" s="6" t="s">
        <v>1886</v>
      </c>
      <c r="I587" s="6" t="s">
        <v>33</v>
      </c>
      <c r="J587" s="6" t="s">
        <v>35</v>
      </c>
      <c r="K587" s="6" t="s">
        <v>34</v>
      </c>
      <c r="L587" s="6" t="s">
        <v>48</v>
      </c>
      <c r="M587" s="6" t="s">
        <v>35</v>
      </c>
      <c r="N587" s="6" t="s">
        <v>35</v>
      </c>
      <c r="O587" s="6" t="s">
        <v>49</v>
      </c>
      <c r="P587" s="6" t="s">
        <v>49</v>
      </c>
      <c r="Q587" s="6" t="s">
        <v>37</v>
      </c>
      <c r="R587" s="6" t="s">
        <v>37</v>
      </c>
      <c r="S587" s="6" t="s">
        <v>37</v>
      </c>
      <c r="T587" s="6" t="s">
        <v>37</v>
      </c>
      <c r="U587" s="6" t="s">
        <v>37</v>
      </c>
      <c r="V587" s="6" t="s">
        <v>37</v>
      </c>
      <c r="W587" s="6" t="s">
        <v>266</v>
      </c>
      <c r="X587" s="6" t="s">
        <v>1444</v>
      </c>
      <c r="Y587" s="6" t="s">
        <v>41</v>
      </c>
      <c r="Z587" s="6" t="s">
        <v>3297</v>
      </c>
    </row>
    <row r="588" spans="1:26" ht="13.2">
      <c r="A588" s="5">
        <v>45169.570613715274</v>
      </c>
      <c r="B588" s="6" t="s">
        <v>3302</v>
      </c>
      <c r="C588" s="6" t="s">
        <v>44</v>
      </c>
      <c r="D588" s="6" t="s">
        <v>45</v>
      </c>
      <c r="E588" s="6" t="s">
        <v>29</v>
      </c>
      <c r="F588" s="6" t="s">
        <v>30</v>
      </c>
      <c r="G588" s="6" t="s">
        <v>31</v>
      </c>
      <c r="H588" s="6" t="s">
        <v>46</v>
      </c>
      <c r="I588" s="6" t="s">
        <v>47</v>
      </c>
      <c r="J588" s="6" t="s">
        <v>35</v>
      </c>
      <c r="K588" s="6" t="s">
        <v>48</v>
      </c>
      <c r="L588" s="6" t="s">
        <v>48</v>
      </c>
      <c r="M588" s="6" t="s">
        <v>48</v>
      </c>
      <c r="N588" s="6" t="s">
        <v>48</v>
      </c>
      <c r="O588" s="6" t="s">
        <v>49</v>
      </c>
      <c r="P588" s="6" t="s">
        <v>37</v>
      </c>
      <c r="Q588" s="6" t="s">
        <v>37</v>
      </c>
      <c r="R588" s="6" t="s">
        <v>37</v>
      </c>
      <c r="S588" s="6" t="s">
        <v>37</v>
      </c>
      <c r="T588" s="6" t="s">
        <v>37</v>
      </c>
      <c r="U588" s="6" t="s">
        <v>37</v>
      </c>
      <c r="V588" s="6" t="s">
        <v>37</v>
      </c>
      <c r="W588" s="6" t="s">
        <v>191</v>
      </c>
      <c r="X588" s="6" t="s">
        <v>974</v>
      </c>
      <c r="Y588" s="6" t="s">
        <v>3303</v>
      </c>
      <c r="Z588" s="6" t="s">
        <v>3304</v>
      </c>
    </row>
    <row r="589" spans="1:26" ht="13.2">
      <c r="A589" s="5">
        <v>45169.572845706018</v>
      </c>
      <c r="B589" s="6" t="s">
        <v>3308</v>
      </c>
      <c r="C589" s="6" t="s">
        <v>27</v>
      </c>
      <c r="D589" s="6" t="s">
        <v>45</v>
      </c>
      <c r="E589" s="6" t="s">
        <v>29</v>
      </c>
      <c r="F589" s="6" t="s">
        <v>30</v>
      </c>
      <c r="G589" s="6" t="s">
        <v>214</v>
      </c>
      <c r="H589" s="6" t="s">
        <v>59</v>
      </c>
      <c r="I589" s="6" t="s">
        <v>33</v>
      </c>
      <c r="J589" s="6" t="s">
        <v>35</v>
      </c>
      <c r="K589" s="6" t="s">
        <v>35</v>
      </c>
      <c r="L589" s="6" t="s">
        <v>35</v>
      </c>
      <c r="M589" s="6" t="s">
        <v>35</v>
      </c>
      <c r="N589" s="6" t="s">
        <v>35</v>
      </c>
      <c r="O589" s="6" t="s">
        <v>87</v>
      </c>
      <c r="P589" s="6" t="s">
        <v>37</v>
      </c>
      <c r="Q589" s="6" t="s">
        <v>37</v>
      </c>
      <c r="R589" s="6" t="s">
        <v>37</v>
      </c>
      <c r="S589" s="6" t="s">
        <v>38</v>
      </c>
      <c r="T589" s="6" t="s">
        <v>37</v>
      </c>
      <c r="U589" s="6" t="s">
        <v>37</v>
      </c>
      <c r="V589" s="6" t="s">
        <v>37</v>
      </c>
      <c r="W589" s="6" t="s">
        <v>132</v>
      </c>
      <c r="X589" s="6" t="s">
        <v>1468</v>
      </c>
      <c r="Y589" s="6" t="s">
        <v>3309</v>
      </c>
      <c r="Z589" s="6" t="s">
        <v>3310</v>
      </c>
    </row>
    <row r="590" spans="1:26" ht="13.2">
      <c r="A590" s="5">
        <v>45169.573462905093</v>
      </c>
      <c r="B590" s="6" t="s">
        <v>3311</v>
      </c>
      <c r="C590" s="6" t="s">
        <v>44</v>
      </c>
      <c r="D590" s="6" t="s">
        <v>45</v>
      </c>
      <c r="E590" s="6" t="s">
        <v>29</v>
      </c>
      <c r="F590" s="6" t="s">
        <v>30</v>
      </c>
      <c r="G590" s="6" t="s">
        <v>867</v>
      </c>
      <c r="H590" s="6" t="s">
        <v>201</v>
      </c>
      <c r="I590" s="6" t="s">
        <v>47</v>
      </c>
      <c r="J590" s="6" t="s">
        <v>35</v>
      </c>
      <c r="K590" s="6" t="s">
        <v>35</v>
      </c>
      <c r="L590" s="6" t="s">
        <v>35</v>
      </c>
      <c r="M590" s="6" t="s">
        <v>48</v>
      </c>
      <c r="N590" s="6" t="s">
        <v>35</v>
      </c>
      <c r="O590" s="6" t="s">
        <v>49</v>
      </c>
      <c r="P590" s="6" t="s">
        <v>49</v>
      </c>
      <c r="Q590" s="6" t="s">
        <v>49</v>
      </c>
      <c r="R590" s="6" t="s">
        <v>49</v>
      </c>
      <c r="S590" s="6" t="s">
        <v>37</v>
      </c>
      <c r="T590" s="6" t="s">
        <v>49</v>
      </c>
      <c r="U590" s="6" t="s">
        <v>49</v>
      </c>
      <c r="V590" s="6" t="s">
        <v>49</v>
      </c>
      <c r="W590" s="6" t="s">
        <v>132</v>
      </c>
      <c r="X590" s="6" t="s">
        <v>1444</v>
      </c>
      <c r="Y590" s="6" t="s">
        <v>151</v>
      </c>
      <c r="Z590" s="6" t="s">
        <v>3312</v>
      </c>
    </row>
    <row r="591" spans="1:26" ht="13.2">
      <c r="A591" s="5">
        <v>45169.590383472227</v>
      </c>
      <c r="B591" s="6" t="s">
        <v>3315</v>
      </c>
      <c r="C591" s="6" t="s">
        <v>27</v>
      </c>
      <c r="D591" s="6" t="s">
        <v>45</v>
      </c>
      <c r="E591" s="6" t="s">
        <v>29</v>
      </c>
      <c r="F591" s="6" t="s">
        <v>30</v>
      </c>
      <c r="G591" s="6" t="s">
        <v>31</v>
      </c>
      <c r="H591" s="6" t="s">
        <v>112</v>
      </c>
      <c r="I591" s="6" t="s">
        <v>33</v>
      </c>
      <c r="J591" s="6" t="s">
        <v>35</v>
      </c>
      <c r="K591" s="6" t="s">
        <v>35</v>
      </c>
      <c r="L591" s="6" t="s">
        <v>35</v>
      </c>
      <c r="M591" s="6" t="s">
        <v>35</v>
      </c>
      <c r="N591" s="6" t="s">
        <v>35</v>
      </c>
      <c r="O591" s="6" t="s">
        <v>87</v>
      </c>
      <c r="P591" s="6" t="s">
        <v>37</v>
      </c>
      <c r="Q591" s="6" t="s">
        <v>37</v>
      </c>
      <c r="R591" s="6" t="s">
        <v>37</v>
      </c>
      <c r="S591" s="6" t="s">
        <v>38</v>
      </c>
      <c r="T591" s="6" t="s">
        <v>37</v>
      </c>
      <c r="U591" s="6" t="s">
        <v>37</v>
      </c>
      <c r="V591" s="6" t="s">
        <v>37</v>
      </c>
      <c r="W591" s="6" t="s">
        <v>50</v>
      </c>
      <c r="X591" s="6" t="s">
        <v>978</v>
      </c>
      <c r="Y591" s="6" t="s">
        <v>393</v>
      </c>
      <c r="Z591" s="6" t="s">
        <v>3316</v>
      </c>
    </row>
    <row r="592" spans="1:26" ht="13.2">
      <c r="A592" s="5">
        <v>45169.591307141207</v>
      </c>
      <c r="B592" s="6" t="s">
        <v>3320</v>
      </c>
      <c r="C592" s="6" t="s">
        <v>27</v>
      </c>
      <c r="D592" s="6" t="s">
        <v>45</v>
      </c>
      <c r="E592" s="6" t="s">
        <v>29</v>
      </c>
      <c r="F592" s="6" t="s">
        <v>30</v>
      </c>
      <c r="G592" s="6" t="s">
        <v>31</v>
      </c>
      <c r="H592" s="6" t="s">
        <v>32</v>
      </c>
      <c r="I592" s="6" t="s">
        <v>33</v>
      </c>
      <c r="J592" s="6" t="s">
        <v>35</v>
      </c>
      <c r="K592" s="6" t="s">
        <v>35</v>
      </c>
      <c r="L592" s="6" t="s">
        <v>34</v>
      </c>
      <c r="M592" s="6" t="s">
        <v>35</v>
      </c>
      <c r="N592" s="6" t="s">
        <v>35</v>
      </c>
      <c r="O592" s="6" t="s">
        <v>87</v>
      </c>
      <c r="P592" s="6" t="s">
        <v>37</v>
      </c>
      <c r="Q592" s="6" t="s">
        <v>37</v>
      </c>
      <c r="R592" s="6" t="s">
        <v>49</v>
      </c>
      <c r="S592" s="6" t="s">
        <v>37</v>
      </c>
      <c r="T592" s="6" t="s">
        <v>38</v>
      </c>
      <c r="U592" s="6" t="s">
        <v>38</v>
      </c>
      <c r="V592" s="6" t="s">
        <v>37</v>
      </c>
      <c r="W592" s="6" t="s">
        <v>3321</v>
      </c>
      <c r="X592" s="6" t="s">
        <v>1004</v>
      </c>
      <c r="Y592" s="6" t="s">
        <v>3322</v>
      </c>
      <c r="Z592" s="6" t="s">
        <v>3323</v>
      </c>
    </row>
    <row r="593" spans="1:26" ht="13.2">
      <c r="A593" s="5">
        <v>45169.591724872684</v>
      </c>
      <c r="B593" s="6" t="s">
        <v>3324</v>
      </c>
      <c r="C593" s="6" t="s">
        <v>27</v>
      </c>
      <c r="D593" s="6" t="s">
        <v>45</v>
      </c>
      <c r="E593" s="6" t="s">
        <v>29</v>
      </c>
      <c r="F593" s="6" t="s">
        <v>30</v>
      </c>
      <c r="G593" s="6" t="s">
        <v>58</v>
      </c>
      <c r="H593" s="6" t="s">
        <v>59</v>
      </c>
      <c r="I593" s="6" t="s">
        <v>47</v>
      </c>
      <c r="J593" s="6" t="s">
        <v>48</v>
      </c>
      <c r="K593" s="6" t="s">
        <v>48</v>
      </c>
      <c r="L593" s="6" t="s">
        <v>48</v>
      </c>
      <c r="M593" s="6" t="s">
        <v>48</v>
      </c>
      <c r="N593" s="6" t="s">
        <v>48</v>
      </c>
      <c r="O593" s="6" t="s">
        <v>49</v>
      </c>
      <c r="P593" s="6" t="s">
        <v>49</v>
      </c>
      <c r="Q593" s="6" t="s">
        <v>49</v>
      </c>
      <c r="R593" s="6" t="s">
        <v>49</v>
      </c>
      <c r="S593" s="6" t="s">
        <v>49</v>
      </c>
      <c r="T593" s="6" t="s">
        <v>49</v>
      </c>
      <c r="U593" s="6" t="s">
        <v>49</v>
      </c>
      <c r="V593" s="6" t="s">
        <v>49</v>
      </c>
      <c r="W593" s="6" t="s">
        <v>95</v>
      </c>
      <c r="X593" s="6" t="s">
        <v>1685</v>
      </c>
      <c r="Y593" s="6" t="s">
        <v>1142</v>
      </c>
      <c r="Z593" s="6" t="s">
        <v>3325</v>
      </c>
    </row>
    <row r="594" spans="1:26" ht="13.2">
      <c r="A594" s="5">
        <v>45169.6123046875</v>
      </c>
      <c r="B594" s="6" t="s">
        <v>3335</v>
      </c>
      <c r="C594" s="6" t="s">
        <v>27</v>
      </c>
      <c r="D594" s="6" t="s">
        <v>45</v>
      </c>
      <c r="E594" s="6" t="s">
        <v>29</v>
      </c>
      <c r="F594" s="6" t="s">
        <v>30</v>
      </c>
      <c r="G594" s="6" t="s">
        <v>31</v>
      </c>
      <c r="H594" s="6" t="s">
        <v>46</v>
      </c>
      <c r="I594" s="6" t="s">
        <v>47</v>
      </c>
      <c r="J594" s="6" t="s">
        <v>60</v>
      </c>
      <c r="K594" s="6" t="s">
        <v>60</v>
      </c>
      <c r="L594" s="6" t="s">
        <v>60</v>
      </c>
      <c r="M594" s="6" t="s">
        <v>60</v>
      </c>
      <c r="N594" s="6" t="s">
        <v>60</v>
      </c>
      <c r="O594" s="6" t="s">
        <v>49</v>
      </c>
      <c r="P594" s="6" t="s">
        <v>49</v>
      </c>
      <c r="Q594" s="6" t="s">
        <v>49</v>
      </c>
      <c r="R594" s="6" t="s">
        <v>49</v>
      </c>
      <c r="S594" s="6" t="s">
        <v>49</v>
      </c>
      <c r="T594" s="6" t="s">
        <v>49</v>
      </c>
      <c r="U594" s="6" t="s">
        <v>49</v>
      </c>
      <c r="V594" s="6" t="s">
        <v>49</v>
      </c>
      <c r="W594" s="6" t="s">
        <v>675</v>
      </c>
      <c r="X594" s="6" t="s">
        <v>1042</v>
      </c>
      <c r="Y594" s="6" t="s">
        <v>1248</v>
      </c>
      <c r="Z594" s="6" t="s">
        <v>3336</v>
      </c>
    </row>
    <row r="595" spans="1:26" ht="13.2">
      <c r="A595" s="5">
        <v>45169.615845046297</v>
      </c>
      <c r="B595" s="6" t="s">
        <v>3337</v>
      </c>
      <c r="C595" s="6" t="s">
        <v>27</v>
      </c>
      <c r="D595" s="6" t="s">
        <v>45</v>
      </c>
      <c r="E595" s="6" t="s">
        <v>29</v>
      </c>
      <c r="F595" s="6" t="s">
        <v>30</v>
      </c>
      <c r="G595" s="6" t="s">
        <v>3338</v>
      </c>
      <c r="H595" s="6" t="s">
        <v>201</v>
      </c>
      <c r="I595" s="6" t="s">
        <v>47</v>
      </c>
      <c r="J595" s="6" t="s">
        <v>48</v>
      </c>
      <c r="K595" s="6" t="s">
        <v>48</v>
      </c>
      <c r="L595" s="6" t="s">
        <v>35</v>
      </c>
      <c r="M595" s="6" t="s">
        <v>60</v>
      </c>
      <c r="N595" s="6" t="s">
        <v>48</v>
      </c>
      <c r="O595" s="6" t="s">
        <v>49</v>
      </c>
      <c r="P595" s="6" t="s">
        <v>49</v>
      </c>
      <c r="Q595" s="6" t="s">
        <v>49</v>
      </c>
      <c r="R595" s="6" t="s">
        <v>37</v>
      </c>
      <c r="S595" s="6" t="s">
        <v>49</v>
      </c>
      <c r="T595" s="6" t="s">
        <v>49</v>
      </c>
      <c r="U595" s="6" t="s">
        <v>49</v>
      </c>
      <c r="V595" s="6" t="s">
        <v>49</v>
      </c>
      <c r="W595" s="6" t="s">
        <v>88</v>
      </c>
      <c r="X595" s="6" t="s">
        <v>2130</v>
      </c>
      <c r="Y595" s="6" t="s">
        <v>90</v>
      </c>
      <c r="Z595" s="6" t="s">
        <v>3339</v>
      </c>
    </row>
    <row r="596" spans="1:26" ht="13.2">
      <c r="A596" s="5">
        <v>45169.618220358796</v>
      </c>
      <c r="B596" s="6" t="s">
        <v>3340</v>
      </c>
      <c r="C596" s="6" t="s">
        <v>44</v>
      </c>
      <c r="D596" s="6" t="s">
        <v>45</v>
      </c>
      <c r="E596" s="6" t="s">
        <v>29</v>
      </c>
      <c r="F596" s="6" t="s">
        <v>30</v>
      </c>
      <c r="G596" s="6" t="s">
        <v>31</v>
      </c>
      <c r="H596" s="6" t="s">
        <v>83</v>
      </c>
      <c r="I596" s="6" t="s">
        <v>33</v>
      </c>
      <c r="J596" s="6" t="s">
        <v>48</v>
      </c>
      <c r="K596" s="6" t="s">
        <v>48</v>
      </c>
      <c r="L596" s="6" t="s">
        <v>48</v>
      </c>
      <c r="M596" s="6" t="s">
        <v>48</v>
      </c>
      <c r="N596" s="6" t="s">
        <v>48</v>
      </c>
      <c r="O596" s="6" t="s">
        <v>49</v>
      </c>
      <c r="P596" s="6" t="s">
        <v>49</v>
      </c>
      <c r="Q596" s="6" t="s">
        <v>49</v>
      </c>
      <c r="R596" s="6" t="s">
        <v>49</v>
      </c>
      <c r="S596" s="6" t="s">
        <v>37</v>
      </c>
      <c r="T596" s="6" t="s">
        <v>49</v>
      </c>
      <c r="U596" s="6" t="s">
        <v>37</v>
      </c>
      <c r="V596" s="6" t="s">
        <v>37</v>
      </c>
      <c r="W596" s="6" t="s">
        <v>100</v>
      </c>
      <c r="X596" s="6" t="s">
        <v>940</v>
      </c>
      <c r="Y596" s="6" t="s">
        <v>270</v>
      </c>
      <c r="Z596" s="6" t="s">
        <v>3341</v>
      </c>
    </row>
    <row r="597" spans="1:26" ht="13.2">
      <c r="A597" s="5">
        <v>45169.620969050928</v>
      </c>
      <c r="B597" s="6" t="s">
        <v>3346</v>
      </c>
      <c r="C597" s="6" t="s">
        <v>27</v>
      </c>
      <c r="D597" s="6" t="s">
        <v>45</v>
      </c>
      <c r="E597" s="6" t="s">
        <v>29</v>
      </c>
      <c r="F597" s="6" t="s">
        <v>30</v>
      </c>
      <c r="G597" s="6" t="s">
        <v>58</v>
      </c>
      <c r="H597" s="6" t="s">
        <v>32</v>
      </c>
      <c r="I597" s="6" t="s">
        <v>33</v>
      </c>
      <c r="J597" s="6" t="s">
        <v>34</v>
      </c>
      <c r="K597" s="6" t="s">
        <v>35</v>
      </c>
      <c r="L597" s="6" t="s">
        <v>35</v>
      </c>
      <c r="M597" s="6" t="s">
        <v>48</v>
      </c>
      <c r="N597" s="6" t="s">
        <v>35</v>
      </c>
      <c r="O597" s="6" t="s">
        <v>49</v>
      </c>
      <c r="P597" s="6" t="s">
        <v>49</v>
      </c>
      <c r="Q597" s="6" t="s">
        <v>49</v>
      </c>
      <c r="R597" s="6" t="s">
        <v>49</v>
      </c>
      <c r="S597" s="6" t="s">
        <v>37</v>
      </c>
      <c r="T597" s="6" t="s">
        <v>49</v>
      </c>
      <c r="U597" s="6" t="s">
        <v>37</v>
      </c>
      <c r="V597" s="6" t="s">
        <v>49</v>
      </c>
      <c r="W597" s="6" t="s">
        <v>266</v>
      </c>
      <c r="X597" s="6" t="s">
        <v>1223</v>
      </c>
      <c r="Y597" s="6" t="s">
        <v>816</v>
      </c>
      <c r="Z597" s="6" t="s">
        <v>3347</v>
      </c>
    </row>
    <row r="598" spans="1:26" ht="13.2">
      <c r="A598" s="5">
        <v>45169.626716354163</v>
      </c>
      <c r="B598" s="6" t="s">
        <v>3348</v>
      </c>
      <c r="C598" s="6" t="s">
        <v>27</v>
      </c>
      <c r="D598" s="6" t="s">
        <v>45</v>
      </c>
      <c r="E598" s="6" t="s">
        <v>29</v>
      </c>
      <c r="F598" s="6" t="s">
        <v>30</v>
      </c>
      <c r="G598" s="6" t="s">
        <v>31</v>
      </c>
      <c r="H598" s="6" t="s">
        <v>32</v>
      </c>
      <c r="I598" s="6" t="s">
        <v>33</v>
      </c>
      <c r="J598" s="6" t="s">
        <v>35</v>
      </c>
      <c r="K598" s="6" t="s">
        <v>48</v>
      </c>
      <c r="L598" s="6" t="s">
        <v>35</v>
      </c>
      <c r="M598" s="6" t="s">
        <v>48</v>
      </c>
      <c r="N598" s="6" t="s">
        <v>35</v>
      </c>
      <c r="O598" s="6" t="s">
        <v>68</v>
      </c>
      <c r="P598" s="6" t="s">
        <v>37</v>
      </c>
      <c r="Q598" s="6" t="s">
        <v>49</v>
      </c>
      <c r="R598" s="6" t="s">
        <v>69</v>
      </c>
      <c r="S598" s="6" t="s">
        <v>37</v>
      </c>
      <c r="T598" s="6" t="s">
        <v>49</v>
      </c>
      <c r="U598" s="6" t="s">
        <v>37</v>
      </c>
      <c r="V598" s="6" t="s">
        <v>49</v>
      </c>
      <c r="W598" s="6" t="s">
        <v>106</v>
      </c>
      <c r="X598" s="6" t="s">
        <v>1452</v>
      </c>
      <c r="Y598" s="6" t="s">
        <v>270</v>
      </c>
      <c r="Z598" s="6" t="s">
        <v>3349</v>
      </c>
    </row>
    <row r="599" spans="1:26" ht="13.2">
      <c r="A599" s="5">
        <v>45169.627815555556</v>
      </c>
      <c r="B599" s="6" t="s">
        <v>3350</v>
      </c>
      <c r="C599" s="6" t="s">
        <v>27</v>
      </c>
      <c r="D599" s="6" t="s">
        <v>45</v>
      </c>
      <c r="E599" s="6" t="s">
        <v>75</v>
      </c>
      <c r="F599" s="6" t="s">
        <v>76</v>
      </c>
      <c r="G599" s="6" t="s">
        <v>31</v>
      </c>
      <c r="H599" s="6" t="s">
        <v>112</v>
      </c>
      <c r="I599" s="6" t="s">
        <v>33</v>
      </c>
      <c r="J599" s="6" t="s">
        <v>35</v>
      </c>
      <c r="K599" s="6" t="s">
        <v>48</v>
      </c>
      <c r="L599" s="6" t="s">
        <v>48</v>
      </c>
      <c r="M599" s="6" t="s">
        <v>35</v>
      </c>
      <c r="N599" s="6" t="s">
        <v>48</v>
      </c>
      <c r="O599" s="6" t="s">
        <v>49</v>
      </c>
      <c r="P599" s="6" t="s">
        <v>49</v>
      </c>
      <c r="Q599" s="6" t="s">
        <v>49</v>
      </c>
      <c r="R599" s="6" t="s">
        <v>37</v>
      </c>
      <c r="S599" s="6" t="s">
        <v>37</v>
      </c>
      <c r="T599" s="6" t="s">
        <v>37</v>
      </c>
      <c r="U599" s="6" t="s">
        <v>37</v>
      </c>
      <c r="V599" s="6" t="s">
        <v>37</v>
      </c>
      <c r="W599" s="6" t="s">
        <v>132</v>
      </c>
      <c r="X599" s="6" t="s">
        <v>1461</v>
      </c>
      <c r="Y599" s="6" t="s">
        <v>323</v>
      </c>
      <c r="Z599" s="6" t="s">
        <v>3351</v>
      </c>
    </row>
    <row r="600" spans="1:26" ht="13.2">
      <c r="A600" s="5">
        <v>45169.643715405095</v>
      </c>
      <c r="B600" s="6" t="s">
        <v>3359</v>
      </c>
      <c r="C600" s="6" t="s">
        <v>44</v>
      </c>
      <c r="D600" s="6" t="s">
        <v>45</v>
      </c>
      <c r="E600" s="6" t="s">
        <v>29</v>
      </c>
      <c r="F600" s="6" t="s">
        <v>30</v>
      </c>
      <c r="G600" s="6" t="s">
        <v>214</v>
      </c>
      <c r="H600" s="6" t="s">
        <v>59</v>
      </c>
      <c r="I600" s="6" t="s">
        <v>33</v>
      </c>
      <c r="J600" s="6" t="s">
        <v>35</v>
      </c>
      <c r="K600" s="6" t="s">
        <v>35</v>
      </c>
      <c r="L600" s="6" t="s">
        <v>35</v>
      </c>
      <c r="M600" s="6" t="s">
        <v>35</v>
      </c>
      <c r="N600" s="6" t="s">
        <v>35</v>
      </c>
      <c r="O600" s="6" t="s">
        <v>87</v>
      </c>
      <c r="P600" s="6" t="s">
        <v>37</v>
      </c>
      <c r="Q600" s="6" t="s">
        <v>37</v>
      </c>
      <c r="R600" s="6" t="s">
        <v>37</v>
      </c>
      <c r="S600" s="6" t="s">
        <v>38</v>
      </c>
      <c r="T600" s="6" t="s">
        <v>37</v>
      </c>
      <c r="U600" s="6" t="s">
        <v>38</v>
      </c>
      <c r="V600" s="6" t="s">
        <v>37</v>
      </c>
      <c r="W600" s="6" t="s">
        <v>106</v>
      </c>
      <c r="X600" s="6" t="s">
        <v>1468</v>
      </c>
      <c r="Y600" s="6" t="s">
        <v>3360</v>
      </c>
      <c r="Z600" s="6" t="s">
        <v>3361</v>
      </c>
    </row>
    <row r="601" spans="1:26" ht="13.2">
      <c r="A601" s="5">
        <v>45169.648391296301</v>
      </c>
      <c r="B601" s="6" t="s">
        <v>3364</v>
      </c>
      <c r="C601" s="6" t="s">
        <v>27</v>
      </c>
      <c r="D601" s="6" t="s">
        <v>45</v>
      </c>
      <c r="E601" s="6" t="s">
        <v>29</v>
      </c>
      <c r="F601" s="6" t="s">
        <v>248</v>
      </c>
      <c r="G601" s="6" t="s">
        <v>58</v>
      </c>
      <c r="H601" s="6" t="s">
        <v>94</v>
      </c>
      <c r="I601" s="6" t="s">
        <v>47</v>
      </c>
      <c r="J601" s="6" t="s">
        <v>60</v>
      </c>
      <c r="K601" s="6" t="s">
        <v>48</v>
      </c>
      <c r="L601" s="6" t="s">
        <v>60</v>
      </c>
      <c r="M601" s="6" t="s">
        <v>60</v>
      </c>
      <c r="N601" s="6" t="s">
        <v>60</v>
      </c>
      <c r="O601" s="6" t="s">
        <v>49</v>
      </c>
      <c r="P601" s="6" t="s">
        <v>49</v>
      </c>
      <c r="Q601" s="6" t="s">
        <v>49</v>
      </c>
      <c r="R601" s="6" t="s">
        <v>49</v>
      </c>
      <c r="S601" s="6" t="s">
        <v>69</v>
      </c>
      <c r="T601" s="6" t="s">
        <v>49</v>
      </c>
      <c r="U601" s="6" t="s">
        <v>49</v>
      </c>
      <c r="V601" s="6" t="s">
        <v>49</v>
      </c>
      <c r="W601" s="6" t="s">
        <v>95</v>
      </c>
      <c r="X601" s="6" t="s">
        <v>1444</v>
      </c>
      <c r="Y601" s="6" t="s">
        <v>286</v>
      </c>
      <c r="Z601" s="6" t="s">
        <v>3365</v>
      </c>
    </row>
    <row r="602" spans="1:26" ht="13.2">
      <c r="A602" s="5">
        <v>45169.651341921301</v>
      </c>
      <c r="B602" s="6" t="s">
        <v>3372</v>
      </c>
      <c r="C602" s="6" t="s">
        <v>44</v>
      </c>
      <c r="D602" s="6" t="s">
        <v>45</v>
      </c>
      <c r="E602" s="6" t="s">
        <v>29</v>
      </c>
      <c r="F602" s="6" t="s">
        <v>30</v>
      </c>
      <c r="G602" s="6" t="s">
        <v>58</v>
      </c>
      <c r="H602" s="6" t="s">
        <v>105</v>
      </c>
      <c r="I602" s="6" t="s">
        <v>47</v>
      </c>
      <c r="J602" s="6" t="s">
        <v>48</v>
      </c>
      <c r="K602" s="6" t="s">
        <v>60</v>
      </c>
      <c r="L602" s="6" t="s">
        <v>48</v>
      </c>
      <c r="M602" s="6" t="s">
        <v>48</v>
      </c>
      <c r="N602" s="6" t="s">
        <v>48</v>
      </c>
      <c r="O602" s="6" t="s">
        <v>49</v>
      </c>
      <c r="P602" s="6" t="s">
        <v>49</v>
      </c>
      <c r="Q602" s="6" t="s">
        <v>49</v>
      </c>
      <c r="R602" s="6" t="s">
        <v>49</v>
      </c>
      <c r="S602" s="6" t="s">
        <v>49</v>
      </c>
      <c r="T602" s="6" t="s">
        <v>49</v>
      </c>
      <c r="U602" s="6" t="s">
        <v>49</v>
      </c>
      <c r="V602" s="6" t="s">
        <v>37</v>
      </c>
      <c r="W602" s="6" t="s">
        <v>106</v>
      </c>
      <c r="X602" s="6" t="s">
        <v>1435</v>
      </c>
      <c r="Y602" s="6" t="s">
        <v>1089</v>
      </c>
      <c r="Z602" s="6" t="s">
        <v>3373</v>
      </c>
    </row>
    <row r="603" spans="1:26" ht="13.2">
      <c r="A603" s="5">
        <v>45169.68048299769</v>
      </c>
      <c r="B603" s="6" t="s">
        <v>3390</v>
      </c>
      <c r="C603" s="6" t="s">
        <v>44</v>
      </c>
      <c r="D603" s="6" t="s">
        <v>45</v>
      </c>
      <c r="E603" s="6" t="s">
        <v>75</v>
      </c>
      <c r="F603" s="6" t="s">
        <v>76</v>
      </c>
      <c r="G603" s="6" t="s">
        <v>58</v>
      </c>
      <c r="H603" s="6" t="s">
        <v>112</v>
      </c>
      <c r="I603" s="6" t="s">
        <v>47</v>
      </c>
      <c r="J603" s="6" t="s">
        <v>35</v>
      </c>
      <c r="K603" s="6" t="s">
        <v>35</v>
      </c>
      <c r="L603" s="6" t="s">
        <v>35</v>
      </c>
      <c r="M603" s="6" t="s">
        <v>35</v>
      </c>
      <c r="N603" s="6" t="s">
        <v>35</v>
      </c>
      <c r="O603" s="6" t="s">
        <v>49</v>
      </c>
      <c r="P603" s="6" t="s">
        <v>49</v>
      </c>
      <c r="Q603" s="6" t="s">
        <v>49</v>
      </c>
      <c r="R603" s="6" t="s">
        <v>49</v>
      </c>
      <c r="S603" s="6" t="s">
        <v>49</v>
      </c>
      <c r="T603" s="6" t="s">
        <v>49</v>
      </c>
      <c r="U603" s="6" t="s">
        <v>37</v>
      </c>
      <c r="V603" s="6" t="s">
        <v>49</v>
      </c>
      <c r="W603" s="6" t="s">
        <v>1231</v>
      </c>
      <c r="X603" s="6" t="s">
        <v>1461</v>
      </c>
      <c r="Y603" s="6" t="s">
        <v>267</v>
      </c>
      <c r="Z603" s="6" t="s">
        <v>3391</v>
      </c>
    </row>
    <row r="604" spans="1:26" ht="13.2">
      <c r="A604" s="5">
        <v>45169.683533692129</v>
      </c>
      <c r="B604" s="6" t="s">
        <v>3392</v>
      </c>
      <c r="C604" s="6" t="s">
        <v>44</v>
      </c>
      <c r="D604" s="6" t="s">
        <v>45</v>
      </c>
      <c r="E604" s="6" t="s">
        <v>75</v>
      </c>
      <c r="F604" s="6" t="s">
        <v>30</v>
      </c>
      <c r="G604" s="6" t="s">
        <v>31</v>
      </c>
      <c r="H604" s="6" t="s">
        <v>112</v>
      </c>
      <c r="I604" s="6" t="s">
        <v>33</v>
      </c>
      <c r="J604" s="6" t="s">
        <v>34</v>
      </c>
      <c r="K604" s="6" t="s">
        <v>35</v>
      </c>
      <c r="L604" s="6" t="s">
        <v>35</v>
      </c>
      <c r="M604" s="6" t="s">
        <v>35</v>
      </c>
      <c r="N604" s="6" t="s">
        <v>35</v>
      </c>
      <c r="O604" s="6" t="s">
        <v>87</v>
      </c>
      <c r="P604" s="6" t="s">
        <v>37</v>
      </c>
      <c r="Q604" s="6" t="s">
        <v>37</v>
      </c>
      <c r="R604" s="6" t="s">
        <v>37</v>
      </c>
      <c r="S604" s="6" t="s">
        <v>37</v>
      </c>
      <c r="T604" s="6" t="s">
        <v>37</v>
      </c>
      <c r="U604" s="6" t="s">
        <v>37</v>
      </c>
      <c r="V604" s="6" t="s">
        <v>37</v>
      </c>
      <c r="W604" s="6" t="s">
        <v>675</v>
      </c>
      <c r="X604" s="6" t="s">
        <v>962</v>
      </c>
      <c r="Y604" s="6" t="s">
        <v>1945</v>
      </c>
      <c r="Z604" s="6" t="s">
        <v>3393</v>
      </c>
    </row>
    <row r="605" spans="1:26" ht="13.2">
      <c r="A605" s="5">
        <v>45169.694549432868</v>
      </c>
      <c r="B605" s="6" t="s">
        <v>3396</v>
      </c>
      <c r="C605" s="6" t="s">
        <v>27</v>
      </c>
      <c r="D605" s="6" t="s">
        <v>45</v>
      </c>
      <c r="E605" s="6" t="s">
        <v>75</v>
      </c>
      <c r="F605" s="6" t="s">
        <v>30</v>
      </c>
      <c r="G605" s="6" t="s">
        <v>31</v>
      </c>
      <c r="H605" s="6" t="s">
        <v>46</v>
      </c>
      <c r="I605" s="6" t="s">
        <v>47</v>
      </c>
      <c r="J605" s="6" t="s">
        <v>60</v>
      </c>
      <c r="K605" s="6" t="s">
        <v>35</v>
      </c>
      <c r="L605" s="6" t="s">
        <v>60</v>
      </c>
      <c r="M605" s="6" t="s">
        <v>35</v>
      </c>
      <c r="N605" s="6" t="s">
        <v>48</v>
      </c>
      <c r="O605" s="6" t="s">
        <v>68</v>
      </c>
      <c r="P605" s="6" t="s">
        <v>37</v>
      </c>
      <c r="Q605" s="6" t="s">
        <v>37</v>
      </c>
      <c r="R605" s="6" t="s">
        <v>37</v>
      </c>
      <c r="S605" s="6" t="s">
        <v>49</v>
      </c>
      <c r="T605" s="6" t="s">
        <v>69</v>
      </c>
      <c r="U605" s="6" t="s">
        <v>49</v>
      </c>
      <c r="V605" s="6" t="s">
        <v>37</v>
      </c>
      <c r="W605" s="6" t="s">
        <v>1639</v>
      </c>
      <c r="X605" s="6" t="s">
        <v>3397</v>
      </c>
      <c r="Y605" s="6" t="s">
        <v>223</v>
      </c>
      <c r="Z605" s="6" t="s">
        <v>3398</v>
      </c>
    </row>
    <row r="606" spans="1:26" ht="13.2">
      <c r="A606" s="5">
        <v>45169.707823680554</v>
      </c>
      <c r="B606" s="6" t="s">
        <v>3402</v>
      </c>
      <c r="C606" s="6" t="s">
        <v>27</v>
      </c>
      <c r="D606" s="6" t="s">
        <v>45</v>
      </c>
      <c r="E606" s="6" t="s">
        <v>29</v>
      </c>
      <c r="F606" s="6" t="s">
        <v>30</v>
      </c>
      <c r="G606" s="6" t="s">
        <v>58</v>
      </c>
      <c r="H606" s="6" t="s">
        <v>46</v>
      </c>
      <c r="I606" s="6" t="s">
        <v>33</v>
      </c>
      <c r="J606" s="6" t="s">
        <v>48</v>
      </c>
      <c r="K606" s="6" t="s">
        <v>48</v>
      </c>
      <c r="L606" s="6" t="s">
        <v>48</v>
      </c>
      <c r="M606" s="6" t="s">
        <v>48</v>
      </c>
      <c r="N606" s="6" t="s">
        <v>48</v>
      </c>
      <c r="O606" s="6" t="s">
        <v>49</v>
      </c>
      <c r="P606" s="6" t="s">
        <v>37</v>
      </c>
      <c r="Q606" s="6" t="s">
        <v>37</v>
      </c>
      <c r="R606" s="6" t="s">
        <v>49</v>
      </c>
      <c r="S606" s="6" t="s">
        <v>37</v>
      </c>
      <c r="T606" s="6" t="s">
        <v>37</v>
      </c>
      <c r="U606" s="6" t="s">
        <v>49</v>
      </c>
      <c r="V606" s="6" t="s">
        <v>37</v>
      </c>
      <c r="W606" s="6" t="s">
        <v>159</v>
      </c>
      <c r="X606" s="6" t="s">
        <v>955</v>
      </c>
      <c r="Y606" s="6" t="s">
        <v>97</v>
      </c>
      <c r="Z606" s="6" t="s">
        <v>3403</v>
      </c>
    </row>
    <row r="607" spans="1:26" ht="13.2">
      <c r="A607" s="5">
        <v>45169.712341365739</v>
      </c>
      <c r="B607" s="6" t="s">
        <v>1506</v>
      </c>
      <c r="C607" s="6" t="s">
        <v>27</v>
      </c>
      <c r="D607" s="6" t="s">
        <v>45</v>
      </c>
      <c r="E607" s="6" t="s">
        <v>75</v>
      </c>
      <c r="F607" s="6" t="s">
        <v>30</v>
      </c>
      <c r="G607" s="6" t="s">
        <v>58</v>
      </c>
      <c r="H607" s="6" t="s">
        <v>32</v>
      </c>
      <c r="I607" s="6" t="s">
        <v>47</v>
      </c>
      <c r="J607" s="6" t="s">
        <v>35</v>
      </c>
      <c r="K607" s="6" t="s">
        <v>48</v>
      </c>
      <c r="L607" s="6" t="s">
        <v>48</v>
      </c>
      <c r="M607" s="6" t="s">
        <v>48</v>
      </c>
      <c r="N607" s="6" t="s">
        <v>48</v>
      </c>
      <c r="O607" s="6" t="s">
        <v>49</v>
      </c>
      <c r="P607" s="6" t="s">
        <v>37</v>
      </c>
      <c r="Q607" s="6" t="s">
        <v>37</v>
      </c>
      <c r="R607" s="6" t="s">
        <v>49</v>
      </c>
      <c r="S607" s="6" t="s">
        <v>37</v>
      </c>
      <c r="T607" s="6" t="s">
        <v>49</v>
      </c>
      <c r="U607" s="6" t="s">
        <v>49</v>
      </c>
      <c r="V607" s="6" t="s">
        <v>37</v>
      </c>
      <c r="W607" s="6" t="s">
        <v>106</v>
      </c>
      <c r="X607" s="6" t="s">
        <v>1578</v>
      </c>
      <c r="Y607" s="6" t="s">
        <v>270</v>
      </c>
      <c r="Z607" s="6" t="s">
        <v>3407</v>
      </c>
    </row>
    <row r="608" spans="1:26" ht="13.2">
      <c r="A608" s="5">
        <v>45169.763128819446</v>
      </c>
      <c r="B608" s="6" t="s">
        <v>3416</v>
      </c>
      <c r="C608" s="6" t="s">
        <v>44</v>
      </c>
      <c r="D608" s="6" t="s">
        <v>45</v>
      </c>
      <c r="E608" s="6" t="s">
        <v>56</v>
      </c>
      <c r="F608" s="6" t="s">
        <v>30</v>
      </c>
      <c r="G608" s="6" t="s">
        <v>2348</v>
      </c>
      <c r="H608" s="6" t="s">
        <v>83</v>
      </c>
      <c r="I608" s="6" t="s">
        <v>33</v>
      </c>
      <c r="J608" s="6" t="s">
        <v>34</v>
      </c>
      <c r="K608" s="6" t="s">
        <v>35</v>
      </c>
      <c r="L608" s="6" t="s">
        <v>35</v>
      </c>
      <c r="M608" s="6" t="s">
        <v>35</v>
      </c>
      <c r="N608" s="6" t="s">
        <v>34</v>
      </c>
      <c r="O608" s="6" t="s">
        <v>87</v>
      </c>
      <c r="P608" s="6" t="s">
        <v>37</v>
      </c>
      <c r="Q608" s="6" t="s">
        <v>37</v>
      </c>
      <c r="R608" s="6" t="s">
        <v>37</v>
      </c>
      <c r="S608" s="6" t="s">
        <v>37</v>
      </c>
      <c r="T608" s="6" t="s">
        <v>37</v>
      </c>
      <c r="U608" s="6" t="s">
        <v>37</v>
      </c>
      <c r="V608" s="6" t="s">
        <v>38</v>
      </c>
      <c r="W608" s="6" t="s">
        <v>126</v>
      </c>
      <c r="X608" s="6" t="s">
        <v>1141</v>
      </c>
      <c r="Y608" s="6" t="s">
        <v>128</v>
      </c>
      <c r="Z608" s="6" t="s">
        <v>3417</v>
      </c>
    </row>
    <row r="609" spans="1:26" ht="13.2">
      <c r="A609" s="5">
        <v>45169.791010335648</v>
      </c>
      <c r="B609" s="6" t="s">
        <v>3418</v>
      </c>
      <c r="C609" s="6" t="s">
        <v>27</v>
      </c>
      <c r="D609" s="6" t="s">
        <v>45</v>
      </c>
      <c r="E609" s="6" t="s">
        <v>75</v>
      </c>
      <c r="F609" s="6" t="s">
        <v>248</v>
      </c>
      <c r="G609" s="6" t="s">
        <v>214</v>
      </c>
      <c r="H609" s="6" t="s">
        <v>46</v>
      </c>
      <c r="I609" s="6" t="s">
        <v>33</v>
      </c>
      <c r="J609" s="6" t="s">
        <v>35</v>
      </c>
      <c r="K609" s="6" t="s">
        <v>35</v>
      </c>
      <c r="L609" s="6" t="s">
        <v>326</v>
      </c>
      <c r="M609" s="6" t="s">
        <v>48</v>
      </c>
      <c r="N609" s="6" t="s">
        <v>35</v>
      </c>
      <c r="O609" s="6" t="s">
        <v>87</v>
      </c>
      <c r="P609" s="6" t="s">
        <v>49</v>
      </c>
      <c r="Q609" s="6" t="s">
        <v>37</v>
      </c>
      <c r="R609" s="6" t="s">
        <v>37</v>
      </c>
      <c r="S609" s="6" t="s">
        <v>38</v>
      </c>
      <c r="T609" s="6" t="s">
        <v>49</v>
      </c>
      <c r="U609" s="6" t="s">
        <v>38</v>
      </c>
      <c r="V609" s="6" t="s">
        <v>49</v>
      </c>
      <c r="W609" s="6" t="s">
        <v>149</v>
      </c>
      <c r="X609" s="6" t="s">
        <v>1444</v>
      </c>
      <c r="Y609" s="6" t="s">
        <v>578</v>
      </c>
      <c r="Z609" s="6" t="s">
        <v>3419</v>
      </c>
    </row>
    <row r="610" spans="1:26" ht="13.2">
      <c r="A610" s="5">
        <v>45169.812843657404</v>
      </c>
      <c r="B610" s="6" t="s">
        <v>3420</v>
      </c>
      <c r="C610" s="6" t="s">
        <v>27</v>
      </c>
      <c r="D610" s="6" t="s">
        <v>45</v>
      </c>
      <c r="E610" s="6" t="s">
        <v>29</v>
      </c>
      <c r="F610" s="6" t="s">
        <v>30</v>
      </c>
      <c r="G610" s="6" t="s">
        <v>31</v>
      </c>
      <c r="H610" s="6" t="s">
        <v>105</v>
      </c>
      <c r="I610" s="6" t="s">
        <v>47</v>
      </c>
      <c r="J610" s="6" t="s">
        <v>60</v>
      </c>
      <c r="K610" s="6" t="s">
        <v>60</v>
      </c>
      <c r="L610" s="6" t="s">
        <v>60</v>
      </c>
      <c r="M610" s="6" t="s">
        <v>60</v>
      </c>
      <c r="N610" s="6" t="s">
        <v>60</v>
      </c>
      <c r="O610" s="6" t="s">
        <v>68</v>
      </c>
      <c r="P610" s="6" t="s">
        <v>69</v>
      </c>
      <c r="Q610" s="6" t="s">
        <v>69</v>
      </c>
      <c r="R610" s="6" t="s">
        <v>69</v>
      </c>
      <c r="S610" s="6" t="s">
        <v>69</v>
      </c>
      <c r="T610" s="6" t="s">
        <v>69</v>
      </c>
      <c r="U610" s="6" t="s">
        <v>69</v>
      </c>
      <c r="V610" s="6" t="s">
        <v>69</v>
      </c>
      <c r="W610" s="6" t="s">
        <v>100</v>
      </c>
      <c r="X610" s="6" t="s">
        <v>955</v>
      </c>
      <c r="Y610" s="6" t="s">
        <v>965</v>
      </c>
      <c r="Z610" s="6" t="s">
        <v>3421</v>
      </c>
    </row>
    <row r="611" spans="1:26" ht="13.2">
      <c r="A611" s="5">
        <v>45169.837237893516</v>
      </c>
      <c r="B611" s="6" t="s">
        <v>3424</v>
      </c>
      <c r="C611" s="6" t="s">
        <v>27</v>
      </c>
      <c r="D611" s="6" t="s">
        <v>45</v>
      </c>
      <c r="E611" s="6" t="s">
        <v>230</v>
      </c>
      <c r="F611" s="6" t="s">
        <v>30</v>
      </c>
      <c r="G611" s="6" t="s">
        <v>58</v>
      </c>
      <c r="H611" s="6" t="s">
        <v>94</v>
      </c>
      <c r="I611" s="6" t="s">
        <v>47</v>
      </c>
      <c r="J611" s="6" t="s">
        <v>48</v>
      </c>
      <c r="K611" s="6" t="s">
        <v>48</v>
      </c>
      <c r="L611" s="6" t="s">
        <v>48</v>
      </c>
      <c r="M611" s="6" t="s">
        <v>60</v>
      </c>
      <c r="N611" s="6" t="s">
        <v>48</v>
      </c>
      <c r="O611" s="6" t="s">
        <v>87</v>
      </c>
      <c r="P611" s="6" t="s">
        <v>49</v>
      </c>
      <c r="Q611" s="6" t="s">
        <v>49</v>
      </c>
      <c r="R611" s="6" t="s">
        <v>49</v>
      </c>
      <c r="S611" s="6" t="s">
        <v>49</v>
      </c>
      <c r="T611" s="6" t="s">
        <v>49</v>
      </c>
      <c r="U611" s="6" t="s">
        <v>49</v>
      </c>
      <c r="V611" s="6" t="s">
        <v>49</v>
      </c>
      <c r="W611" s="6" t="s">
        <v>191</v>
      </c>
      <c r="X611" s="6" t="s">
        <v>978</v>
      </c>
      <c r="Y611" s="6" t="s">
        <v>3425</v>
      </c>
      <c r="Z611" s="6" t="s">
        <v>3426</v>
      </c>
    </row>
    <row r="612" spans="1:26" ht="13.2">
      <c r="A612" s="5">
        <v>45169.868907835647</v>
      </c>
      <c r="B612" s="6" t="s">
        <v>3430</v>
      </c>
      <c r="C612" s="6" t="s">
        <v>44</v>
      </c>
      <c r="D612" s="6" t="s">
        <v>45</v>
      </c>
      <c r="E612" s="6" t="s">
        <v>75</v>
      </c>
      <c r="F612" s="6" t="s">
        <v>164</v>
      </c>
      <c r="G612" s="6" t="s">
        <v>214</v>
      </c>
      <c r="H612" s="6" t="s">
        <v>59</v>
      </c>
      <c r="I612" s="6" t="s">
        <v>33</v>
      </c>
      <c r="J612" s="6" t="s">
        <v>35</v>
      </c>
      <c r="K612" s="6" t="s">
        <v>48</v>
      </c>
      <c r="L612" s="6" t="s">
        <v>48</v>
      </c>
      <c r="M612" s="6" t="s">
        <v>35</v>
      </c>
      <c r="N612" s="6" t="s">
        <v>35</v>
      </c>
      <c r="O612" s="6" t="s">
        <v>49</v>
      </c>
      <c r="P612" s="6" t="s">
        <v>49</v>
      </c>
      <c r="Q612" s="6" t="s">
        <v>49</v>
      </c>
      <c r="R612" s="6" t="s">
        <v>49</v>
      </c>
      <c r="S612" s="6" t="s">
        <v>49</v>
      </c>
      <c r="T612" s="6" t="s">
        <v>49</v>
      </c>
      <c r="U612" s="6" t="s">
        <v>49</v>
      </c>
      <c r="V612" s="6" t="s">
        <v>49</v>
      </c>
      <c r="W612" s="6" t="s">
        <v>39</v>
      </c>
      <c r="X612" s="6" t="s">
        <v>1626</v>
      </c>
      <c r="Y612" s="6" t="s">
        <v>3431</v>
      </c>
      <c r="Z612" s="6" t="s">
        <v>3432</v>
      </c>
    </row>
    <row r="613" spans="1:26" ht="13.2">
      <c r="A613" s="5">
        <v>45169.891071990744</v>
      </c>
      <c r="B613" s="6" t="s">
        <v>3433</v>
      </c>
      <c r="C613" s="6" t="s">
        <v>44</v>
      </c>
      <c r="D613" s="6" t="s">
        <v>45</v>
      </c>
      <c r="E613" s="6" t="s">
        <v>29</v>
      </c>
      <c r="F613" s="6" t="s">
        <v>76</v>
      </c>
      <c r="G613" s="6" t="s">
        <v>31</v>
      </c>
      <c r="H613" s="6" t="s">
        <v>125</v>
      </c>
      <c r="I613" s="6" t="s">
        <v>33</v>
      </c>
      <c r="J613" s="6" t="s">
        <v>34</v>
      </c>
      <c r="K613" s="6" t="s">
        <v>35</v>
      </c>
      <c r="L613" s="6" t="s">
        <v>34</v>
      </c>
      <c r="M613" s="6" t="s">
        <v>34</v>
      </c>
      <c r="N613" s="6" t="s">
        <v>35</v>
      </c>
      <c r="O613" s="6" t="s">
        <v>87</v>
      </c>
      <c r="P613" s="6" t="s">
        <v>37</v>
      </c>
      <c r="Q613" s="6" t="s">
        <v>37</v>
      </c>
      <c r="R613" s="6" t="s">
        <v>37</v>
      </c>
      <c r="S613" s="6" t="s">
        <v>37</v>
      </c>
      <c r="T613" s="6" t="s">
        <v>37</v>
      </c>
      <c r="U613" s="6" t="s">
        <v>37</v>
      </c>
      <c r="V613" s="6" t="s">
        <v>37</v>
      </c>
      <c r="W613" s="6" t="s">
        <v>3434</v>
      </c>
      <c r="X613" s="6" t="s">
        <v>1006</v>
      </c>
      <c r="Y613" s="6" t="s">
        <v>323</v>
      </c>
      <c r="Z613" s="6" t="s">
        <v>3435</v>
      </c>
    </row>
    <row r="614" spans="1:26" ht="13.2">
      <c r="A614" s="5">
        <v>45170.2439327662</v>
      </c>
      <c r="B614" s="6" t="s">
        <v>3436</v>
      </c>
      <c r="C614" s="6" t="s">
        <v>27</v>
      </c>
      <c r="D614" s="6" t="s">
        <v>45</v>
      </c>
      <c r="E614" s="6" t="s">
        <v>29</v>
      </c>
      <c r="F614" s="6" t="s">
        <v>30</v>
      </c>
      <c r="G614" s="6" t="s">
        <v>58</v>
      </c>
      <c r="H614" s="6" t="s">
        <v>105</v>
      </c>
      <c r="I614" s="6" t="s">
        <v>47</v>
      </c>
      <c r="J614" s="6" t="s">
        <v>60</v>
      </c>
      <c r="K614" s="6" t="s">
        <v>60</v>
      </c>
      <c r="L614" s="6" t="s">
        <v>60</v>
      </c>
      <c r="M614" s="6" t="s">
        <v>60</v>
      </c>
      <c r="N614" s="6" t="s">
        <v>60</v>
      </c>
      <c r="O614" s="6" t="s">
        <v>87</v>
      </c>
      <c r="P614" s="6" t="s">
        <v>49</v>
      </c>
      <c r="Q614" s="6" t="s">
        <v>37</v>
      </c>
      <c r="R614" s="6" t="s">
        <v>37</v>
      </c>
      <c r="S614" s="6" t="s">
        <v>49</v>
      </c>
      <c r="T614" s="6" t="s">
        <v>37</v>
      </c>
      <c r="U614" s="6" t="s">
        <v>37</v>
      </c>
      <c r="V614" s="6" t="s">
        <v>37</v>
      </c>
      <c r="W614" s="6" t="s">
        <v>113</v>
      </c>
      <c r="X614" s="6" t="s">
        <v>1766</v>
      </c>
      <c r="Y614" s="6" t="s">
        <v>3437</v>
      </c>
      <c r="Z614" s="6" t="s">
        <v>3438</v>
      </c>
    </row>
    <row r="615" spans="1:26" ht="13.2">
      <c r="A615" s="5">
        <v>45170.441942349542</v>
      </c>
      <c r="B615" s="6" t="s">
        <v>3439</v>
      </c>
      <c r="C615" s="6" t="s">
        <v>44</v>
      </c>
      <c r="D615" s="6" t="s">
        <v>45</v>
      </c>
      <c r="E615" s="6" t="s">
        <v>230</v>
      </c>
      <c r="F615" s="6" t="s">
        <v>164</v>
      </c>
      <c r="G615" s="6" t="s">
        <v>3440</v>
      </c>
      <c r="H615" s="6" t="s">
        <v>94</v>
      </c>
      <c r="I615" s="6" t="s">
        <v>47</v>
      </c>
      <c r="J615" s="6" t="s">
        <v>60</v>
      </c>
      <c r="K615" s="6" t="s">
        <v>60</v>
      </c>
      <c r="L615" s="6" t="s">
        <v>60</v>
      </c>
      <c r="M615" s="6" t="s">
        <v>60</v>
      </c>
      <c r="N615" s="6" t="s">
        <v>60</v>
      </c>
      <c r="O615" s="6" t="s">
        <v>68</v>
      </c>
      <c r="P615" s="6" t="s">
        <v>69</v>
      </c>
      <c r="Q615" s="6" t="s">
        <v>69</v>
      </c>
      <c r="R615" s="6" t="s">
        <v>69</v>
      </c>
      <c r="S615" s="6" t="s">
        <v>69</v>
      </c>
      <c r="T615" s="6" t="s">
        <v>69</v>
      </c>
      <c r="U615" s="6" t="s">
        <v>69</v>
      </c>
      <c r="V615" s="6" t="s">
        <v>69</v>
      </c>
      <c r="W615" s="6" t="s">
        <v>197</v>
      </c>
      <c r="X615" s="6" t="s">
        <v>1753</v>
      </c>
      <c r="Y615" s="6" t="s">
        <v>90</v>
      </c>
      <c r="Z615" s="6" t="s">
        <v>3441</v>
      </c>
    </row>
    <row r="616" spans="1:26" ht="13.2">
      <c r="A616" s="5">
        <v>45170.482419259264</v>
      </c>
      <c r="B616" s="6" t="s">
        <v>3446</v>
      </c>
      <c r="C616" s="6" t="s">
        <v>27</v>
      </c>
      <c r="D616" s="6" t="s">
        <v>45</v>
      </c>
      <c r="E616" s="6" t="s">
        <v>29</v>
      </c>
      <c r="F616" s="6" t="s">
        <v>30</v>
      </c>
      <c r="G616" s="6" t="s">
        <v>403</v>
      </c>
      <c r="H616" s="6" t="s">
        <v>201</v>
      </c>
      <c r="I616" s="6" t="s">
        <v>33</v>
      </c>
      <c r="J616" s="6" t="s">
        <v>35</v>
      </c>
      <c r="K616" s="6" t="s">
        <v>35</v>
      </c>
      <c r="L616" s="6" t="s">
        <v>35</v>
      </c>
      <c r="M616" s="6" t="s">
        <v>35</v>
      </c>
      <c r="N616" s="6" t="s">
        <v>35</v>
      </c>
      <c r="O616" s="6" t="s">
        <v>49</v>
      </c>
      <c r="P616" s="6" t="s">
        <v>49</v>
      </c>
      <c r="Q616" s="6" t="s">
        <v>49</v>
      </c>
      <c r="R616" s="6" t="s">
        <v>49</v>
      </c>
      <c r="S616" s="6" t="s">
        <v>49</v>
      </c>
      <c r="T616" s="6" t="s">
        <v>49</v>
      </c>
      <c r="U616" s="6" t="s">
        <v>49</v>
      </c>
      <c r="V616" s="6" t="s">
        <v>49</v>
      </c>
      <c r="W616" s="6" t="s">
        <v>238</v>
      </c>
      <c r="X616" s="6" t="s">
        <v>1736</v>
      </c>
      <c r="Y616" s="6" t="s">
        <v>210</v>
      </c>
      <c r="Z616" s="6" t="s">
        <v>3447</v>
      </c>
    </row>
    <row r="617" spans="1:26" ht="13.2">
      <c r="A617" s="5">
        <v>45170.5429625463</v>
      </c>
      <c r="B617" s="6" t="s">
        <v>3454</v>
      </c>
      <c r="C617" s="6" t="s">
        <v>27</v>
      </c>
      <c r="D617" s="6" t="s">
        <v>45</v>
      </c>
      <c r="E617" s="6" t="s">
        <v>29</v>
      </c>
      <c r="F617" s="6" t="s">
        <v>30</v>
      </c>
      <c r="G617" s="6" t="s">
        <v>58</v>
      </c>
      <c r="H617" s="6" t="s">
        <v>226</v>
      </c>
      <c r="I617" s="6" t="s">
        <v>47</v>
      </c>
      <c r="J617" s="6" t="s">
        <v>48</v>
      </c>
      <c r="K617" s="6" t="s">
        <v>48</v>
      </c>
      <c r="L617" s="6" t="s">
        <v>48</v>
      </c>
      <c r="M617" s="6" t="s">
        <v>48</v>
      </c>
      <c r="N617" s="6" t="s">
        <v>48</v>
      </c>
      <c r="O617" s="6" t="s">
        <v>49</v>
      </c>
      <c r="P617" s="6" t="s">
        <v>49</v>
      </c>
      <c r="Q617" s="6" t="s">
        <v>49</v>
      </c>
      <c r="R617" s="6" t="s">
        <v>49</v>
      </c>
      <c r="S617" s="6" t="s">
        <v>49</v>
      </c>
      <c r="T617" s="6" t="s">
        <v>49</v>
      </c>
      <c r="U617" s="6" t="s">
        <v>49</v>
      </c>
      <c r="V617" s="6" t="s">
        <v>49</v>
      </c>
      <c r="W617" s="6" t="s">
        <v>126</v>
      </c>
      <c r="X617" s="6" t="s">
        <v>1141</v>
      </c>
      <c r="Y617" s="6" t="s">
        <v>965</v>
      </c>
      <c r="Z617" s="6" t="s">
        <v>3455</v>
      </c>
    </row>
    <row r="618" spans="1:26" ht="13.2">
      <c r="A618" s="5">
        <v>45170.635652048615</v>
      </c>
      <c r="B618" s="6" t="s">
        <v>3459</v>
      </c>
      <c r="C618" s="6" t="s">
        <v>44</v>
      </c>
      <c r="D618" s="6" t="s">
        <v>45</v>
      </c>
      <c r="E618" s="6" t="s">
        <v>75</v>
      </c>
      <c r="F618" s="6" t="s">
        <v>76</v>
      </c>
      <c r="G618" s="6" t="s">
        <v>31</v>
      </c>
      <c r="H618" s="6" t="s">
        <v>112</v>
      </c>
      <c r="I618" s="6" t="s">
        <v>33</v>
      </c>
      <c r="J618" s="6" t="s">
        <v>35</v>
      </c>
      <c r="K618" s="6" t="s">
        <v>35</v>
      </c>
      <c r="L618" s="6" t="s">
        <v>48</v>
      </c>
      <c r="M618" s="6" t="s">
        <v>35</v>
      </c>
      <c r="N618" s="6" t="s">
        <v>48</v>
      </c>
      <c r="O618" s="6" t="s">
        <v>49</v>
      </c>
      <c r="P618" s="6" t="s">
        <v>49</v>
      </c>
      <c r="Q618" s="6" t="s">
        <v>37</v>
      </c>
      <c r="R618" s="6" t="s">
        <v>49</v>
      </c>
      <c r="S618" s="6" t="s">
        <v>37</v>
      </c>
      <c r="T618" s="6" t="s">
        <v>49</v>
      </c>
      <c r="U618" s="6" t="s">
        <v>37</v>
      </c>
      <c r="V618" s="6" t="s">
        <v>38</v>
      </c>
      <c r="W618" s="6" t="s">
        <v>106</v>
      </c>
      <c r="X618" s="6" t="s">
        <v>1302</v>
      </c>
      <c r="Y618" s="6" t="s">
        <v>388</v>
      </c>
      <c r="Z618" s="6" t="s">
        <v>3460</v>
      </c>
    </row>
    <row r="619" spans="1:26" ht="13.2">
      <c r="A619" s="5">
        <v>45170.67021773148</v>
      </c>
      <c r="B619" s="6" t="s">
        <v>3461</v>
      </c>
      <c r="C619" s="6" t="s">
        <v>27</v>
      </c>
      <c r="D619" s="6" t="s">
        <v>45</v>
      </c>
      <c r="E619" s="6" t="s">
        <v>29</v>
      </c>
      <c r="F619" s="6" t="s">
        <v>30</v>
      </c>
      <c r="G619" s="6" t="s">
        <v>3462</v>
      </c>
      <c r="H619" s="6" t="s">
        <v>148</v>
      </c>
      <c r="I619" s="6" t="s">
        <v>33</v>
      </c>
      <c r="J619" s="6" t="s">
        <v>35</v>
      </c>
      <c r="K619" s="6" t="s">
        <v>48</v>
      </c>
      <c r="L619" s="6" t="s">
        <v>48</v>
      </c>
      <c r="M619" s="6" t="s">
        <v>48</v>
      </c>
      <c r="N619" s="6" t="s">
        <v>48</v>
      </c>
      <c r="O619" s="6" t="s">
        <v>49</v>
      </c>
      <c r="P619" s="6" t="s">
        <v>49</v>
      </c>
      <c r="Q619" s="6" t="s">
        <v>37</v>
      </c>
      <c r="R619" s="6" t="s">
        <v>49</v>
      </c>
      <c r="S619" s="6" t="s">
        <v>49</v>
      </c>
      <c r="T619" s="6" t="s">
        <v>49</v>
      </c>
      <c r="U619" s="6" t="s">
        <v>49</v>
      </c>
      <c r="V619" s="6" t="s">
        <v>49</v>
      </c>
      <c r="W619" s="6" t="s">
        <v>159</v>
      </c>
      <c r="X619" s="6" t="s">
        <v>440</v>
      </c>
      <c r="Y619" s="6" t="s">
        <v>168</v>
      </c>
      <c r="Z619" s="6" t="s">
        <v>3463</v>
      </c>
    </row>
    <row r="620" spans="1:26" ht="13.2">
      <c r="A620" s="5">
        <v>45170.670507060189</v>
      </c>
      <c r="B620" s="6" t="s">
        <v>3464</v>
      </c>
      <c r="C620" s="6" t="s">
        <v>27</v>
      </c>
      <c r="D620" s="6" t="s">
        <v>94</v>
      </c>
      <c r="E620" s="6" t="s">
        <v>75</v>
      </c>
      <c r="F620" s="6" t="s">
        <v>30</v>
      </c>
      <c r="G620" s="6" t="s">
        <v>3465</v>
      </c>
      <c r="H620" s="6" t="s">
        <v>94</v>
      </c>
      <c r="I620" s="6" t="s">
        <v>47</v>
      </c>
      <c r="J620" s="6" t="s">
        <v>35</v>
      </c>
      <c r="K620" s="6" t="s">
        <v>35</v>
      </c>
      <c r="L620" s="6" t="s">
        <v>48</v>
      </c>
      <c r="M620" s="6" t="s">
        <v>35</v>
      </c>
      <c r="N620" s="6" t="s">
        <v>48</v>
      </c>
      <c r="O620" s="6" t="s">
        <v>87</v>
      </c>
      <c r="P620" s="6" t="s">
        <v>37</v>
      </c>
      <c r="Q620" s="6" t="s">
        <v>38</v>
      </c>
      <c r="R620" s="6" t="s">
        <v>37</v>
      </c>
      <c r="S620" s="6" t="s">
        <v>37</v>
      </c>
      <c r="T620" s="6" t="s">
        <v>49</v>
      </c>
      <c r="U620" s="6" t="s">
        <v>37</v>
      </c>
      <c r="V620" s="6" t="s">
        <v>37</v>
      </c>
      <c r="W620" s="6" t="s">
        <v>726</v>
      </c>
      <c r="X620" s="6" t="s">
        <v>3466</v>
      </c>
      <c r="Y620" s="6" t="s">
        <v>2568</v>
      </c>
      <c r="Z620" s="6" t="s">
        <v>3467</v>
      </c>
    </row>
    <row r="621" spans="1:26" ht="13.2">
      <c r="A621" s="5">
        <v>45170.672232187499</v>
      </c>
      <c r="B621" s="6" t="s">
        <v>3468</v>
      </c>
      <c r="C621" s="6" t="s">
        <v>27</v>
      </c>
      <c r="D621" s="6" t="s">
        <v>45</v>
      </c>
      <c r="E621" s="6" t="s">
        <v>29</v>
      </c>
      <c r="F621" s="6" t="s">
        <v>248</v>
      </c>
      <c r="G621" s="6" t="s">
        <v>2792</v>
      </c>
      <c r="H621" s="6" t="s">
        <v>226</v>
      </c>
      <c r="I621" s="6" t="s">
        <v>33</v>
      </c>
      <c r="J621" s="6" t="s">
        <v>48</v>
      </c>
      <c r="K621" s="6" t="s">
        <v>48</v>
      </c>
      <c r="L621" s="6" t="s">
        <v>48</v>
      </c>
      <c r="M621" s="6" t="s">
        <v>48</v>
      </c>
      <c r="N621" s="6" t="s">
        <v>48</v>
      </c>
      <c r="O621" s="6" t="s">
        <v>49</v>
      </c>
      <c r="P621" s="6" t="s">
        <v>37</v>
      </c>
      <c r="Q621" s="6" t="s">
        <v>37</v>
      </c>
      <c r="R621" s="6" t="s">
        <v>37</v>
      </c>
      <c r="S621" s="6" t="s">
        <v>37</v>
      </c>
      <c r="T621" s="6" t="s">
        <v>37</v>
      </c>
      <c r="U621" s="6" t="s">
        <v>49</v>
      </c>
      <c r="V621" s="6" t="s">
        <v>49</v>
      </c>
      <c r="W621" s="6" t="s">
        <v>274</v>
      </c>
      <c r="X621" s="6" t="s">
        <v>1698</v>
      </c>
      <c r="Y621" s="6" t="s">
        <v>3469</v>
      </c>
      <c r="Z621" s="6" t="s">
        <v>3470</v>
      </c>
    </row>
    <row r="622" spans="1:26" ht="13.2">
      <c r="A622" s="5">
        <v>45170.674260428241</v>
      </c>
      <c r="B622" s="6" t="s">
        <v>3471</v>
      </c>
      <c r="C622" s="6" t="s">
        <v>27</v>
      </c>
      <c r="D622" s="6" t="s">
        <v>45</v>
      </c>
      <c r="E622" s="6" t="s">
        <v>29</v>
      </c>
      <c r="F622" s="6" t="s">
        <v>248</v>
      </c>
      <c r="G622" s="6" t="s">
        <v>31</v>
      </c>
      <c r="H622" s="6" t="s">
        <v>125</v>
      </c>
      <c r="I622" s="6" t="s">
        <v>47</v>
      </c>
      <c r="J622" s="6" t="s">
        <v>48</v>
      </c>
      <c r="K622" s="6" t="s">
        <v>48</v>
      </c>
      <c r="L622" s="6" t="s">
        <v>48</v>
      </c>
      <c r="M622" s="6" t="s">
        <v>48</v>
      </c>
      <c r="N622" s="6" t="s">
        <v>48</v>
      </c>
      <c r="O622" s="6" t="s">
        <v>49</v>
      </c>
      <c r="P622" s="6" t="s">
        <v>49</v>
      </c>
      <c r="Q622" s="6" t="s">
        <v>49</v>
      </c>
      <c r="R622" s="6" t="s">
        <v>49</v>
      </c>
      <c r="S622" s="6" t="s">
        <v>49</v>
      </c>
      <c r="T622" s="6" t="s">
        <v>49</v>
      </c>
      <c r="U622" s="6" t="s">
        <v>49</v>
      </c>
      <c r="V622" s="6" t="s">
        <v>49</v>
      </c>
      <c r="W622" s="6" t="s">
        <v>197</v>
      </c>
      <c r="X622" s="6" t="s">
        <v>940</v>
      </c>
      <c r="Y622" s="6" t="s">
        <v>1046</v>
      </c>
      <c r="Z622" s="6" t="s">
        <v>2441</v>
      </c>
    </row>
    <row r="623" spans="1:26" ht="13.2">
      <c r="A623" s="5">
        <v>45170.675229942135</v>
      </c>
      <c r="B623" s="6" t="s">
        <v>3472</v>
      </c>
      <c r="C623" s="6" t="s">
        <v>27</v>
      </c>
      <c r="D623" s="6" t="s">
        <v>45</v>
      </c>
      <c r="E623" s="6" t="s">
        <v>29</v>
      </c>
      <c r="F623" s="6" t="s">
        <v>248</v>
      </c>
      <c r="G623" s="6" t="s">
        <v>867</v>
      </c>
      <c r="H623" s="6" t="s">
        <v>148</v>
      </c>
      <c r="I623" s="6" t="s">
        <v>33</v>
      </c>
      <c r="J623" s="6" t="s">
        <v>35</v>
      </c>
      <c r="K623" s="6" t="s">
        <v>35</v>
      </c>
      <c r="L623" s="6" t="s">
        <v>35</v>
      </c>
      <c r="M623" s="6" t="s">
        <v>35</v>
      </c>
      <c r="N623" s="6" t="s">
        <v>35</v>
      </c>
      <c r="O623" s="6" t="s">
        <v>49</v>
      </c>
      <c r="P623" s="6" t="s">
        <v>37</v>
      </c>
      <c r="Q623" s="6" t="s">
        <v>37</v>
      </c>
      <c r="R623" s="6" t="s">
        <v>37</v>
      </c>
      <c r="S623" s="6" t="s">
        <v>37</v>
      </c>
      <c r="T623" s="6" t="s">
        <v>37</v>
      </c>
      <c r="U623" s="6" t="s">
        <v>49</v>
      </c>
      <c r="V623" s="6" t="s">
        <v>37</v>
      </c>
      <c r="W623" s="6" t="s">
        <v>2323</v>
      </c>
      <c r="X623" s="6" t="s">
        <v>1141</v>
      </c>
      <c r="Y623" s="6" t="s">
        <v>983</v>
      </c>
      <c r="Z623" s="6" t="s">
        <v>3216</v>
      </c>
    </row>
    <row r="624" spans="1:26" ht="13.2">
      <c r="A624" s="5">
        <v>45170.679242893515</v>
      </c>
      <c r="B624" s="6" t="s">
        <v>3475</v>
      </c>
      <c r="C624" s="6" t="s">
        <v>27</v>
      </c>
      <c r="D624" s="6" t="s">
        <v>45</v>
      </c>
      <c r="E624" s="6" t="s">
        <v>29</v>
      </c>
      <c r="F624" s="6" t="s">
        <v>30</v>
      </c>
      <c r="G624" s="6" t="s">
        <v>867</v>
      </c>
      <c r="H624" s="6" t="s">
        <v>125</v>
      </c>
      <c r="I624" s="6" t="s">
        <v>47</v>
      </c>
      <c r="J624" s="6" t="s">
        <v>35</v>
      </c>
      <c r="K624" s="6" t="s">
        <v>35</v>
      </c>
      <c r="L624" s="6" t="s">
        <v>35</v>
      </c>
      <c r="M624" s="6" t="s">
        <v>35</v>
      </c>
      <c r="N624" s="6" t="s">
        <v>35</v>
      </c>
      <c r="O624" s="6" t="s">
        <v>49</v>
      </c>
      <c r="P624" s="6" t="s">
        <v>49</v>
      </c>
      <c r="Q624" s="6" t="s">
        <v>37</v>
      </c>
      <c r="R624" s="6" t="s">
        <v>49</v>
      </c>
      <c r="S624" s="6" t="s">
        <v>37</v>
      </c>
      <c r="T624" s="6" t="s">
        <v>49</v>
      </c>
      <c r="U624" s="6" t="s">
        <v>37</v>
      </c>
      <c r="V624" s="6" t="s">
        <v>37</v>
      </c>
      <c r="W624" s="6" t="s">
        <v>100</v>
      </c>
      <c r="X624" s="6" t="s">
        <v>940</v>
      </c>
      <c r="Y624" s="6" t="s">
        <v>168</v>
      </c>
      <c r="Z624" s="6" t="s">
        <v>3476</v>
      </c>
    </row>
    <row r="625" spans="1:26" ht="13.2">
      <c r="A625" s="5">
        <v>45170.681974664352</v>
      </c>
      <c r="B625" s="6" t="s">
        <v>3480</v>
      </c>
      <c r="C625" s="6" t="s">
        <v>44</v>
      </c>
      <c r="D625" s="6" t="s">
        <v>45</v>
      </c>
      <c r="E625" s="6" t="s">
        <v>29</v>
      </c>
      <c r="F625" s="6" t="s">
        <v>248</v>
      </c>
      <c r="G625" s="6" t="s">
        <v>3481</v>
      </c>
      <c r="H625" s="6" t="s">
        <v>32</v>
      </c>
      <c r="I625" s="6" t="s">
        <v>33</v>
      </c>
      <c r="J625" s="6" t="s">
        <v>35</v>
      </c>
      <c r="K625" s="6" t="s">
        <v>35</v>
      </c>
      <c r="L625" s="6" t="s">
        <v>35</v>
      </c>
      <c r="M625" s="6" t="s">
        <v>35</v>
      </c>
      <c r="N625" s="6" t="s">
        <v>35</v>
      </c>
      <c r="O625" s="6" t="s">
        <v>49</v>
      </c>
      <c r="P625" s="6" t="s">
        <v>37</v>
      </c>
      <c r="Q625" s="6" t="s">
        <v>37</v>
      </c>
      <c r="R625" s="6" t="s">
        <v>49</v>
      </c>
      <c r="S625" s="6" t="s">
        <v>49</v>
      </c>
      <c r="T625" s="6" t="s">
        <v>49</v>
      </c>
      <c r="U625" s="6" t="s">
        <v>49</v>
      </c>
      <c r="V625" s="6" t="s">
        <v>49</v>
      </c>
      <c r="W625" s="6" t="s">
        <v>139</v>
      </c>
      <c r="X625" s="6" t="s">
        <v>974</v>
      </c>
      <c r="Y625" s="6" t="s">
        <v>193</v>
      </c>
      <c r="Z625" s="6" t="s">
        <v>3482</v>
      </c>
    </row>
    <row r="626" spans="1:26" ht="13.2">
      <c r="A626" s="5">
        <v>45170.68349570602</v>
      </c>
      <c r="B626" s="6" t="s">
        <v>3483</v>
      </c>
      <c r="C626" s="6" t="s">
        <v>27</v>
      </c>
      <c r="D626" s="6" t="s">
        <v>45</v>
      </c>
      <c r="E626" s="6" t="s">
        <v>29</v>
      </c>
      <c r="F626" s="6" t="s">
        <v>248</v>
      </c>
      <c r="G626" s="6" t="s">
        <v>31</v>
      </c>
      <c r="H626" s="6" t="s">
        <v>32</v>
      </c>
      <c r="I626" s="6" t="s">
        <v>33</v>
      </c>
      <c r="J626" s="6" t="s">
        <v>35</v>
      </c>
      <c r="K626" s="6" t="s">
        <v>35</v>
      </c>
      <c r="L626" s="6" t="s">
        <v>48</v>
      </c>
      <c r="M626" s="6" t="s">
        <v>35</v>
      </c>
      <c r="N626" s="6" t="s">
        <v>48</v>
      </c>
      <c r="O626" s="6" t="s">
        <v>49</v>
      </c>
      <c r="P626" s="6" t="s">
        <v>37</v>
      </c>
      <c r="Q626" s="6" t="s">
        <v>49</v>
      </c>
      <c r="R626" s="6" t="s">
        <v>37</v>
      </c>
      <c r="S626" s="6" t="s">
        <v>37</v>
      </c>
      <c r="T626" s="6" t="s">
        <v>37</v>
      </c>
      <c r="U626" s="6" t="s">
        <v>38</v>
      </c>
      <c r="V626" s="6" t="s">
        <v>37</v>
      </c>
      <c r="W626" s="6" t="s">
        <v>675</v>
      </c>
      <c r="X626" s="6" t="s">
        <v>2101</v>
      </c>
      <c r="Y626" s="6" t="s">
        <v>1108</v>
      </c>
      <c r="Z626" s="6" t="s">
        <v>3484</v>
      </c>
    </row>
    <row r="627" spans="1:26" ht="13.2">
      <c r="A627" s="5">
        <v>45170.688675046295</v>
      </c>
      <c r="B627" s="6" t="s">
        <v>3485</v>
      </c>
      <c r="C627" s="6" t="s">
        <v>27</v>
      </c>
      <c r="D627" s="6" t="s">
        <v>45</v>
      </c>
      <c r="E627" s="6" t="s">
        <v>29</v>
      </c>
      <c r="F627" s="6" t="s">
        <v>248</v>
      </c>
      <c r="G627" s="6" t="s">
        <v>31</v>
      </c>
      <c r="H627" s="6" t="s">
        <v>94</v>
      </c>
      <c r="I627" s="6" t="s">
        <v>47</v>
      </c>
      <c r="J627" s="6" t="s">
        <v>35</v>
      </c>
      <c r="K627" s="6" t="s">
        <v>35</v>
      </c>
      <c r="L627" s="6" t="s">
        <v>35</v>
      </c>
      <c r="M627" s="6" t="s">
        <v>35</v>
      </c>
      <c r="N627" s="6" t="s">
        <v>35</v>
      </c>
      <c r="O627" s="6" t="s">
        <v>49</v>
      </c>
      <c r="P627" s="6" t="s">
        <v>37</v>
      </c>
      <c r="Q627" s="6" t="s">
        <v>49</v>
      </c>
      <c r="R627" s="6" t="s">
        <v>37</v>
      </c>
      <c r="S627" s="6" t="s">
        <v>49</v>
      </c>
      <c r="T627" s="6" t="s">
        <v>49</v>
      </c>
      <c r="U627" s="6" t="s">
        <v>49</v>
      </c>
      <c r="V627" s="6" t="s">
        <v>49</v>
      </c>
      <c r="W627" s="6" t="s">
        <v>159</v>
      </c>
      <c r="X627" s="6" t="s">
        <v>1180</v>
      </c>
      <c r="Y627" s="6" t="s">
        <v>90</v>
      </c>
      <c r="Z627" s="6" t="s">
        <v>3486</v>
      </c>
    </row>
    <row r="628" spans="1:26" ht="13.2">
      <c r="A628" s="5">
        <v>45170.759577916666</v>
      </c>
      <c r="B628" s="6" t="s">
        <v>2511</v>
      </c>
      <c r="C628" s="6" t="s">
        <v>27</v>
      </c>
      <c r="D628" s="6" t="s">
        <v>45</v>
      </c>
      <c r="E628" s="6" t="s">
        <v>29</v>
      </c>
      <c r="F628" s="6" t="s">
        <v>30</v>
      </c>
      <c r="G628" s="6" t="s">
        <v>31</v>
      </c>
      <c r="H628" s="6" t="s">
        <v>94</v>
      </c>
      <c r="I628" s="6" t="s">
        <v>33</v>
      </c>
      <c r="J628" s="6" t="s">
        <v>48</v>
      </c>
      <c r="K628" s="6" t="s">
        <v>48</v>
      </c>
      <c r="L628" s="6" t="s">
        <v>48</v>
      </c>
      <c r="M628" s="6" t="s">
        <v>48</v>
      </c>
      <c r="N628" s="6" t="s">
        <v>48</v>
      </c>
      <c r="O628" s="6" t="s">
        <v>49</v>
      </c>
      <c r="P628" s="6" t="s">
        <v>49</v>
      </c>
      <c r="Q628" s="6" t="s">
        <v>37</v>
      </c>
      <c r="R628" s="6" t="s">
        <v>49</v>
      </c>
      <c r="S628" s="6" t="s">
        <v>49</v>
      </c>
      <c r="T628" s="6" t="s">
        <v>49</v>
      </c>
      <c r="U628" s="6" t="s">
        <v>37</v>
      </c>
      <c r="V628" s="6" t="s">
        <v>38</v>
      </c>
      <c r="W628" s="6" t="s">
        <v>119</v>
      </c>
      <c r="X628" s="6" t="s">
        <v>974</v>
      </c>
      <c r="Y628" s="6" t="s">
        <v>469</v>
      </c>
      <c r="Z628" s="6" t="s">
        <v>3497</v>
      </c>
    </row>
    <row r="629" spans="1:26" ht="13.2">
      <c r="A629" s="5">
        <v>45170.763888414353</v>
      </c>
      <c r="B629" s="6" t="s">
        <v>3498</v>
      </c>
      <c r="C629" s="6" t="s">
        <v>27</v>
      </c>
      <c r="D629" s="6" t="s">
        <v>45</v>
      </c>
      <c r="E629" s="6" t="s">
        <v>29</v>
      </c>
      <c r="F629" s="6" t="s">
        <v>248</v>
      </c>
      <c r="G629" s="6" t="s">
        <v>31</v>
      </c>
      <c r="H629" s="6" t="s">
        <v>148</v>
      </c>
      <c r="I629" s="6" t="s">
        <v>33</v>
      </c>
      <c r="J629" s="6" t="s">
        <v>48</v>
      </c>
      <c r="K629" s="6" t="s">
        <v>35</v>
      </c>
      <c r="L629" s="6" t="s">
        <v>35</v>
      </c>
      <c r="M629" s="6" t="s">
        <v>48</v>
      </c>
      <c r="N629" s="6" t="s">
        <v>35</v>
      </c>
      <c r="O629" s="6" t="s">
        <v>87</v>
      </c>
      <c r="P629" s="6" t="s">
        <v>37</v>
      </c>
      <c r="Q629" s="6" t="s">
        <v>37</v>
      </c>
      <c r="R629" s="6" t="s">
        <v>37</v>
      </c>
      <c r="S629" s="6" t="s">
        <v>37</v>
      </c>
      <c r="T629" s="6" t="s">
        <v>37</v>
      </c>
      <c r="U629" s="6" t="s">
        <v>37</v>
      </c>
      <c r="V629" s="6" t="s">
        <v>37</v>
      </c>
      <c r="W629" s="6" t="s">
        <v>100</v>
      </c>
      <c r="X629" s="6" t="s">
        <v>2021</v>
      </c>
      <c r="Y629" s="6" t="s">
        <v>1495</v>
      </c>
      <c r="Z629" s="6" t="s">
        <v>3499</v>
      </c>
    </row>
    <row r="630" spans="1:26" ht="13.2">
      <c r="A630" s="5">
        <v>45170.770969675927</v>
      </c>
      <c r="B630" s="6" t="s">
        <v>3500</v>
      </c>
      <c r="C630" s="6" t="s">
        <v>27</v>
      </c>
      <c r="D630" s="6" t="s">
        <v>45</v>
      </c>
      <c r="E630" s="6" t="s">
        <v>230</v>
      </c>
      <c r="F630" s="6" t="s">
        <v>30</v>
      </c>
      <c r="G630" s="6" t="s">
        <v>31</v>
      </c>
      <c r="H630" s="6" t="s">
        <v>83</v>
      </c>
      <c r="I630" s="6" t="s">
        <v>47</v>
      </c>
      <c r="J630" s="6" t="s">
        <v>60</v>
      </c>
      <c r="K630" s="6" t="s">
        <v>60</v>
      </c>
      <c r="L630" s="6" t="s">
        <v>60</v>
      </c>
      <c r="M630" s="6" t="s">
        <v>60</v>
      </c>
      <c r="N630" s="6" t="s">
        <v>60</v>
      </c>
      <c r="O630" s="6" t="s">
        <v>68</v>
      </c>
      <c r="P630" s="6" t="s">
        <v>69</v>
      </c>
      <c r="Q630" s="6" t="s">
        <v>37</v>
      </c>
      <c r="R630" s="6" t="s">
        <v>49</v>
      </c>
      <c r="S630" s="6" t="s">
        <v>49</v>
      </c>
      <c r="T630" s="6" t="s">
        <v>49</v>
      </c>
      <c r="U630" s="6" t="s">
        <v>49</v>
      </c>
      <c r="V630" s="6" t="s">
        <v>49</v>
      </c>
      <c r="W630" s="6" t="s">
        <v>126</v>
      </c>
      <c r="X630" s="6" t="s">
        <v>1141</v>
      </c>
      <c r="Y630" s="6" t="s">
        <v>301</v>
      </c>
      <c r="Z630" s="6" t="s">
        <v>3501</v>
      </c>
    </row>
    <row r="631" spans="1:26" ht="13.2">
      <c r="A631" s="5">
        <v>45170.786794918982</v>
      </c>
      <c r="B631" s="6" t="s">
        <v>3502</v>
      </c>
      <c r="C631" s="6" t="s">
        <v>27</v>
      </c>
      <c r="D631" s="6" t="s">
        <v>45</v>
      </c>
      <c r="E631" s="6" t="s">
        <v>29</v>
      </c>
      <c r="F631" s="6" t="s">
        <v>30</v>
      </c>
      <c r="G631" s="6" t="s">
        <v>3503</v>
      </c>
      <c r="H631" s="6" t="s">
        <v>226</v>
      </c>
      <c r="I631" s="6" t="s">
        <v>47</v>
      </c>
      <c r="J631" s="6" t="s">
        <v>35</v>
      </c>
      <c r="K631" s="6" t="s">
        <v>35</v>
      </c>
      <c r="L631" s="6" t="s">
        <v>35</v>
      </c>
      <c r="M631" s="6" t="s">
        <v>35</v>
      </c>
      <c r="N631" s="6" t="s">
        <v>48</v>
      </c>
      <c r="O631" s="6" t="s">
        <v>87</v>
      </c>
      <c r="P631" s="6" t="s">
        <v>49</v>
      </c>
      <c r="Q631" s="6" t="s">
        <v>37</v>
      </c>
      <c r="R631" s="6" t="s">
        <v>49</v>
      </c>
      <c r="S631" s="6" t="s">
        <v>49</v>
      </c>
      <c r="T631" s="6" t="s">
        <v>49</v>
      </c>
      <c r="U631" s="6" t="s">
        <v>49</v>
      </c>
      <c r="V631" s="6" t="s">
        <v>49</v>
      </c>
      <c r="W631" s="6" t="s">
        <v>126</v>
      </c>
      <c r="X631" s="6" t="s">
        <v>940</v>
      </c>
      <c r="Y631" s="6" t="s">
        <v>2461</v>
      </c>
      <c r="Z631" s="6" t="s">
        <v>3504</v>
      </c>
    </row>
    <row r="632" spans="1:26" ht="13.2">
      <c r="A632" s="5">
        <v>45170.787934513894</v>
      </c>
      <c r="B632" s="6" t="s">
        <v>3505</v>
      </c>
      <c r="C632" s="6" t="s">
        <v>27</v>
      </c>
      <c r="D632" s="6" t="s">
        <v>45</v>
      </c>
      <c r="E632" s="6" t="s">
        <v>29</v>
      </c>
      <c r="F632" s="6" t="s">
        <v>248</v>
      </c>
      <c r="G632" s="6" t="s">
        <v>867</v>
      </c>
      <c r="H632" s="6" t="s">
        <v>105</v>
      </c>
      <c r="I632" s="6" t="s">
        <v>33</v>
      </c>
      <c r="J632" s="6" t="s">
        <v>35</v>
      </c>
      <c r="K632" s="6" t="s">
        <v>35</v>
      </c>
      <c r="L632" s="6" t="s">
        <v>35</v>
      </c>
      <c r="M632" s="6" t="s">
        <v>35</v>
      </c>
      <c r="N632" s="6" t="s">
        <v>34</v>
      </c>
      <c r="O632" s="6" t="s">
        <v>87</v>
      </c>
      <c r="P632" s="6" t="s">
        <v>37</v>
      </c>
      <c r="Q632" s="6" t="s">
        <v>37</v>
      </c>
      <c r="R632" s="6" t="s">
        <v>37</v>
      </c>
      <c r="S632" s="6" t="s">
        <v>37</v>
      </c>
      <c r="T632" s="6" t="s">
        <v>37</v>
      </c>
      <c r="U632" s="6" t="s">
        <v>37</v>
      </c>
      <c r="V632" s="6" t="s">
        <v>38</v>
      </c>
      <c r="W632" s="6" t="s">
        <v>238</v>
      </c>
      <c r="X632" s="6" t="s">
        <v>1058</v>
      </c>
      <c r="Y632" s="6" t="s">
        <v>97</v>
      </c>
      <c r="Z632" s="6" t="s">
        <v>3506</v>
      </c>
    </row>
    <row r="633" spans="1:26" ht="13.2">
      <c r="A633" s="5">
        <v>45170.789015104165</v>
      </c>
      <c r="B633" s="6" t="s">
        <v>3507</v>
      </c>
      <c r="C633" s="6" t="s">
        <v>27</v>
      </c>
      <c r="D633" s="6" t="s">
        <v>45</v>
      </c>
      <c r="E633" s="6" t="s">
        <v>29</v>
      </c>
      <c r="F633" s="6" t="s">
        <v>248</v>
      </c>
      <c r="G633" s="6" t="s">
        <v>867</v>
      </c>
      <c r="H633" s="6" t="s">
        <v>94</v>
      </c>
      <c r="I633" s="6" t="s">
        <v>47</v>
      </c>
      <c r="J633" s="6" t="s">
        <v>35</v>
      </c>
      <c r="K633" s="6" t="s">
        <v>35</v>
      </c>
      <c r="L633" s="6" t="s">
        <v>35</v>
      </c>
      <c r="M633" s="6" t="s">
        <v>35</v>
      </c>
      <c r="N633" s="6" t="s">
        <v>35</v>
      </c>
      <c r="O633" s="6" t="s">
        <v>49</v>
      </c>
      <c r="P633" s="6" t="s">
        <v>69</v>
      </c>
      <c r="Q633" s="6" t="s">
        <v>37</v>
      </c>
      <c r="R633" s="6" t="s">
        <v>49</v>
      </c>
      <c r="S633" s="6" t="s">
        <v>49</v>
      </c>
      <c r="T633" s="6" t="s">
        <v>49</v>
      </c>
      <c r="U633" s="6" t="s">
        <v>49</v>
      </c>
      <c r="V633" s="6" t="s">
        <v>49</v>
      </c>
      <c r="W633" s="6" t="s">
        <v>132</v>
      </c>
      <c r="X633" s="6" t="s">
        <v>1468</v>
      </c>
      <c r="Y633" s="6" t="s">
        <v>188</v>
      </c>
      <c r="Z633" s="6" t="s">
        <v>3508</v>
      </c>
    </row>
    <row r="634" spans="1:26" ht="13.2">
      <c r="A634" s="5">
        <v>45170.803113078699</v>
      </c>
      <c r="B634" s="6" t="s">
        <v>3509</v>
      </c>
      <c r="C634" s="6" t="s">
        <v>27</v>
      </c>
      <c r="D634" s="6" t="s">
        <v>45</v>
      </c>
      <c r="E634" s="6" t="s">
        <v>29</v>
      </c>
      <c r="F634" s="6" t="s">
        <v>248</v>
      </c>
      <c r="G634" s="6" t="s">
        <v>31</v>
      </c>
      <c r="H634" s="6" t="s">
        <v>201</v>
      </c>
      <c r="I634" s="6" t="s">
        <v>33</v>
      </c>
      <c r="J634" s="6" t="s">
        <v>48</v>
      </c>
      <c r="K634" s="6" t="s">
        <v>48</v>
      </c>
      <c r="L634" s="6" t="s">
        <v>35</v>
      </c>
      <c r="M634" s="6" t="s">
        <v>35</v>
      </c>
      <c r="N634" s="6" t="s">
        <v>35</v>
      </c>
      <c r="O634" s="6" t="s">
        <v>49</v>
      </c>
      <c r="P634" s="6" t="s">
        <v>37</v>
      </c>
      <c r="Q634" s="6" t="s">
        <v>49</v>
      </c>
      <c r="R634" s="6" t="s">
        <v>37</v>
      </c>
      <c r="S634" s="6" t="s">
        <v>49</v>
      </c>
      <c r="T634" s="6" t="s">
        <v>49</v>
      </c>
      <c r="U634" s="6" t="s">
        <v>37</v>
      </c>
      <c r="V634" s="6" t="s">
        <v>37</v>
      </c>
      <c r="W634" s="6" t="s">
        <v>612</v>
      </c>
      <c r="X634" s="6" t="s">
        <v>3397</v>
      </c>
      <c r="Y634" s="6" t="s">
        <v>1248</v>
      </c>
      <c r="Z634" s="6" t="s">
        <v>3510</v>
      </c>
    </row>
    <row r="635" spans="1:26" ht="13.2">
      <c r="A635" s="5">
        <v>45170.812993483793</v>
      </c>
      <c r="B635" s="6" t="s">
        <v>3515</v>
      </c>
      <c r="C635" s="6" t="s">
        <v>27</v>
      </c>
      <c r="D635" s="6" t="s">
        <v>45</v>
      </c>
      <c r="E635" s="6" t="s">
        <v>29</v>
      </c>
      <c r="F635" s="6" t="s">
        <v>248</v>
      </c>
      <c r="G635" s="6" t="s">
        <v>867</v>
      </c>
      <c r="H635" s="6" t="s">
        <v>46</v>
      </c>
      <c r="I635" s="6" t="s">
        <v>47</v>
      </c>
      <c r="J635" s="6" t="s">
        <v>48</v>
      </c>
      <c r="K635" s="6" t="s">
        <v>48</v>
      </c>
      <c r="L635" s="6" t="s">
        <v>48</v>
      </c>
      <c r="M635" s="6" t="s">
        <v>48</v>
      </c>
      <c r="N635" s="6" t="s">
        <v>48</v>
      </c>
      <c r="O635" s="6" t="s">
        <v>49</v>
      </c>
      <c r="P635" s="6" t="s">
        <v>49</v>
      </c>
      <c r="Q635" s="6" t="s">
        <v>37</v>
      </c>
      <c r="R635" s="6" t="s">
        <v>49</v>
      </c>
      <c r="S635" s="6" t="s">
        <v>49</v>
      </c>
      <c r="T635" s="6" t="s">
        <v>37</v>
      </c>
      <c r="U635" s="6" t="s">
        <v>49</v>
      </c>
      <c r="V635" s="6" t="s">
        <v>37</v>
      </c>
      <c r="W635" s="6" t="s">
        <v>113</v>
      </c>
      <c r="X635" s="6" t="s">
        <v>974</v>
      </c>
      <c r="Y635" s="6" t="s">
        <v>267</v>
      </c>
      <c r="Z635" s="6" t="s">
        <v>3516</v>
      </c>
    </row>
    <row r="636" spans="1:26" ht="13.2">
      <c r="A636" s="5">
        <v>45170.815013506945</v>
      </c>
      <c r="B636" s="6" t="s">
        <v>3517</v>
      </c>
      <c r="C636" s="6" t="s">
        <v>44</v>
      </c>
      <c r="D636" s="6" t="s">
        <v>45</v>
      </c>
      <c r="E636" s="6" t="s">
        <v>75</v>
      </c>
      <c r="F636" s="6" t="s">
        <v>57</v>
      </c>
      <c r="G636" s="6" t="s">
        <v>58</v>
      </c>
      <c r="H636" s="6" t="s">
        <v>112</v>
      </c>
      <c r="I636" s="6" t="s">
        <v>33</v>
      </c>
      <c r="J636" s="6" t="s">
        <v>35</v>
      </c>
      <c r="K636" s="6" t="s">
        <v>35</v>
      </c>
      <c r="L636" s="6" t="s">
        <v>48</v>
      </c>
      <c r="M636" s="6" t="s">
        <v>48</v>
      </c>
      <c r="N636" s="6" t="s">
        <v>48</v>
      </c>
      <c r="O636" s="6" t="s">
        <v>87</v>
      </c>
      <c r="P636" s="6" t="s">
        <v>37</v>
      </c>
      <c r="Q636" s="6" t="s">
        <v>49</v>
      </c>
      <c r="R636" s="6" t="s">
        <v>49</v>
      </c>
      <c r="S636" s="6" t="s">
        <v>49</v>
      </c>
      <c r="T636" s="6" t="s">
        <v>37</v>
      </c>
      <c r="U636" s="6" t="s">
        <v>37</v>
      </c>
      <c r="V636" s="6" t="s">
        <v>49</v>
      </c>
      <c r="W636" s="6" t="s">
        <v>106</v>
      </c>
      <c r="X636" s="6" t="s">
        <v>1004</v>
      </c>
      <c r="Y636" s="6" t="s">
        <v>3322</v>
      </c>
      <c r="Z636" s="6" t="s">
        <v>3518</v>
      </c>
    </row>
    <row r="637" spans="1:26" ht="13.2">
      <c r="A637" s="5">
        <v>45170.815968726849</v>
      </c>
      <c r="B637" s="6" t="s">
        <v>3522</v>
      </c>
      <c r="C637" s="6" t="s">
        <v>27</v>
      </c>
      <c r="D637" s="6" t="s">
        <v>45</v>
      </c>
      <c r="E637" s="6" t="s">
        <v>29</v>
      </c>
      <c r="F637" s="6" t="s">
        <v>30</v>
      </c>
      <c r="G637" s="6" t="s">
        <v>867</v>
      </c>
      <c r="H637" s="6" t="s">
        <v>46</v>
      </c>
      <c r="I637" s="6" t="s">
        <v>47</v>
      </c>
      <c r="J637" s="6" t="s">
        <v>35</v>
      </c>
      <c r="K637" s="6" t="s">
        <v>35</v>
      </c>
      <c r="L637" s="6" t="s">
        <v>35</v>
      </c>
      <c r="M637" s="6" t="s">
        <v>35</v>
      </c>
      <c r="N637" s="6" t="s">
        <v>35</v>
      </c>
      <c r="O637" s="6" t="s">
        <v>49</v>
      </c>
      <c r="P637" s="6" t="s">
        <v>37</v>
      </c>
      <c r="Q637" s="6" t="s">
        <v>37</v>
      </c>
      <c r="R637" s="6" t="s">
        <v>37</v>
      </c>
      <c r="S637" s="6" t="s">
        <v>37</v>
      </c>
      <c r="T637" s="6" t="s">
        <v>37</v>
      </c>
      <c r="U637" s="6" t="s">
        <v>49</v>
      </c>
      <c r="V637" s="6" t="s">
        <v>37</v>
      </c>
      <c r="W637" s="6" t="s">
        <v>126</v>
      </c>
      <c r="X637" s="6" t="s">
        <v>974</v>
      </c>
      <c r="Y637" s="6" t="s">
        <v>505</v>
      </c>
      <c r="Z637" s="6" t="s">
        <v>3523</v>
      </c>
    </row>
    <row r="638" spans="1:26" ht="13.2">
      <c r="A638" s="5">
        <v>45170.832049155091</v>
      </c>
      <c r="B638" s="6" t="s">
        <v>3524</v>
      </c>
      <c r="C638" s="6" t="s">
        <v>27</v>
      </c>
      <c r="D638" s="6" t="s">
        <v>45</v>
      </c>
      <c r="E638" s="6" t="s">
        <v>29</v>
      </c>
      <c r="F638" s="6" t="s">
        <v>248</v>
      </c>
      <c r="G638" s="6" t="s">
        <v>31</v>
      </c>
      <c r="H638" s="6" t="s">
        <v>32</v>
      </c>
      <c r="I638" s="6" t="s">
        <v>47</v>
      </c>
      <c r="J638" s="6" t="s">
        <v>48</v>
      </c>
      <c r="K638" s="6" t="s">
        <v>48</v>
      </c>
      <c r="L638" s="6" t="s">
        <v>35</v>
      </c>
      <c r="M638" s="6" t="s">
        <v>48</v>
      </c>
      <c r="N638" s="6" t="s">
        <v>35</v>
      </c>
      <c r="O638" s="6" t="s">
        <v>49</v>
      </c>
      <c r="P638" s="6" t="s">
        <v>37</v>
      </c>
      <c r="Q638" s="6" t="s">
        <v>37</v>
      </c>
      <c r="R638" s="6" t="s">
        <v>37</v>
      </c>
      <c r="S638" s="6" t="s">
        <v>37</v>
      </c>
      <c r="T638" s="6" t="s">
        <v>49</v>
      </c>
      <c r="U638" s="6" t="s">
        <v>37</v>
      </c>
      <c r="V638" s="6" t="s">
        <v>37</v>
      </c>
      <c r="W638" s="6" t="s">
        <v>70</v>
      </c>
      <c r="X638" s="6" t="s">
        <v>1391</v>
      </c>
      <c r="Y638" s="6" t="s">
        <v>193</v>
      </c>
      <c r="Z638" s="6" t="s">
        <v>3525</v>
      </c>
    </row>
    <row r="639" spans="1:26" ht="13.2">
      <c r="A639" s="5">
        <v>45170.838004826393</v>
      </c>
      <c r="B639" s="6" t="s">
        <v>3526</v>
      </c>
      <c r="C639" s="6" t="s">
        <v>27</v>
      </c>
      <c r="D639" s="6" t="s">
        <v>45</v>
      </c>
      <c r="E639" s="6" t="s">
        <v>29</v>
      </c>
      <c r="F639" s="6" t="s">
        <v>30</v>
      </c>
      <c r="G639" s="6" t="s">
        <v>31</v>
      </c>
      <c r="H639" s="6" t="s">
        <v>125</v>
      </c>
      <c r="I639" s="6" t="s">
        <v>33</v>
      </c>
      <c r="J639" s="6" t="s">
        <v>35</v>
      </c>
      <c r="K639" s="6" t="s">
        <v>48</v>
      </c>
      <c r="L639" s="6" t="s">
        <v>48</v>
      </c>
      <c r="M639" s="6" t="s">
        <v>48</v>
      </c>
      <c r="N639" s="6" t="s">
        <v>48</v>
      </c>
      <c r="O639" s="6" t="s">
        <v>87</v>
      </c>
      <c r="P639" s="6" t="s">
        <v>49</v>
      </c>
      <c r="Q639" s="6" t="s">
        <v>37</v>
      </c>
      <c r="R639" s="6" t="s">
        <v>49</v>
      </c>
      <c r="S639" s="6" t="s">
        <v>37</v>
      </c>
      <c r="T639" s="6" t="s">
        <v>49</v>
      </c>
      <c r="U639" s="6" t="s">
        <v>38</v>
      </c>
      <c r="V639" s="6" t="s">
        <v>37</v>
      </c>
      <c r="W639" s="6" t="s">
        <v>50</v>
      </c>
      <c r="X639" s="6" t="s">
        <v>974</v>
      </c>
      <c r="Y639" s="6" t="s">
        <v>72</v>
      </c>
      <c r="Z639" s="6" t="s">
        <v>3527</v>
      </c>
    </row>
    <row r="640" spans="1:26" ht="13.2">
      <c r="A640" s="5">
        <v>45170.839132604167</v>
      </c>
      <c r="B640" s="6" t="s">
        <v>3528</v>
      </c>
      <c r="C640" s="6" t="s">
        <v>44</v>
      </c>
      <c r="D640" s="6" t="s">
        <v>45</v>
      </c>
      <c r="E640" s="6" t="s">
        <v>75</v>
      </c>
      <c r="F640" s="6" t="s">
        <v>57</v>
      </c>
      <c r="G640" s="6" t="s">
        <v>58</v>
      </c>
      <c r="H640" s="6" t="s">
        <v>46</v>
      </c>
      <c r="I640" s="6" t="s">
        <v>47</v>
      </c>
      <c r="J640" s="6" t="s">
        <v>48</v>
      </c>
      <c r="K640" s="6" t="s">
        <v>48</v>
      </c>
      <c r="L640" s="6" t="s">
        <v>35</v>
      </c>
      <c r="M640" s="6" t="s">
        <v>48</v>
      </c>
      <c r="N640" s="6" t="s">
        <v>48</v>
      </c>
      <c r="O640" s="6" t="s">
        <v>49</v>
      </c>
      <c r="P640" s="6" t="s">
        <v>49</v>
      </c>
      <c r="Q640" s="6" t="s">
        <v>49</v>
      </c>
      <c r="R640" s="6" t="s">
        <v>49</v>
      </c>
      <c r="S640" s="6" t="s">
        <v>49</v>
      </c>
      <c r="T640" s="6" t="s">
        <v>49</v>
      </c>
      <c r="U640" s="6" t="s">
        <v>49</v>
      </c>
      <c r="V640" s="6" t="s">
        <v>49</v>
      </c>
      <c r="W640" s="6" t="s">
        <v>154</v>
      </c>
      <c r="X640" s="6" t="s">
        <v>990</v>
      </c>
      <c r="Y640" s="6" t="s">
        <v>3529</v>
      </c>
      <c r="Z640" s="6" t="s">
        <v>3530</v>
      </c>
    </row>
    <row r="641" spans="1:26" ht="13.2">
      <c r="A641" s="5">
        <v>45170.842650509258</v>
      </c>
      <c r="B641" s="6" t="s">
        <v>3531</v>
      </c>
      <c r="C641" s="6" t="s">
        <v>44</v>
      </c>
      <c r="D641" s="6" t="s">
        <v>45</v>
      </c>
      <c r="E641" s="6" t="s">
        <v>29</v>
      </c>
      <c r="F641" s="6" t="s">
        <v>76</v>
      </c>
      <c r="G641" s="6" t="s">
        <v>31</v>
      </c>
      <c r="H641" s="6" t="s">
        <v>105</v>
      </c>
      <c r="I641" s="6" t="s">
        <v>33</v>
      </c>
      <c r="J641" s="6" t="s">
        <v>60</v>
      </c>
      <c r="K641" s="6" t="s">
        <v>60</v>
      </c>
      <c r="L641" s="6" t="s">
        <v>60</v>
      </c>
      <c r="M641" s="6" t="s">
        <v>60</v>
      </c>
      <c r="N641" s="6" t="s">
        <v>60</v>
      </c>
      <c r="O641" s="6" t="s">
        <v>49</v>
      </c>
      <c r="P641" s="6" t="s">
        <v>49</v>
      </c>
      <c r="Q641" s="6" t="s">
        <v>49</v>
      </c>
      <c r="R641" s="6" t="s">
        <v>49</v>
      </c>
      <c r="S641" s="6" t="s">
        <v>49</v>
      </c>
      <c r="T641" s="6" t="s">
        <v>49</v>
      </c>
      <c r="U641" s="6" t="s">
        <v>363</v>
      </c>
      <c r="V641" s="6" t="s">
        <v>49</v>
      </c>
      <c r="W641" s="6" t="s">
        <v>675</v>
      </c>
      <c r="X641" s="6" t="s">
        <v>1302</v>
      </c>
      <c r="Y641" s="6" t="s">
        <v>535</v>
      </c>
      <c r="Z641" s="6" t="s">
        <v>3532</v>
      </c>
    </row>
    <row r="642" spans="1:26" ht="13.2">
      <c r="A642" s="5">
        <v>45170.849406030087</v>
      </c>
      <c r="B642" s="6" t="s">
        <v>3536</v>
      </c>
      <c r="C642" s="6" t="s">
        <v>27</v>
      </c>
      <c r="D642" s="6" t="s">
        <v>45</v>
      </c>
      <c r="E642" s="6" t="s">
        <v>29</v>
      </c>
      <c r="F642" s="6" t="s">
        <v>248</v>
      </c>
      <c r="G642" s="6" t="s">
        <v>31</v>
      </c>
      <c r="H642" s="6" t="s">
        <v>94</v>
      </c>
      <c r="I642" s="6" t="s">
        <v>47</v>
      </c>
      <c r="J642" s="6" t="s">
        <v>35</v>
      </c>
      <c r="K642" s="6" t="s">
        <v>35</v>
      </c>
      <c r="L642" s="6" t="s">
        <v>35</v>
      </c>
      <c r="M642" s="6" t="s">
        <v>35</v>
      </c>
      <c r="N642" s="6" t="s">
        <v>48</v>
      </c>
      <c r="O642" s="6" t="s">
        <v>49</v>
      </c>
      <c r="P642" s="6" t="s">
        <v>69</v>
      </c>
      <c r="Q642" s="6" t="s">
        <v>37</v>
      </c>
      <c r="R642" s="6" t="s">
        <v>49</v>
      </c>
      <c r="S642" s="6" t="s">
        <v>49</v>
      </c>
      <c r="T642" s="6" t="s">
        <v>49</v>
      </c>
      <c r="U642" s="6" t="s">
        <v>49</v>
      </c>
      <c r="V642" s="6" t="s">
        <v>49</v>
      </c>
      <c r="W642" s="6" t="s">
        <v>88</v>
      </c>
      <c r="X642" s="6" t="s">
        <v>1652</v>
      </c>
      <c r="Y642" s="6" t="s">
        <v>223</v>
      </c>
      <c r="Z642" s="6" t="s">
        <v>3537</v>
      </c>
    </row>
    <row r="643" spans="1:26" ht="13.2">
      <c r="A643" s="5">
        <v>45170.853972384255</v>
      </c>
      <c r="B643" s="6" t="s">
        <v>3539</v>
      </c>
      <c r="C643" s="6" t="s">
        <v>27</v>
      </c>
      <c r="D643" s="6" t="s">
        <v>45</v>
      </c>
      <c r="E643" s="6" t="s">
        <v>29</v>
      </c>
      <c r="F643" s="6" t="s">
        <v>30</v>
      </c>
      <c r="G643" s="6" t="s">
        <v>2792</v>
      </c>
      <c r="H643" s="6" t="s">
        <v>201</v>
      </c>
      <c r="I643" s="6" t="s">
        <v>33</v>
      </c>
      <c r="J643" s="6" t="s">
        <v>35</v>
      </c>
      <c r="K643" s="6" t="s">
        <v>35</v>
      </c>
      <c r="L643" s="6" t="s">
        <v>35</v>
      </c>
      <c r="M643" s="6" t="s">
        <v>48</v>
      </c>
      <c r="N643" s="6" t="s">
        <v>34</v>
      </c>
      <c r="O643" s="6" t="s">
        <v>87</v>
      </c>
      <c r="P643" s="6" t="s">
        <v>37</v>
      </c>
      <c r="Q643" s="6" t="s">
        <v>37</v>
      </c>
      <c r="R643" s="6" t="s">
        <v>49</v>
      </c>
      <c r="S643" s="6" t="s">
        <v>37</v>
      </c>
      <c r="T643" s="6" t="s">
        <v>49</v>
      </c>
      <c r="U643" s="6" t="s">
        <v>37</v>
      </c>
      <c r="V643" s="6" t="s">
        <v>37</v>
      </c>
      <c r="W643" s="6" t="s">
        <v>206</v>
      </c>
      <c r="X643" s="6" t="s">
        <v>1805</v>
      </c>
      <c r="Y643" s="6" t="s">
        <v>286</v>
      </c>
      <c r="Z643" s="6" t="s">
        <v>3540</v>
      </c>
    </row>
    <row r="644" spans="1:26" ht="13.2">
      <c r="A644" s="5">
        <v>45170.854242534726</v>
      </c>
      <c r="B644" s="6" t="s">
        <v>3541</v>
      </c>
      <c r="C644" s="6" t="s">
        <v>44</v>
      </c>
      <c r="D644" s="6" t="s">
        <v>45</v>
      </c>
      <c r="E644" s="6" t="s">
        <v>230</v>
      </c>
      <c r="F644" s="6" t="s">
        <v>76</v>
      </c>
      <c r="G644" s="6" t="s">
        <v>31</v>
      </c>
      <c r="H644" s="6" t="s">
        <v>59</v>
      </c>
      <c r="I644" s="6" t="s">
        <v>33</v>
      </c>
      <c r="J644" s="6" t="s">
        <v>35</v>
      </c>
      <c r="K644" s="6" t="s">
        <v>35</v>
      </c>
      <c r="L644" s="6" t="s">
        <v>35</v>
      </c>
      <c r="M644" s="6" t="s">
        <v>35</v>
      </c>
      <c r="N644" s="6" t="s">
        <v>35</v>
      </c>
      <c r="O644" s="6" t="s">
        <v>87</v>
      </c>
      <c r="P644" s="6" t="s">
        <v>37</v>
      </c>
      <c r="Q644" s="6" t="s">
        <v>37</v>
      </c>
      <c r="R644" s="6" t="s">
        <v>37</v>
      </c>
      <c r="S644" s="6" t="s">
        <v>37</v>
      </c>
      <c r="T644" s="6" t="s">
        <v>37</v>
      </c>
      <c r="U644" s="6" t="s">
        <v>37</v>
      </c>
      <c r="V644" s="6" t="s">
        <v>37</v>
      </c>
      <c r="W644" s="6" t="s">
        <v>154</v>
      </c>
      <c r="X644" s="6" t="s">
        <v>1223</v>
      </c>
      <c r="Y644" s="6" t="s">
        <v>516</v>
      </c>
      <c r="Z644" s="6" t="s">
        <v>3542</v>
      </c>
    </row>
    <row r="645" spans="1:26" ht="13.2">
      <c r="A645" s="5">
        <v>45170.855021481482</v>
      </c>
      <c r="B645" s="6" t="s">
        <v>3543</v>
      </c>
      <c r="C645" s="6" t="s">
        <v>44</v>
      </c>
      <c r="D645" s="6" t="s">
        <v>45</v>
      </c>
      <c r="E645" s="6" t="s">
        <v>29</v>
      </c>
      <c r="F645" s="6" t="s">
        <v>248</v>
      </c>
      <c r="G645" s="6" t="s">
        <v>867</v>
      </c>
      <c r="H645" s="6" t="s">
        <v>83</v>
      </c>
      <c r="I645" s="6" t="s">
        <v>33</v>
      </c>
      <c r="J645" s="6" t="s">
        <v>35</v>
      </c>
      <c r="K645" s="6" t="s">
        <v>35</v>
      </c>
      <c r="L645" s="6" t="s">
        <v>35</v>
      </c>
      <c r="M645" s="6" t="s">
        <v>35</v>
      </c>
      <c r="N645" s="6" t="s">
        <v>35</v>
      </c>
      <c r="O645" s="6" t="s">
        <v>87</v>
      </c>
      <c r="P645" s="6" t="s">
        <v>37</v>
      </c>
      <c r="Q645" s="6" t="s">
        <v>37</v>
      </c>
      <c r="R645" s="6" t="s">
        <v>37</v>
      </c>
      <c r="S645" s="6" t="s">
        <v>37</v>
      </c>
      <c r="T645" s="6" t="s">
        <v>37</v>
      </c>
      <c r="U645" s="6" t="s">
        <v>37</v>
      </c>
      <c r="V645" s="6" t="s">
        <v>37</v>
      </c>
      <c r="W645" s="6" t="s">
        <v>100</v>
      </c>
      <c r="X645" s="6" t="s">
        <v>1644</v>
      </c>
      <c r="Y645" s="6" t="s">
        <v>79</v>
      </c>
      <c r="Z645" s="6" t="s">
        <v>3544</v>
      </c>
    </row>
    <row r="646" spans="1:26" ht="13.2">
      <c r="A646" s="5">
        <v>45170.868892256942</v>
      </c>
      <c r="B646" s="6" t="s">
        <v>3548</v>
      </c>
      <c r="C646" s="6" t="s">
        <v>27</v>
      </c>
      <c r="D646" s="6" t="s">
        <v>45</v>
      </c>
      <c r="E646" s="6" t="s">
        <v>29</v>
      </c>
      <c r="F646" s="6" t="s">
        <v>30</v>
      </c>
      <c r="G646" s="6" t="s">
        <v>1498</v>
      </c>
      <c r="H646" s="6" t="s">
        <v>94</v>
      </c>
      <c r="I646" s="6" t="s">
        <v>47</v>
      </c>
      <c r="J646" s="6" t="s">
        <v>48</v>
      </c>
      <c r="K646" s="6" t="s">
        <v>48</v>
      </c>
      <c r="L646" s="6" t="s">
        <v>35</v>
      </c>
      <c r="M646" s="6" t="s">
        <v>35</v>
      </c>
      <c r="N646" s="6" t="s">
        <v>48</v>
      </c>
      <c r="O646" s="6" t="s">
        <v>87</v>
      </c>
      <c r="P646" s="6" t="s">
        <v>38</v>
      </c>
      <c r="Q646" s="6" t="s">
        <v>37</v>
      </c>
      <c r="R646" s="6" t="s">
        <v>49</v>
      </c>
      <c r="S646" s="6" t="s">
        <v>49</v>
      </c>
      <c r="T646" s="6" t="s">
        <v>49</v>
      </c>
      <c r="U646" s="6" t="s">
        <v>49</v>
      </c>
      <c r="V646" s="6" t="s">
        <v>49</v>
      </c>
      <c r="W646" s="6" t="s">
        <v>50</v>
      </c>
      <c r="X646" s="6" t="s">
        <v>1578</v>
      </c>
      <c r="Y646" s="6" t="s">
        <v>156</v>
      </c>
      <c r="Z646" s="6" t="s">
        <v>3549</v>
      </c>
    </row>
    <row r="647" spans="1:26" ht="13.2">
      <c r="A647" s="5">
        <v>45170.883096921301</v>
      </c>
      <c r="B647" s="6" t="s">
        <v>3556</v>
      </c>
      <c r="C647" s="6" t="s">
        <v>27</v>
      </c>
      <c r="D647" s="6" t="s">
        <v>45</v>
      </c>
      <c r="E647" s="6" t="s">
        <v>29</v>
      </c>
      <c r="F647" s="6" t="s">
        <v>164</v>
      </c>
      <c r="G647" s="6" t="s">
        <v>2438</v>
      </c>
      <c r="H647" s="6" t="s">
        <v>226</v>
      </c>
      <c r="I647" s="6" t="s">
        <v>47</v>
      </c>
      <c r="J647" s="6" t="s">
        <v>48</v>
      </c>
      <c r="K647" s="6" t="s">
        <v>48</v>
      </c>
      <c r="L647" s="6" t="s">
        <v>48</v>
      </c>
      <c r="M647" s="6" t="s">
        <v>48</v>
      </c>
      <c r="N647" s="6" t="s">
        <v>48</v>
      </c>
      <c r="O647" s="6" t="s">
        <v>49</v>
      </c>
      <c r="P647" s="6" t="s">
        <v>69</v>
      </c>
      <c r="Q647" s="6" t="s">
        <v>49</v>
      </c>
      <c r="R647" s="6" t="s">
        <v>49</v>
      </c>
      <c r="S647" s="6" t="s">
        <v>49</v>
      </c>
      <c r="T647" s="6" t="s">
        <v>49</v>
      </c>
      <c r="U647" s="6" t="s">
        <v>49</v>
      </c>
      <c r="V647" s="6" t="s">
        <v>49</v>
      </c>
      <c r="W647" s="6" t="s">
        <v>206</v>
      </c>
      <c r="X647" s="6" t="s">
        <v>3557</v>
      </c>
      <c r="Y647" s="6" t="s">
        <v>754</v>
      </c>
      <c r="Z647" s="6" t="s">
        <v>3558</v>
      </c>
    </row>
    <row r="648" spans="1:26" ht="13.2">
      <c r="A648" s="5">
        <v>45170.919521631949</v>
      </c>
      <c r="B648" s="6" t="s">
        <v>3559</v>
      </c>
      <c r="C648" s="6" t="s">
        <v>27</v>
      </c>
      <c r="D648" s="6" t="s">
        <v>45</v>
      </c>
      <c r="E648" s="6" t="s">
        <v>75</v>
      </c>
      <c r="F648" s="6" t="s">
        <v>57</v>
      </c>
      <c r="G648" s="6" t="s">
        <v>58</v>
      </c>
      <c r="H648" s="6" t="s">
        <v>226</v>
      </c>
      <c r="I648" s="6" t="s">
        <v>33</v>
      </c>
      <c r="J648" s="6" t="s">
        <v>35</v>
      </c>
      <c r="K648" s="6" t="s">
        <v>35</v>
      </c>
      <c r="L648" s="6" t="s">
        <v>35</v>
      </c>
      <c r="M648" s="6" t="s">
        <v>35</v>
      </c>
      <c r="N648" s="6" t="s">
        <v>35</v>
      </c>
      <c r="O648" s="6" t="s">
        <v>87</v>
      </c>
      <c r="P648" s="6" t="s">
        <v>49</v>
      </c>
      <c r="Q648" s="6" t="s">
        <v>37</v>
      </c>
      <c r="R648" s="6" t="s">
        <v>49</v>
      </c>
      <c r="S648" s="6" t="s">
        <v>37</v>
      </c>
      <c r="T648" s="6" t="s">
        <v>37</v>
      </c>
      <c r="U648" s="6" t="s">
        <v>37</v>
      </c>
      <c r="V648" s="6" t="s">
        <v>37</v>
      </c>
      <c r="W648" s="6" t="s">
        <v>50</v>
      </c>
      <c r="X648" s="6" t="s">
        <v>1536</v>
      </c>
      <c r="Y648" s="6" t="s">
        <v>270</v>
      </c>
      <c r="Z648" s="6" t="s">
        <v>3560</v>
      </c>
    </row>
    <row r="649" spans="1:26" ht="13.2">
      <c r="A649" s="5">
        <v>45170.927050358798</v>
      </c>
      <c r="B649" s="6" t="s">
        <v>3561</v>
      </c>
      <c r="C649" s="6" t="s">
        <v>27</v>
      </c>
      <c r="D649" s="6" t="s">
        <v>45</v>
      </c>
      <c r="E649" s="6" t="s">
        <v>29</v>
      </c>
      <c r="F649" s="6" t="s">
        <v>30</v>
      </c>
      <c r="G649" s="6" t="s">
        <v>3562</v>
      </c>
      <c r="H649" s="6" t="s">
        <v>226</v>
      </c>
      <c r="I649" s="6" t="s">
        <v>33</v>
      </c>
      <c r="J649" s="6" t="s">
        <v>35</v>
      </c>
      <c r="K649" s="6" t="s">
        <v>35</v>
      </c>
      <c r="L649" s="6" t="s">
        <v>48</v>
      </c>
      <c r="M649" s="6" t="s">
        <v>48</v>
      </c>
      <c r="N649" s="6" t="s">
        <v>35</v>
      </c>
      <c r="O649" s="6" t="s">
        <v>49</v>
      </c>
      <c r="P649" s="6" t="s">
        <v>49</v>
      </c>
      <c r="Q649" s="6" t="s">
        <v>37</v>
      </c>
      <c r="R649" s="6" t="s">
        <v>37</v>
      </c>
      <c r="S649" s="6" t="s">
        <v>49</v>
      </c>
      <c r="T649" s="6" t="s">
        <v>37</v>
      </c>
      <c r="U649" s="6" t="s">
        <v>37</v>
      </c>
      <c r="V649" s="6" t="s">
        <v>49</v>
      </c>
      <c r="W649" s="6" t="s">
        <v>39</v>
      </c>
      <c r="X649" s="6" t="s">
        <v>1698</v>
      </c>
      <c r="Y649" s="6" t="s">
        <v>2906</v>
      </c>
      <c r="Z649" s="6" t="s">
        <v>3563</v>
      </c>
    </row>
    <row r="650" spans="1:26" ht="13.2">
      <c r="A650" s="5">
        <v>45170.92895144676</v>
      </c>
      <c r="B650" s="6" t="s">
        <v>3564</v>
      </c>
      <c r="C650" s="6" t="s">
        <v>44</v>
      </c>
      <c r="D650" s="6" t="s">
        <v>45</v>
      </c>
      <c r="E650" s="6" t="s">
        <v>230</v>
      </c>
      <c r="F650" s="6" t="s">
        <v>30</v>
      </c>
      <c r="G650" s="6" t="s">
        <v>31</v>
      </c>
      <c r="H650" s="6" t="s">
        <v>83</v>
      </c>
      <c r="I650" s="6" t="s">
        <v>33</v>
      </c>
      <c r="J650" s="6" t="s">
        <v>35</v>
      </c>
      <c r="K650" s="6" t="s">
        <v>34</v>
      </c>
      <c r="L650" s="6" t="s">
        <v>35</v>
      </c>
      <c r="M650" s="6" t="s">
        <v>34</v>
      </c>
      <c r="N650" s="6" t="s">
        <v>35</v>
      </c>
      <c r="O650" s="6" t="s">
        <v>49</v>
      </c>
      <c r="P650" s="6" t="s">
        <v>38</v>
      </c>
      <c r="Q650" s="6" t="s">
        <v>37</v>
      </c>
      <c r="R650" s="6" t="s">
        <v>37</v>
      </c>
      <c r="S650" s="6" t="s">
        <v>37</v>
      </c>
      <c r="T650" s="6" t="s">
        <v>38</v>
      </c>
      <c r="U650" s="6" t="s">
        <v>37</v>
      </c>
      <c r="V650" s="6" t="s">
        <v>38</v>
      </c>
      <c r="W650" s="6" t="s">
        <v>154</v>
      </c>
      <c r="X650" s="6" t="s">
        <v>2356</v>
      </c>
      <c r="Y650" s="6" t="s">
        <v>151</v>
      </c>
      <c r="Z650" s="6" t="s">
        <v>3565</v>
      </c>
    </row>
    <row r="651" spans="1:26" ht="13.2">
      <c r="A651" s="5">
        <v>45170.936771840279</v>
      </c>
      <c r="B651" s="6" t="s">
        <v>3566</v>
      </c>
      <c r="C651" s="6" t="s">
        <v>44</v>
      </c>
      <c r="D651" s="6" t="s">
        <v>45</v>
      </c>
      <c r="E651" s="6" t="s">
        <v>75</v>
      </c>
      <c r="F651" s="6" t="s">
        <v>248</v>
      </c>
      <c r="G651" s="6" t="s">
        <v>214</v>
      </c>
      <c r="H651" s="6" t="s">
        <v>226</v>
      </c>
      <c r="I651" s="6" t="s">
        <v>33</v>
      </c>
      <c r="J651" s="6" t="s">
        <v>48</v>
      </c>
      <c r="K651" s="6" t="s">
        <v>48</v>
      </c>
      <c r="L651" s="6" t="s">
        <v>35</v>
      </c>
      <c r="M651" s="6" t="s">
        <v>48</v>
      </c>
      <c r="N651" s="6" t="s">
        <v>34</v>
      </c>
      <c r="O651" s="6" t="s">
        <v>49</v>
      </c>
      <c r="P651" s="6" t="s">
        <v>37</v>
      </c>
      <c r="Q651" s="6" t="s">
        <v>37</v>
      </c>
      <c r="R651" s="6" t="s">
        <v>38</v>
      </c>
      <c r="S651" s="6" t="s">
        <v>38</v>
      </c>
      <c r="T651" s="6" t="s">
        <v>49</v>
      </c>
      <c r="U651" s="6" t="s">
        <v>37</v>
      </c>
      <c r="V651" s="6" t="s">
        <v>38</v>
      </c>
      <c r="W651" s="6" t="s">
        <v>119</v>
      </c>
      <c r="X651" s="6" t="s">
        <v>1805</v>
      </c>
      <c r="Y651" s="6" t="s">
        <v>79</v>
      </c>
      <c r="Z651" s="6" t="s">
        <v>3567</v>
      </c>
    </row>
    <row r="652" spans="1:26" ht="13.2">
      <c r="A652" s="5">
        <v>45171.2138408912</v>
      </c>
      <c r="B652" s="6" t="s">
        <v>3570</v>
      </c>
      <c r="C652" s="6" t="s">
        <v>44</v>
      </c>
      <c r="D652" s="6" t="s">
        <v>45</v>
      </c>
      <c r="E652" s="6" t="s">
        <v>29</v>
      </c>
      <c r="F652" s="6" t="s">
        <v>30</v>
      </c>
      <c r="G652" s="6" t="s">
        <v>214</v>
      </c>
      <c r="H652" s="6" t="s">
        <v>59</v>
      </c>
      <c r="I652" s="6" t="s">
        <v>33</v>
      </c>
      <c r="J652" s="6" t="s">
        <v>35</v>
      </c>
      <c r="K652" s="6" t="s">
        <v>35</v>
      </c>
      <c r="L652" s="6" t="s">
        <v>35</v>
      </c>
      <c r="M652" s="6" t="s">
        <v>48</v>
      </c>
      <c r="N652" s="6" t="s">
        <v>35</v>
      </c>
      <c r="O652" s="6" t="s">
        <v>87</v>
      </c>
      <c r="P652" s="6" t="s">
        <v>37</v>
      </c>
      <c r="Q652" s="6" t="s">
        <v>37</v>
      </c>
      <c r="R652" s="6" t="s">
        <v>49</v>
      </c>
      <c r="S652" s="6" t="s">
        <v>37</v>
      </c>
      <c r="T652" s="6" t="s">
        <v>37</v>
      </c>
      <c r="U652" s="6" t="s">
        <v>38</v>
      </c>
      <c r="V652" s="6" t="s">
        <v>38</v>
      </c>
      <c r="W652" s="6" t="s">
        <v>50</v>
      </c>
      <c r="X652" s="6" t="s">
        <v>1004</v>
      </c>
      <c r="Y652" s="6" t="s">
        <v>505</v>
      </c>
      <c r="Z652" s="6" t="s">
        <v>3571</v>
      </c>
    </row>
    <row r="653" spans="1:26" ht="13.2">
      <c r="A653" s="5">
        <v>45171.217831296293</v>
      </c>
      <c r="B653" s="6" t="s">
        <v>3572</v>
      </c>
      <c r="C653" s="6" t="s">
        <v>27</v>
      </c>
      <c r="D653" s="6" t="s">
        <v>45</v>
      </c>
      <c r="E653" s="6" t="s">
        <v>29</v>
      </c>
      <c r="F653" s="6" t="s">
        <v>30</v>
      </c>
      <c r="G653" s="6" t="s">
        <v>3573</v>
      </c>
      <c r="H653" s="6" t="s">
        <v>148</v>
      </c>
      <c r="I653" s="6" t="s">
        <v>33</v>
      </c>
      <c r="J653" s="6" t="s">
        <v>35</v>
      </c>
      <c r="K653" s="6" t="s">
        <v>35</v>
      </c>
      <c r="L653" s="6" t="s">
        <v>35</v>
      </c>
      <c r="M653" s="6" t="s">
        <v>48</v>
      </c>
      <c r="N653" s="6" t="s">
        <v>35</v>
      </c>
      <c r="O653" s="6" t="s">
        <v>87</v>
      </c>
      <c r="P653" s="6" t="s">
        <v>49</v>
      </c>
      <c r="Q653" s="6" t="s">
        <v>37</v>
      </c>
      <c r="R653" s="6" t="s">
        <v>49</v>
      </c>
      <c r="S653" s="6" t="s">
        <v>49</v>
      </c>
      <c r="T653" s="6" t="s">
        <v>49</v>
      </c>
      <c r="U653" s="6" t="s">
        <v>49</v>
      </c>
      <c r="V653" s="6" t="s">
        <v>37</v>
      </c>
      <c r="W653" s="6" t="s">
        <v>450</v>
      </c>
      <c r="X653" s="6" t="s">
        <v>940</v>
      </c>
      <c r="Y653" s="6" t="s">
        <v>90</v>
      </c>
      <c r="Z653" s="6" t="s">
        <v>3574</v>
      </c>
    </row>
    <row r="654" spans="1:26" ht="13.2">
      <c r="A654" s="5">
        <v>45171.365133229163</v>
      </c>
      <c r="B654" s="6" t="s">
        <v>3575</v>
      </c>
      <c r="C654" s="6" t="s">
        <v>27</v>
      </c>
      <c r="D654" s="6" t="s">
        <v>45</v>
      </c>
      <c r="E654" s="6" t="s">
        <v>230</v>
      </c>
      <c r="F654" s="6" t="s">
        <v>248</v>
      </c>
      <c r="G654" s="6" t="s">
        <v>1498</v>
      </c>
      <c r="H654" s="6" t="s">
        <v>94</v>
      </c>
      <c r="I654" s="6" t="s">
        <v>33</v>
      </c>
      <c r="J654" s="6" t="s">
        <v>35</v>
      </c>
      <c r="K654" s="6" t="s">
        <v>35</v>
      </c>
      <c r="L654" s="6" t="s">
        <v>35</v>
      </c>
      <c r="M654" s="6" t="s">
        <v>35</v>
      </c>
      <c r="N654" s="6" t="s">
        <v>48</v>
      </c>
      <c r="O654" s="6" t="s">
        <v>87</v>
      </c>
      <c r="P654" s="6" t="s">
        <v>49</v>
      </c>
      <c r="Q654" s="6" t="s">
        <v>38</v>
      </c>
      <c r="R654" s="6" t="s">
        <v>37</v>
      </c>
      <c r="S654" s="6" t="s">
        <v>37</v>
      </c>
      <c r="T654" s="6" t="s">
        <v>37</v>
      </c>
      <c r="U654" s="6" t="s">
        <v>37</v>
      </c>
      <c r="V654" s="6" t="s">
        <v>49</v>
      </c>
      <c r="W654" s="6" t="s">
        <v>126</v>
      </c>
      <c r="X654" s="6" t="s">
        <v>1180</v>
      </c>
      <c r="Y654" s="6" t="s">
        <v>528</v>
      </c>
      <c r="Z654" s="6" t="s">
        <v>3576</v>
      </c>
    </row>
    <row r="655" spans="1:26" ht="13.2">
      <c r="A655" s="5">
        <v>45171.367842152773</v>
      </c>
      <c r="B655" s="6" t="s">
        <v>3577</v>
      </c>
      <c r="C655" s="6" t="s">
        <v>27</v>
      </c>
      <c r="D655" s="6" t="s">
        <v>45</v>
      </c>
      <c r="E655" s="6" t="s">
        <v>29</v>
      </c>
      <c r="F655" s="6" t="s">
        <v>30</v>
      </c>
      <c r="G655" s="6" t="s">
        <v>867</v>
      </c>
      <c r="H655" s="6" t="s">
        <v>201</v>
      </c>
      <c r="I655" s="6" t="s">
        <v>47</v>
      </c>
      <c r="J655" s="6" t="s">
        <v>48</v>
      </c>
      <c r="K655" s="6" t="s">
        <v>48</v>
      </c>
      <c r="L655" s="6" t="s">
        <v>48</v>
      </c>
      <c r="M655" s="6" t="s">
        <v>48</v>
      </c>
      <c r="N655" s="6" t="s">
        <v>48</v>
      </c>
      <c r="O655" s="6" t="s">
        <v>49</v>
      </c>
      <c r="P655" s="6" t="s">
        <v>49</v>
      </c>
      <c r="Q655" s="6" t="s">
        <v>49</v>
      </c>
      <c r="R655" s="6" t="s">
        <v>49</v>
      </c>
      <c r="S655" s="6" t="s">
        <v>49</v>
      </c>
      <c r="T655" s="6" t="s">
        <v>49</v>
      </c>
      <c r="U655" s="6" t="s">
        <v>49</v>
      </c>
      <c r="V655" s="6" t="s">
        <v>49</v>
      </c>
      <c r="W655" s="6" t="s">
        <v>113</v>
      </c>
      <c r="X655" s="6" t="s">
        <v>1444</v>
      </c>
      <c r="Y655" s="6" t="s">
        <v>766</v>
      </c>
      <c r="Z655" s="6" t="s">
        <v>3578</v>
      </c>
    </row>
    <row r="656" spans="1:26" ht="13.2">
      <c r="A656" s="5">
        <v>45171.381706921296</v>
      </c>
      <c r="B656" s="6" t="s">
        <v>3579</v>
      </c>
      <c r="C656" s="6" t="s">
        <v>27</v>
      </c>
      <c r="D656" s="6" t="s">
        <v>45</v>
      </c>
      <c r="E656" s="6" t="s">
        <v>75</v>
      </c>
      <c r="F656" s="6" t="s">
        <v>30</v>
      </c>
      <c r="G656" s="6" t="s">
        <v>58</v>
      </c>
      <c r="H656" s="6" t="s">
        <v>125</v>
      </c>
      <c r="I656" s="6" t="s">
        <v>47</v>
      </c>
      <c r="J656" s="6" t="s">
        <v>48</v>
      </c>
      <c r="K656" s="6" t="s">
        <v>48</v>
      </c>
      <c r="L656" s="6" t="s">
        <v>48</v>
      </c>
      <c r="M656" s="6" t="s">
        <v>48</v>
      </c>
      <c r="N656" s="6" t="s">
        <v>48</v>
      </c>
      <c r="O656" s="6" t="s">
        <v>49</v>
      </c>
      <c r="P656" s="6" t="s">
        <v>49</v>
      </c>
      <c r="Q656" s="6" t="s">
        <v>49</v>
      </c>
      <c r="R656" s="6" t="s">
        <v>49</v>
      </c>
      <c r="S656" s="6" t="s">
        <v>49</v>
      </c>
      <c r="T656" s="6" t="s">
        <v>49</v>
      </c>
      <c r="U656" s="6" t="s">
        <v>49</v>
      </c>
      <c r="V656" s="6" t="s">
        <v>49</v>
      </c>
      <c r="W656" s="6" t="s">
        <v>100</v>
      </c>
      <c r="X656" s="6" t="s">
        <v>940</v>
      </c>
      <c r="Y656" s="6" t="s">
        <v>168</v>
      </c>
      <c r="Z656" s="6" t="s">
        <v>3580</v>
      </c>
    </row>
    <row r="657" spans="1:26" ht="13.2">
      <c r="A657" s="5">
        <v>45171.464807650467</v>
      </c>
      <c r="B657" s="6" t="s">
        <v>3585</v>
      </c>
      <c r="C657" s="6" t="s">
        <v>27</v>
      </c>
      <c r="D657" s="6" t="s">
        <v>45</v>
      </c>
      <c r="E657" s="6" t="s">
        <v>230</v>
      </c>
      <c r="F657" s="6" t="s">
        <v>164</v>
      </c>
      <c r="G657" s="6" t="s">
        <v>214</v>
      </c>
      <c r="H657" s="6" t="s">
        <v>112</v>
      </c>
      <c r="I657" s="6" t="s">
        <v>33</v>
      </c>
      <c r="J657" s="6" t="s">
        <v>35</v>
      </c>
      <c r="K657" s="6" t="s">
        <v>34</v>
      </c>
      <c r="L657" s="6" t="s">
        <v>35</v>
      </c>
      <c r="M657" s="6" t="s">
        <v>60</v>
      </c>
      <c r="N657" s="6" t="s">
        <v>35</v>
      </c>
      <c r="O657" s="6" t="s">
        <v>87</v>
      </c>
      <c r="P657" s="6" t="s">
        <v>37</v>
      </c>
      <c r="Q657" s="6" t="s">
        <v>37</v>
      </c>
      <c r="R657" s="6" t="s">
        <v>37</v>
      </c>
      <c r="S657" s="6" t="s">
        <v>37</v>
      </c>
      <c r="T657" s="6" t="s">
        <v>37</v>
      </c>
      <c r="U657" s="6" t="s">
        <v>37</v>
      </c>
      <c r="V657" s="6" t="s">
        <v>37</v>
      </c>
      <c r="W657" s="6" t="s">
        <v>39</v>
      </c>
      <c r="X657" s="6" t="s">
        <v>3586</v>
      </c>
      <c r="Y657" s="6" t="s">
        <v>108</v>
      </c>
      <c r="Z657" s="6" t="s">
        <v>3587</v>
      </c>
    </row>
    <row r="658" spans="1:26" ht="13.2">
      <c r="A658" s="5">
        <v>45171.465244722218</v>
      </c>
      <c r="B658" s="6" t="s">
        <v>3588</v>
      </c>
      <c r="C658" s="6" t="s">
        <v>27</v>
      </c>
      <c r="D658" s="6" t="s">
        <v>45</v>
      </c>
      <c r="E658" s="6" t="s">
        <v>230</v>
      </c>
      <c r="F658" s="6" t="s">
        <v>30</v>
      </c>
      <c r="G658" s="6" t="s">
        <v>403</v>
      </c>
      <c r="H658" s="6" t="s">
        <v>112</v>
      </c>
      <c r="I658" s="6" t="s">
        <v>33</v>
      </c>
      <c r="J658" s="6" t="s">
        <v>35</v>
      </c>
      <c r="K658" s="6" t="s">
        <v>35</v>
      </c>
      <c r="L658" s="6" t="s">
        <v>35</v>
      </c>
      <c r="M658" s="6" t="s">
        <v>35</v>
      </c>
      <c r="N658" s="6" t="s">
        <v>35</v>
      </c>
      <c r="O658" s="6" t="s">
        <v>49</v>
      </c>
      <c r="P658" s="6" t="s">
        <v>49</v>
      </c>
      <c r="Q658" s="6" t="s">
        <v>37</v>
      </c>
      <c r="R658" s="6" t="s">
        <v>49</v>
      </c>
      <c r="S658" s="6" t="s">
        <v>49</v>
      </c>
      <c r="T658" s="6" t="s">
        <v>49</v>
      </c>
      <c r="U658" s="6" t="s">
        <v>37</v>
      </c>
      <c r="V658" s="6" t="s">
        <v>37</v>
      </c>
      <c r="W658" s="6" t="s">
        <v>50</v>
      </c>
      <c r="X658" s="6" t="s">
        <v>978</v>
      </c>
      <c r="Y658" s="6" t="s">
        <v>2970</v>
      </c>
      <c r="Z658" s="6" t="s">
        <v>3589</v>
      </c>
    </row>
    <row r="659" spans="1:26" ht="13.2">
      <c r="A659" s="5">
        <v>45171.468501145835</v>
      </c>
      <c r="B659" s="6" t="s">
        <v>3590</v>
      </c>
      <c r="C659" s="6" t="s">
        <v>27</v>
      </c>
      <c r="D659" s="6" t="s">
        <v>45</v>
      </c>
      <c r="E659" s="6" t="s">
        <v>29</v>
      </c>
      <c r="F659" s="6" t="s">
        <v>248</v>
      </c>
      <c r="G659" s="6" t="s">
        <v>31</v>
      </c>
      <c r="H659" s="6" t="s">
        <v>46</v>
      </c>
      <c r="I659" s="6" t="s">
        <v>47</v>
      </c>
      <c r="J659" s="6" t="s">
        <v>35</v>
      </c>
      <c r="K659" s="6" t="s">
        <v>35</v>
      </c>
      <c r="L659" s="6" t="s">
        <v>35</v>
      </c>
      <c r="M659" s="6" t="s">
        <v>48</v>
      </c>
      <c r="N659" s="6" t="s">
        <v>35</v>
      </c>
      <c r="O659" s="6" t="s">
        <v>49</v>
      </c>
      <c r="P659" s="6" t="s">
        <v>49</v>
      </c>
      <c r="Q659" s="6" t="s">
        <v>37</v>
      </c>
      <c r="R659" s="6" t="s">
        <v>49</v>
      </c>
      <c r="S659" s="6" t="s">
        <v>49</v>
      </c>
      <c r="T659" s="6" t="s">
        <v>49</v>
      </c>
      <c r="U659" s="6" t="s">
        <v>49</v>
      </c>
      <c r="V659" s="6" t="s">
        <v>37</v>
      </c>
      <c r="W659" s="6" t="s">
        <v>191</v>
      </c>
      <c r="X659" s="6" t="s">
        <v>1444</v>
      </c>
      <c r="Y659" s="6" t="s">
        <v>388</v>
      </c>
      <c r="Z659" s="6" t="s">
        <v>3591</v>
      </c>
    </row>
    <row r="660" spans="1:26" ht="13.2">
      <c r="A660" s="5">
        <v>45171.657275162041</v>
      </c>
      <c r="B660" s="6" t="s">
        <v>3592</v>
      </c>
      <c r="C660" s="6" t="s">
        <v>44</v>
      </c>
      <c r="D660" s="6" t="s">
        <v>45</v>
      </c>
      <c r="E660" s="6" t="s">
        <v>75</v>
      </c>
      <c r="F660" s="6" t="s">
        <v>76</v>
      </c>
      <c r="G660" s="6" t="s">
        <v>31</v>
      </c>
      <c r="H660" s="6" t="s">
        <v>226</v>
      </c>
      <c r="I660" s="6" t="s">
        <v>33</v>
      </c>
      <c r="J660" s="6" t="s">
        <v>35</v>
      </c>
      <c r="K660" s="6" t="s">
        <v>35</v>
      </c>
      <c r="L660" s="6" t="s">
        <v>35</v>
      </c>
      <c r="M660" s="6" t="s">
        <v>35</v>
      </c>
      <c r="N660" s="6" t="s">
        <v>35</v>
      </c>
      <c r="O660" s="6" t="s">
        <v>49</v>
      </c>
      <c r="P660" s="6" t="s">
        <v>49</v>
      </c>
      <c r="Q660" s="6" t="s">
        <v>37</v>
      </c>
      <c r="R660" s="6" t="s">
        <v>49</v>
      </c>
      <c r="S660" s="6" t="s">
        <v>37</v>
      </c>
      <c r="T660" s="6" t="s">
        <v>49</v>
      </c>
      <c r="U660" s="6" t="s">
        <v>49</v>
      </c>
      <c r="V660" s="6" t="s">
        <v>37</v>
      </c>
      <c r="W660" s="6" t="s">
        <v>197</v>
      </c>
      <c r="X660" s="6" t="s">
        <v>978</v>
      </c>
      <c r="Y660" s="6" t="s">
        <v>267</v>
      </c>
      <c r="Z660" s="6" t="s">
        <v>3593</v>
      </c>
    </row>
    <row r="661" spans="1:26" ht="13.2">
      <c r="A661" s="5">
        <v>45171.850865902779</v>
      </c>
      <c r="B661" s="6" t="s">
        <v>3600</v>
      </c>
      <c r="C661" s="6" t="s">
        <v>44</v>
      </c>
      <c r="D661" s="6" t="s">
        <v>45</v>
      </c>
      <c r="E661" s="6" t="s">
        <v>29</v>
      </c>
      <c r="F661" s="6" t="s">
        <v>30</v>
      </c>
      <c r="G661" s="6" t="s">
        <v>31</v>
      </c>
      <c r="H661" s="6" t="s">
        <v>148</v>
      </c>
      <c r="I661" s="6" t="s">
        <v>47</v>
      </c>
      <c r="J661" s="6" t="s">
        <v>48</v>
      </c>
      <c r="K661" s="6" t="s">
        <v>48</v>
      </c>
      <c r="L661" s="6" t="s">
        <v>48</v>
      </c>
      <c r="M661" s="6" t="s">
        <v>48</v>
      </c>
      <c r="N661" s="6" t="s">
        <v>48</v>
      </c>
      <c r="O661" s="6" t="s">
        <v>49</v>
      </c>
      <c r="P661" s="6" t="s">
        <v>49</v>
      </c>
      <c r="Q661" s="6" t="s">
        <v>49</v>
      </c>
      <c r="R661" s="6" t="s">
        <v>49</v>
      </c>
      <c r="S661" s="6" t="s">
        <v>49</v>
      </c>
      <c r="T661" s="6" t="s">
        <v>49</v>
      </c>
      <c r="U661" s="6" t="s">
        <v>49</v>
      </c>
      <c r="V661" s="6" t="s">
        <v>49</v>
      </c>
      <c r="W661" s="6" t="s">
        <v>126</v>
      </c>
      <c r="X661" s="6" t="s">
        <v>940</v>
      </c>
      <c r="Y661" s="6" t="s">
        <v>2725</v>
      </c>
      <c r="Z661" s="6" t="s">
        <v>3601</v>
      </c>
    </row>
    <row r="662" spans="1:26" ht="13.2">
      <c r="A662" s="5">
        <v>45172.227814409722</v>
      </c>
      <c r="B662" s="6" t="s">
        <v>3613</v>
      </c>
      <c r="C662" s="6" t="s">
        <v>44</v>
      </c>
      <c r="D662" s="6" t="s">
        <v>45</v>
      </c>
      <c r="E662" s="6" t="s">
        <v>230</v>
      </c>
      <c r="F662" s="6" t="s">
        <v>30</v>
      </c>
      <c r="G662" s="6" t="s">
        <v>58</v>
      </c>
      <c r="H662" s="6" t="s">
        <v>32</v>
      </c>
      <c r="I662" s="6" t="s">
        <v>33</v>
      </c>
      <c r="J662" s="6" t="s">
        <v>35</v>
      </c>
      <c r="K662" s="6" t="s">
        <v>48</v>
      </c>
      <c r="L662" s="6" t="s">
        <v>35</v>
      </c>
      <c r="M662" s="6" t="s">
        <v>48</v>
      </c>
      <c r="N662" s="6" t="s">
        <v>35</v>
      </c>
      <c r="O662" s="6" t="s">
        <v>87</v>
      </c>
      <c r="P662" s="6" t="s">
        <v>37</v>
      </c>
      <c r="Q662" s="6" t="s">
        <v>37</v>
      </c>
      <c r="R662" s="6" t="s">
        <v>69</v>
      </c>
      <c r="S662" s="6" t="s">
        <v>49</v>
      </c>
      <c r="T662" s="6" t="s">
        <v>49</v>
      </c>
      <c r="U662" s="6" t="s">
        <v>49</v>
      </c>
      <c r="V662" s="6" t="s">
        <v>38</v>
      </c>
      <c r="W662" s="6" t="s">
        <v>3614</v>
      </c>
      <c r="X662" s="6" t="s">
        <v>1084</v>
      </c>
      <c r="Y662" s="6" t="s">
        <v>505</v>
      </c>
      <c r="Z662" s="6" t="s">
        <v>3615</v>
      </c>
    </row>
    <row r="663" spans="1:26" ht="13.2">
      <c r="A663" s="5">
        <v>45172.360116956013</v>
      </c>
      <c r="B663" s="6" t="s">
        <v>3616</v>
      </c>
      <c r="C663" s="6" t="s">
        <v>27</v>
      </c>
      <c r="D663" s="6" t="s">
        <v>45</v>
      </c>
      <c r="E663" s="6" t="s">
        <v>29</v>
      </c>
      <c r="F663" s="6" t="s">
        <v>30</v>
      </c>
      <c r="G663" s="6" t="s">
        <v>58</v>
      </c>
      <c r="H663" s="6" t="s">
        <v>59</v>
      </c>
      <c r="I663" s="6" t="s">
        <v>47</v>
      </c>
      <c r="J663" s="6" t="s">
        <v>60</v>
      </c>
      <c r="K663" s="6" t="s">
        <v>60</v>
      </c>
      <c r="L663" s="6" t="s">
        <v>60</v>
      </c>
      <c r="M663" s="6" t="s">
        <v>60</v>
      </c>
      <c r="N663" s="6" t="s">
        <v>60</v>
      </c>
      <c r="O663" s="6" t="s">
        <v>68</v>
      </c>
      <c r="P663" s="6" t="s">
        <v>69</v>
      </c>
      <c r="Q663" s="6" t="s">
        <v>49</v>
      </c>
      <c r="R663" s="6" t="s">
        <v>69</v>
      </c>
      <c r="S663" s="6" t="s">
        <v>49</v>
      </c>
      <c r="T663" s="6" t="s">
        <v>69</v>
      </c>
      <c r="U663" s="6" t="s">
        <v>69</v>
      </c>
      <c r="V663" s="6" t="s">
        <v>49</v>
      </c>
      <c r="W663" s="6" t="s">
        <v>50</v>
      </c>
      <c r="X663" s="6" t="s">
        <v>1004</v>
      </c>
      <c r="Y663" s="6" t="s">
        <v>193</v>
      </c>
      <c r="Z663" s="6" t="s">
        <v>3617</v>
      </c>
    </row>
    <row r="664" spans="1:26" ht="13.2">
      <c r="A664" s="5">
        <v>45172.421948240742</v>
      </c>
      <c r="B664" s="6" t="s">
        <v>3618</v>
      </c>
      <c r="C664" s="6" t="s">
        <v>27</v>
      </c>
      <c r="D664" s="6" t="s">
        <v>45</v>
      </c>
      <c r="E664" s="6" t="s">
        <v>75</v>
      </c>
      <c r="F664" s="6" t="s">
        <v>30</v>
      </c>
      <c r="G664" s="6" t="s">
        <v>31</v>
      </c>
      <c r="H664" s="6" t="s">
        <v>226</v>
      </c>
      <c r="I664" s="6" t="s">
        <v>47</v>
      </c>
      <c r="J664" s="6" t="s">
        <v>35</v>
      </c>
      <c r="K664" s="6" t="s">
        <v>48</v>
      </c>
      <c r="L664" s="6" t="s">
        <v>35</v>
      </c>
      <c r="M664" s="6" t="s">
        <v>48</v>
      </c>
      <c r="N664" s="6" t="s">
        <v>48</v>
      </c>
      <c r="O664" s="6" t="s">
        <v>49</v>
      </c>
      <c r="P664" s="6" t="s">
        <v>49</v>
      </c>
      <c r="Q664" s="6" t="s">
        <v>37</v>
      </c>
      <c r="R664" s="6" t="s">
        <v>49</v>
      </c>
      <c r="S664" s="6" t="s">
        <v>37</v>
      </c>
      <c r="T664" s="6" t="s">
        <v>37</v>
      </c>
      <c r="U664" s="6" t="s">
        <v>37</v>
      </c>
      <c r="V664" s="6" t="s">
        <v>37</v>
      </c>
      <c r="W664" s="6" t="s">
        <v>106</v>
      </c>
      <c r="X664" s="6" t="s">
        <v>1255</v>
      </c>
      <c r="Y664" s="6" t="s">
        <v>2562</v>
      </c>
      <c r="Z664" s="6" t="s">
        <v>3619</v>
      </c>
    </row>
    <row r="665" spans="1:26" ht="13.2">
      <c r="A665" s="5">
        <v>45173.641508668981</v>
      </c>
      <c r="B665" s="6" t="s">
        <v>3639</v>
      </c>
      <c r="C665" s="6" t="s">
        <v>27</v>
      </c>
      <c r="D665" s="6" t="s">
        <v>45</v>
      </c>
      <c r="E665" s="6" t="s">
        <v>29</v>
      </c>
      <c r="F665" s="6" t="s">
        <v>30</v>
      </c>
      <c r="G665" s="6" t="s">
        <v>214</v>
      </c>
      <c r="H665" s="6" t="s">
        <v>46</v>
      </c>
      <c r="I665" s="6" t="s">
        <v>47</v>
      </c>
      <c r="J665" s="6" t="s">
        <v>48</v>
      </c>
      <c r="K665" s="6" t="s">
        <v>60</v>
      </c>
      <c r="L665" s="6" t="s">
        <v>48</v>
      </c>
      <c r="M665" s="6" t="s">
        <v>48</v>
      </c>
      <c r="N665" s="6" t="s">
        <v>48</v>
      </c>
      <c r="O665" s="6" t="s">
        <v>68</v>
      </c>
      <c r="P665" s="6" t="s">
        <v>69</v>
      </c>
      <c r="Q665" s="6" t="s">
        <v>69</v>
      </c>
      <c r="R665" s="6" t="s">
        <v>69</v>
      </c>
      <c r="S665" s="6" t="s">
        <v>69</v>
      </c>
      <c r="T665" s="6" t="s">
        <v>69</v>
      </c>
      <c r="U665" s="6" t="s">
        <v>69</v>
      </c>
      <c r="V665" s="6" t="s">
        <v>69</v>
      </c>
      <c r="W665" s="6" t="s">
        <v>119</v>
      </c>
      <c r="X665" s="6" t="s">
        <v>1107</v>
      </c>
      <c r="Y665" s="6" t="s">
        <v>816</v>
      </c>
      <c r="Z665" s="6" t="s">
        <v>3640</v>
      </c>
    </row>
    <row r="666" spans="1:26" ht="13.2">
      <c r="A666" s="5">
        <v>45174.464658495373</v>
      </c>
      <c r="B666" s="6" t="s">
        <v>3650</v>
      </c>
      <c r="C666" s="6" t="s">
        <v>27</v>
      </c>
      <c r="D666" s="6" t="s">
        <v>45</v>
      </c>
      <c r="E666" s="6" t="s">
        <v>75</v>
      </c>
      <c r="F666" s="6" t="s">
        <v>76</v>
      </c>
      <c r="G666" s="6" t="s">
        <v>31</v>
      </c>
      <c r="H666" s="6" t="s">
        <v>59</v>
      </c>
      <c r="I666" s="6" t="s">
        <v>47</v>
      </c>
      <c r="J666" s="6" t="s">
        <v>35</v>
      </c>
      <c r="K666" s="6" t="s">
        <v>35</v>
      </c>
      <c r="L666" s="6" t="s">
        <v>35</v>
      </c>
      <c r="M666" s="6" t="s">
        <v>48</v>
      </c>
      <c r="N666" s="6" t="s">
        <v>48</v>
      </c>
      <c r="O666" s="6" t="s">
        <v>87</v>
      </c>
      <c r="P666" s="6" t="s">
        <v>37</v>
      </c>
      <c r="Q666" s="6" t="s">
        <v>37</v>
      </c>
      <c r="R666" s="6" t="s">
        <v>49</v>
      </c>
      <c r="S666" s="6" t="s">
        <v>37</v>
      </c>
      <c r="T666" s="6" t="s">
        <v>49</v>
      </c>
      <c r="U666" s="6" t="s">
        <v>37</v>
      </c>
      <c r="V666" s="6" t="s">
        <v>37</v>
      </c>
      <c r="W666" s="6" t="s">
        <v>88</v>
      </c>
      <c r="X666" s="6" t="s">
        <v>1320</v>
      </c>
      <c r="Y666" s="6" t="s">
        <v>223</v>
      </c>
      <c r="Z666" s="6" t="s">
        <v>3651</v>
      </c>
    </row>
    <row r="667" spans="1:26" ht="13.2">
      <c r="A667" s="5">
        <v>45174.46950767361</v>
      </c>
      <c r="B667" s="6" t="s">
        <v>3652</v>
      </c>
      <c r="C667" s="6" t="s">
        <v>44</v>
      </c>
      <c r="D667" s="6" t="s">
        <v>45</v>
      </c>
      <c r="E667" s="6" t="s">
        <v>29</v>
      </c>
      <c r="F667" s="6" t="s">
        <v>30</v>
      </c>
      <c r="G667" s="6" t="s">
        <v>31</v>
      </c>
      <c r="H667" s="6" t="s">
        <v>226</v>
      </c>
      <c r="I667" s="6" t="s">
        <v>33</v>
      </c>
      <c r="J667" s="6" t="s">
        <v>34</v>
      </c>
      <c r="K667" s="6" t="s">
        <v>34</v>
      </c>
      <c r="L667" s="6" t="s">
        <v>34</v>
      </c>
      <c r="M667" s="6" t="s">
        <v>35</v>
      </c>
      <c r="N667" s="6" t="s">
        <v>34</v>
      </c>
      <c r="O667" s="6" t="s">
        <v>36</v>
      </c>
      <c r="P667" s="6" t="s">
        <v>37</v>
      </c>
      <c r="Q667" s="6" t="s">
        <v>363</v>
      </c>
      <c r="R667" s="6" t="s">
        <v>363</v>
      </c>
      <c r="S667" s="6" t="s">
        <v>38</v>
      </c>
      <c r="T667" s="6" t="s">
        <v>37</v>
      </c>
      <c r="U667" s="6" t="s">
        <v>37</v>
      </c>
      <c r="V667" s="6" t="s">
        <v>38</v>
      </c>
      <c r="W667" s="6" t="s">
        <v>191</v>
      </c>
      <c r="X667" s="6" t="s">
        <v>1805</v>
      </c>
      <c r="Y667" s="6" t="s">
        <v>1108</v>
      </c>
      <c r="Z667" s="6" t="s">
        <v>3653</v>
      </c>
    </row>
    <row r="668" spans="1:26" ht="13.2">
      <c r="A668" s="5">
        <v>45174.472054675927</v>
      </c>
      <c r="B668" s="6" t="s">
        <v>3657</v>
      </c>
      <c r="C668" s="6" t="s">
        <v>44</v>
      </c>
      <c r="D668" s="6" t="s">
        <v>45</v>
      </c>
      <c r="E668" s="6" t="s">
        <v>29</v>
      </c>
      <c r="F668" s="6" t="s">
        <v>30</v>
      </c>
      <c r="G668" s="6" t="s">
        <v>3129</v>
      </c>
      <c r="H668" s="6" t="s">
        <v>59</v>
      </c>
      <c r="I668" s="6" t="s">
        <v>47</v>
      </c>
      <c r="J668" s="6" t="s">
        <v>48</v>
      </c>
      <c r="K668" s="6" t="s">
        <v>48</v>
      </c>
      <c r="L668" s="6" t="s">
        <v>48</v>
      </c>
      <c r="M668" s="6" t="s">
        <v>48</v>
      </c>
      <c r="N668" s="6" t="s">
        <v>48</v>
      </c>
      <c r="O668" s="6" t="s">
        <v>49</v>
      </c>
      <c r="P668" s="6" t="s">
        <v>49</v>
      </c>
      <c r="Q668" s="6" t="s">
        <v>49</v>
      </c>
      <c r="R668" s="6" t="s">
        <v>69</v>
      </c>
      <c r="S668" s="6" t="s">
        <v>37</v>
      </c>
      <c r="T668" s="6" t="s">
        <v>69</v>
      </c>
      <c r="U668" s="6" t="s">
        <v>49</v>
      </c>
      <c r="V668" s="6" t="s">
        <v>49</v>
      </c>
      <c r="W668" s="6" t="s">
        <v>106</v>
      </c>
      <c r="X668" s="6" t="s">
        <v>1766</v>
      </c>
      <c r="Y668" s="6" t="s">
        <v>223</v>
      </c>
      <c r="Z668" s="6" t="s">
        <v>3658</v>
      </c>
    </row>
    <row r="669" spans="1:26" ht="13.2">
      <c r="A669" s="5">
        <v>45174.472300682872</v>
      </c>
      <c r="B669" s="6" t="s">
        <v>3659</v>
      </c>
      <c r="C669" s="6" t="s">
        <v>27</v>
      </c>
      <c r="D669" s="6" t="s">
        <v>45</v>
      </c>
      <c r="E669" s="6" t="s">
        <v>230</v>
      </c>
      <c r="F669" s="6" t="s">
        <v>30</v>
      </c>
      <c r="G669" s="6" t="s">
        <v>867</v>
      </c>
      <c r="H669" s="6" t="s">
        <v>32</v>
      </c>
      <c r="I669" s="6" t="s">
        <v>33</v>
      </c>
      <c r="J669" s="6" t="s">
        <v>35</v>
      </c>
      <c r="K669" s="6" t="s">
        <v>35</v>
      </c>
      <c r="L669" s="6" t="s">
        <v>35</v>
      </c>
      <c r="M669" s="6" t="s">
        <v>35</v>
      </c>
      <c r="N669" s="6" t="s">
        <v>35</v>
      </c>
      <c r="O669" s="6" t="s">
        <v>87</v>
      </c>
      <c r="P669" s="6" t="s">
        <v>37</v>
      </c>
      <c r="Q669" s="6" t="s">
        <v>38</v>
      </c>
      <c r="R669" s="6" t="s">
        <v>49</v>
      </c>
      <c r="S669" s="6" t="s">
        <v>49</v>
      </c>
      <c r="T669" s="6" t="s">
        <v>38</v>
      </c>
      <c r="U669" s="6" t="s">
        <v>37</v>
      </c>
      <c r="V669" s="6" t="s">
        <v>38</v>
      </c>
      <c r="W669" s="6" t="s">
        <v>154</v>
      </c>
      <c r="X669" s="6" t="s">
        <v>974</v>
      </c>
      <c r="Y669" s="6" t="s">
        <v>193</v>
      </c>
      <c r="Z669" s="6" t="s">
        <v>3660</v>
      </c>
    </row>
    <row r="670" spans="1:26" ht="13.2">
      <c r="A670" s="5">
        <v>45174.473671886575</v>
      </c>
      <c r="B670" s="6" t="s">
        <v>3661</v>
      </c>
      <c r="C670" s="6" t="s">
        <v>44</v>
      </c>
      <c r="D670" s="6" t="s">
        <v>45</v>
      </c>
      <c r="E670" s="6" t="s">
        <v>29</v>
      </c>
      <c r="F670" s="6" t="s">
        <v>30</v>
      </c>
      <c r="G670" s="6" t="s">
        <v>867</v>
      </c>
      <c r="H670" s="6" t="s">
        <v>148</v>
      </c>
      <c r="I670" s="6" t="s">
        <v>47</v>
      </c>
      <c r="J670" s="6" t="s">
        <v>48</v>
      </c>
      <c r="K670" s="6" t="s">
        <v>35</v>
      </c>
      <c r="L670" s="6" t="s">
        <v>48</v>
      </c>
      <c r="M670" s="6" t="s">
        <v>48</v>
      </c>
      <c r="N670" s="6" t="s">
        <v>35</v>
      </c>
      <c r="O670" s="6" t="s">
        <v>49</v>
      </c>
      <c r="P670" s="6" t="s">
        <v>49</v>
      </c>
      <c r="Q670" s="6" t="s">
        <v>37</v>
      </c>
      <c r="R670" s="6" t="s">
        <v>49</v>
      </c>
      <c r="S670" s="6" t="s">
        <v>49</v>
      </c>
      <c r="T670" s="6" t="s">
        <v>49</v>
      </c>
      <c r="U670" s="6" t="s">
        <v>37</v>
      </c>
      <c r="V670" s="6" t="s">
        <v>37</v>
      </c>
      <c r="W670" s="6" t="s">
        <v>126</v>
      </c>
      <c r="X670" s="6" t="s">
        <v>940</v>
      </c>
      <c r="Y670" s="6" t="s">
        <v>1256</v>
      </c>
      <c r="Z670" s="6" t="s">
        <v>3662</v>
      </c>
    </row>
    <row r="671" spans="1:26" ht="13.2">
      <c r="A671" s="5">
        <v>45174.474302534727</v>
      </c>
      <c r="B671" s="6" t="s">
        <v>3663</v>
      </c>
      <c r="C671" s="6" t="s">
        <v>27</v>
      </c>
      <c r="D671" s="6" t="s">
        <v>45</v>
      </c>
      <c r="E671" s="6" t="s">
        <v>29</v>
      </c>
      <c r="F671" s="6" t="s">
        <v>30</v>
      </c>
      <c r="G671" s="6" t="s">
        <v>31</v>
      </c>
      <c r="H671" s="6" t="s">
        <v>94</v>
      </c>
      <c r="I671" s="6" t="s">
        <v>47</v>
      </c>
      <c r="J671" s="6" t="s">
        <v>35</v>
      </c>
      <c r="K671" s="6" t="s">
        <v>35</v>
      </c>
      <c r="L671" s="6" t="s">
        <v>35</v>
      </c>
      <c r="M671" s="6" t="s">
        <v>35</v>
      </c>
      <c r="N671" s="6" t="s">
        <v>35</v>
      </c>
      <c r="O671" s="6" t="s">
        <v>87</v>
      </c>
      <c r="P671" s="6" t="s">
        <v>37</v>
      </c>
      <c r="Q671" s="6" t="s">
        <v>37</v>
      </c>
      <c r="R671" s="6" t="s">
        <v>37</v>
      </c>
      <c r="S671" s="6" t="s">
        <v>37</v>
      </c>
      <c r="T671" s="6" t="s">
        <v>37</v>
      </c>
      <c r="U671" s="6" t="s">
        <v>37</v>
      </c>
      <c r="V671" s="6" t="s">
        <v>37</v>
      </c>
      <c r="W671" s="6" t="s">
        <v>39</v>
      </c>
      <c r="X671" s="6" t="s">
        <v>1452</v>
      </c>
      <c r="Y671" s="6" t="s">
        <v>188</v>
      </c>
      <c r="Z671" s="6" t="s">
        <v>1690</v>
      </c>
    </row>
    <row r="672" spans="1:26" ht="13.2">
      <c r="A672" s="5">
        <v>45174.489337951389</v>
      </c>
      <c r="B672" s="6" t="s">
        <v>3666</v>
      </c>
      <c r="C672" s="6" t="s">
        <v>27</v>
      </c>
      <c r="D672" s="6" t="s">
        <v>45</v>
      </c>
      <c r="E672" s="6" t="s">
        <v>29</v>
      </c>
      <c r="F672" s="6" t="s">
        <v>30</v>
      </c>
      <c r="G672" s="6" t="s">
        <v>31</v>
      </c>
      <c r="H672" s="6" t="s">
        <v>148</v>
      </c>
      <c r="I672" s="6" t="s">
        <v>33</v>
      </c>
      <c r="J672" s="6" t="s">
        <v>35</v>
      </c>
      <c r="K672" s="6" t="s">
        <v>34</v>
      </c>
      <c r="L672" s="6" t="s">
        <v>35</v>
      </c>
      <c r="M672" s="6" t="s">
        <v>35</v>
      </c>
      <c r="N672" s="6" t="s">
        <v>35</v>
      </c>
      <c r="O672" s="6" t="s">
        <v>87</v>
      </c>
      <c r="P672" s="6" t="s">
        <v>38</v>
      </c>
      <c r="Q672" s="6" t="s">
        <v>37</v>
      </c>
      <c r="R672" s="6" t="s">
        <v>49</v>
      </c>
      <c r="S672" s="6" t="s">
        <v>38</v>
      </c>
      <c r="T672" s="6" t="s">
        <v>37</v>
      </c>
      <c r="U672" s="6" t="s">
        <v>38</v>
      </c>
      <c r="V672" s="6" t="s">
        <v>363</v>
      </c>
      <c r="W672" s="6" t="s">
        <v>106</v>
      </c>
      <c r="X672" s="6" t="s">
        <v>978</v>
      </c>
      <c r="Y672" s="6" t="s">
        <v>193</v>
      </c>
      <c r="Z672" s="6" t="s">
        <v>3667</v>
      </c>
    </row>
    <row r="673" spans="1:26" ht="13.2">
      <c r="A673" s="5">
        <v>45174.490035023147</v>
      </c>
      <c r="B673" s="6" t="s">
        <v>3668</v>
      </c>
      <c r="C673" s="6" t="s">
        <v>27</v>
      </c>
      <c r="D673" s="6" t="s">
        <v>45</v>
      </c>
      <c r="E673" s="6" t="s">
        <v>29</v>
      </c>
      <c r="F673" s="6" t="s">
        <v>30</v>
      </c>
      <c r="G673" s="6" t="s">
        <v>3655</v>
      </c>
      <c r="H673" s="6" t="s">
        <v>46</v>
      </c>
      <c r="I673" s="6" t="s">
        <v>33</v>
      </c>
      <c r="J673" s="6" t="s">
        <v>35</v>
      </c>
      <c r="K673" s="6" t="s">
        <v>35</v>
      </c>
      <c r="L673" s="6" t="s">
        <v>35</v>
      </c>
      <c r="M673" s="6" t="s">
        <v>35</v>
      </c>
      <c r="N673" s="6" t="s">
        <v>35</v>
      </c>
      <c r="O673" s="6" t="s">
        <v>87</v>
      </c>
      <c r="P673" s="6" t="s">
        <v>37</v>
      </c>
      <c r="Q673" s="6" t="s">
        <v>37</v>
      </c>
      <c r="R673" s="6" t="s">
        <v>37</v>
      </c>
      <c r="S673" s="6" t="s">
        <v>37</v>
      </c>
      <c r="T673" s="6" t="s">
        <v>37</v>
      </c>
      <c r="U673" s="6" t="s">
        <v>37</v>
      </c>
      <c r="V673" s="6" t="s">
        <v>37</v>
      </c>
      <c r="W673" s="6" t="s">
        <v>50</v>
      </c>
      <c r="X673" s="6" t="s">
        <v>1006</v>
      </c>
      <c r="Y673" s="6" t="s">
        <v>72</v>
      </c>
      <c r="Z673" s="6" t="s">
        <v>3669</v>
      </c>
    </row>
    <row r="674" spans="1:26" ht="13.2">
      <c r="A674" s="5">
        <v>45174.495119513886</v>
      </c>
      <c r="B674" s="6" t="s">
        <v>3670</v>
      </c>
      <c r="C674" s="6" t="s">
        <v>44</v>
      </c>
      <c r="D674" s="6" t="s">
        <v>45</v>
      </c>
      <c r="E674" s="6" t="s">
        <v>75</v>
      </c>
      <c r="F674" s="6" t="s">
        <v>76</v>
      </c>
      <c r="G674" s="6" t="s">
        <v>31</v>
      </c>
      <c r="H674" s="6" t="s">
        <v>125</v>
      </c>
      <c r="I674" s="6" t="s">
        <v>33</v>
      </c>
      <c r="J674" s="6" t="s">
        <v>35</v>
      </c>
      <c r="K674" s="6" t="s">
        <v>35</v>
      </c>
      <c r="L674" s="6" t="s">
        <v>35</v>
      </c>
      <c r="M674" s="6" t="s">
        <v>35</v>
      </c>
      <c r="N674" s="6" t="s">
        <v>35</v>
      </c>
      <c r="O674" s="6" t="s">
        <v>87</v>
      </c>
      <c r="P674" s="6" t="s">
        <v>37</v>
      </c>
      <c r="Q674" s="6" t="s">
        <v>37</v>
      </c>
      <c r="R674" s="6" t="s">
        <v>37</v>
      </c>
      <c r="S674" s="6" t="s">
        <v>37</v>
      </c>
      <c r="T674" s="6" t="s">
        <v>38</v>
      </c>
      <c r="U674" s="6" t="s">
        <v>37</v>
      </c>
      <c r="V674" s="6" t="s">
        <v>38</v>
      </c>
      <c r="W674" s="6" t="s">
        <v>88</v>
      </c>
      <c r="X674" s="6" t="s">
        <v>1441</v>
      </c>
      <c r="Y674" s="6" t="s">
        <v>223</v>
      </c>
      <c r="Z674" s="6" t="s">
        <v>3671</v>
      </c>
    </row>
    <row r="675" spans="1:26" ht="13.2">
      <c r="A675" s="5">
        <v>45174.515694942129</v>
      </c>
      <c r="B675" s="6" t="s">
        <v>3678</v>
      </c>
      <c r="C675" s="6" t="s">
        <v>44</v>
      </c>
      <c r="D675" s="6" t="s">
        <v>45</v>
      </c>
      <c r="E675" s="6" t="s">
        <v>29</v>
      </c>
      <c r="F675" s="6" t="s">
        <v>76</v>
      </c>
      <c r="G675" s="6" t="s">
        <v>31</v>
      </c>
      <c r="H675" s="6" t="s">
        <v>112</v>
      </c>
      <c r="I675" s="6" t="s">
        <v>33</v>
      </c>
      <c r="J675" s="6" t="s">
        <v>35</v>
      </c>
      <c r="K675" s="6" t="s">
        <v>35</v>
      </c>
      <c r="L675" s="6" t="s">
        <v>35</v>
      </c>
      <c r="M675" s="6" t="s">
        <v>35</v>
      </c>
      <c r="N675" s="6" t="s">
        <v>35</v>
      </c>
      <c r="O675" s="6" t="s">
        <v>49</v>
      </c>
      <c r="P675" s="6" t="s">
        <v>37</v>
      </c>
      <c r="Q675" s="6" t="s">
        <v>49</v>
      </c>
      <c r="R675" s="6" t="s">
        <v>49</v>
      </c>
      <c r="S675" s="6" t="s">
        <v>37</v>
      </c>
      <c r="T675" s="6" t="s">
        <v>37</v>
      </c>
      <c r="U675" s="6" t="s">
        <v>49</v>
      </c>
      <c r="V675" s="6" t="s">
        <v>37</v>
      </c>
      <c r="W675" s="6" t="s">
        <v>132</v>
      </c>
      <c r="X675" s="6" t="s">
        <v>978</v>
      </c>
      <c r="Y675" s="6" t="s">
        <v>79</v>
      </c>
      <c r="Z675" s="6" t="s">
        <v>3679</v>
      </c>
    </row>
    <row r="676" spans="1:26" ht="13.2">
      <c r="A676" s="5">
        <v>45174.524212037039</v>
      </c>
      <c r="B676" s="6" t="s">
        <v>3680</v>
      </c>
      <c r="C676" s="6" t="s">
        <v>44</v>
      </c>
      <c r="D676" s="6" t="s">
        <v>45</v>
      </c>
      <c r="E676" s="6" t="s">
        <v>75</v>
      </c>
      <c r="F676" s="6" t="s">
        <v>76</v>
      </c>
      <c r="G676" s="6" t="s">
        <v>31</v>
      </c>
      <c r="H676" s="6" t="s">
        <v>125</v>
      </c>
      <c r="I676" s="6" t="s">
        <v>47</v>
      </c>
      <c r="J676" s="6" t="s">
        <v>60</v>
      </c>
      <c r="K676" s="6" t="s">
        <v>60</v>
      </c>
      <c r="L676" s="6" t="s">
        <v>48</v>
      </c>
      <c r="M676" s="6" t="s">
        <v>48</v>
      </c>
      <c r="N676" s="6" t="s">
        <v>60</v>
      </c>
      <c r="O676" s="6" t="s">
        <v>68</v>
      </c>
      <c r="P676" s="6" t="s">
        <v>49</v>
      </c>
      <c r="Q676" s="6" t="s">
        <v>49</v>
      </c>
      <c r="R676" s="6" t="s">
        <v>69</v>
      </c>
      <c r="S676" s="6" t="s">
        <v>69</v>
      </c>
      <c r="T676" s="6" t="s">
        <v>49</v>
      </c>
      <c r="U676" s="6" t="s">
        <v>49</v>
      </c>
      <c r="V676" s="6" t="s">
        <v>37</v>
      </c>
      <c r="W676" s="6" t="s">
        <v>126</v>
      </c>
      <c r="X676" s="6" t="s">
        <v>1175</v>
      </c>
      <c r="Y676" s="6" t="s">
        <v>3681</v>
      </c>
      <c r="Z676" s="6" t="s">
        <v>3682</v>
      </c>
    </row>
    <row r="677" spans="1:26" ht="13.2">
      <c r="A677" s="5">
        <v>45174.52505773148</v>
      </c>
      <c r="B677" s="6" t="s">
        <v>3687</v>
      </c>
      <c r="C677" s="6" t="s">
        <v>44</v>
      </c>
      <c r="D677" s="6" t="s">
        <v>45</v>
      </c>
      <c r="E677" s="6" t="s">
        <v>75</v>
      </c>
      <c r="F677" s="6" t="s">
        <v>164</v>
      </c>
      <c r="G677" s="6" t="s">
        <v>31</v>
      </c>
      <c r="H677" s="6" t="s">
        <v>226</v>
      </c>
      <c r="I677" s="6" t="s">
        <v>33</v>
      </c>
      <c r="J677" s="6" t="s">
        <v>35</v>
      </c>
      <c r="K677" s="6" t="s">
        <v>48</v>
      </c>
      <c r="L677" s="6" t="s">
        <v>48</v>
      </c>
      <c r="M677" s="6" t="s">
        <v>48</v>
      </c>
      <c r="N677" s="6" t="s">
        <v>48</v>
      </c>
      <c r="O677" s="6" t="s">
        <v>49</v>
      </c>
      <c r="P677" s="6" t="s">
        <v>37</v>
      </c>
      <c r="Q677" s="6" t="s">
        <v>37</v>
      </c>
      <c r="R677" s="6" t="s">
        <v>49</v>
      </c>
      <c r="S677" s="6" t="s">
        <v>37</v>
      </c>
      <c r="T677" s="6" t="s">
        <v>37</v>
      </c>
      <c r="U677" s="6" t="s">
        <v>37</v>
      </c>
      <c r="V677" s="6" t="s">
        <v>49</v>
      </c>
      <c r="W677" s="6" t="s">
        <v>50</v>
      </c>
      <c r="X677" s="6" t="s">
        <v>1698</v>
      </c>
      <c r="Y677" s="6" t="s">
        <v>1660</v>
      </c>
      <c r="Z677" s="6" t="s">
        <v>3688</v>
      </c>
    </row>
    <row r="678" spans="1:26" ht="13.2">
      <c r="A678" s="5">
        <v>45174.560679768518</v>
      </c>
      <c r="B678" s="6" t="s">
        <v>3692</v>
      </c>
      <c r="C678" s="6" t="s">
        <v>44</v>
      </c>
      <c r="D678" s="6" t="s">
        <v>45</v>
      </c>
      <c r="E678" s="6" t="s">
        <v>75</v>
      </c>
      <c r="F678" s="6" t="s">
        <v>30</v>
      </c>
      <c r="G678" s="6" t="s">
        <v>31</v>
      </c>
      <c r="H678" s="6" t="s">
        <v>59</v>
      </c>
      <c r="I678" s="6" t="s">
        <v>47</v>
      </c>
      <c r="J678" s="6" t="s">
        <v>48</v>
      </c>
      <c r="K678" s="6" t="s">
        <v>48</v>
      </c>
      <c r="L678" s="6" t="s">
        <v>48</v>
      </c>
      <c r="M678" s="6" t="s">
        <v>48</v>
      </c>
      <c r="N678" s="6" t="s">
        <v>48</v>
      </c>
      <c r="O678" s="6" t="s">
        <v>49</v>
      </c>
      <c r="P678" s="6" t="s">
        <v>49</v>
      </c>
      <c r="Q678" s="6" t="s">
        <v>49</v>
      </c>
      <c r="R678" s="6" t="s">
        <v>49</v>
      </c>
      <c r="S678" s="6" t="s">
        <v>49</v>
      </c>
      <c r="T678" s="6" t="s">
        <v>69</v>
      </c>
      <c r="U678" s="6" t="s">
        <v>49</v>
      </c>
      <c r="V678" s="6" t="s">
        <v>37</v>
      </c>
      <c r="W678" s="6" t="s">
        <v>50</v>
      </c>
      <c r="X678" s="6" t="s">
        <v>1052</v>
      </c>
      <c r="Y678" s="6" t="s">
        <v>223</v>
      </c>
      <c r="Z678" s="6" t="s">
        <v>3693</v>
      </c>
    </row>
    <row r="679" spans="1:26" ht="13.2">
      <c r="A679" s="5">
        <v>45174.589383981482</v>
      </c>
      <c r="B679" s="6" t="s">
        <v>3694</v>
      </c>
      <c r="C679" s="6" t="s">
        <v>44</v>
      </c>
      <c r="D679" s="6" t="s">
        <v>45</v>
      </c>
      <c r="E679" s="6" t="s">
        <v>75</v>
      </c>
      <c r="F679" s="6" t="s">
        <v>164</v>
      </c>
      <c r="G679" s="6" t="s">
        <v>31</v>
      </c>
      <c r="H679" s="6" t="s">
        <v>94</v>
      </c>
      <c r="I679" s="6" t="s">
        <v>47</v>
      </c>
      <c r="J679" s="6" t="s">
        <v>35</v>
      </c>
      <c r="K679" s="6" t="s">
        <v>48</v>
      </c>
      <c r="L679" s="6" t="s">
        <v>35</v>
      </c>
      <c r="M679" s="6" t="s">
        <v>60</v>
      </c>
      <c r="N679" s="6" t="s">
        <v>60</v>
      </c>
      <c r="O679" s="6" t="s">
        <v>49</v>
      </c>
      <c r="P679" s="6" t="s">
        <v>49</v>
      </c>
      <c r="Q679" s="6" t="s">
        <v>49</v>
      </c>
      <c r="R679" s="6" t="s">
        <v>69</v>
      </c>
      <c r="S679" s="6" t="s">
        <v>37</v>
      </c>
      <c r="T679" s="6" t="s">
        <v>37</v>
      </c>
      <c r="U679" s="6" t="s">
        <v>69</v>
      </c>
      <c r="V679" s="6" t="s">
        <v>37</v>
      </c>
      <c r="W679" s="6" t="s">
        <v>100</v>
      </c>
      <c r="X679" s="6" t="s">
        <v>940</v>
      </c>
      <c r="Y679" s="6" t="s">
        <v>168</v>
      </c>
      <c r="Z679" s="6" t="s">
        <v>3695</v>
      </c>
    </row>
    <row r="680" spans="1:26" ht="13.2">
      <c r="A680" s="5">
        <v>45174.596116493056</v>
      </c>
      <c r="B680" s="6" t="s">
        <v>3694</v>
      </c>
      <c r="C680" s="6" t="s">
        <v>44</v>
      </c>
      <c r="D680" s="6" t="s">
        <v>45</v>
      </c>
      <c r="E680" s="6" t="s">
        <v>75</v>
      </c>
      <c r="F680" s="6" t="s">
        <v>164</v>
      </c>
      <c r="G680" s="6" t="s">
        <v>31</v>
      </c>
      <c r="H680" s="6" t="s">
        <v>32</v>
      </c>
      <c r="I680" s="6" t="s">
        <v>33</v>
      </c>
      <c r="J680" s="6" t="s">
        <v>35</v>
      </c>
      <c r="K680" s="6" t="s">
        <v>48</v>
      </c>
      <c r="L680" s="6" t="s">
        <v>48</v>
      </c>
      <c r="M680" s="6" t="s">
        <v>35</v>
      </c>
      <c r="N680" s="6" t="s">
        <v>60</v>
      </c>
      <c r="O680" s="6" t="s">
        <v>49</v>
      </c>
      <c r="P680" s="6" t="s">
        <v>49</v>
      </c>
      <c r="Q680" s="6" t="s">
        <v>49</v>
      </c>
      <c r="R680" s="6" t="s">
        <v>37</v>
      </c>
      <c r="S680" s="6" t="s">
        <v>37</v>
      </c>
      <c r="T680" s="6" t="s">
        <v>49</v>
      </c>
      <c r="U680" s="6" t="s">
        <v>49</v>
      </c>
      <c r="V680" s="6" t="s">
        <v>37</v>
      </c>
      <c r="W680" s="6" t="s">
        <v>100</v>
      </c>
      <c r="X680" s="6" t="s">
        <v>940</v>
      </c>
      <c r="Y680" s="6" t="s">
        <v>168</v>
      </c>
      <c r="Z680" s="6" t="s">
        <v>3696</v>
      </c>
    </row>
    <row r="681" spans="1:26" ht="13.2">
      <c r="A681" s="5">
        <v>45174.633363171291</v>
      </c>
      <c r="B681" s="6" t="s">
        <v>3697</v>
      </c>
      <c r="C681" s="6" t="s">
        <v>44</v>
      </c>
      <c r="D681" s="6" t="s">
        <v>45</v>
      </c>
      <c r="E681" s="6" t="s">
        <v>29</v>
      </c>
      <c r="F681" s="6" t="s">
        <v>30</v>
      </c>
      <c r="G681" s="6" t="s">
        <v>31</v>
      </c>
      <c r="H681" s="6" t="s">
        <v>46</v>
      </c>
      <c r="I681" s="6" t="s">
        <v>47</v>
      </c>
      <c r="J681" s="6" t="s">
        <v>35</v>
      </c>
      <c r="K681" s="6" t="s">
        <v>34</v>
      </c>
      <c r="L681" s="6" t="s">
        <v>35</v>
      </c>
      <c r="M681" s="6" t="s">
        <v>35</v>
      </c>
      <c r="N681" s="6" t="s">
        <v>34</v>
      </c>
      <c r="O681" s="6" t="s">
        <v>49</v>
      </c>
      <c r="P681" s="6" t="s">
        <v>49</v>
      </c>
      <c r="Q681" s="6" t="s">
        <v>49</v>
      </c>
      <c r="R681" s="6" t="s">
        <v>37</v>
      </c>
      <c r="S681" s="6" t="s">
        <v>38</v>
      </c>
      <c r="T681" s="6" t="s">
        <v>38</v>
      </c>
      <c r="U681" s="6" t="s">
        <v>38</v>
      </c>
      <c r="V681" s="6" t="s">
        <v>38</v>
      </c>
      <c r="W681" s="6" t="s">
        <v>206</v>
      </c>
      <c r="X681" s="6" t="s">
        <v>2356</v>
      </c>
      <c r="Y681" s="6" t="s">
        <v>3698</v>
      </c>
      <c r="Z681" s="6" t="s">
        <v>3699</v>
      </c>
    </row>
    <row r="682" spans="1:26" ht="13.2">
      <c r="A682" s="5">
        <v>45174.661869456017</v>
      </c>
      <c r="B682" s="6" t="s">
        <v>3708</v>
      </c>
      <c r="C682" s="6" t="s">
        <v>44</v>
      </c>
      <c r="D682" s="6" t="s">
        <v>45</v>
      </c>
      <c r="E682" s="6" t="s">
        <v>29</v>
      </c>
      <c r="F682" s="6" t="s">
        <v>30</v>
      </c>
      <c r="G682" s="6" t="s">
        <v>31</v>
      </c>
      <c r="H682" s="6" t="s">
        <v>3709</v>
      </c>
      <c r="I682" s="6" t="s">
        <v>33</v>
      </c>
      <c r="J682" s="6" t="s">
        <v>35</v>
      </c>
      <c r="K682" s="6" t="s">
        <v>35</v>
      </c>
      <c r="L682" s="6" t="s">
        <v>48</v>
      </c>
      <c r="M682" s="6" t="s">
        <v>48</v>
      </c>
      <c r="N682" s="6" t="s">
        <v>35</v>
      </c>
      <c r="O682" s="6" t="s">
        <v>49</v>
      </c>
      <c r="P682" s="6" t="s">
        <v>37</v>
      </c>
      <c r="Q682" s="6" t="s">
        <v>37</v>
      </c>
      <c r="R682" s="6" t="s">
        <v>49</v>
      </c>
      <c r="S682" s="6" t="s">
        <v>49</v>
      </c>
      <c r="T682" s="6" t="s">
        <v>49</v>
      </c>
      <c r="U682" s="6" t="s">
        <v>49</v>
      </c>
      <c r="V682" s="6" t="s">
        <v>49</v>
      </c>
      <c r="W682" s="6" t="s">
        <v>113</v>
      </c>
      <c r="X682" s="6" t="s">
        <v>978</v>
      </c>
      <c r="Y682" s="6" t="s">
        <v>151</v>
      </c>
      <c r="Z682" s="6" t="s">
        <v>3710</v>
      </c>
    </row>
    <row r="683" spans="1:26" ht="13.2">
      <c r="A683" s="5">
        <v>45174.747550729167</v>
      </c>
      <c r="B683" s="6" t="s">
        <v>3715</v>
      </c>
      <c r="C683" s="6" t="s">
        <v>27</v>
      </c>
      <c r="D683" s="6" t="s">
        <v>45</v>
      </c>
      <c r="E683" s="6" t="s">
        <v>29</v>
      </c>
      <c r="F683" s="6" t="s">
        <v>76</v>
      </c>
      <c r="G683" s="6" t="s">
        <v>31</v>
      </c>
      <c r="H683" s="6" t="s">
        <v>148</v>
      </c>
      <c r="I683" s="6" t="s">
        <v>47</v>
      </c>
      <c r="J683" s="6" t="s">
        <v>48</v>
      </c>
      <c r="K683" s="6" t="s">
        <v>48</v>
      </c>
      <c r="L683" s="6" t="s">
        <v>48</v>
      </c>
      <c r="M683" s="6" t="s">
        <v>35</v>
      </c>
      <c r="N683" s="6" t="s">
        <v>35</v>
      </c>
      <c r="O683" s="6" t="s">
        <v>87</v>
      </c>
      <c r="P683" s="6" t="s">
        <v>37</v>
      </c>
      <c r="Q683" s="6" t="s">
        <v>49</v>
      </c>
      <c r="R683" s="6" t="s">
        <v>49</v>
      </c>
      <c r="S683" s="6" t="s">
        <v>37</v>
      </c>
      <c r="T683" s="6" t="s">
        <v>37</v>
      </c>
      <c r="U683" s="6" t="s">
        <v>49</v>
      </c>
      <c r="V683" s="6" t="s">
        <v>37</v>
      </c>
      <c r="W683" s="6" t="s">
        <v>50</v>
      </c>
      <c r="X683" s="6" t="s">
        <v>1246</v>
      </c>
      <c r="Y683" s="6" t="s">
        <v>3716</v>
      </c>
      <c r="Z683" s="6" t="s">
        <v>3717</v>
      </c>
    </row>
    <row r="684" spans="1:26" ht="13.2">
      <c r="A684" s="5">
        <v>45174.771248680554</v>
      </c>
      <c r="B684" s="6" t="s">
        <v>3718</v>
      </c>
      <c r="C684" s="6" t="s">
        <v>27</v>
      </c>
      <c r="D684" s="6" t="s">
        <v>45</v>
      </c>
      <c r="E684" s="6" t="s">
        <v>29</v>
      </c>
      <c r="F684" s="6" t="s">
        <v>30</v>
      </c>
      <c r="G684" s="6" t="s">
        <v>31</v>
      </c>
      <c r="H684" s="6" t="s">
        <v>32</v>
      </c>
      <c r="I684" s="6" t="s">
        <v>33</v>
      </c>
      <c r="J684" s="6" t="s">
        <v>35</v>
      </c>
      <c r="K684" s="6" t="s">
        <v>35</v>
      </c>
      <c r="L684" s="6" t="s">
        <v>48</v>
      </c>
      <c r="M684" s="6" t="s">
        <v>48</v>
      </c>
      <c r="N684" s="6" t="s">
        <v>35</v>
      </c>
      <c r="O684" s="6" t="s">
        <v>87</v>
      </c>
      <c r="P684" s="6" t="s">
        <v>37</v>
      </c>
      <c r="Q684" s="6" t="s">
        <v>49</v>
      </c>
      <c r="R684" s="6" t="s">
        <v>49</v>
      </c>
      <c r="S684" s="6" t="s">
        <v>49</v>
      </c>
      <c r="T684" s="6" t="s">
        <v>37</v>
      </c>
      <c r="U684" s="6" t="s">
        <v>49</v>
      </c>
      <c r="V684" s="6" t="s">
        <v>49</v>
      </c>
      <c r="W684" s="6" t="s">
        <v>39</v>
      </c>
      <c r="X684" s="6" t="s">
        <v>1084</v>
      </c>
      <c r="Y684" s="6" t="s">
        <v>404</v>
      </c>
      <c r="Z684" s="6" t="s">
        <v>3719</v>
      </c>
    </row>
    <row r="685" spans="1:26" ht="13.2">
      <c r="A685" s="5">
        <v>45174.774307361113</v>
      </c>
      <c r="B685" s="6" t="s">
        <v>3720</v>
      </c>
      <c r="C685" s="6" t="s">
        <v>44</v>
      </c>
      <c r="D685" s="6" t="s">
        <v>45</v>
      </c>
      <c r="E685" s="6" t="s">
        <v>75</v>
      </c>
      <c r="F685" s="6" t="s">
        <v>30</v>
      </c>
      <c r="G685" s="6" t="s">
        <v>31</v>
      </c>
      <c r="H685" s="6" t="s">
        <v>46</v>
      </c>
      <c r="I685" s="6" t="s">
        <v>33</v>
      </c>
      <c r="J685" s="6" t="s">
        <v>35</v>
      </c>
      <c r="K685" s="6" t="s">
        <v>48</v>
      </c>
      <c r="L685" s="6" t="s">
        <v>48</v>
      </c>
      <c r="M685" s="6" t="s">
        <v>48</v>
      </c>
      <c r="N685" s="6" t="s">
        <v>48</v>
      </c>
      <c r="O685" s="6" t="s">
        <v>87</v>
      </c>
      <c r="P685" s="6" t="s">
        <v>37</v>
      </c>
      <c r="Q685" s="6" t="s">
        <v>37</v>
      </c>
      <c r="R685" s="6" t="s">
        <v>37</v>
      </c>
      <c r="S685" s="6" t="s">
        <v>37</v>
      </c>
      <c r="T685" s="6" t="s">
        <v>37</v>
      </c>
      <c r="U685" s="6" t="s">
        <v>37</v>
      </c>
      <c r="V685" s="6" t="s">
        <v>38</v>
      </c>
      <c r="W685" s="6" t="s">
        <v>50</v>
      </c>
      <c r="X685" s="6" t="s">
        <v>1444</v>
      </c>
      <c r="Y685" s="6" t="s">
        <v>965</v>
      </c>
      <c r="Z685" s="6" t="s">
        <v>3721</v>
      </c>
    </row>
    <row r="686" spans="1:26" ht="13.2">
      <c r="A686" s="5">
        <v>45174.891932407409</v>
      </c>
      <c r="B686" s="6" t="s">
        <v>3722</v>
      </c>
      <c r="C686" s="6" t="s">
        <v>44</v>
      </c>
      <c r="D686" s="6" t="s">
        <v>45</v>
      </c>
      <c r="E686" s="6" t="s">
        <v>29</v>
      </c>
      <c r="F686" s="6" t="s">
        <v>30</v>
      </c>
      <c r="G686" s="6" t="s">
        <v>214</v>
      </c>
      <c r="H686" s="6" t="s">
        <v>125</v>
      </c>
      <c r="I686" s="6" t="s">
        <v>33</v>
      </c>
      <c r="J686" s="6" t="s">
        <v>34</v>
      </c>
      <c r="K686" s="6" t="s">
        <v>34</v>
      </c>
      <c r="L686" s="6" t="s">
        <v>34</v>
      </c>
      <c r="M686" s="6" t="s">
        <v>35</v>
      </c>
      <c r="N686" s="6" t="s">
        <v>35</v>
      </c>
      <c r="O686" s="6" t="s">
        <v>49</v>
      </c>
      <c r="P686" s="6" t="s">
        <v>49</v>
      </c>
      <c r="Q686" s="6" t="s">
        <v>37</v>
      </c>
      <c r="R686" s="6" t="s">
        <v>37</v>
      </c>
      <c r="S686" s="6" t="s">
        <v>363</v>
      </c>
      <c r="T686" s="6" t="s">
        <v>37</v>
      </c>
      <c r="U686" s="6" t="s">
        <v>363</v>
      </c>
      <c r="V686" s="6" t="s">
        <v>37</v>
      </c>
      <c r="W686" s="6" t="s">
        <v>100</v>
      </c>
      <c r="X686" s="6" t="s">
        <v>974</v>
      </c>
      <c r="Y686" s="6" t="s">
        <v>349</v>
      </c>
      <c r="Z686" s="6" t="s">
        <v>3723</v>
      </c>
    </row>
    <row r="687" spans="1:26" ht="13.2">
      <c r="A687" s="5">
        <v>45175.281777546297</v>
      </c>
      <c r="B687" s="6" t="s">
        <v>3726</v>
      </c>
      <c r="C687" s="6" t="s">
        <v>27</v>
      </c>
      <c r="D687" s="6" t="s">
        <v>45</v>
      </c>
      <c r="E687" s="6" t="s">
        <v>75</v>
      </c>
      <c r="F687" s="6" t="s">
        <v>76</v>
      </c>
      <c r="G687" s="6" t="s">
        <v>31</v>
      </c>
      <c r="H687" s="6" t="s">
        <v>32</v>
      </c>
      <c r="I687" s="6" t="s">
        <v>47</v>
      </c>
      <c r="J687" s="6" t="s">
        <v>48</v>
      </c>
      <c r="K687" s="6" t="s">
        <v>48</v>
      </c>
      <c r="L687" s="6" t="s">
        <v>48</v>
      </c>
      <c r="M687" s="6" t="s">
        <v>48</v>
      </c>
      <c r="N687" s="6" t="s">
        <v>48</v>
      </c>
      <c r="O687" s="6" t="s">
        <v>68</v>
      </c>
      <c r="P687" s="6" t="s">
        <v>49</v>
      </c>
      <c r="Q687" s="6" t="s">
        <v>49</v>
      </c>
      <c r="R687" s="6" t="s">
        <v>49</v>
      </c>
      <c r="S687" s="6" t="s">
        <v>49</v>
      </c>
      <c r="T687" s="6" t="s">
        <v>49</v>
      </c>
      <c r="U687" s="6" t="s">
        <v>49</v>
      </c>
      <c r="V687" s="6" t="s">
        <v>49</v>
      </c>
      <c r="W687" s="6" t="s">
        <v>50</v>
      </c>
      <c r="X687" s="6" t="s">
        <v>1204</v>
      </c>
      <c r="Y687" s="6" t="s">
        <v>888</v>
      </c>
      <c r="Z687" s="6" t="s">
        <v>3727</v>
      </c>
    </row>
    <row r="688" spans="1:26" ht="13.2">
      <c r="A688" s="5">
        <v>45175.353144687499</v>
      </c>
      <c r="B688" s="6" t="s">
        <v>3728</v>
      </c>
      <c r="C688" s="6" t="s">
        <v>44</v>
      </c>
      <c r="D688" s="6" t="s">
        <v>45</v>
      </c>
      <c r="E688" s="6" t="s">
        <v>29</v>
      </c>
      <c r="F688" s="6" t="s">
        <v>76</v>
      </c>
      <c r="G688" s="6" t="s">
        <v>31</v>
      </c>
      <c r="H688" s="6" t="s">
        <v>226</v>
      </c>
      <c r="I688" s="6" t="s">
        <v>33</v>
      </c>
      <c r="J688" s="6" t="s">
        <v>35</v>
      </c>
      <c r="K688" s="6" t="s">
        <v>35</v>
      </c>
      <c r="L688" s="6" t="s">
        <v>35</v>
      </c>
      <c r="M688" s="6" t="s">
        <v>35</v>
      </c>
      <c r="N688" s="6" t="s">
        <v>34</v>
      </c>
      <c r="O688" s="6" t="s">
        <v>87</v>
      </c>
      <c r="P688" s="6" t="s">
        <v>37</v>
      </c>
      <c r="Q688" s="6" t="s">
        <v>37</v>
      </c>
      <c r="R688" s="6" t="s">
        <v>49</v>
      </c>
      <c r="S688" s="6" t="s">
        <v>37</v>
      </c>
      <c r="T688" s="6" t="s">
        <v>37</v>
      </c>
      <c r="U688" s="6" t="s">
        <v>37</v>
      </c>
      <c r="V688" s="6" t="s">
        <v>37</v>
      </c>
      <c r="W688" s="6" t="s">
        <v>132</v>
      </c>
      <c r="X688" s="6" t="s">
        <v>1391</v>
      </c>
      <c r="Y688" s="6" t="s">
        <v>1864</v>
      </c>
      <c r="Z688" s="6" t="s">
        <v>3729</v>
      </c>
    </row>
    <row r="689" spans="1:26" ht="13.2">
      <c r="A689" s="5">
        <v>45175.383753252318</v>
      </c>
      <c r="B689" s="6" t="s">
        <v>3734</v>
      </c>
      <c r="C689" s="6" t="s">
        <v>44</v>
      </c>
      <c r="D689" s="6" t="s">
        <v>45</v>
      </c>
      <c r="E689" s="6" t="s">
        <v>29</v>
      </c>
      <c r="F689" s="6" t="s">
        <v>30</v>
      </c>
      <c r="G689" s="6" t="s">
        <v>31</v>
      </c>
      <c r="H689" s="6" t="s">
        <v>226</v>
      </c>
      <c r="I689" s="6" t="s">
        <v>33</v>
      </c>
      <c r="J689" s="6" t="s">
        <v>35</v>
      </c>
      <c r="K689" s="6" t="s">
        <v>35</v>
      </c>
      <c r="L689" s="6" t="s">
        <v>35</v>
      </c>
      <c r="M689" s="6" t="s">
        <v>35</v>
      </c>
      <c r="N689" s="6" t="s">
        <v>35</v>
      </c>
      <c r="O689" s="6" t="s">
        <v>87</v>
      </c>
      <c r="P689" s="6" t="s">
        <v>37</v>
      </c>
      <c r="Q689" s="6" t="s">
        <v>37</v>
      </c>
      <c r="R689" s="6" t="s">
        <v>37</v>
      </c>
      <c r="S689" s="6" t="s">
        <v>37</v>
      </c>
      <c r="T689" s="6" t="s">
        <v>37</v>
      </c>
      <c r="U689" s="6" t="s">
        <v>37</v>
      </c>
      <c r="V689" s="6" t="s">
        <v>37</v>
      </c>
      <c r="W689" s="6" t="s">
        <v>100</v>
      </c>
      <c r="X689" s="6" t="s">
        <v>1070</v>
      </c>
      <c r="Y689" s="6" t="s">
        <v>505</v>
      </c>
      <c r="Z689" s="6" t="s">
        <v>3735</v>
      </c>
    </row>
    <row r="690" spans="1:26" ht="13.2">
      <c r="A690" s="5">
        <v>45175.386865277775</v>
      </c>
      <c r="B690" s="6" t="s">
        <v>3736</v>
      </c>
      <c r="C690" s="6" t="s">
        <v>44</v>
      </c>
      <c r="D690" s="6" t="s">
        <v>45</v>
      </c>
      <c r="E690" s="6" t="s">
        <v>29</v>
      </c>
      <c r="F690" s="6" t="s">
        <v>76</v>
      </c>
      <c r="G690" s="6" t="s">
        <v>31</v>
      </c>
      <c r="H690" s="6" t="s">
        <v>148</v>
      </c>
      <c r="I690" s="6" t="s">
        <v>47</v>
      </c>
      <c r="J690" s="6" t="s">
        <v>48</v>
      </c>
      <c r="K690" s="6" t="s">
        <v>48</v>
      </c>
      <c r="L690" s="6" t="s">
        <v>48</v>
      </c>
      <c r="M690" s="6" t="s">
        <v>48</v>
      </c>
      <c r="N690" s="6" t="s">
        <v>35</v>
      </c>
      <c r="O690" s="6" t="s">
        <v>49</v>
      </c>
      <c r="P690" s="6" t="s">
        <v>37</v>
      </c>
      <c r="Q690" s="6" t="s">
        <v>37</v>
      </c>
      <c r="R690" s="6" t="s">
        <v>49</v>
      </c>
      <c r="S690" s="6" t="s">
        <v>37</v>
      </c>
      <c r="T690" s="6" t="s">
        <v>49</v>
      </c>
      <c r="U690" s="6" t="s">
        <v>37</v>
      </c>
      <c r="V690" s="6" t="s">
        <v>49</v>
      </c>
      <c r="W690" s="6" t="s">
        <v>88</v>
      </c>
      <c r="X690" s="6" t="s">
        <v>1130</v>
      </c>
      <c r="Y690" s="6" t="s">
        <v>102</v>
      </c>
      <c r="Z690" s="6" t="s">
        <v>3737</v>
      </c>
    </row>
    <row r="691" spans="1:26" ht="13.2">
      <c r="A691" s="5">
        <v>45175.389128750001</v>
      </c>
      <c r="B691" s="6" t="s">
        <v>3743</v>
      </c>
      <c r="C691" s="6" t="s">
        <v>44</v>
      </c>
      <c r="D691" s="6" t="s">
        <v>3744</v>
      </c>
      <c r="E691" s="6" t="s">
        <v>75</v>
      </c>
      <c r="F691" s="6" t="s">
        <v>30</v>
      </c>
      <c r="G691" s="6" t="s">
        <v>31</v>
      </c>
      <c r="H691" s="6" t="s">
        <v>105</v>
      </c>
      <c r="I691" s="6" t="s">
        <v>47</v>
      </c>
      <c r="J691" s="6" t="s">
        <v>35</v>
      </c>
      <c r="K691" s="6" t="s">
        <v>48</v>
      </c>
      <c r="L691" s="6" t="s">
        <v>48</v>
      </c>
      <c r="M691" s="6" t="s">
        <v>48</v>
      </c>
      <c r="N691" s="6" t="s">
        <v>35</v>
      </c>
      <c r="O691" s="6" t="s">
        <v>49</v>
      </c>
      <c r="P691" s="6" t="s">
        <v>49</v>
      </c>
      <c r="Q691" s="6" t="s">
        <v>49</v>
      </c>
      <c r="R691" s="6" t="s">
        <v>37</v>
      </c>
      <c r="S691" s="6" t="s">
        <v>49</v>
      </c>
      <c r="T691" s="6" t="s">
        <v>49</v>
      </c>
      <c r="U691" s="6" t="s">
        <v>49</v>
      </c>
      <c r="V691" s="6" t="s">
        <v>49</v>
      </c>
      <c r="W691" s="6" t="s">
        <v>39</v>
      </c>
      <c r="X691" s="6" t="s">
        <v>1107</v>
      </c>
      <c r="Y691" s="6" t="s">
        <v>97</v>
      </c>
      <c r="Z691" s="6" t="s">
        <v>3745</v>
      </c>
    </row>
    <row r="692" spans="1:26" ht="13.2">
      <c r="A692" s="5">
        <v>45175.38915476852</v>
      </c>
      <c r="B692" s="6" t="s">
        <v>3746</v>
      </c>
      <c r="C692" s="6" t="s">
        <v>44</v>
      </c>
      <c r="D692" s="6" t="s">
        <v>45</v>
      </c>
      <c r="E692" s="6" t="s">
        <v>29</v>
      </c>
      <c r="F692" s="6" t="s">
        <v>30</v>
      </c>
      <c r="G692" s="6" t="s">
        <v>31</v>
      </c>
      <c r="H692" s="6" t="s">
        <v>46</v>
      </c>
      <c r="I692" s="6" t="s">
        <v>33</v>
      </c>
      <c r="J692" s="6" t="s">
        <v>48</v>
      </c>
      <c r="K692" s="6" t="s">
        <v>48</v>
      </c>
      <c r="L692" s="6" t="s">
        <v>48</v>
      </c>
      <c r="M692" s="6" t="s">
        <v>48</v>
      </c>
      <c r="N692" s="6" t="s">
        <v>48</v>
      </c>
      <c r="O692" s="6" t="s">
        <v>49</v>
      </c>
      <c r="P692" s="6" t="s">
        <v>49</v>
      </c>
      <c r="Q692" s="6" t="s">
        <v>49</v>
      </c>
      <c r="R692" s="6" t="s">
        <v>69</v>
      </c>
      <c r="S692" s="6" t="s">
        <v>49</v>
      </c>
      <c r="T692" s="6" t="s">
        <v>49</v>
      </c>
      <c r="U692" s="6" t="s">
        <v>49</v>
      </c>
      <c r="V692" s="6" t="s">
        <v>49</v>
      </c>
      <c r="W692" s="6" t="s">
        <v>100</v>
      </c>
      <c r="X692" s="6" t="s">
        <v>1805</v>
      </c>
      <c r="Y692" s="6" t="s">
        <v>3529</v>
      </c>
      <c r="Z692" s="6" t="s">
        <v>3747</v>
      </c>
    </row>
    <row r="693" spans="1:26" ht="13.2">
      <c r="A693" s="5">
        <v>45175.390751956016</v>
      </c>
      <c r="B693" s="6" t="s">
        <v>3751</v>
      </c>
      <c r="C693" s="6" t="s">
        <v>27</v>
      </c>
      <c r="D693" s="6" t="s">
        <v>45</v>
      </c>
      <c r="E693" s="6" t="s">
        <v>29</v>
      </c>
      <c r="F693" s="6" t="s">
        <v>30</v>
      </c>
      <c r="G693" s="6" t="s">
        <v>31</v>
      </c>
      <c r="H693" s="6" t="s">
        <v>59</v>
      </c>
      <c r="I693" s="6" t="s">
        <v>47</v>
      </c>
      <c r="J693" s="6" t="s">
        <v>48</v>
      </c>
      <c r="K693" s="6" t="s">
        <v>48</v>
      </c>
      <c r="L693" s="6" t="s">
        <v>48</v>
      </c>
      <c r="M693" s="6" t="s">
        <v>48</v>
      </c>
      <c r="N693" s="6" t="s">
        <v>35</v>
      </c>
      <c r="O693" s="6" t="s">
        <v>87</v>
      </c>
      <c r="P693" s="6" t="s">
        <v>37</v>
      </c>
      <c r="Q693" s="6" t="s">
        <v>37</v>
      </c>
      <c r="R693" s="6" t="s">
        <v>49</v>
      </c>
      <c r="S693" s="6" t="s">
        <v>49</v>
      </c>
      <c r="T693" s="6" t="s">
        <v>49</v>
      </c>
      <c r="U693" s="6" t="s">
        <v>49</v>
      </c>
      <c r="V693" s="6" t="s">
        <v>37</v>
      </c>
      <c r="W693" s="6" t="s">
        <v>77</v>
      </c>
      <c r="X693" s="6" t="s">
        <v>1452</v>
      </c>
      <c r="Y693" s="6" t="s">
        <v>2104</v>
      </c>
      <c r="Z693" s="6" t="s">
        <v>3752</v>
      </c>
    </row>
    <row r="694" spans="1:26" ht="13.2">
      <c r="A694" s="5">
        <v>45175.390935011572</v>
      </c>
      <c r="B694" s="6" t="s">
        <v>3753</v>
      </c>
      <c r="C694" s="6" t="s">
        <v>27</v>
      </c>
      <c r="D694" s="6" t="s">
        <v>45</v>
      </c>
      <c r="E694" s="6" t="s">
        <v>75</v>
      </c>
      <c r="F694" s="6" t="s">
        <v>30</v>
      </c>
      <c r="G694" s="6" t="s">
        <v>31</v>
      </c>
      <c r="H694" s="6" t="s">
        <v>32</v>
      </c>
      <c r="I694" s="6" t="s">
        <v>47</v>
      </c>
      <c r="J694" s="6" t="s">
        <v>48</v>
      </c>
      <c r="K694" s="6" t="s">
        <v>48</v>
      </c>
      <c r="L694" s="6" t="s">
        <v>48</v>
      </c>
      <c r="M694" s="6" t="s">
        <v>48</v>
      </c>
      <c r="N694" s="6" t="s">
        <v>48</v>
      </c>
      <c r="O694" s="6" t="s">
        <v>49</v>
      </c>
      <c r="P694" s="6" t="s">
        <v>49</v>
      </c>
      <c r="Q694" s="6" t="s">
        <v>49</v>
      </c>
      <c r="R694" s="6" t="s">
        <v>49</v>
      </c>
      <c r="S694" s="6" t="s">
        <v>49</v>
      </c>
      <c r="T694" s="6" t="s">
        <v>49</v>
      </c>
      <c r="U694" s="6" t="s">
        <v>49</v>
      </c>
      <c r="V694" s="6" t="s">
        <v>49</v>
      </c>
      <c r="W694" s="6" t="s">
        <v>154</v>
      </c>
      <c r="X694" s="6" t="s">
        <v>2467</v>
      </c>
      <c r="Y694" s="6" t="s">
        <v>72</v>
      </c>
      <c r="Z694" s="6" t="s">
        <v>3754</v>
      </c>
    </row>
    <row r="695" spans="1:26" ht="13.2">
      <c r="A695" s="5">
        <v>45175.391666631942</v>
      </c>
      <c r="B695" s="6" t="s">
        <v>3755</v>
      </c>
      <c r="C695" s="6" t="s">
        <v>44</v>
      </c>
      <c r="D695" s="6" t="s">
        <v>45</v>
      </c>
      <c r="E695" s="6" t="s">
        <v>75</v>
      </c>
      <c r="F695" s="6" t="s">
        <v>76</v>
      </c>
      <c r="G695" s="6" t="s">
        <v>31</v>
      </c>
      <c r="H695" s="6" t="s">
        <v>59</v>
      </c>
      <c r="I695" s="6" t="s">
        <v>47</v>
      </c>
      <c r="J695" s="6" t="s">
        <v>35</v>
      </c>
      <c r="K695" s="6" t="s">
        <v>35</v>
      </c>
      <c r="L695" s="6" t="s">
        <v>35</v>
      </c>
      <c r="M695" s="6" t="s">
        <v>35</v>
      </c>
      <c r="N695" s="6" t="s">
        <v>35</v>
      </c>
      <c r="O695" s="6" t="s">
        <v>87</v>
      </c>
      <c r="P695" s="6" t="s">
        <v>37</v>
      </c>
      <c r="Q695" s="6" t="s">
        <v>37</v>
      </c>
      <c r="R695" s="6" t="s">
        <v>37</v>
      </c>
      <c r="S695" s="6" t="s">
        <v>37</v>
      </c>
      <c r="T695" s="6" t="s">
        <v>37</v>
      </c>
      <c r="U695" s="6" t="s">
        <v>37</v>
      </c>
      <c r="V695" s="6" t="s">
        <v>49</v>
      </c>
      <c r="W695" s="6" t="s">
        <v>197</v>
      </c>
      <c r="X695" s="6" t="s">
        <v>940</v>
      </c>
      <c r="Y695" s="6" t="s">
        <v>168</v>
      </c>
      <c r="Z695" s="6" t="s">
        <v>3756</v>
      </c>
    </row>
    <row r="696" spans="1:26" ht="13.2">
      <c r="A696" s="5">
        <v>45175.392267314819</v>
      </c>
      <c r="B696" s="6" t="s">
        <v>3746</v>
      </c>
      <c r="C696" s="6" t="s">
        <v>44</v>
      </c>
      <c r="D696" s="6" t="s">
        <v>45</v>
      </c>
      <c r="E696" s="6" t="s">
        <v>29</v>
      </c>
      <c r="F696" s="6" t="s">
        <v>30</v>
      </c>
      <c r="G696" s="6" t="s">
        <v>31</v>
      </c>
      <c r="H696" s="6" t="s">
        <v>46</v>
      </c>
      <c r="I696" s="6" t="s">
        <v>47</v>
      </c>
      <c r="J696" s="6" t="s">
        <v>48</v>
      </c>
      <c r="K696" s="6" t="s">
        <v>48</v>
      </c>
      <c r="L696" s="6" t="s">
        <v>48</v>
      </c>
      <c r="M696" s="6" t="s">
        <v>48</v>
      </c>
      <c r="N696" s="6" t="s">
        <v>48</v>
      </c>
      <c r="O696" s="6" t="s">
        <v>49</v>
      </c>
      <c r="P696" s="6" t="s">
        <v>49</v>
      </c>
      <c r="Q696" s="6" t="s">
        <v>49</v>
      </c>
      <c r="R696" s="6" t="s">
        <v>49</v>
      </c>
      <c r="S696" s="6" t="s">
        <v>49</v>
      </c>
      <c r="T696" s="6" t="s">
        <v>49</v>
      </c>
      <c r="U696" s="6" t="s">
        <v>49</v>
      </c>
      <c r="V696" s="6" t="s">
        <v>49</v>
      </c>
      <c r="W696" s="6" t="s">
        <v>70</v>
      </c>
      <c r="X696" s="6" t="s">
        <v>1391</v>
      </c>
      <c r="Y696" s="6" t="s">
        <v>531</v>
      </c>
      <c r="Z696" s="6" t="s">
        <v>3747</v>
      </c>
    </row>
    <row r="697" spans="1:26" ht="13.2">
      <c r="A697" s="5">
        <v>45175.398458761571</v>
      </c>
      <c r="B697" s="6" t="s">
        <v>3768</v>
      </c>
      <c r="C697" s="6" t="s">
        <v>27</v>
      </c>
      <c r="D697" s="6" t="s">
        <v>45</v>
      </c>
      <c r="E697" s="6" t="s">
        <v>29</v>
      </c>
      <c r="F697" s="6" t="s">
        <v>164</v>
      </c>
      <c r="G697" s="6" t="s">
        <v>31</v>
      </c>
      <c r="H697" s="6" t="s">
        <v>59</v>
      </c>
      <c r="I697" s="6" t="s">
        <v>47</v>
      </c>
      <c r="J697" s="6" t="s">
        <v>48</v>
      </c>
      <c r="K697" s="6" t="s">
        <v>48</v>
      </c>
      <c r="L697" s="6" t="s">
        <v>48</v>
      </c>
      <c r="M697" s="6" t="s">
        <v>48</v>
      </c>
      <c r="N697" s="6" t="s">
        <v>48</v>
      </c>
      <c r="O697" s="6" t="s">
        <v>49</v>
      </c>
      <c r="P697" s="6" t="s">
        <v>37</v>
      </c>
      <c r="Q697" s="6" t="s">
        <v>37</v>
      </c>
      <c r="R697" s="6" t="s">
        <v>37</v>
      </c>
      <c r="S697" s="6" t="s">
        <v>49</v>
      </c>
      <c r="T697" s="6" t="s">
        <v>49</v>
      </c>
      <c r="U697" s="6" t="s">
        <v>49</v>
      </c>
      <c r="V697" s="6" t="s">
        <v>37</v>
      </c>
      <c r="W697" s="6" t="s">
        <v>70</v>
      </c>
      <c r="X697" s="6" t="s">
        <v>1805</v>
      </c>
      <c r="Y697" s="6" t="s">
        <v>151</v>
      </c>
      <c r="Z697" s="6" t="s">
        <v>3769</v>
      </c>
    </row>
    <row r="698" spans="1:26" ht="13.2">
      <c r="A698" s="5">
        <v>45175.402534085646</v>
      </c>
      <c r="B698" s="6" t="s">
        <v>3783</v>
      </c>
      <c r="C698" s="6" t="s">
        <v>27</v>
      </c>
      <c r="D698" s="6" t="s">
        <v>45</v>
      </c>
      <c r="E698" s="6" t="s">
        <v>29</v>
      </c>
      <c r="F698" s="6" t="s">
        <v>30</v>
      </c>
      <c r="G698" s="6" t="s">
        <v>31</v>
      </c>
      <c r="H698" s="6" t="s">
        <v>148</v>
      </c>
      <c r="I698" s="6" t="s">
        <v>47</v>
      </c>
      <c r="J698" s="6" t="s">
        <v>35</v>
      </c>
      <c r="K698" s="6" t="s">
        <v>48</v>
      </c>
      <c r="L698" s="6" t="s">
        <v>48</v>
      </c>
      <c r="M698" s="6" t="s">
        <v>48</v>
      </c>
      <c r="N698" s="6" t="s">
        <v>48</v>
      </c>
      <c r="O698" s="6" t="s">
        <v>87</v>
      </c>
      <c r="P698" s="6" t="s">
        <v>37</v>
      </c>
      <c r="Q698" s="6" t="s">
        <v>37</v>
      </c>
      <c r="R698" s="6" t="s">
        <v>37</v>
      </c>
      <c r="S698" s="6" t="s">
        <v>37</v>
      </c>
      <c r="T698" s="6" t="s">
        <v>37</v>
      </c>
      <c r="U698" s="6" t="s">
        <v>49</v>
      </c>
      <c r="V698" s="6" t="s">
        <v>37</v>
      </c>
      <c r="W698" s="6" t="s">
        <v>274</v>
      </c>
      <c r="X698" s="6" t="s">
        <v>1006</v>
      </c>
      <c r="Y698" s="6" t="s">
        <v>1108</v>
      </c>
      <c r="Z698" s="6" t="s">
        <v>3784</v>
      </c>
    </row>
    <row r="699" spans="1:26" ht="13.2">
      <c r="A699" s="5">
        <v>45175.405788101853</v>
      </c>
      <c r="B699" s="6" t="s">
        <v>3785</v>
      </c>
      <c r="C699" s="6" t="s">
        <v>44</v>
      </c>
      <c r="D699" s="6" t="s">
        <v>45</v>
      </c>
      <c r="E699" s="6" t="s">
        <v>75</v>
      </c>
      <c r="F699" s="6" t="s">
        <v>30</v>
      </c>
      <c r="G699" s="6" t="s">
        <v>31</v>
      </c>
      <c r="H699" s="6" t="s">
        <v>112</v>
      </c>
      <c r="I699" s="6" t="s">
        <v>33</v>
      </c>
      <c r="J699" s="6" t="s">
        <v>35</v>
      </c>
      <c r="K699" s="6" t="s">
        <v>35</v>
      </c>
      <c r="L699" s="6" t="s">
        <v>48</v>
      </c>
      <c r="M699" s="6" t="s">
        <v>35</v>
      </c>
      <c r="N699" s="6" t="s">
        <v>35</v>
      </c>
      <c r="O699" s="6" t="s">
        <v>87</v>
      </c>
      <c r="P699" s="6" t="s">
        <v>37</v>
      </c>
      <c r="Q699" s="6" t="s">
        <v>49</v>
      </c>
      <c r="R699" s="6" t="s">
        <v>49</v>
      </c>
      <c r="S699" s="6" t="s">
        <v>37</v>
      </c>
      <c r="T699" s="6" t="s">
        <v>37</v>
      </c>
      <c r="U699" s="6" t="s">
        <v>49</v>
      </c>
      <c r="V699" s="6" t="s">
        <v>38</v>
      </c>
      <c r="W699" s="6" t="s">
        <v>132</v>
      </c>
      <c r="X699" s="6" t="s">
        <v>1461</v>
      </c>
      <c r="Y699" s="6" t="s">
        <v>72</v>
      </c>
      <c r="Z699" s="6" t="s">
        <v>3786</v>
      </c>
    </row>
    <row r="700" spans="1:26" ht="13.2">
      <c r="A700" s="5">
        <v>45175.409019039347</v>
      </c>
      <c r="B700" s="6" t="s">
        <v>3789</v>
      </c>
      <c r="C700" s="6" t="s">
        <v>27</v>
      </c>
      <c r="D700" s="6" t="s">
        <v>45</v>
      </c>
      <c r="E700" s="6" t="s">
        <v>29</v>
      </c>
      <c r="F700" s="6" t="s">
        <v>30</v>
      </c>
      <c r="G700" s="6" t="s">
        <v>31</v>
      </c>
      <c r="H700" s="6" t="s">
        <v>201</v>
      </c>
      <c r="I700" s="6" t="s">
        <v>47</v>
      </c>
      <c r="J700" s="6" t="s">
        <v>48</v>
      </c>
      <c r="K700" s="6" t="s">
        <v>60</v>
      </c>
      <c r="L700" s="6" t="s">
        <v>60</v>
      </c>
      <c r="M700" s="6" t="s">
        <v>48</v>
      </c>
      <c r="N700" s="6" t="s">
        <v>48</v>
      </c>
      <c r="O700" s="6" t="s">
        <v>68</v>
      </c>
      <c r="P700" s="6" t="s">
        <v>69</v>
      </c>
      <c r="Q700" s="6" t="s">
        <v>69</v>
      </c>
      <c r="R700" s="6" t="s">
        <v>69</v>
      </c>
      <c r="S700" s="6" t="s">
        <v>69</v>
      </c>
      <c r="T700" s="6" t="s">
        <v>69</v>
      </c>
      <c r="U700" s="6" t="s">
        <v>69</v>
      </c>
      <c r="V700" s="6" t="s">
        <v>49</v>
      </c>
      <c r="W700" s="6" t="s">
        <v>95</v>
      </c>
      <c r="X700" s="6" t="s">
        <v>1536</v>
      </c>
      <c r="Y700" s="6" t="s">
        <v>415</v>
      </c>
      <c r="Z700" s="6" t="s">
        <v>3790</v>
      </c>
    </row>
    <row r="701" spans="1:26" ht="13.2">
      <c r="A701" s="5">
        <v>45175.409439247684</v>
      </c>
      <c r="B701" s="6" t="s">
        <v>3791</v>
      </c>
      <c r="C701" s="6" t="s">
        <v>44</v>
      </c>
      <c r="D701" s="6" t="s">
        <v>45</v>
      </c>
      <c r="E701" s="6" t="s">
        <v>29</v>
      </c>
      <c r="F701" s="6" t="s">
        <v>30</v>
      </c>
      <c r="G701" s="6" t="s">
        <v>31</v>
      </c>
      <c r="H701" s="6" t="s">
        <v>226</v>
      </c>
      <c r="I701" s="6" t="s">
        <v>47</v>
      </c>
      <c r="J701" s="6" t="s">
        <v>48</v>
      </c>
      <c r="K701" s="6" t="s">
        <v>35</v>
      </c>
      <c r="L701" s="6" t="s">
        <v>48</v>
      </c>
      <c r="M701" s="6" t="s">
        <v>48</v>
      </c>
      <c r="N701" s="6" t="s">
        <v>48</v>
      </c>
      <c r="O701" s="6" t="s">
        <v>87</v>
      </c>
      <c r="P701" s="6" t="s">
        <v>37</v>
      </c>
      <c r="Q701" s="6" t="s">
        <v>37</v>
      </c>
      <c r="R701" s="6" t="s">
        <v>49</v>
      </c>
      <c r="S701" s="6" t="s">
        <v>49</v>
      </c>
      <c r="T701" s="6" t="s">
        <v>37</v>
      </c>
      <c r="U701" s="6" t="s">
        <v>49</v>
      </c>
      <c r="V701" s="6" t="s">
        <v>49</v>
      </c>
      <c r="W701" s="6" t="s">
        <v>100</v>
      </c>
      <c r="X701" s="6" t="s">
        <v>940</v>
      </c>
      <c r="Y701" s="6" t="s">
        <v>102</v>
      </c>
      <c r="Z701" s="6" t="s">
        <v>3792</v>
      </c>
    </row>
    <row r="702" spans="1:26" ht="13.2">
      <c r="A702" s="5">
        <v>45175.414828761575</v>
      </c>
      <c r="B702" s="6" t="s">
        <v>3801</v>
      </c>
      <c r="C702" s="6" t="s">
        <v>44</v>
      </c>
      <c r="D702" s="6" t="s">
        <v>45</v>
      </c>
      <c r="E702" s="6" t="s">
        <v>75</v>
      </c>
      <c r="F702" s="6" t="s">
        <v>30</v>
      </c>
      <c r="G702" s="6" t="s">
        <v>31</v>
      </c>
      <c r="H702" s="6" t="s">
        <v>201</v>
      </c>
      <c r="I702" s="6" t="s">
        <v>47</v>
      </c>
      <c r="J702" s="6" t="s">
        <v>48</v>
      </c>
      <c r="K702" s="6" t="s">
        <v>35</v>
      </c>
      <c r="L702" s="6" t="s">
        <v>35</v>
      </c>
      <c r="M702" s="6" t="s">
        <v>35</v>
      </c>
      <c r="N702" s="6" t="s">
        <v>35</v>
      </c>
      <c r="O702" s="6" t="s">
        <v>87</v>
      </c>
      <c r="P702" s="6" t="s">
        <v>37</v>
      </c>
      <c r="Q702" s="6" t="s">
        <v>37</v>
      </c>
      <c r="R702" s="6" t="s">
        <v>37</v>
      </c>
      <c r="S702" s="6" t="s">
        <v>37</v>
      </c>
      <c r="T702" s="6" t="s">
        <v>37</v>
      </c>
      <c r="U702" s="6" t="s">
        <v>37</v>
      </c>
      <c r="V702" s="6" t="s">
        <v>37</v>
      </c>
      <c r="W702" s="6" t="s">
        <v>206</v>
      </c>
      <c r="X702" s="6" t="s">
        <v>1297</v>
      </c>
      <c r="Y702" s="6" t="s">
        <v>1726</v>
      </c>
      <c r="Z702" s="6" t="s">
        <v>3802</v>
      </c>
    </row>
    <row r="703" spans="1:26" ht="13.2">
      <c r="A703" s="5">
        <v>45175.417472118061</v>
      </c>
      <c r="B703" s="6" t="s">
        <v>3808</v>
      </c>
      <c r="C703" s="6" t="s">
        <v>44</v>
      </c>
      <c r="D703" s="6" t="s">
        <v>45</v>
      </c>
      <c r="E703" s="6" t="s">
        <v>75</v>
      </c>
      <c r="F703" s="6" t="s">
        <v>30</v>
      </c>
      <c r="G703" s="6" t="s">
        <v>31</v>
      </c>
      <c r="H703" s="6" t="s">
        <v>46</v>
      </c>
      <c r="I703" s="6" t="s">
        <v>47</v>
      </c>
      <c r="J703" s="6" t="s">
        <v>35</v>
      </c>
      <c r="K703" s="6" t="s">
        <v>48</v>
      </c>
      <c r="L703" s="6" t="s">
        <v>48</v>
      </c>
      <c r="M703" s="6" t="s">
        <v>60</v>
      </c>
      <c r="N703" s="6" t="s">
        <v>48</v>
      </c>
      <c r="O703" s="6" t="s">
        <v>49</v>
      </c>
      <c r="P703" s="6" t="s">
        <v>37</v>
      </c>
      <c r="Q703" s="6" t="s">
        <v>49</v>
      </c>
      <c r="R703" s="6" t="s">
        <v>49</v>
      </c>
      <c r="S703" s="6" t="s">
        <v>49</v>
      </c>
      <c r="T703" s="6" t="s">
        <v>49</v>
      </c>
      <c r="U703" s="6" t="s">
        <v>49</v>
      </c>
      <c r="V703" s="6" t="s">
        <v>49</v>
      </c>
      <c r="W703" s="6" t="s">
        <v>1892</v>
      </c>
      <c r="X703" s="6" t="s">
        <v>2154</v>
      </c>
      <c r="Y703" s="6" t="s">
        <v>415</v>
      </c>
      <c r="Z703" s="6" t="s">
        <v>3809</v>
      </c>
    </row>
    <row r="704" spans="1:26" ht="13.2">
      <c r="A704" s="5">
        <v>45175.418292824077</v>
      </c>
      <c r="B704" s="6" t="s">
        <v>3812</v>
      </c>
      <c r="C704" s="6" t="s">
        <v>44</v>
      </c>
      <c r="D704" s="6" t="s">
        <v>45</v>
      </c>
      <c r="E704" s="6" t="s">
        <v>75</v>
      </c>
      <c r="F704" s="6" t="s">
        <v>164</v>
      </c>
      <c r="G704" s="6" t="s">
        <v>31</v>
      </c>
      <c r="H704" s="6" t="s">
        <v>112</v>
      </c>
      <c r="I704" s="6" t="s">
        <v>47</v>
      </c>
      <c r="J704" s="6" t="s">
        <v>35</v>
      </c>
      <c r="K704" s="6" t="s">
        <v>35</v>
      </c>
      <c r="L704" s="6" t="s">
        <v>35</v>
      </c>
      <c r="M704" s="6" t="s">
        <v>35</v>
      </c>
      <c r="N704" s="6" t="s">
        <v>35</v>
      </c>
      <c r="O704" s="6" t="s">
        <v>87</v>
      </c>
      <c r="P704" s="6" t="s">
        <v>37</v>
      </c>
      <c r="Q704" s="6" t="s">
        <v>37</v>
      </c>
      <c r="R704" s="6" t="s">
        <v>37</v>
      </c>
      <c r="S704" s="6" t="s">
        <v>37</v>
      </c>
      <c r="T704" s="6" t="s">
        <v>37</v>
      </c>
      <c r="U704" s="6" t="s">
        <v>37</v>
      </c>
      <c r="V704" s="6" t="s">
        <v>37</v>
      </c>
      <c r="W704" s="6" t="s">
        <v>132</v>
      </c>
      <c r="X704" s="6" t="s">
        <v>1461</v>
      </c>
      <c r="Y704" s="6" t="s">
        <v>72</v>
      </c>
      <c r="Z704" s="6" t="s">
        <v>3813</v>
      </c>
    </row>
    <row r="705" spans="1:26" ht="13.2">
      <c r="A705" s="5">
        <v>45175.422351724541</v>
      </c>
      <c r="B705" s="6" t="s">
        <v>3814</v>
      </c>
      <c r="C705" s="6" t="s">
        <v>27</v>
      </c>
      <c r="D705" s="6" t="s">
        <v>45</v>
      </c>
      <c r="E705" s="6" t="s">
        <v>75</v>
      </c>
      <c r="F705" s="6" t="s">
        <v>30</v>
      </c>
      <c r="G705" s="6" t="s">
        <v>31</v>
      </c>
      <c r="H705" s="6" t="s">
        <v>94</v>
      </c>
      <c r="I705" s="6" t="s">
        <v>47</v>
      </c>
      <c r="J705" s="6" t="s">
        <v>48</v>
      </c>
      <c r="K705" s="6" t="s">
        <v>35</v>
      </c>
      <c r="L705" s="6" t="s">
        <v>48</v>
      </c>
      <c r="M705" s="6" t="s">
        <v>48</v>
      </c>
      <c r="N705" s="6" t="s">
        <v>48</v>
      </c>
      <c r="O705" s="6" t="s">
        <v>87</v>
      </c>
      <c r="P705" s="6" t="s">
        <v>37</v>
      </c>
      <c r="Q705" s="6" t="s">
        <v>37</v>
      </c>
      <c r="R705" s="6" t="s">
        <v>49</v>
      </c>
      <c r="S705" s="6" t="s">
        <v>49</v>
      </c>
      <c r="T705" s="6" t="s">
        <v>49</v>
      </c>
      <c r="U705" s="6" t="s">
        <v>49</v>
      </c>
      <c r="V705" s="6" t="s">
        <v>49</v>
      </c>
      <c r="W705" s="6" t="s">
        <v>50</v>
      </c>
      <c r="X705" s="6" t="s">
        <v>978</v>
      </c>
      <c r="Y705" s="6" t="s">
        <v>223</v>
      </c>
      <c r="Z705" s="6" t="s">
        <v>3815</v>
      </c>
    </row>
    <row r="706" spans="1:26" ht="13.2">
      <c r="A706" s="5">
        <v>45175.425606932869</v>
      </c>
      <c r="B706" s="6" t="s">
        <v>3817</v>
      </c>
      <c r="C706" s="6" t="s">
        <v>44</v>
      </c>
      <c r="D706" s="6" t="s">
        <v>45</v>
      </c>
      <c r="E706" s="6" t="s">
        <v>75</v>
      </c>
      <c r="F706" s="6" t="s">
        <v>30</v>
      </c>
      <c r="G706" s="6" t="s">
        <v>31</v>
      </c>
      <c r="H706" s="6" t="s">
        <v>148</v>
      </c>
      <c r="I706" s="6" t="s">
        <v>47</v>
      </c>
      <c r="J706" s="6" t="s">
        <v>35</v>
      </c>
      <c r="K706" s="6" t="s">
        <v>35</v>
      </c>
      <c r="L706" s="6" t="s">
        <v>35</v>
      </c>
      <c r="M706" s="6" t="s">
        <v>35</v>
      </c>
      <c r="N706" s="6" t="s">
        <v>35</v>
      </c>
      <c r="O706" s="6" t="s">
        <v>87</v>
      </c>
      <c r="P706" s="6" t="s">
        <v>37</v>
      </c>
      <c r="Q706" s="6" t="s">
        <v>37</v>
      </c>
      <c r="R706" s="6" t="s">
        <v>37</v>
      </c>
      <c r="S706" s="6" t="s">
        <v>37</v>
      </c>
      <c r="T706" s="6" t="s">
        <v>49</v>
      </c>
      <c r="U706" s="6" t="s">
        <v>37</v>
      </c>
      <c r="V706" s="6" t="s">
        <v>37</v>
      </c>
      <c r="W706" s="6" t="s">
        <v>191</v>
      </c>
      <c r="X706" s="6" t="s">
        <v>2575</v>
      </c>
      <c r="Y706" s="6" t="s">
        <v>63</v>
      </c>
      <c r="Z706" s="6" t="s">
        <v>3818</v>
      </c>
    </row>
    <row r="707" spans="1:26" ht="13.2">
      <c r="A707" s="5">
        <v>45175.434639224535</v>
      </c>
      <c r="B707" s="6" t="s">
        <v>3819</v>
      </c>
      <c r="C707" s="6" t="s">
        <v>27</v>
      </c>
      <c r="D707" s="6" t="s">
        <v>45</v>
      </c>
      <c r="E707" s="6" t="s">
        <v>29</v>
      </c>
      <c r="F707" s="6" t="s">
        <v>30</v>
      </c>
      <c r="G707" s="6" t="s">
        <v>31</v>
      </c>
      <c r="H707" s="6" t="s">
        <v>46</v>
      </c>
      <c r="I707" s="6" t="s">
        <v>33</v>
      </c>
      <c r="J707" s="6" t="s">
        <v>35</v>
      </c>
      <c r="K707" s="6" t="s">
        <v>35</v>
      </c>
      <c r="L707" s="6" t="s">
        <v>35</v>
      </c>
      <c r="M707" s="6" t="s">
        <v>35</v>
      </c>
      <c r="N707" s="6" t="s">
        <v>35</v>
      </c>
      <c r="O707" s="6" t="s">
        <v>49</v>
      </c>
      <c r="P707" s="6" t="s">
        <v>37</v>
      </c>
      <c r="Q707" s="6" t="s">
        <v>37</v>
      </c>
      <c r="R707" s="6" t="s">
        <v>37</v>
      </c>
      <c r="S707" s="6" t="s">
        <v>37</v>
      </c>
      <c r="T707" s="6" t="s">
        <v>37</v>
      </c>
      <c r="U707" s="6" t="s">
        <v>37</v>
      </c>
      <c r="V707" s="6" t="s">
        <v>37</v>
      </c>
      <c r="W707" s="6" t="s">
        <v>70</v>
      </c>
      <c r="X707" s="6" t="s">
        <v>1009</v>
      </c>
      <c r="Y707" s="6" t="s">
        <v>525</v>
      </c>
      <c r="Z707" s="6" t="s">
        <v>3820</v>
      </c>
    </row>
    <row r="708" spans="1:26" ht="13.2">
      <c r="A708" s="5">
        <v>45175.444085636569</v>
      </c>
      <c r="B708" s="6" t="s">
        <v>3824</v>
      </c>
      <c r="C708" s="6" t="s">
        <v>44</v>
      </c>
      <c r="D708" s="6" t="s">
        <v>45</v>
      </c>
      <c r="E708" s="6" t="s">
        <v>29</v>
      </c>
      <c r="F708" s="6" t="s">
        <v>30</v>
      </c>
      <c r="G708" s="6" t="s">
        <v>31</v>
      </c>
      <c r="H708" s="6" t="s">
        <v>148</v>
      </c>
      <c r="I708" s="6" t="s">
        <v>47</v>
      </c>
      <c r="J708" s="6" t="s">
        <v>35</v>
      </c>
      <c r="K708" s="6" t="s">
        <v>60</v>
      </c>
      <c r="L708" s="6" t="s">
        <v>60</v>
      </c>
      <c r="M708" s="6" t="s">
        <v>60</v>
      </c>
      <c r="N708" s="6" t="s">
        <v>48</v>
      </c>
      <c r="O708" s="6" t="s">
        <v>49</v>
      </c>
      <c r="P708" s="6" t="s">
        <v>49</v>
      </c>
      <c r="Q708" s="6" t="s">
        <v>49</v>
      </c>
      <c r="R708" s="6" t="s">
        <v>69</v>
      </c>
      <c r="S708" s="6" t="s">
        <v>69</v>
      </c>
      <c r="T708" s="6" t="s">
        <v>49</v>
      </c>
      <c r="U708" s="6" t="s">
        <v>49</v>
      </c>
      <c r="V708" s="6" t="s">
        <v>49</v>
      </c>
      <c r="W708" s="6" t="s">
        <v>106</v>
      </c>
      <c r="X708" s="6" t="s">
        <v>1792</v>
      </c>
      <c r="Y708" s="6" t="s">
        <v>79</v>
      </c>
      <c r="Z708" s="6" t="s">
        <v>3825</v>
      </c>
    </row>
    <row r="709" spans="1:26" ht="13.2">
      <c r="A709" s="5">
        <v>45175.447151527776</v>
      </c>
      <c r="B709" s="6" t="s">
        <v>3826</v>
      </c>
      <c r="C709" s="6" t="s">
        <v>27</v>
      </c>
      <c r="D709" s="6" t="s">
        <v>45</v>
      </c>
      <c r="E709" s="6" t="s">
        <v>75</v>
      </c>
      <c r="F709" s="6" t="s">
        <v>30</v>
      </c>
      <c r="G709" s="6" t="s">
        <v>31</v>
      </c>
      <c r="H709" s="6" t="s">
        <v>148</v>
      </c>
      <c r="I709" s="6" t="s">
        <v>33</v>
      </c>
      <c r="J709" s="6" t="s">
        <v>48</v>
      </c>
      <c r="K709" s="6" t="s">
        <v>48</v>
      </c>
      <c r="L709" s="6" t="s">
        <v>48</v>
      </c>
      <c r="M709" s="6" t="s">
        <v>48</v>
      </c>
      <c r="N709" s="6" t="s">
        <v>48</v>
      </c>
      <c r="O709" s="6" t="s">
        <v>49</v>
      </c>
      <c r="P709" s="6" t="s">
        <v>49</v>
      </c>
      <c r="Q709" s="6" t="s">
        <v>49</v>
      </c>
      <c r="R709" s="6" t="s">
        <v>49</v>
      </c>
      <c r="S709" s="6" t="s">
        <v>49</v>
      </c>
      <c r="T709" s="6" t="s">
        <v>49</v>
      </c>
      <c r="U709" s="6" t="s">
        <v>49</v>
      </c>
      <c r="V709" s="6" t="s">
        <v>49</v>
      </c>
      <c r="W709" s="6" t="s">
        <v>206</v>
      </c>
      <c r="X709" s="6" t="s">
        <v>1088</v>
      </c>
      <c r="Y709" s="6" t="s">
        <v>3827</v>
      </c>
      <c r="Z709" s="6" t="s">
        <v>3828</v>
      </c>
    </row>
    <row r="710" spans="1:26" ht="13.2">
      <c r="A710" s="5">
        <v>45175.45143833333</v>
      </c>
      <c r="B710" s="6" t="s">
        <v>3831</v>
      </c>
      <c r="C710" s="6" t="s">
        <v>27</v>
      </c>
      <c r="D710" s="6" t="s">
        <v>45</v>
      </c>
      <c r="E710" s="6" t="s">
        <v>75</v>
      </c>
      <c r="F710" s="6" t="s">
        <v>30</v>
      </c>
      <c r="G710" s="6" t="s">
        <v>31</v>
      </c>
      <c r="H710" s="6" t="s">
        <v>32</v>
      </c>
      <c r="I710" s="6" t="s">
        <v>47</v>
      </c>
      <c r="J710" s="6" t="s">
        <v>35</v>
      </c>
      <c r="K710" s="6" t="s">
        <v>35</v>
      </c>
      <c r="L710" s="6" t="s">
        <v>34</v>
      </c>
      <c r="M710" s="6" t="s">
        <v>34</v>
      </c>
      <c r="N710" s="6" t="s">
        <v>35</v>
      </c>
      <c r="O710" s="6" t="s">
        <v>87</v>
      </c>
      <c r="P710" s="6" t="s">
        <v>37</v>
      </c>
      <c r="Q710" s="6" t="s">
        <v>38</v>
      </c>
      <c r="R710" s="6" t="s">
        <v>49</v>
      </c>
      <c r="S710" s="6" t="s">
        <v>37</v>
      </c>
      <c r="T710" s="6" t="s">
        <v>49</v>
      </c>
      <c r="U710" s="6" t="s">
        <v>38</v>
      </c>
      <c r="V710" s="6" t="s">
        <v>37</v>
      </c>
      <c r="W710" s="6" t="s">
        <v>113</v>
      </c>
      <c r="X710" s="6" t="s">
        <v>3832</v>
      </c>
      <c r="Y710" s="6" t="s">
        <v>3833</v>
      </c>
      <c r="Z710" s="6" t="s">
        <v>3834</v>
      </c>
    </row>
    <row r="711" spans="1:26" ht="13.2">
      <c r="A711" s="5">
        <v>45175.452462905094</v>
      </c>
      <c r="B711" s="6" t="s">
        <v>3835</v>
      </c>
      <c r="C711" s="6" t="s">
        <v>27</v>
      </c>
      <c r="D711" s="6" t="s">
        <v>45</v>
      </c>
      <c r="E711" s="6" t="s">
        <v>75</v>
      </c>
      <c r="F711" s="6" t="s">
        <v>30</v>
      </c>
      <c r="G711" s="6" t="s">
        <v>31</v>
      </c>
      <c r="H711" s="6" t="s">
        <v>59</v>
      </c>
      <c r="I711" s="6" t="s">
        <v>33</v>
      </c>
      <c r="J711" s="6" t="s">
        <v>48</v>
      </c>
      <c r="K711" s="6" t="s">
        <v>48</v>
      </c>
      <c r="L711" s="6" t="s">
        <v>48</v>
      </c>
      <c r="M711" s="6" t="s">
        <v>48</v>
      </c>
      <c r="N711" s="6" t="s">
        <v>48</v>
      </c>
      <c r="O711" s="6" t="s">
        <v>49</v>
      </c>
      <c r="P711" s="6" t="s">
        <v>37</v>
      </c>
      <c r="Q711" s="6" t="s">
        <v>37</v>
      </c>
      <c r="R711" s="6" t="s">
        <v>37</v>
      </c>
      <c r="S711" s="6" t="s">
        <v>37</v>
      </c>
      <c r="T711" s="6" t="s">
        <v>49</v>
      </c>
      <c r="U711" s="6" t="s">
        <v>49</v>
      </c>
      <c r="V711" s="6" t="s">
        <v>49</v>
      </c>
      <c r="W711" s="6" t="s">
        <v>50</v>
      </c>
      <c r="X711" s="6" t="s">
        <v>3836</v>
      </c>
      <c r="Y711" s="6" t="s">
        <v>223</v>
      </c>
      <c r="Z711" s="6" t="s">
        <v>3837</v>
      </c>
    </row>
    <row r="712" spans="1:26" ht="13.2">
      <c r="A712" s="5">
        <v>45175.520065983801</v>
      </c>
      <c r="B712" s="6" t="s">
        <v>3842</v>
      </c>
      <c r="C712" s="6" t="s">
        <v>27</v>
      </c>
      <c r="D712" s="6" t="s">
        <v>45</v>
      </c>
      <c r="E712" s="6" t="s">
        <v>29</v>
      </c>
      <c r="F712" s="6" t="s">
        <v>30</v>
      </c>
      <c r="G712" s="6" t="s">
        <v>31</v>
      </c>
      <c r="H712" s="6" t="s">
        <v>46</v>
      </c>
      <c r="I712" s="6" t="s">
        <v>33</v>
      </c>
      <c r="J712" s="6" t="s">
        <v>35</v>
      </c>
      <c r="K712" s="6" t="s">
        <v>35</v>
      </c>
      <c r="L712" s="6" t="s">
        <v>35</v>
      </c>
      <c r="M712" s="6" t="s">
        <v>35</v>
      </c>
      <c r="N712" s="6" t="s">
        <v>35</v>
      </c>
      <c r="O712" s="6" t="s">
        <v>87</v>
      </c>
      <c r="P712" s="6" t="s">
        <v>37</v>
      </c>
      <c r="Q712" s="6" t="s">
        <v>37</v>
      </c>
      <c r="R712" s="6" t="s">
        <v>49</v>
      </c>
      <c r="S712" s="6" t="s">
        <v>37</v>
      </c>
      <c r="T712" s="6" t="s">
        <v>37</v>
      </c>
      <c r="U712" s="6" t="s">
        <v>37</v>
      </c>
      <c r="V712" s="6" t="s">
        <v>37</v>
      </c>
      <c r="W712" s="6" t="s">
        <v>206</v>
      </c>
      <c r="X712" s="6" t="s">
        <v>940</v>
      </c>
      <c r="Y712" s="6" t="s">
        <v>102</v>
      </c>
      <c r="Z712" s="6" t="s">
        <v>3843</v>
      </c>
    </row>
    <row r="713" spans="1:26" ht="13.2">
      <c r="A713" s="5">
        <v>45175.520592395835</v>
      </c>
      <c r="B713" s="6" t="s">
        <v>3844</v>
      </c>
      <c r="C713" s="6" t="s">
        <v>27</v>
      </c>
      <c r="D713" s="6" t="s">
        <v>45</v>
      </c>
      <c r="E713" s="6" t="s">
        <v>75</v>
      </c>
      <c r="F713" s="6" t="s">
        <v>164</v>
      </c>
      <c r="G713" s="6" t="s">
        <v>31</v>
      </c>
      <c r="H713" s="6" t="s">
        <v>226</v>
      </c>
      <c r="I713" s="6" t="s">
        <v>33</v>
      </c>
      <c r="J713" s="6" t="s">
        <v>48</v>
      </c>
      <c r="K713" s="6" t="s">
        <v>35</v>
      </c>
      <c r="L713" s="6" t="s">
        <v>48</v>
      </c>
      <c r="M713" s="6" t="s">
        <v>48</v>
      </c>
      <c r="N713" s="6" t="s">
        <v>48</v>
      </c>
      <c r="O713" s="6" t="s">
        <v>87</v>
      </c>
      <c r="P713" s="6" t="s">
        <v>49</v>
      </c>
      <c r="Q713" s="6" t="s">
        <v>49</v>
      </c>
      <c r="R713" s="6" t="s">
        <v>49</v>
      </c>
      <c r="S713" s="6" t="s">
        <v>37</v>
      </c>
      <c r="T713" s="6" t="s">
        <v>37</v>
      </c>
      <c r="U713" s="6" t="s">
        <v>37</v>
      </c>
      <c r="V713" s="6" t="s">
        <v>37</v>
      </c>
      <c r="W713" s="6" t="s">
        <v>95</v>
      </c>
      <c r="X713" s="6" t="s">
        <v>1698</v>
      </c>
      <c r="Y713" s="6" t="s">
        <v>286</v>
      </c>
      <c r="Z713" s="6" t="s">
        <v>3845</v>
      </c>
    </row>
    <row r="714" spans="1:26" ht="13.2">
      <c r="A714" s="5">
        <v>45175.539499976847</v>
      </c>
      <c r="B714" s="6" t="s">
        <v>3846</v>
      </c>
      <c r="C714" s="6" t="s">
        <v>44</v>
      </c>
      <c r="D714" s="6" t="s">
        <v>45</v>
      </c>
      <c r="E714" s="6" t="s">
        <v>75</v>
      </c>
      <c r="F714" s="6" t="s">
        <v>76</v>
      </c>
      <c r="G714" s="6" t="s">
        <v>31</v>
      </c>
      <c r="H714" s="6" t="s">
        <v>125</v>
      </c>
      <c r="I714" s="6" t="s">
        <v>47</v>
      </c>
      <c r="J714" s="6" t="s">
        <v>35</v>
      </c>
      <c r="K714" s="6" t="s">
        <v>48</v>
      </c>
      <c r="L714" s="6" t="s">
        <v>48</v>
      </c>
      <c r="M714" s="6" t="s">
        <v>48</v>
      </c>
      <c r="N714" s="6" t="s">
        <v>48</v>
      </c>
      <c r="O714" s="6" t="s">
        <v>49</v>
      </c>
      <c r="P714" s="6" t="s">
        <v>49</v>
      </c>
      <c r="Q714" s="6" t="s">
        <v>37</v>
      </c>
      <c r="R714" s="6" t="s">
        <v>49</v>
      </c>
      <c r="S714" s="6" t="s">
        <v>37</v>
      </c>
      <c r="T714" s="6" t="s">
        <v>49</v>
      </c>
      <c r="U714" s="6" t="s">
        <v>37</v>
      </c>
      <c r="V714" s="6" t="s">
        <v>49</v>
      </c>
      <c r="W714" s="6" t="s">
        <v>113</v>
      </c>
      <c r="X714" s="6" t="s">
        <v>1058</v>
      </c>
      <c r="Y714" s="6" t="s">
        <v>151</v>
      </c>
      <c r="Z714" s="6" t="s">
        <v>3847</v>
      </c>
    </row>
    <row r="715" spans="1:26" ht="13.2">
      <c r="A715" s="5">
        <v>45175.578036493054</v>
      </c>
      <c r="B715" s="6" t="s">
        <v>3848</v>
      </c>
      <c r="C715" s="6" t="s">
        <v>44</v>
      </c>
      <c r="D715" s="6" t="s">
        <v>45</v>
      </c>
      <c r="E715" s="6" t="s">
        <v>75</v>
      </c>
      <c r="F715" s="6" t="s">
        <v>164</v>
      </c>
      <c r="G715" s="6" t="s">
        <v>31</v>
      </c>
      <c r="H715" s="6" t="s">
        <v>112</v>
      </c>
      <c r="I715" s="6" t="s">
        <v>47</v>
      </c>
      <c r="J715" s="6" t="s">
        <v>48</v>
      </c>
      <c r="K715" s="6" t="s">
        <v>48</v>
      </c>
      <c r="L715" s="6" t="s">
        <v>48</v>
      </c>
      <c r="M715" s="6" t="s">
        <v>48</v>
      </c>
      <c r="N715" s="6" t="s">
        <v>48</v>
      </c>
      <c r="O715" s="6" t="s">
        <v>49</v>
      </c>
      <c r="P715" s="6" t="s">
        <v>49</v>
      </c>
      <c r="Q715" s="6" t="s">
        <v>49</v>
      </c>
      <c r="R715" s="6" t="s">
        <v>49</v>
      </c>
      <c r="S715" s="6" t="s">
        <v>49</v>
      </c>
      <c r="T715" s="6" t="s">
        <v>49</v>
      </c>
      <c r="U715" s="6" t="s">
        <v>49</v>
      </c>
      <c r="V715" s="6" t="s">
        <v>49</v>
      </c>
      <c r="W715" s="6" t="s">
        <v>191</v>
      </c>
      <c r="X715" s="6" t="s">
        <v>978</v>
      </c>
      <c r="Y715" s="6" t="s">
        <v>286</v>
      </c>
      <c r="Z715" s="6" t="s">
        <v>3849</v>
      </c>
    </row>
    <row r="716" spans="1:26" ht="13.2">
      <c r="A716" s="5">
        <v>45175.639840185184</v>
      </c>
      <c r="B716" s="6" t="s">
        <v>3856</v>
      </c>
      <c r="C716" s="6" t="s">
        <v>27</v>
      </c>
      <c r="D716" s="6" t="s">
        <v>45</v>
      </c>
      <c r="E716" s="6" t="s">
        <v>29</v>
      </c>
      <c r="F716" s="6" t="s">
        <v>30</v>
      </c>
      <c r="G716" s="6" t="s">
        <v>214</v>
      </c>
      <c r="H716" s="6" t="s">
        <v>83</v>
      </c>
      <c r="I716" s="6" t="s">
        <v>33</v>
      </c>
      <c r="J716" s="6" t="s">
        <v>34</v>
      </c>
      <c r="K716" s="6" t="s">
        <v>35</v>
      </c>
      <c r="L716" s="6" t="s">
        <v>35</v>
      </c>
      <c r="M716" s="6" t="s">
        <v>34</v>
      </c>
      <c r="N716" s="6" t="s">
        <v>326</v>
      </c>
      <c r="O716" s="6" t="s">
        <v>87</v>
      </c>
      <c r="P716" s="6" t="s">
        <v>38</v>
      </c>
      <c r="Q716" s="6" t="s">
        <v>37</v>
      </c>
      <c r="R716" s="6" t="s">
        <v>37</v>
      </c>
      <c r="S716" s="6" t="s">
        <v>37</v>
      </c>
      <c r="T716" s="6" t="s">
        <v>37</v>
      </c>
      <c r="U716" s="6" t="s">
        <v>37</v>
      </c>
      <c r="V716" s="6" t="s">
        <v>37</v>
      </c>
      <c r="W716" s="6" t="s">
        <v>119</v>
      </c>
      <c r="X716" s="6" t="s">
        <v>1158</v>
      </c>
      <c r="Y716" s="6" t="s">
        <v>578</v>
      </c>
      <c r="Z716" s="6" t="s">
        <v>3857</v>
      </c>
    </row>
    <row r="717" spans="1:26" ht="13.2">
      <c r="A717" s="5">
        <v>45175.641639201393</v>
      </c>
      <c r="B717" s="6" t="s">
        <v>3858</v>
      </c>
      <c r="C717" s="6" t="s">
        <v>27</v>
      </c>
      <c r="D717" s="6" t="s">
        <v>45</v>
      </c>
      <c r="E717" s="6" t="s">
        <v>230</v>
      </c>
      <c r="F717" s="6" t="s">
        <v>30</v>
      </c>
      <c r="G717" s="6" t="s">
        <v>31</v>
      </c>
      <c r="H717" s="6" t="s">
        <v>148</v>
      </c>
      <c r="I717" s="6" t="s">
        <v>33</v>
      </c>
      <c r="J717" s="6" t="s">
        <v>34</v>
      </c>
      <c r="K717" s="6" t="s">
        <v>35</v>
      </c>
      <c r="L717" s="6" t="s">
        <v>48</v>
      </c>
      <c r="M717" s="6" t="s">
        <v>48</v>
      </c>
      <c r="N717" s="6" t="s">
        <v>35</v>
      </c>
      <c r="O717" s="6" t="s">
        <v>87</v>
      </c>
      <c r="P717" s="6" t="s">
        <v>37</v>
      </c>
      <c r="Q717" s="6" t="s">
        <v>37</v>
      </c>
      <c r="R717" s="6" t="s">
        <v>37</v>
      </c>
      <c r="S717" s="6" t="s">
        <v>37</v>
      </c>
      <c r="T717" s="6" t="s">
        <v>37</v>
      </c>
      <c r="U717" s="6" t="s">
        <v>37</v>
      </c>
      <c r="V717" s="6" t="s">
        <v>38</v>
      </c>
      <c r="W717" s="6" t="s">
        <v>88</v>
      </c>
      <c r="X717" s="6" t="s">
        <v>2130</v>
      </c>
      <c r="Y717" s="6" t="s">
        <v>525</v>
      </c>
      <c r="Z717" s="6" t="s">
        <v>3859</v>
      </c>
    </row>
    <row r="718" spans="1:26" ht="13.2">
      <c r="A718" s="5">
        <v>45175.722550277773</v>
      </c>
      <c r="B718" s="6" t="s">
        <v>3848</v>
      </c>
      <c r="C718" s="6" t="s">
        <v>44</v>
      </c>
      <c r="D718" s="6" t="s">
        <v>45</v>
      </c>
      <c r="E718" s="6" t="s">
        <v>75</v>
      </c>
      <c r="F718" s="6" t="s">
        <v>164</v>
      </c>
      <c r="G718" s="6" t="s">
        <v>31</v>
      </c>
      <c r="H718" s="6" t="s">
        <v>112</v>
      </c>
      <c r="I718" s="6" t="s">
        <v>47</v>
      </c>
      <c r="J718" s="6" t="s">
        <v>48</v>
      </c>
      <c r="K718" s="6" t="s">
        <v>48</v>
      </c>
      <c r="L718" s="6" t="s">
        <v>48</v>
      </c>
      <c r="M718" s="6" t="s">
        <v>48</v>
      </c>
      <c r="N718" s="6" t="s">
        <v>48</v>
      </c>
      <c r="O718" s="6" t="s">
        <v>49</v>
      </c>
      <c r="P718" s="6" t="s">
        <v>49</v>
      </c>
      <c r="Q718" s="6" t="s">
        <v>49</v>
      </c>
      <c r="R718" s="6" t="s">
        <v>49</v>
      </c>
      <c r="S718" s="6" t="s">
        <v>49</v>
      </c>
      <c r="T718" s="6" t="s">
        <v>49</v>
      </c>
      <c r="U718" s="6" t="s">
        <v>49</v>
      </c>
      <c r="V718" s="6" t="s">
        <v>49</v>
      </c>
      <c r="W718" s="6" t="s">
        <v>95</v>
      </c>
      <c r="X718" s="6" t="s">
        <v>1391</v>
      </c>
      <c r="Y718" s="6" t="s">
        <v>286</v>
      </c>
      <c r="Z718" s="6" t="s">
        <v>3866</v>
      </c>
    </row>
    <row r="719" spans="1:26" ht="13.2">
      <c r="A719" s="5">
        <v>45175.755474259262</v>
      </c>
      <c r="B719" s="6" t="s">
        <v>3870</v>
      </c>
      <c r="C719" s="6" t="s">
        <v>44</v>
      </c>
      <c r="D719" s="6" t="s">
        <v>45</v>
      </c>
      <c r="E719" s="6" t="s">
        <v>29</v>
      </c>
      <c r="F719" s="6" t="s">
        <v>76</v>
      </c>
      <c r="G719" s="6" t="s">
        <v>31</v>
      </c>
      <c r="H719" s="6" t="s">
        <v>46</v>
      </c>
      <c r="I719" s="6" t="s">
        <v>33</v>
      </c>
      <c r="J719" s="6" t="s">
        <v>34</v>
      </c>
      <c r="K719" s="6" t="s">
        <v>35</v>
      </c>
      <c r="L719" s="6" t="s">
        <v>34</v>
      </c>
      <c r="M719" s="6" t="s">
        <v>35</v>
      </c>
      <c r="N719" s="6" t="s">
        <v>35</v>
      </c>
      <c r="O719" s="6" t="s">
        <v>87</v>
      </c>
      <c r="P719" s="6" t="s">
        <v>37</v>
      </c>
      <c r="Q719" s="6" t="s">
        <v>37</v>
      </c>
      <c r="R719" s="6" t="s">
        <v>49</v>
      </c>
      <c r="S719" s="6" t="s">
        <v>38</v>
      </c>
      <c r="T719" s="6" t="s">
        <v>37</v>
      </c>
      <c r="U719" s="6" t="s">
        <v>38</v>
      </c>
      <c r="V719" s="6" t="s">
        <v>37</v>
      </c>
      <c r="W719" s="6" t="s">
        <v>154</v>
      </c>
      <c r="X719" s="6" t="s">
        <v>1698</v>
      </c>
      <c r="Y719" s="6" t="s">
        <v>1067</v>
      </c>
      <c r="Z719" s="6" t="s">
        <v>3871</v>
      </c>
    </row>
    <row r="720" spans="1:26" ht="13.2">
      <c r="A720" s="5">
        <v>45175.786084224535</v>
      </c>
      <c r="B720" s="6" t="s">
        <v>3872</v>
      </c>
      <c r="C720" s="6" t="s">
        <v>27</v>
      </c>
      <c r="D720" s="6" t="s">
        <v>45</v>
      </c>
      <c r="E720" s="6" t="s">
        <v>29</v>
      </c>
      <c r="F720" s="6" t="s">
        <v>30</v>
      </c>
      <c r="G720" s="6" t="s">
        <v>403</v>
      </c>
      <c r="H720" s="6" t="s">
        <v>32</v>
      </c>
      <c r="I720" s="6" t="s">
        <v>47</v>
      </c>
      <c r="J720" s="6" t="s">
        <v>48</v>
      </c>
      <c r="K720" s="6" t="s">
        <v>35</v>
      </c>
      <c r="L720" s="6" t="s">
        <v>48</v>
      </c>
      <c r="M720" s="6" t="s">
        <v>35</v>
      </c>
      <c r="N720" s="6" t="s">
        <v>35</v>
      </c>
      <c r="O720" s="6" t="s">
        <v>68</v>
      </c>
      <c r="P720" s="6" t="s">
        <v>49</v>
      </c>
      <c r="Q720" s="6" t="s">
        <v>37</v>
      </c>
      <c r="R720" s="6" t="s">
        <v>69</v>
      </c>
      <c r="S720" s="6" t="s">
        <v>49</v>
      </c>
      <c r="T720" s="6" t="s">
        <v>49</v>
      </c>
      <c r="U720" s="6" t="s">
        <v>49</v>
      </c>
      <c r="V720" s="6" t="s">
        <v>49</v>
      </c>
      <c r="W720" s="6" t="s">
        <v>206</v>
      </c>
      <c r="X720" s="6" t="s">
        <v>1391</v>
      </c>
      <c r="Y720" s="6" t="s">
        <v>548</v>
      </c>
      <c r="Z720" s="6" t="s">
        <v>3873</v>
      </c>
    </row>
    <row r="721" spans="1:26" ht="13.2">
      <c r="A721" s="5">
        <v>45175.817847962964</v>
      </c>
      <c r="B721" s="6" t="s">
        <v>3874</v>
      </c>
      <c r="C721" s="6" t="s">
        <v>27</v>
      </c>
      <c r="D721" s="6" t="s">
        <v>45</v>
      </c>
      <c r="E721" s="6" t="s">
        <v>75</v>
      </c>
      <c r="F721" s="6" t="s">
        <v>164</v>
      </c>
      <c r="G721" s="6" t="s">
        <v>3875</v>
      </c>
      <c r="H721" s="6" t="s">
        <v>112</v>
      </c>
      <c r="I721" s="6" t="s">
        <v>47</v>
      </c>
      <c r="J721" s="6" t="s">
        <v>60</v>
      </c>
      <c r="K721" s="6" t="s">
        <v>48</v>
      </c>
      <c r="L721" s="6" t="s">
        <v>35</v>
      </c>
      <c r="M721" s="6" t="s">
        <v>35</v>
      </c>
      <c r="N721" s="6" t="s">
        <v>35</v>
      </c>
      <c r="O721" s="6" t="s">
        <v>87</v>
      </c>
      <c r="P721" s="6" t="s">
        <v>37</v>
      </c>
      <c r="Q721" s="6" t="s">
        <v>37</v>
      </c>
      <c r="R721" s="6" t="s">
        <v>49</v>
      </c>
      <c r="S721" s="6" t="s">
        <v>37</v>
      </c>
      <c r="T721" s="6" t="s">
        <v>37</v>
      </c>
      <c r="U721" s="6" t="s">
        <v>49</v>
      </c>
      <c r="V721" s="6" t="s">
        <v>37</v>
      </c>
      <c r="W721" s="6" t="s">
        <v>191</v>
      </c>
      <c r="X721" s="6" t="s">
        <v>1107</v>
      </c>
      <c r="Y721" s="6" t="s">
        <v>349</v>
      </c>
      <c r="Z721" s="6" t="s">
        <v>3876</v>
      </c>
    </row>
    <row r="722" spans="1:26" ht="13.2">
      <c r="A722" s="5">
        <v>45175.821362916671</v>
      </c>
      <c r="B722" s="6" t="s">
        <v>3877</v>
      </c>
      <c r="C722" s="6" t="s">
        <v>27</v>
      </c>
      <c r="D722" s="6" t="s">
        <v>45</v>
      </c>
      <c r="E722" s="6" t="s">
        <v>29</v>
      </c>
      <c r="F722" s="6" t="s">
        <v>30</v>
      </c>
      <c r="G722" s="6" t="s">
        <v>58</v>
      </c>
      <c r="H722" s="6" t="s">
        <v>32</v>
      </c>
      <c r="I722" s="6" t="s">
        <v>47</v>
      </c>
      <c r="J722" s="6" t="s">
        <v>48</v>
      </c>
      <c r="K722" s="6" t="s">
        <v>48</v>
      </c>
      <c r="L722" s="6" t="s">
        <v>35</v>
      </c>
      <c r="M722" s="6" t="s">
        <v>48</v>
      </c>
      <c r="N722" s="6" t="s">
        <v>35</v>
      </c>
      <c r="O722" s="6" t="s">
        <v>49</v>
      </c>
      <c r="P722" s="6" t="s">
        <v>49</v>
      </c>
      <c r="Q722" s="6" t="s">
        <v>49</v>
      </c>
      <c r="R722" s="6" t="s">
        <v>49</v>
      </c>
      <c r="S722" s="6" t="s">
        <v>37</v>
      </c>
      <c r="T722" s="6" t="s">
        <v>49</v>
      </c>
      <c r="U722" s="6" t="s">
        <v>37</v>
      </c>
      <c r="V722" s="6" t="s">
        <v>49</v>
      </c>
      <c r="W722" s="6" t="s">
        <v>126</v>
      </c>
      <c r="X722" s="6" t="s">
        <v>1141</v>
      </c>
      <c r="Y722" s="6" t="s">
        <v>90</v>
      </c>
      <c r="Z722" s="6" t="s">
        <v>3878</v>
      </c>
    </row>
    <row r="723" spans="1:26" ht="13.2">
      <c r="A723" s="5">
        <v>45175.90669087963</v>
      </c>
      <c r="B723" s="6" t="s">
        <v>1783</v>
      </c>
      <c r="C723" s="6" t="s">
        <v>44</v>
      </c>
      <c r="D723" s="6" t="s">
        <v>226</v>
      </c>
      <c r="E723" s="6" t="s">
        <v>75</v>
      </c>
      <c r="F723" s="6" t="s">
        <v>30</v>
      </c>
      <c r="G723" s="6" t="s">
        <v>31</v>
      </c>
      <c r="H723" s="6" t="s">
        <v>148</v>
      </c>
      <c r="I723" s="6" t="s">
        <v>33</v>
      </c>
      <c r="J723" s="6" t="s">
        <v>35</v>
      </c>
      <c r="K723" s="6" t="s">
        <v>35</v>
      </c>
      <c r="L723" s="6" t="s">
        <v>35</v>
      </c>
      <c r="M723" s="6" t="s">
        <v>35</v>
      </c>
      <c r="N723" s="6" t="s">
        <v>35</v>
      </c>
      <c r="O723" s="6" t="s">
        <v>87</v>
      </c>
      <c r="P723" s="6" t="s">
        <v>37</v>
      </c>
      <c r="Q723" s="6" t="s">
        <v>37</v>
      </c>
      <c r="R723" s="6" t="s">
        <v>37</v>
      </c>
      <c r="S723" s="6" t="s">
        <v>37</v>
      </c>
      <c r="T723" s="6" t="s">
        <v>49</v>
      </c>
      <c r="U723" s="6" t="s">
        <v>37</v>
      </c>
      <c r="V723" s="6" t="s">
        <v>37</v>
      </c>
      <c r="W723" s="6" t="s">
        <v>77</v>
      </c>
      <c r="X723" s="6" t="s">
        <v>1107</v>
      </c>
      <c r="Y723" s="6" t="s">
        <v>151</v>
      </c>
      <c r="Z723" s="6" t="s">
        <v>3892</v>
      </c>
    </row>
    <row r="724" spans="1:26" ht="13.2">
      <c r="A724" s="5">
        <v>45176.358121666664</v>
      </c>
      <c r="B724" s="6" t="s">
        <v>3898</v>
      </c>
      <c r="C724" s="6" t="s">
        <v>44</v>
      </c>
      <c r="D724" s="6" t="s">
        <v>45</v>
      </c>
      <c r="E724" s="6" t="s">
        <v>29</v>
      </c>
      <c r="F724" s="6" t="s">
        <v>30</v>
      </c>
      <c r="G724" s="6" t="s">
        <v>31</v>
      </c>
      <c r="H724" s="6" t="s">
        <v>148</v>
      </c>
      <c r="I724" s="6" t="s">
        <v>47</v>
      </c>
      <c r="J724" s="6" t="s">
        <v>35</v>
      </c>
      <c r="K724" s="6" t="s">
        <v>35</v>
      </c>
      <c r="L724" s="6" t="s">
        <v>48</v>
      </c>
      <c r="M724" s="6" t="s">
        <v>48</v>
      </c>
      <c r="N724" s="6" t="s">
        <v>48</v>
      </c>
      <c r="O724" s="6" t="s">
        <v>49</v>
      </c>
      <c r="P724" s="6" t="s">
        <v>49</v>
      </c>
      <c r="Q724" s="6" t="s">
        <v>49</v>
      </c>
      <c r="R724" s="6" t="s">
        <v>49</v>
      </c>
      <c r="S724" s="6" t="s">
        <v>49</v>
      </c>
      <c r="T724" s="6" t="s">
        <v>49</v>
      </c>
      <c r="U724" s="6" t="s">
        <v>49</v>
      </c>
      <c r="V724" s="6" t="s">
        <v>49</v>
      </c>
      <c r="W724" s="6" t="s">
        <v>154</v>
      </c>
      <c r="X724" s="6" t="s">
        <v>1052</v>
      </c>
      <c r="Y724" s="6" t="s">
        <v>3899</v>
      </c>
      <c r="Z724" s="6" t="s">
        <v>3900</v>
      </c>
    </row>
    <row r="725" spans="1:26" ht="13.2">
      <c r="A725" s="5">
        <v>45176.419000439811</v>
      </c>
      <c r="B725" s="6" t="s">
        <v>3915</v>
      </c>
      <c r="C725" s="6" t="s">
        <v>27</v>
      </c>
      <c r="D725" s="6" t="s">
        <v>45</v>
      </c>
      <c r="E725" s="6" t="s">
        <v>75</v>
      </c>
      <c r="F725" s="6" t="s">
        <v>30</v>
      </c>
      <c r="G725" s="6" t="s">
        <v>31</v>
      </c>
      <c r="H725" s="6" t="s">
        <v>148</v>
      </c>
      <c r="I725" s="6" t="s">
        <v>33</v>
      </c>
      <c r="J725" s="6" t="s">
        <v>35</v>
      </c>
      <c r="K725" s="6" t="s">
        <v>35</v>
      </c>
      <c r="L725" s="6" t="s">
        <v>35</v>
      </c>
      <c r="M725" s="6" t="s">
        <v>35</v>
      </c>
      <c r="N725" s="6" t="s">
        <v>35</v>
      </c>
      <c r="O725" s="6" t="s">
        <v>87</v>
      </c>
      <c r="P725" s="6" t="s">
        <v>37</v>
      </c>
      <c r="Q725" s="6" t="s">
        <v>37</v>
      </c>
      <c r="R725" s="6" t="s">
        <v>49</v>
      </c>
      <c r="S725" s="6" t="s">
        <v>37</v>
      </c>
      <c r="T725" s="6" t="s">
        <v>37</v>
      </c>
      <c r="U725" s="6" t="s">
        <v>37</v>
      </c>
      <c r="V725" s="6" t="s">
        <v>37</v>
      </c>
      <c r="W725" s="6" t="s">
        <v>113</v>
      </c>
      <c r="X725" s="6" t="s">
        <v>1058</v>
      </c>
      <c r="Y725" s="6" t="s">
        <v>2179</v>
      </c>
      <c r="Z725" s="6" t="s">
        <v>3916</v>
      </c>
    </row>
    <row r="726" spans="1:26" ht="13.2">
      <c r="A726" s="5">
        <v>45176.427472881944</v>
      </c>
      <c r="B726" s="6" t="s">
        <v>3921</v>
      </c>
      <c r="C726" s="6" t="s">
        <v>27</v>
      </c>
      <c r="D726" s="6" t="s">
        <v>45</v>
      </c>
      <c r="E726" s="6" t="s">
        <v>75</v>
      </c>
      <c r="F726" s="6" t="s">
        <v>30</v>
      </c>
      <c r="G726" s="6" t="s">
        <v>867</v>
      </c>
      <c r="H726" s="6" t="s">
        <v>112</v>
      </c>
      <c r="I726" s="6" t="s">
        <v>47</v>
      </c>
      <c r="J726" s="6" t="s">
        <v>48</v>
      </c>
      <c r="K726" s="6" t="s">
        <v>48</v>
      </c>
      <c r="L726" s="6" t="s">
        <v>48</v>
      </c>
      <c r="M726" s="6" t="s">
        <v>48</v>
      </c>
      <c r="N726" s="6" t="s">
        <v>48</v>
      </c>
      <c r="O726" s="6" t="s">
        <v>49</v>
      </c>
      <c r="P726" s="6" t="s">
        <v>37</v>
      </c>
      <c r="Q726" s="6" t="s">
        <v>49</v>
      </c>
      <c r="R726" s="6" t="s">
        <v>49</v>
      </c>
      <c r="S726" s="6" t="s">
        <v>49</v>
      </c>
      <c r="T726" s="6" t="s">
        <v>37</v>
      </c>
      <c r="U726" s="6" t="s">
        <v>49</v>
      </c>
      <c r="V726" s="6" t="s">
        <v>37</v>
      </c>
      <c r="W726" s="6" t="s">
        <v>106</v>
      </c>
      <c r="X726" s="6" t="s">
        <v>1536</v>
      </c>
      <c r="Y726" s="6" t="s">
        <v>1763</v>
      </c>
      <c r="Z726" s="6" t="s">
        <v>3922</v>
      </c>
    </row>
    <row r="727" spans="1:26" ht="13.2">
      <c r="A727" s="5">
        <v>45176.437358020834</v>
      </c>
      <c r="B727" s="6" t="s">
        <v>3932</v>
      </c>
      <c r="C727" s="6" t="s">
        <v>27</v>
      </c>
      <c r="D727" s="6" t="s">
        <v>45</v>
      </c>
      <c r="E727" s="6" t="s">
        <v>75</v>
      </c>
      <c r="F727" s="6" t="s">
        <v>76</v>
      </c>
      <c r="G727" s="6" t="s">
        <v>31</v>
      </c>
      <c r="H727" s="6" t="s">
        <v>148</v>
      </c>
      <c r="I727" s="6" t="s">
        <v>33</v>
      </c>
      <c r="J727" s="6" t="s">
        <v>35</v>
      </c>
      <c r="K727" s="6" t="s">
        <v>48</v>
      </c>
      <c r="L727" s="6" t="s">
        <v>35</v>
      </c>
      <c r="M727" s="6" t="s">
        <v>35</v>
      </c>
      <c r="N727" s="6" t="s">
        <v>35</v>
      </c>
      <c r="O727" s="6" t="s">
        <v>87</v>
      </c>
      <c r="P727" s="6" t="s">
        <v>37</v>
      </c>
      <c r="Q727" s="6" t="s">
        <v>37</v>
      </c>
      <c r="R727" s="6" t="s">
        <v>37</v>
      </c>
      <c r="S727" s="6" t="s">
        <v>37</v>
      </c>
      <c r="T727" s="6" t="s">
        <v>37</v>
      </c>
      <c r="U727" s="6" t="s">
        <v>37</v>
      </c>
      <c r="V727" s="6" t="s">
        <v>37</v>
      </c>
      <c r="W727" s="6" t="s">
        <v>50</v>
      </c>
      <c r="X727" s="6" t="s">
        <v>1107</v>
      </c>
      <c r="Y727" s="6" t="s">
        <v>1726</v>
      </c>
      <c r="Z727" s="6" t="s">
        <v>3933</v>
      </c>
    </row>
    <row r="728" spans="1:26" ht="13.2">
      <c r="A728" s="5">
        <v>45176.441900532409</v>
      </c>
      <c r="B728" s="6" t="s">
        <v>3934</v>
      </c>
      <c r="C728" s="6" t="s">
        <v>44</v>
      </c>
      <c r="D728" s="6" t="s">
        <v>45</v>
      </c>
      <c r="E728" s="6" t="s">
        <v>75</v>
      </c>
      <c r="F728" s="6" t="s">
        <v>30</v>
      </c>
      <c r="G728" s="6" t="s">
        <v>31</v>
      </c>
      <c r="H728" s="6" t="s">
        <v>94</v>
      </c>
      <c r="I728" s="6" t="s">
        <v>47</v>
      </c>
      <c r="J728" s="6" t="s">
        <v>48</v>
      </c>
      <c r="K728" s="6" t="s">
        <v>35</v>
      </c>
      <c r="L728" s="6" t="s">
        <v>35</v>
      </c>
      <c r="M728" s="6" t="s">
        <v>48</v>
      </c>
      <c r="N728" s="6" t="s">
        <v>35</v>
      </c>
      <c r="O728" s="6" t="s">
        <v>49</v>
      </c>
      <c r="P728" s="6" t="s">
        <v>49</v>
      </c>
      <c r="Q728" s="6" t="s">
        <v>37</v>
      </c>
      <c r="R728" s="6" t="s">
        <v>49</v>
      </c>
      <c r="S728" s="6" t="s">
        <v>37</v>
      </c>
      <c r="T728" s="6" t="s">
        <v>49</v>
      </c>
      <c r="U728" s="6" t="s">
        <v>49</v>
      </c>
      <c r="V728" s="6" t="s">
        <v>49</v>
      </c>
      <c r="W728" s="6" t="s">
        <v>238</v>
      </c>
      <c r="X728" s="6" t="s">
        <v>1461</v>
      </c>
      <c r="Y728" s="6" t="s">
        <v>323</v>
      </c>
      <c r="Z728" s="6" t="s">
        <v>3935</v>
      </c>
    </row>
    <row r="729" spans="1:26" ht="13.2">
      <c r="A729" s="5">
        <v>45176.448600162039</v>
      </c>
      <c r="B729" s="6" t="s">
        <v>3938</v>
      </c>
      <c r="C729" s="6" t="s">
        <v>27</v>
      </c>
      <c r="D729" s="6" t="s">
        <v>45</v>
      </c>
      <c r="E729" s="6" t="s">
        <v>29</v>
      </c>
      <c r="F729" s="6" t="s">
        <v>30</v>
      </c>
      <c r="G729" s="6" t="s">
        <v>403</v>
      </c>
      <c r="H729" s="6" t="s">
        <v>94</v>
      </c>
      <c r="I729" s="6" t="s">
        <v>33</v>
      </c>
      <c r="J729" s="6" t="s">
        <v>60</v>
      </c>
      <c r="K729" s="6" t="s">
        <v>35</v>
      </c>
      <c r="L729" s="6" t="s">
        <v>48</v>
      </c>
      <c r="M729" s="6" t="s">
        <v>35</v>
      </c>
      <c r="N729" s="6" t="s">
        <v>35</v>
      </c>
      <c r="O729" s="6" t="s">
        <v>68</v>
      </c>
      <c r="P729" s="6" t="s">
        <v>37</v>
      </c>
      <c r="Q729" s="6" t="s">
        <v>37</v>
      </c>
      <c r="R729" s="6" t="s">
        <v>69</v>
      </c>
      <c r="S729" s="6" t="s">
        <v>37</v>
      </c>
      <c r="T729" s="6" t="s">
        <v>37</v>
      </c>
      <c r="U729" s="6" t="s">
        <v>37</v>
      </c>
      <c r="V729" s="6" t="s">
        <v>49</v>
      </c>
      <c r="W729" s="6" t="s">
        <v>154</v>
      </c>
      <c r="X729" s="6" t="s">
        <v>1204</v>
      </c>
      <c r="Y729" s="6" t="s">
        <v>151</v>
      </c>
      <c r="Z729" s="6" t="s">
        <v>3939</v>
      </c>
    </row>
    <row r="730" spans="1:26" ht="13.2">
      <c r="A730" s="5">
        <v>45176.457525023143</v>
      </c>
      <c r="B730" s="6" t="s">
        <v>2776</v>
      </c>
      <c r="C730" s="6" t="s">
        <v>27</v>
      </c>
      <c r="D730" s="6" t="s">
        <v>45</v>
      </c>
      <c r="E730" s="6" t="s">
        <v>29</v>
      </c>
      <c r="F730" s="6" t="s">
        <v>30</v>
      </c>
      <c r="G730" s="6" t="s">
        <v>31</v>
      </c>
      <c r="H730" s="6" t="s">
        <v>59</v>
      </c>
      <c r="I730" s="6" t="s">
        <v>33</v>
      </c>
      <c r="J730" s="6" t="s">
        <v>34</v>
      </c>
      <c r="K730" s="6" t="s">
        <v>326</v>
      </c>
      <c r="L730" s="6" t="s">
        <v>35</v>
      </c>
      <c r="M730" s="6" t="s">
        <v>35</v>
      </c>
      <c r="N730" s="6" t="s">
        <v>326</v>
      </c>
      <c r="O730" s="6" t="s">
        <v>49</v>
      </c>
      <c r="P730" s="6" t="s">
        <v>49</v>
      </c>
      <c r="Q730" s="6" t="s">
        <v>38</v>
      </c>
      <c r="R730" s="6" t="s">
        <v>38</v>
      </c>
      <c r="S730" s="6" t="s">
        <v>37</v>
      </c>
      <c r="T730" s="6" t="s">
        <v>49</v>
      </c>
      <c r="U730" s="6" t="s">
        <v>363</v>
      </c>
      <c r="V730" s="6" t="s">
        <v>363</v>
      </c>
      <c r="W730" s="6" t="s">
        <v>50</v>
      </c>
      <c r="X730" s="6" t="s">
        <v>1107</v>
      </c>
      <c r="Y730" s="6" t="s">
        <v>286</v>
      </c>
      <c r="Z730" s="6" t="s">
        <v>3942</v>
      </c>
    </row>
    <row r="731" spans="1:26" ht="13.2">
      <c r="A731" s="5">
        <v>45176.46142796296</v>
      </c>
      <c r="B731" s="6" t="s">
        <v>3943</v>
      </c>
      <c r="C731" s="6" t="s">
        <v>44</v>
      </c>
      <c r="D731" s="6" t="s">
        <v>45</v>
      </c>
      <c r="E731" s="6" t="s">
        <v>75</v>
      </c>
      <c r="F731" s="6" t="s">
        <v>30</v>
      </c>
      <c r="G731" s="6" t="s">
        <v>31</v>
      </c>
      <c r="H731" s="6" t="s">
        <v>59</v>
      </c>
      <c r="I731" s="6" t="s">
        <v>33</v>
      </c>
      <c r="J731" s="6" t="s">
        <v>34</v>
      </c>
      <c r="K731" s="6" t="s">
        <v>48</v>
      </c>
      <c r="L731" s="6" t="s">
        <v>35</v>
      </c>
      <c r="M731" s="6" t="s">
        <v>35</v>
      </c>
      <c r="N731" s="6" t="s">
        <v>35</v>
      </c>
      <c r="O731" s="6" t="s">
        <v>87</v>
      </c>
      <c r="P731" s="6" t="s">
        <v>37</v>
      </c>
      <c r="Q731" s="6" t="s">
        <v>37</v>
      </c>
      <c r="R731" s="6" t="s">
        <v>37</v>
      </c>
      <c r="S731" s="6" t="s">
        <v>38</v>
      </c>
      <c r="T731" s="6" t="s">
        <v>37</v>
      </c>
      <c r="U731" s="6" t="s">
        <v>37</v>
      </c>
      <c r="V731" s="6" t="s">
        <v>37</v>
      </c>
      <c r="W731" s="6" t="s">
        <v>39</v>
      </c>
      <c r="X731" s="6" t="s">
        <v>1320</v>
      </c>
      <c r="Y731" s="6" t="s">
        <v>2652</v>
      </c>
      <c r="Z731" s="6" t="s">
        <v>3944</v>
      </c>
    </row>
    <row r="732" spans="1:26" ht="13.2">
      <c r="A732" s="5">
        <v>45176.464621909719</v>
      </c>
      <c r="B732" s="6" t="s">
        <v>3945</v>
      </c>
      <c r="C732" s="6" t="s">
        <v>44</v>
      </c>
      <c r="D732" s="6" t="s">
        <v>45</v>
      </c>
      <c r="E732" s="6" t="s">
        <v>29</v>
      </c>
      <c r="F732" s="6" t="s">
        <v>164</v>
      </c>
      <c r="G732" s="6" t="s">
        <v>214</v>
      </c>
      <c r="H732" s="6" t="s">
        <v>83</v>
      </c>
      <c r="I732" s="6" t="s">
        <v>33</v>
      </c>
      <c r="J732" s="6" t="s">
        <v>326</v>
      </c>
      <c r="K732" s="6" t="s">
        <v>35</v>
      </c>
      <c r="L732" s="6" t="s">
        <v>35</v>
      </c>
      <c r="M732" s="6" t="s">
        <v>48</v>
      </c>
      <c r="N732" s="6" t="s">
        <v>326</v>
      </c>
      <c r="O732" s="6" t="s">
        <v>49</v>
      </c>
      <c r="P732" s="6" t="s">
        <v>49</v>
      </c>
      <c r="Q732" s="6" t="s">
        <v>37</v>
      </c>
      <c r="R732" s="6" t="s">
        <v>49</v>
      </c>
      <c r="S732" s="6" t="s">
        <v>363</v>
      </c>
      <c r="T732" s="6" t="s">
        <v>49</v>
      </c>
      <c r="U732" s="6" t="s">
        <v>363</v>
      </c>
      <c r="V732" s="6" t="s">
        <v>37</v>
      </c>
      <c r="W732" s="6" t="s">
        <v>113</v>
      </c>
      <c r="X732" s="6" t="s">
        <v>978</v>
      </c>
      <c r="Y732" s="6" t="s">
        <v>223</v>
      </c>
      <c r="Z732" s="6" t="s">
        <v>3946</v>
      </c>
    </row>
    <row r="733" spans="1:26" ht="13.2">
      <c r="A733" s="5">
        <v>45176.477473749997</v>
      </c>
      <c r="B733" s="6" t="s">
        <v>3954</v>
      </c>
      <c r="C733" s="6" t="s">
        <v>27</v>
      </c>
      <c r="D733" s="6" t="s">
        <v>45</v>
      </c>
      <c r="E733" s="6" t="s">
        <v>56</v>
      </c>
      <c r="F733" s="6" t="s">
        <v>164</v>
      </c>
      <c r="G733" s="6" t="s">
        <v>403</v>
      </c>
      <c r="H733" s="6" t="s">
        <v>148</v>
      </c>
      <c r="I733" s="6" t="s">
        <v>33</v>
      </c>
      <c r="J733" s="6" t="s">
        <v>35</v>
      </c>
      <c r="K733" s="6" t="s">
        <v>35</v>
      </c>
      <c r="L733" s="6" t="s">
        <v>48</v>
      </c>
      <c r="M733" s="6" t="s">
        <v>35</v>
      </c>
      <c r="N733" s="6" t="s">
        <v>35</v>
      </c>
      <c r="O733" s="6" t="s">
        <v>87</v>
      </c>
      <c r="P733" s="6" t="s">
        <v>37</v>
      </c>
      <c r="Q733" s="6" t="s">
        <v>37</v>
      </c>
      <c r="R733" s="6" t="s">
        <v>37</v>
      </c>
      <c r="S733" s="6" t="s">
        <v>37</v>
      </c>
      <c r="T733" s="6" t="s">
        <v>37</v>
      </c>
      <c r="U733" s="6" t="s">
        <v>49</v>
      </c>
      <c r="V733" s="6" t="s">
        <v>37</v>
      </c>
      <c r="W733" s="6" t="s">
        <v>274</v>
      </c>
      <c r="X733" s="6" t="s">
        <v>1444</v>
      </c>
      <c r="Y733" s="6" t="s">
        <v>3955</v>
      </c>
      <c r="Z733" s="6" t="s">
        <v>3956</v>
      </c>
    </row>
    <row r="734" spans="1:26" ht="13.2">
      <c r="A734" s="5">
        <v>45176.479752175925</v>
      </c>
      <c r="B734" s="6" t="s">
        <v>3957</v>
      </c>
      <c r="C734" s="6" t="s">
        <v>44</v>
      </c>
      <c r="D734" s="6" t="s">
        <v>45</v>
      </c>
      <c r="E734" s="6" t="s">
        <v>75</v>
      </c>
      <c r="F734" s="6" t="s">
        <v>248</v>
      </c>
      <c r="G734" s="6" t="s">
        <v>214</v>
      </c>
      <c r="H734" s="6" t="s">
        <v>226</v>
      </c>
      <c r="I734" s="6" t="s">
        <v>33</v>
      </c>
      <c r="J734" s="6" t="s">
        <v>35</v>
      </c>
      <c r="K734" s="6" t="s">
        <v>48</v>
      </c>
      <c r="L734" s="6" t="s">
        <v>35</v>
      </c>
      <c r="M734" s="6" t="s">
        <v>48</v>
      </c>
      <c r="N734" s="6" t="s">
        <v>35</v>
      </c>
      <c r="O734" s="6" t="s">
        <v>87</v>
      </c>
      <c r="P734" s="6" t="s">
        <v>37</v>
      </c>
      <c r="Q734" s="6" t="s">
        <v>37</v>
      </c>
      <c r="R734" s="6" t="s">
        <v>37</v>
      </c>
      <c r="S734" s="6" t="s">
        <v>37</v>
      </c>
      <c r="T734" s="6" t="s">
        <v>37</v>
      </c>
      <c r="U734" s="6" t="s">
        <v>37</v>
      </c>
      <c r="V734" s="6" t="s">
        <v>37</v>
      </c>
      <c r="W734" s="6" t="s">
        <v>139</v>
      </c>
      <c r="X734" s="6" t="s">
        <v>1024</v>
      </c>
      <c r="Y734" s="6" t="s">
        <v>151</v>
      </c>
      <c r="Z734" s="6" t="s">
        <v>3958</v>
      </c>
    </row>
    <row r="735" spans="1:26" ht="13.2">
      <c r="A735" s="5">
        <v>45176.485939016202</v>
      </c>
      <c r="B735" s="6" t="s">
        <v>3959</v>
      </c>
      <c r="C735" s="6" t="s">
        <v>44</v>
      </c>
      <c r="D735" s="6" t="s">
        <v>45</v>
      </c>
      <c r="E735" s="6" t="s">
        <v>29</v>
      </c>
      <c r="F735" s="6" t="s">
        <v>30</v>
      </c>
      <c r="G735" s="6" t="s">
        <v>31</v>
      </c>
      <c r="H735" s="6" t="s">
        <v>83</v>
      </c>
      <c r="I735" s="6" t="s">
        <v>33</v>
      </c>
      <c r="J735" s="6" t="s">
        <v>34</v>
      </c>
      <c r="K735" s="6" t="s">
        <v>35</v>
      </c>
      <c r="L735" s="6" t="s">
        <v>35</v>
      </c>
      <c r="M735" s="6" t="s">
        <v>35</v>
      </c>
      <c r="N735" s="6" t="s">
        <v>35</v>
      </c>
      <c r="O735" s="6" t="s">
        <v>87</v>
      </c>
      <c r="P735" s="6" t="s">
        <v>37</v>
      </c>
      <c r="Q735" s="6" t="s">
        <v>37</v>
      </c>
      <c r="R735" s="6" t="s">
        <v>49</v>
      </c>
      <c r="S735" s="6" t="s">
        <v>37</v>
      </c>
      <c r="T735" s="6" t="s">
        <v>37</v>
      </c>
      <c r="U735" s="6" t="s">
        <v>37</v>
      </c>
      <c r="V735" s="6" t="s">
        <v>37</v>
      </c>
      <c r="W735" s="6" t="s">
        <v>50</v>
      </c>
      <c r="X735" s="6" t="s">
        <v>1004</v>
      </c>
      <c r="Y735" s="6" t="s">
        <v>2366</v>
      </c>
      <c r="Z735" s="6" t="s">
        <v>3960</v>
      </c>
    </row>
    <row r="736" spans="1:26" ht="13.2">
      <c r="A736" s="5">
        <v>45176.485986273146</v>
      </c>
      <c r="B736" s="6" t="s">
        <v>3961</v>
      </c>
      <c r="C736" s="6" t="s">
        <v>44</v>
      </c>
      <c r="D736" s="6" t="s">
        <v>45</v>
      </c>
      <c r="E736" s="6" t="s">
        <v>29</v>
      </c>
      <c r="F736" s="6" t="s">
        <v>30</v>
      </c>
      <c r="G736" s="6" t="s">
        <v>3962</v>
      </c>
      <c r="H736" s="6" t="s">
        <v>46</v>
      </c>
      <c r="I736" s="6" t="s">
        <v>33</v>
      </c>
      <c r="J736" s="6" t="s">
        <v>34</v>
      </c>
      <c r="K736" s="6" t="s">
        <v>34</v>
      </c>
      <c r="L736" s="6" t="s">
        <v>34</v>
      </c>
      <c r="M736" s="6" t="s">
        <v>34</v>
      </c>
      <c r="N736" s="6" t="s">
        <v>34</v>
      </c>
      <c r="O736" s="6" t="s">
        <v>49</v>
      </c>
      <c r="P736" s="6" t="s">
        <v>37</v>
      </c>
      <c r="Q736" s="6" t="s">
        <v>37</v>
      </c>
      <c r="R736" s="6" t="s">
        <v>38</v>
      </c>
      <c r="S736" s="6" t="s">
        <v>38</v>
      </c>
      <c r="T736" s="6" t="s">
        <v>38</v>
      </c>
      <c r="U736" s="6" t="s">
        <v>38</v>
      </c>
      <c r="V736" s="6" t="s">
        <v>37</v>
      </c>
      <c r="W736" s="6" t="s">
        <v>191</v>
      </c>
      <c r="X736" s="6" t="s">
        <v>1004</v>
      </c>
      <c r="Y736" s="6" t="s">
        <v>72</v>
      </c>
      <c r="Z736" s="6" t="s">
        <v>3963</v>
      </c>
    </row>
    <row r="737" spans="1:26" ht="13.2">
      <c r="A737" s="5">
        <v>45176.486080543982</v>
      </c>
      <c r="B737" s="6" t="s">
        <v>3964</v>
      </c>
      <c r="C737" s="6" t="s">
        <v>27</v>
      </c>
      <c r="D737" s="6" t="s">
        <v>45</v>
      </c>
      <c r="E737" s="6" t="s">
        <v>29</v>
      </c>
      <c r="F737" s="6" t="s">
        <v>30</v>
      </c>
      <c r="G737" s="6" t="s">
        <v>214</v>
      </c>
      <c r="H737" s="6" t="s">
        <v>125</v>
      </c>
      <c r="I737" s="6" t="s">
        <v>33</v>
      </c>
      <c r="J737" s="6" t="s">
        <v>35</v>
      </c>
      <c r="K737" s="6" t="s">
        <v>35</v>
      </c>
      <c r="L737" s="6" t="s">
        <v>35</v>
      </c>
      <c r="M737" s="6" t="s">
        <v>35</v>
      </c>
      <c r="N737" s="6" t="s">
        <v>35</v>
      </c>
      <c r="O737" s="6" t="s">
        <v>87</v>
      </c>
      <c r="P737" s="6" t="s">
        <v>37</v>
      </c>
      <c r="Q737" s="6" t="s">
        <v>37</v>
      </c>
      <c r="R737" s="6" t="s">
        <v>37</v>
      </c>
      <c r="S737" s="6" t="s">
        <v>49</v>
      </c>
      <c r="T737" s="6" t="s">
        <v>49</v>
      </c>
      <c r="U737" s="6" t="s">
        <v>37</v>
      </c>
      <c r="V737" s="6" t="s">
        <v>37</v>
      </c>
      <c r="W737" s="6" t="s">
        <v>100</v>
      </c>
      <c r="X737" s="6" t="s">
        <v>955</v>
      </c>
      <c r="Y737" s="6" t="s">
        <v>168</v>
      </c>
      <c r="Z737" s="6" t="s">
        <v>3965</v>
      </c>
    </row>
    <row r="738" spans="1:26" ht="13.2">
      <c r="A738" s="5">
        <v>45176.48791350695</v>
      </c>
      <c r="B738" s="6" t="s">
        <v>3966</v>
      </c>
      <c r="C738" s="6" t="s">
        <v>44</v>
      </c>
      <c r="D738" s="6" t="s">
        <v>45</v>
      </c>
      <c r="E738" s="6" t="s">
        <v>29</v>
      </c>
      <c r="F738" s="6" t="s">
        <v>30</v>
      </c>
      <c r="G738" s="6" t="s">
        <v>31</v>
      </c>
      <c r="H738" s="6" t="s">
        <v>46</v>
      </c>
      <c r="I738" s="6" t="s">
        <v>33</v>
      </c>
      <c r="J738" s="6" t="s">
        <v>35</v>
      </c>
      <c r="K738" s="6" t="s">
        <v>35</v>
      </c>
      <c r="L738" s="6" t="s">
        <v>48</v>
      </c>
      <c r="M738" s="6" t="s">
        <v>48</v>
      </c>
      <c r="N738" s="6" t="s">
        <v>48</v>
      </c>
      <c r="O738" s="6" t="s">
        <v>68</v>
      </c>
      <c r="P738" s="6" t="s">
        <v>69</v>
      </c>
      <c r="Q738" s="6" t="s">
        <v>37</v>
      </c>
      <c r="R738" s="6" t="s">
        <v>69</v>
      </c>
      <c r="S738" s="6" t="s">
        <v>38</v>
      </c>
      <c r="T738" s="6" t="s">
        <v>49</v>
      </c>
      <c r="U738" s="6" t="s">
        <v>37</v>
      </c>
      <c r="V738" s="6" t="s">
        <v>49</v>
      </c>
      <c r="W738" s="6" t="s">
        <v>50</v>
      </c>
      <c r="X738" s="6" t="s">
        <v>1302</v>
      </c>
      <c r="Y738" s="6" t="s">
        <v>72</v>
      </c>
      <c r="Z738" s="6" t="s">
        <v>3967</v>
      </c>
    </row>
    <row r="739" spans="1:26" ht="13.2">
      <c r="A739" s="5">
        <v>45176.487965740744</v>
      </c>
      <c r="B739" s="6" t="s">
        <v>3968</v>
      </c>
      <c r="C739" s="6" t="s">
        <v>27</v>
      </c>
      <c r="D739" s="6" t="s">
        <v>45</v>
      </c>
      <c r="E739" s="6" t="s">
        <v>29</v>
      </c>
      <c r="F739" s="6" t="s">
        <v>248</v>
      </c>
      <c r="G739" s="6" t="s">
        <v>403</v>
      </c>
      <c r="H739" s="6" t="s">
        <v>83</v>
      </c>
      <c r="I739" s="6" t="s">
        <v>33</v>
      </c>
      <c r="J739" s="6" t="s">
        <v>35</v>
      </c>
      <c r="K739" s="6" t="s">
        <v>35</v>
      </c>
      <c r="L739" s="6" t="s">
        <v>35</v>
      </c>
      <c r="M739" s="6" t="s">
        <v>35</v>
      </c>
      <c r="N739" s="6" t="s">
        <v>35</v>
      </c>
      <c r="O739" s="6" t="s">
        <v>87</v>
      </c>
      <c r="P739" s="6" t="s">
        <v>37</v>
      </c>
      <c r="Q739" s="6" t="s">
        <v>37</v>
      </c>
      <c r="R739" s="6" t="s">
        <v>37</v>
      </c>
      <c r="S739" s="6" t="s">
        <v>37</v>
      </c>
      <c r="T739" s="6" t="s">
        <v>37</v>
      </c>
      <c r="U739" s="6" t="s">
        <v>37</v>
      </c>
      <c r="V739" s="6" t="s">
        <v>37</v>
      </c>
      <c r="W739" s="6" t="s">
        <v>77</v>
      </c>
      <c r="X739" s="6" t="s">
        <v>1107</v>
      </c>
      <c r="Y739" s="6" t="s">
        <v>821</v>
      </c>
      <c r="Z739" s="6" t="s">
        <v>3969</v>
      </c>
    </row>
    <row r="740" spans="1:26" ht="13.2">
      <c r="A740" s="5">
        <v>45176.489952881944</v>
      </c>
      <c r="B740" s="6" t="s">
        <v>712</v>
      </c>
      <c r="C740" s="6" t="s">
        <v>44</v>
      </c>
      <c r="D740" s="6" t="s">
        <v>45</v>
      </c>
      <c r="E740" s="6" t="s">
        <v>29</v>
      </c>
      <c r="F740" s="6" t="s">
        <v>76</v>
      </c>
      <c r="G740" s="6" t="s">
        <v>31</v>
      </c>
      <c r="H740" s="6" t="s">
        <v>148</v>
      </c>
      <c r="I740" s="6" t="s">
        <v>47</v>
      </c>
      <c r="J740" s="6" t="s">
        <v>48</v>
      </c>
      <c r="K740" s="6" t="s">
        <v>48</v>
      </c>
      <c r="L740" s="6" t="s">
        <v>48</v>
      </c>
      <c r="M740" s="6" t="s">
        <v>48</v>
      </c>
      <c r="N740" s="6" t="s">
        <v>48</v>
      </c>
      <c r="O740" s="6" t="s">
        <v>49</v>
      </c>
      <c r="P740" s="6" t="s">
        <v>49</v>
      </c>
      <c r="Q740" s="6" t="s">
        <v>49</v>
      </c>
      <c r="R740" s="6" t="s">
        <v>49</v>
      </c>
      <c r="S740" s="6" t="s">
        <v>49</v>
      </c>
      <c r="T740" s="6" t="s">
        <v>49</v>
      </c>
      <c r="U740" s="6" t="s">
        <v>49</v>
      </c>
      <c r="V740" s="6" t="s">
        <v>49</v>
      </c>
      <c r="W740" s="6" t="s">
        <v>39</v>
      </c>
      <c r="X740" s="6" t="s">
        <v>1391</v>
      </c>
      <c r="Y740" s="6" t="s">
        <v>270</v>
      </c>
      <c r="Z740" s="6" t="s">
        <v>3970</v>
      </c>
    </row>
    <row r="741" spans="1:26" ht="13.2">
      <c r="A741" s="5">
        <v>45176.49261799769</v>
      </c>
      <c r="B741" s="6" t="s">
        <v>3971</v>
      </c>
      <c r="C741" s="6" t="s">
        <v>44</v>
      </c>
      <c r="D741" s="6" t="s">
        <v>45</v>
      </c>
      <c r="E741" s="6" t="s">
        <v>29</v>
      </c>
      <c r="F741" s="6" t="s">
        <v>30</v>
      </c>
      <c r="G741" s="6" t="s">
        <v>31</v>
      </c>
      <c r="H741" s="6" t="s">
        <v>46</v>
      </c>
      <c r="I741" s="6" t="s">
        <v>33</v>
      </c>
      <c r="J741" s="6" t="s">
        <v>48</v>
      </c>
      <c r="K741" s="6" t="s">
        <v>48</v>
      </c>
      <c r="L741" s="6" t="s">
        <v>35</v>
      </c>
      <c r="M741" s="6" t="s">
        <v>35</v>
      </c>
      <c r="N741" s="6" t="s">
        <v>35</v>
      </c>
      <c r="O741" s="6" t="s">
        <v>49</v>
      </c>
      <c r="P741" s="6" t="s">
        <v>49</v>
      </c>
      <c r="Q741" s="6" t="s">
        <v>49</v>
      </c>
      <c r="R741" s="6" t="s">
        <v>49</v>
      </c>
      <c r="S741" s="6" t="s">
        <v>37</v>
      </c>
      <c r="T741" s="6" t="s">
        <v>37</v>
      </c>
      <c r="U741" s="6" t="s">
        <v>37</v>
      </c>
      <c r="V741" s="6" t="s">
        <v>37</v>
      </c>
      <c r="W741" s="6" t="s">
        <v>77</v>
      </c>
      <c r="X741" s="6" t="s">
        <v>1246</v>
      </c>
      <c r="Y741" s="6" t="s">
        <v>1078</v>
      </c>
      <c r="Z741" s="6" t="s">
        <v>3972</v>
      </c>
    </row>
    <row r="742" spans="1:26" ht="13.2">
      <c r="A742" s="5">
        <v>45176.494004571759</v>
      </c>
      <c r="B742" s="6" t="s">
        <v>3973</v>
      </c>
      <c r="C742" s="6" t="s">
        <v>44</v>
      </c>
      <c r="D742" s="6" t="s">
        <v>45</v>
      </c>
      <c r="E742" s="6" t="s">
        <v>29</v>
      </c>
      <c r="F742" s="6" t="s">
        <v>76</v>
      </c>
      <c r="G742" s="6" t="s">
        <v>31</v>
      </c>
      <c r="H742" s="6" t="s">
        <v>148</v>
      </c>
      <c r="I742" s="6" t="s">
        <v>33</v>
      </c>
      <c r="J742" s="6" t="s">
        <v>48</v>
      </c>
      <c r="K742" s="6" t="s">
        <v>35</v>
      </c>
      <c r="L742" s="6" t="s">
        <v>35</v>
      </c>
      <c r="M742" s="6" t="s">
        <v>35</v>
      </c>
      <c r="N742" s="6" t="s">
        <v>35</v>
      </c>
      <c r="O742" s="6" t="s">
        <v>49</v>
      </c>
      <c r="P742" s="6" t="s">
        <v>49</v>
      </c>
      <c r="Q742" s="6" t="s">
        <v>37</v>
      </c>
      <c r="R742" s="6" t="s">
        <v>37</v>
      </c>
      <c r="S742" s="6" t="s">
        <v>37</v>
      </c>
      <c r="T742" s="6" t="s">
        <v>49</v>
      </c>
      <c r="U742" s="6" t="s">
        <v>49</v>
      </c>
      <c r="V742" s="6" t="s">
        <v>49</v>
      </c>
      <c r="W742" s="6" t="s">
        <v>100</v>
      </c>
      <c r="X742" s="6" t="s">
        <v>1652</v>
      </c>
      <c r="Y742" s="6" t="s">
        <v>1187</v>
      </c>
      <c r="Z742" s="6" t="s">
        <v>3974</v>
      </c>
    </row>
    <row r="743" spans="1:26" ht="13.2">
      <c r="A743" s="5">
        <v>45176.504691412032</v>
      </c>
      <c r="B743" s="6" t="s">
        <v>3979</v>
      </c>
      <c r="C743" s="6" t="s">
        <v>27</v>
      </c>
      <c r="D743" s="6" t="s">
        <v>45</v>
      </c>
      <c r="E743" s="6" t="s">
        <v>75</v>
      </c>
      <c r="F743" s="6" t="s">
        <v>164</v>
      </c>
      <c r="G743" s="6" t="s">
        <v>1122</v>
      </c>
      <c r="H743" s="6" t="s">
        <v>83</v>
      </c>
      <c r="I743" s="6" t="s">
        <v>47</v>
      </c>
      <c r="J743" s="6" t="s">
        <v>35</v>
      </c>
      <c r="K743" s="6" t="s">
        <v>35</v>
      </c>
      <c r="L743" s="6" t="s">
        <v>35</v>
      </c>
      <c r="M743" s="6" t="s">
        <v>35</v>
      </c>
      <c r="N743" s="6" t="s">
        <v>35</v>
      </c>
      <c r="O743" s="6" t="s">
        <v>87</v>
      </c>
      <c r="P743" s="6" t="s">
        <v>49</v>
      </c>
      <c r="Q743" s="6" t="s">
        <v>49</v>
      </c>
      <c r="R743" s="6" t="s">
        <v>37</v>
      </c>
      <c r="S743" s="6" t="s">
        <v>37</v>
      </c>
      <c r="T743" s="6" t="s">
        <v>37</v>
      </c>
      <c r="U743" s="6" t="s">
        <v>38</v>
      </c>
      <c r="V743" s="6" t="s">
        <v>37</v>
      </c>
      <c r="W743" s="6" t="s">
        <v>206</v>
      </c>
      <c r="X743" s="6" t="s">
        <v>978</v>
      </c>
      <c r="Y743" s="6" t="s">
        <v>286</v>
      </c>
      <c r="Z743" s="6" t="s">
        <v>3980</v>
      </c>
    </row>
    <row r="744" spans="1:26" ht="13.2">
      <c r="A744" s="5">
        <v>45176.505344699079</v>
      </c>
      <c r="B744" s="6" t="s">
        <v>3981</v>
      </c>
      <c r="C744" s="6" t="s">
        <v>44</v>
      </c>
      <c r="D744" s="6" t="s">
        <v>45</v>
      </c>
      <c r="E744" s="6" t="s">
        <v>29</v>
      </c>
      <c r="F744" s="6" t="s">
        <v>164</v>
      </c>
      <c r="G744" s="6" t="s">
        <v>403</v>
      </c>
      <c r="H744" s="6" t="s">
        <v>94</v>
      </c>
      <c r="I744" s="6" t="s">
        <v>33</v>
      </c>
      <c r="J744" s="6" t="s">
        <v>48</v>
      </c>
      <c r="K744" s="6" t="s">
        <v>48</v>
      </c>
      <c r="L744" s="6" t="s">
        <v>48</v>
      </c>
      <c r="M744" s="6" t="s">
        <v>48</v>
      </c>
      <c r="N744" s="6" t="s">
        <v>48</v>
      </c>
      <c r="O744" s="6" t="s">
        <v>49</v>
      </c>
      <c r="P744" s="6" t="s">
        <v>49</v>
      </c>
      <c r="Q744" s="6" t="s">
        <v>49</v>
      </c>
      <c r="R744" s="6" t="s">
        <v>69</v>
      </c>
      <c r="S744" s="6" t="s">
        <v>49</v>
      </c>
      <c r="T744" s="6" t="s">
        <v>49</v>
      </c>
      <c r="U744" s="6" t="s">
        <v>69</v>
      </c>
      <c r="V744" s="6" t="s">
        <v>37</v>
      </c>
      <c r="W744" s="6" t="s">
        <v>675</v>
      </c>
      <c r="X744" s="6" t="s">
        <v>1026</v>
      </c>
      <c r="Y744" s="6" t="s">
        <v>431</v>
      </c>
      <c r="Z744" s="6" t="s">
        <v>3982</v>
      </c>
    </row>
    <row r="745" spans="1:26" ht="13.2">
      <c r="A745" s="5">
        <v>45176.50647172454</v>
      </c>
      <c r="B745" s="6" t="s">
        <v>3985</v>
      </c>
      <c r="C745" s="6" t="s">
        <v>44</v>
      </c>
      <c r="D745" s="6" t="s">
        <v>45</v>
      </c>
      <c r="E745" s="6" t="s">
        <v>75</v>
      </c>
      <c r="F745" s="6" t="s">
        <v>30</v>
      </c>
      <c r="G745" s="6" t="s">
        <v>214</v>
      </c>
      <c r="H745" s="6" t="s">
        <v>94</v>
      </c>
      <c r="I745" s="6" t="s">
        <v>33</v>
      </c>
      <c r="J745" s="6" t="s">
        <v>35</v>
      </c>
      <c r="K745" s="6" t="s">
        <v>60</v>
      </c>
      <c r="L745" s="6" t="s">
        <v>326</v>
      </c>
      <c r="M745" s="6" t="s">
        <v>35</v>
      </c>
      <c r="N745" s="6" t="s">
        <v>35</v>
      </c>
      <c r="O745" s="6" t="s">
        <v>36</v>
      </c>
      <c r="P745" s="6" t="s">
        <v>37</v>
      </c>
      <c r="Q745" s="6" t="s">
        <v>38</v>
      </c>
      <c r="R745" s="6" t="s">
        <v>38</v>
      </c>
      <c r="S745" s="6" t="s">
        <v>363</v>
      </c>
      <c r="T745" s="6" t="s">
        <v>37</v>
      </c>
      <c r="U745" s="6" t="s">
        <v>38</v>
      </c>
      <c r="V745" s="6" t="s">
        <v>37</v>
      </c>
      <c r="W745" s="6" t="s">
        <v>3986</v>
      </c>
      <c r="X745" s="6" t="s">
        <v>1004</v>
      </c>
      <c r="Y745" s="6" t="s">
        <v>151</v>
      </c>
      <c r="Z745" s="6" t="s">
        <v>3987</v>
      </c>
    </row>
    <row r="746" spans="1:26" ht="13.2">
      <c r="A746" s="5">
        <v>45176.506787106482</v>
      </c>
      <c r="B746" s="6" t="s">
        <v>3988</v>
      </c>
      <c r="C746" s="6" t="s">
        <v>44</v>
      </c>
      <c r="D746" s="6" t="s">
        <v>45</v>
      </c>
      <c r="E746" s="6" t="s">
        <v>75</v>
      </c>
      <c r="F746" s="6" t="s">
        <v>30</v>
      </c>
      <c r="G746" s="6" t="s">
        <v>31</v>
      </c>
      <c r="H746" s="6" t="s">
        <v>83</v>
      </c>
      <c r="I746" s="6" t="s">
        <v>33</v>
      </c>
      <c r="J746" s="6" t="s">
        <v>35</v>
      </c>
      <c r="K746" s="6" t="s">
        <v>48</v>
      </c>
      <c r="L746" s="6" t="s">
        <v>48</v>
      </c>
      <c r="M746" s="6" t="s">
        <v>35</v>
      </c>
      <c r="N746" s="6" t="s">
        <v>35</v>
      </c>
      <c r="O746" s="6" t="s">
        <v>49</v>
      </c>
      <c r="P746" s="6" t="s">
        <v>49</v>
      </c>
      <c r="Q746" s="6" t="s">
        <v>37</v>
      </c>
      <c r="R746" s="6" t="s">
        <v>49</v>
      </c>
      <c r="S746" s="6" t="s">
        <v>49</v>
      </c>
      <c r="T746" s="6" t="s">
        <v>49</v>
      </c>
      <c r="U746" s="6" t="s">
        <v>37</v>
      </c>
      <c r="V746" s="6" t="s">
        <v>49</v>
      </c>
      <c r="W746" s="6" t="s">
        <v>70</v>
      </c>
      <c r="X746" s="6" t="s">
        <v>1052</v>
      </c>
      <c r="Y746" s="6" t="s">
        <v>151</v>
      </c>
      <c r="Z746" s="6" t="s">
        <v>3989</v>
      </c>
    </row>
    <row r="747" spans="1:26" ht="13.2">
      <c r="A747" s="5">
        <v>45176.510441562496</v>
      </c>
      <c r="B747" s="6" t="s">
        <v>3990</v>
      </c>
      <c r="C747" s="6" t="s">
        <v>27</v>
      </c>
      <c r="D747" s="6" t="s">
        <v>45</v>
      </c>
      <c r="E747" s="6" t="s">
        <v>75</v>
      </c>
      <c r="F747" s="6" t="s">
        <v>30</v>
      </c>
      <c r="G747" s="6" t="s">
        <v>403</v>
      </c>
      <c r="H747" s="6" t="s">
        <v>83</v>
      </c>
      <c r="I747" s="6" t="s">
        <v>33</v>
      </c>
      <c r="J747" s="6" t="s">
        <v>35</v>
      </c>
      <c r="K747" s="6" t="s">
        <v>48</v>
      </c>
      <c r="L747" s="6" t="s">
        <v>48</v>
      </c>
      <c r="M747" s="6" t="s">
        <v>48</v>
      </c>
      <c r="N747" s="6" t="s">
        <v>48</v>
      </c>
      <c r="O747" s="6" t="s">
        <v>87</v>
      </c>
      <c r="P747" s="6" t="s">
        <v>37</v>
      </c>
      <c r="Q747" s="6" t="s">
        <v>69</v>
      </c>
      <c r="R747" s="6" t="s">
        <v>49</v>
      </c>
      <c r="S747" s="6" t="s">
        <v>37</v>
      </c>
      <c r="T747" s="6" t="s">
        <v>38</v>
      </c>
      <c r="U747" s="6" t="s">
        <v>38</v>
      </c>
      <c r="V747" s="6" t="s">
        <v>38</v>
      </c>
      <c r="W747" s="6" t="s">
        <v>39</v>
      </c>
      <c r="X747" s="6" t="s">
        <v>1444</v>
      </c>
      <c r="Y747" s="6" t="s">
        <v>193</v>
      </c>
      <c r="Z747" s="6" t="s">
        <v>3991</v>
      </c>
    </row>
    <row r="748" spans="1:26" ht="13.2">
      <c r="A748" s="5">
        <v>45176.512170312504</v>
      </c>
      <c r="B748" s="6" t="s">
        <v>3992</v>
      </c>
      <c r="C748" s="6" t="s">
        <v>44</v>
      </c>
      <c r="D748" s="6" t="s">
        <v>45</v>
      </c>
      <c r="E748" s="6" t="s">
        <v>230</v>
      </c>
      <c r="F748" s="6" t="s">
        <v>30</v>
      </c>
      <c r="G748" s="6" t="s">
        <v>403</v>
      </c>
      <c r="H748" s="6" t="s">
        <v>59</v>
      </c>
      <c r="I748" s="6" t="s">
        <v>33</v>
      </c>
      <c r="J748" s="6" t="s">
        <v>48</v>
      </c>
      <c r="K748" s="6" t="s">
        <v>35</v>
      </c>
      <c r="L748" s="6" t="s">
        <v>35</v>
      </c>
      <c r="M748" s="6" t="s">
        <v>35</v>
      </c>
      <c r="N748" s="6" t="s">
        <v>35</v>
      </c>
      <c r="O748" s="6" t="s">
        <v>87</v>
      </c>
      <c r="P748" s="6" t="s">
        <v>37</v>
      </c>
      <c r="Q748" s="6" t="s">
        <v>37</v>
      </c>
      <c r="R748" s="6" t="s">
        <v>37</v>
      </c>
      <c r="S748" s="6" t="s">
        <v>49</v>
      </c>
      <c r="T748" s="6" t="s">
        <v>37</v>
      </c>
      <c r="U748" s="6" t="s">
        <v>37</v>
      </c>
      <c r="V748" s="6" t="s">
        <v>37</v>
      </c>
      <c r="W748" s="6" t="s">
        <v>713</v>
      </c>
      <c r="X748" s="6" t="s">
        <v>1652</v>
      </c>
      <c r="Y748" s="6" t="s">
        <v>102</v>
      </c>
      <c r="Z748" s="6" t="s">
        <v>3993</v>
      </c>
    </row>
    <row r="749" spans="1:26" ht="13.2">
      <c r="A749" s="5">
        <v>45176.521883622685</v>
      </c>
      <c r="B749" s="6" t="s">
        <v>3996</v>
      </c>
      <c r="C749" s="6" t="s">
        <v>44</v>
      </c>
      <c r="D749" s="6" t="s">
        <v>45</v>
      </c>
      <c r="E749" s="6" t="s">
        <v>75</v>
      </c>
      <c r="F749" s="6" t="s">
        <v>76</v>
      </c>
      <c r="G749" s="6" t="s">
        <v>31</v>
      </c>
      <c r="H749" s="6" t="s">
        <v>112</v>
      </c>
      <c r="I749" s="6" t="s">
        <v>47</v>
      </c>
      <c r="J749" s="6" t="s">
        <v>48</v>
      </c>
      <c r="K749" s="6" t="s">
        <v>48</v>
      </c>
      <c r="L749" s="6" t="s">
        <v>48</v>
      </c>
      <c r="M749" s="6" t="s">
        <v>48</v>
      </c>
      <c r="N749" s="6" t="s">
        <v>48</v>
      </c>
      <c r="O749" s="6" t="s">
        <v>49</v>
      </c>
      <c r="P749" s="6" t="s">
        <v>49</v>
      </c>
      <c r="Q749" s="6" t="s">
        <v>49</v>
      </c>
      <c r="R749" s="6" t="s">
        <v>49</v>
      </c>
      <c r="S749" s="6" t="s">
        <v>37</v>
      </c>
      <c r="T749" s="6" t="s">
        <v>49</v>
      </c>
      <c r="U749" s="6" t="s">
        <v>49</v>
      </c>
      <c r="V749" s="6" t="s">
        <v>49</v>
      </c>
      <c r="W749" s="6" t="s">
        <v>50</v>
      </c>
      <c r="X749" s="6" t="s">
        <v>1435</v>
      </c>
      <c r="Y749" s="6" t="s">
        <v>2176</v>
      </c>
      <c r="Z749" s="6" t="s">
        <v>3997</v>
      </c>
    </row>
    <row r="750" spans="1:26" ht="13.2">
      <c r="A750" s="5">
        <v>45176.526299687495</v>
      </c>
      <c r="B750" s="6" t="s">
        <v>4001</v>
      </c>
      <c r="C750" s="6" t="s">
        <v>44</v>
      </c>
      <c r="D750" s="6" t="s">
        <v>45</v>
      </c>
      <c r="E750" s="6" t="s">
        <v>75</v>
      </c>
      <c r="F750" s="6" t="s">
        <v>30</v>
      </c>
      <c r="G750" s="6" t="s">
        <v>31</v>
      </c>
      <c r="H750" s="6" t="s">
        <v>46</v>
      </c>
      <c r="I750" s="6" t="s">
        <v>47</v>
      </c>
      <c r="J750" s="6" t="s">
        <v>48</v>
      </c>
      <c r="K750" s="6" t="s">
        <v>48</v>
      </c>
      <c r="L750" s="6" t="s">
        <v>48</v>
      </c>
      <c r="M750" s="6" t="s">
        <v>35</v>
      </c>
      <c r="N750" s="6" t="s">
        <v>48</v>
      </c>
      <c r="O750" s="6" t="s">
        <v>87</v>
      </c>
      <c r="P750" s="6" t="s">
        <v>49</v>
      </c>
      <c r="Q750" s="6" t="s">
        <v>37</v>
      </c>
      <c r="R750" s="6" t="s">
        <v>49</v>
      </c>
      <c r="S750" s="6" t="s">
        <v>37</v>
      </c>
      <c r="T750" s="6" t="s">
        <v>37</v>
      </c>
      <c r="U750" s="6" t="s">
        <v>37</v>
      </c>
      <c r="V750" s="6" t="s">
        <v>49</v>
      </c>
      <c r="W750" s="6" t="s">
        <v>139</v>
      </c>
      <c r="X750" s="6" t="s">
        <v>1536</v>
      </c>
      <c r="Y750" s="6" t="s">
        <v>409</v>
      </c>
      <c r="Z750" s="6" t="s">
        <v>4002</v>
      </c>
    </row>
    <row r="751" spans="1:26" ht="13.2">
      <c r="A751" s="5">
        <v>45176.526750555553</v>
      </c>
      <c r="B751" s="6" t="s">
        <v>4003</v>
      </c>
      <c r="C751" s="6" t="s">
        <v>44</v>
      </c>
      <c r="D751" s="6" t="s">
        <v>45</v>
      </c>
      <c r="E751" s="6" t="s">
        <v>29</v>
      </c>
      <c r="F751" s="6" t="s">
        <v>30</v>
      </c>
      <c r="G751" s="6" t="s">
        <v>4004</v>
      </c>
      <c r="H751" s="6" t="s">
        <v>201</v>
      </c>
      <c r="I751" s="6" t="s">
        <v>33</v>
      </c>
      <c r="J751" s="6" t="s">
        <v>35</v>
      </c>
      <c r="K751" s="6" t="s">
        <v>35</v>
      </c>
      <c r="L751" s="6" t="s">
        <v>34</v>
      </c>
      <c r="M751" s="6" t="s">
        <v>35</v>
      </c>
      <c r="N751" s="6" t="s">
        <v>34</v>
      </c>
      <c r="O751" s="6" t="s">
        <v>87</v>
      </c>
      <c r="P751" s="6" t="s">
        <v>37</v>
      </c>
      <c r="Q751" s="6" t="s">
        <v>38</v>
      </c>
      <c r="R751" s="6" t="s">
        <v>37</v>
      </c>
      <c r="S751" s="6" t="s">
        <v>38</v>
      </c>
      <c r="T751" s="6" t="s">
        <v>37</v>
      </c>
      <c r="U751" s="6" t="s">
        <v>38</v>
      </c>
      <c r="V751" s="6" t="s">
        <v>37</v>
      </c>
      <c r="W751" s="6" t="s">
        <v>139</v>
      </c>
      <c r="X751" s="6" t="s">
        <v>978</v>
      </c>
      <c r="Y751" s="6" t="s">
        <v>485</v>
      </c>
      <c r="Z751" s="6" t="s">
        <v>4005</v>
      </c>
    </row>
    <row r="752" spans="1:26" ht="13.2">
      <c r="A752" s="5">
        <v>45176.535482245366</v>
      </c>
      <c r="B752" s="6" t="s">
        <v>4008</v>
      </c>
      <c r="C752" s="6" t="s">
        <v>44</v>
      </c>
      <c r="D752" s="6" t="s">
        <v>45</v>
      </c>
      <c r="E752" s="6" t="s">
        <v>29</v>
      </c>
      <c r="F752" s="6" t="s">
        <v>76</v>
      </c>
      <c r="G752" s="6" t="s">
        <v>31</v>
      </c>
      <c r="H752" s="6" t="s">
        <v>59</v>
      </c>
      <c r="I752" s="6" t="s">
        <v>33</v>
      </c>
      <c r="J752" s="6" t="s">
        <v>48</v>
      </c>
      <c r="K752" s="6" t="s">
        <v>48</v>
      </c>
      <c r="L752" s="6" t="s">
        <v>48</v>
      </c>
      <c r="M752" s="6" t="s">
        <v>48</v>
      </c>
      <c r="N752" s="6" t="s">
        <v>34</v>
      </c>
      <c r="O752" s="6" t="s">
        <v>49</v>
      </c>
      <c r="P752" s="6" t="s">
        <v>38</v>
      </c>
      <c r="Q752" s="6" t="s">
        <v>38</v>
      </c>
      <c r="R752" s="6" t="s">
        <v>49</v>
      </c>
      <c r="S752" s="6" t="s">
        <v>38</v>
      </c>
      <c r="T752" s="6" t="s">
        <v>49</v>
      </c>
      <c r="U752" s="6" t="s">
        <v>49</v>
      </c>
      <c r="V752" s="6" t="s">
        <v>38</v>
      </c>
      <c r="W752" s="6" t="s">
        <v>100</v>
      </c>
      <c r="X752" s="6" t="s">
        <v>940</v>
      </c>
      <c r="Y752" s="6" t="s">
        <v>168</v>
      </c>
      <c r="Z752" s="6" t="s">
        <v>4009</v>
      </c>
    </row>
    <row r="753" spans="1:26" ht="13.2">
      <c r="A753" s="5">
        <v>45176.55432649306</v>
      </c>
      <c r="B753" s="6" t="s">
        <v>4015</v>
      </c>
      <c r="C753" s="6" t="s">
        <v>27</v>
      </c>
      <c r="D753" s="6" t="s">
        <v>45</v>
      </c>
      <c r="E753" s="6" t="s">
        <v>29</v>
      </c>
      <c r="F753" s="6" t="s">
        <v>30</v>
      </c>
      <c r="G753" s="6" t="s">
        <v>31</v>
      </c>
      <c r="H753" s="6" t="s">
        <v>226</v>
      </c>
      <c r="I753" s="6" t="s">
        <v>33</v>
      </c>
      <c r="J753" s="6" t="s">
        <v>35</v>
      </c>
      <c r="K753" s="6" t="s">
        <v>35</v>
      </c>
      <c r="L753" s="6" t="s">
        <v>48</v>
      </c>
      <c r="M753" s="6" t="s">
        <v>48</v>
      </c>
      <c r="N753" s="6" t="s">
        <v>35</v>
      </c>
      <c r="O753" s="6" t="s">
        <v>49</v>
      </c>
      <c r="P753" s="6" t="s">
        <v>37</v>
      </c>
      <c r="Q753" s="6" t="s">
        <v>49</v>
      </c>
      <c r="R753" s="6" t="s">
        <v>49</v>
      </c>
      <c r="S753" s="6" t="s">
        <v>49</v>
      </c>
      <c r="T753" s="6" t="s">
        <v>49</v>
      </c>
      <c r="U753" s="6" t="s">
        <v>37</v>
      </c>
      <c r="V753" s="6" t="s">
        <v>49</v>
      </c>
      <c r="W753" s="6" t="s">
        <v>113</v>
      </c>
      <c r="X753" s="6" t="s">
        <v>1096</v>
      </c>
      <c r="Y753" s="6" t="s">
        <v>659</v>
      </c>
      <c r="Z753" s="6" t="s">
        <v>4016</v>
      </c>
    </row>
    <row r="754" spans="1:26" ht="13.2">
      <c r="A754" s="5">
        <v>45176.560235266203</v>
      </c>
      <c r="B754" s="6" t="s">
        <v>4017</v>
      </c>
      <c r="C754" s="6" t="s">
        <v>44</v>
      </c>
      <c r="D754" s="6" t="s">
        <v>45</v>
      </c>
      <c r="E754" s="6" t="s">
        <v>29</v>
      </c>
      <c r="F754" s="6" t="s">
        <v>30</v>
      </c>
      <c r="G754" s="6" t="s">
        <v>214</v>
      </c>
      <c r="H754" s="6" t="s">
        <v>94</v>
      </c>
      <c r="I754" s="6" t="s">
        <v>47</v>
      </c>
      <c r="J754" s="6" t="s">
        <v>35</v>
      </c>
      <c r="K754" s="6" t="s">
        <v>35</v>
      </c>
      <c r="L754" s="6" t="s">
        <v>48</v>
      </c>
      <c r="M754" s="6" t="s">
        <v>48</v>
      </c>
      <c r="N754" s="6" t="s">
        <v>35</v>
      </c>
      <c r="O754" s="6" t="s">
        <v>49</v>
      </c>
      <c r="P754" s="6" t="s">
        <v>37</v>
      </c>
      <c r="Q754" s="6" t="s">
        <v>37</v>
      </c>
      <c r="R754" s="6" t="s">
        <v>49</v>
      </c>
      <c r="S754" s="6" t="s">
        <v>49</v>
      </c>
      <c r="T754" s="6" t="s">
        <v>49</v>
      </c>
      <c r="U754" s="6" t="s">
        <v>37</v>
      </c>
      <c r="V754" s="6" t="s">
        <v>37</v>
      </c>
      <c r="W754" s="6" t="s">
        <v>50</v>
      </c>
      <c r="X754" s="6" t="s">
        <v>1107</v>
      </c>
      <c r="Y754" s="6" t="s">
        <v>223</v>
      </c>
      <c r="Z754" s="6" t="s">
        <v>4018</v>
      </c>
    </row>
    <row r="755" spans="1:26" ht="13.2">
      <c r="A755" s="5">
        <v>45176.58528248842</v>
      </c>
      <c r="B755" s="6" t="s">
        <v>4024</v>
      </c>
      <c r="C755" s="6" t="s">
        <v>44</v>
      </c>
      <c r="D755" s="6" t="s">
        <v>45</v>
      </c>
      <c r="E755" s="6" t="s">
        <v>29</v>
      </c>
      <c r="F755" s="6" t="s">
        <v>30</v>
      </c>
      <c r="G755" s="6" t="s">
        <v>31</v>
      </c>
      <c r="H755" s="6" t="s">
        <v>83</v>
      </c>
      <c r="I755" s="6" t="s">
        <v>33</v>
      </c>
      <c r="J755" s="6" t="s">
        <v>48</v>
      </c>
      <c r="K755" s="6" t="s">
        <v>48</v>
      </c>
      <c r="L755" s="6" t="s">
        <v>48</v>
      </c>
      <c r="M755" s="6" t="s">
        <v>48</v>
      </c>
      <c r="N755" s="6" t="s">
        <v>48</v>
      </c>
      <c r="O755" s="6" t="s">
        <v>87</v>
      </c>
      <c r="P755" s="6" t="s">
        <v>37</v>
      </c>
      <c r="Q755" s="6" t="s">
        <v>49</v>
      </c>
      <c r="R755" s="6" t="s">
        <v>49</v>
      </c>
      <c r="S755" s="6" t="s">
        <v>37</v>
      </c>
      <c r="T755" s="6" t="s">
        <v>69</v>
      </c>
      <c r="U755" s="6" t="s">
        <v>37</v>
      </c>
      <c r="V755" s="6" t="s">
        <v>49</v>
      </c>
      <c r="W755" s="6" t="s">
        <v>100</v>
      </c>
      <c r="X755" s="6" t="s">
        <v>940</v>
      </c>
      <c r="Y755" s="6" t="s">
        <v>1046</v>
      </c>
      <c r="Z755" s="6" t="s">
        <v>4025</v>
      </c>
    </row>
    <row r="756" spans="1:26" ht="13.2">
      <c r="A756" s="5">
        <v>45176.586398240739</v>
      </c>
      <c r="B756" s="6" t="s">
        <v>4026</v>
      </c>
      <c r="C756" s="6" t="s">
        <v>44</v>
      </c>
      <c r="D756" s="6" t="s">
        <v>45</v>
      </c>
      <c r="E756" s="6" t="s">
        <v>29</v>
      </c>
      <c r="F756" s="6" t="s">
        <v>30</v>
      </c>
      <c r="G756" s="6" t="s">
        <v>31</v>
      </c>
      <c r="H756" s="6" t="s">
        <v>94</v>
      </c>
      <c r="I756" s="6" t="s">
        <v>33</v>
      </c>
      <c r="J756" s="6" t="s">
        <v>34</v>
      </c>
      <c r="K756" s="6" t="s">
        <v>35</v>
      </c>
      <c r="L756" s="6" t="s">
        <v>35</v>
      </c>
      <c r="M756" s="6" t="s">
        <v>35</v>
      </c>
      <c r="N756" s="6" t="s">
        <v>35</v>
      </c>
      <c r="O756" s="6" t="s">
        <v>87</v>
      </c>
      <c r="P756" s="6" t="s">
        <v>37</v>
      </c>
      <c r="Q756" s="6" t="s">
        <v>37</v>
      </c>
      <c r="R756" s="6" t="s">
        <v>37</v>
      </c>
      <c r="S756" s="6" t="s">
        <v>38</v>
      </c>
      <c r="T756" s="6" t="s">
        <v>37</v>
      </c>
      <c r="U756" s="6" t="s">
        <v>37</v>
      </c>
      <c r="V756" s="6" t="s">
        <v>37</v>
      </c>
      <c r="W756" s="6" t="s">
        <v>139</v>
      </c>
      <c r="X756" s="6" t="s">
        <v>1461</v>
      </c>
      <c r="Y756" s="6" t="s">
        <v>838</v>
      </c>
      <c r="Z756" s="6" t="s">
        <v>4027</v>
      </c>
    </row>
    <row r="757" spans="1:26" ht="13.2">
      <c r="A757" s="5">
        <v>45176.588189930553</v>
      </c>
      <c r="B757" s="6" t="s">
        <v>4028</v>
      </c>
      <c r="C757" s="6" t="s">
        <v>44</v>
      </c>
      <c r="D757" s="6" t="s">
        <v>45</v>
      </c>
      <c r="E757" s="6" t="s">
        <v>29</v>
      </c>
      <c r="F757" s="6" t="s">
        <v>30</v>
      </c>
      <c r="G757" s="6" t="s">
        <v>214</v>
      </c>
      <c r="H757" s="6" t="s">
        <v>83</v>
      </c>
      <c r="I757" s="6" t="s">
        <v>33</v>
      </c>
      <c r="J757" s="6" t="s">
        <v>34</v>
      </c>
      <c r="K757" s="6" t="s">
        <v>35</v>
      </c>
      <c r="L757" s="6" t="s">
        <v>34</v>
      </c>
      <c r="M757" s="6" t="s">
        <v>35</v>
      </c>
      <c r="N757" s="6" t="s">
        <v>34</v>
      </c>
      <c r="O757" s="6" t="s">
        <v>87</v>
      </c>
      <c r="P757" s="6" t="s">
        <v>37</v>
      </c>
      <c r="Q757" s="6" t="s">
        <v>37</v>
      </c>
      <c r="R757" s="6" t="s">
        <v>37</v>
      </c>
      <c r="S757" s="6" t="s">
        <v>38</v>
      </c>
      <c r="T757" s="6" t="s">
        <v>37</v>
      </c>
      <c r="U757" s="6" t="s">
        <v>38</v>
      </c>
      <c r="V757" s="6" t="s">
        <v>37</v>
      </c>
      <c r="W757" s="6" t="s">
        <v>70</v>
      </c>
      <c r="X757" s="6" t="s">
        <v>1444</v>
      </c>
      <c r="Y757" s="6" t="s">
        <v>223</v>
      </c>
      <c r="Z757" s="6" t="s">
        <v>4029</v>
      </c>
    </row>
    <row r="758" spans="1:26" ht="13.2">
      <c r="A758" s="5">
        <v>45176.588291979162</v>
      </c>
      <c r="B758" s="6" t="s">
        <v>4030</v>
      </c>
      <c r="C758" s="6" t="s">
        <v>27</v>
      </c>
      <c r="D758" s="6" t="s">
        <v>45</v>
      </c>
      <c r="E758" s="6" t="s">
        <v>230</v>
      </c>
      <c r="F758" s="6" t="s">
        <v>164</v>
      </c>
      <c r="G758" s="6" t="s">
        <v>214</v>
      </c>
      <c r="H758" s="6" t="s">
        <v>226</v>
      </c>
      <c r="I758" s="6" t="s">
        <v>33</v>
      </c>
      <c r="J758" s="6" t="s">
        <v>35</v>
      </c>
      <c r="K758" s="6" t="s">
        <v>34</v>
      </c>
      <c r="L758" s="6" t="s">
        <v>35</v>
      </c>
      <c r="M758" s="6" t="s">
        <v>34</v>
      </c>
      <c r="N758" s="6" t="s">
        <v>35</v>
      </c>
      <c r="O758" s="6" t="s">
        <v>87</v>
      </c>
      <c r="P758" s="6" t="s">
        <v>37</v>
      </c>
      <c r="Q758" s="6" t="s">
        <v>38</v>
      </c>
      <c r="R758" s="6" t="s">
        <v>37</v>
      </c>
      <c r="S758" s="6" t="s">
        <v>37</v>
      </c>
      <c r="T758" s="6" t="s">
        <v>37</v>
      </c>
      <c r="U758" s="6" t="s">
        <v>37</v>
      </c>
      <c r="V758" s="6" t="s">
        <v>37</v>
      </c>
      <c r="W758" s="6" t="s">
        <v>39</v>
      </c>
      <c r="X758" s="6" t="s">
        <v>3281</v>
      </c>
      <c r="Y758" s="6" t="s">
        <v>4031</v>
      </c>
      <c r="Z758" s="6" t="s">
        <v>4032</v>
      </c>
    </row>
    <row r="759" spans="1:26" ht="13.2">
      <c r="A759" s="5">
        <v>45176.591023564819</v>
      </c>
      <c r="B759" s="6" t="s">
        <v>4039</v>
      </c>
      <c r="C759" s="6" t="s">
        <v>27</v>
      </c>
      <c r="D759" s="6" t="s">
        <v>45</v>
      </c>
      <c r="E759" s="6" t="s">
        <v>29</v>
      </c>
      <c r="F759" s="6" t="s">
        <v>30</v>
      </c>
      <c r="G759" s="6" t="s">
        <v>31</v>
      </c>
      <c r="H759" s="6" t="s">
        <v>112</v>
      </c>
      <c r="I759" s="6" t="s">
        <v>47</v>
      </c>
      <c r="J759" s="6" t="s">
        <v>48</v>
      </c>
      <c r="K759" s="6" t="s">
        <v>48</v>
      </c>
      <c r="L759" s="6" t="s">
        <v>48</v>
      </c>
      <c r="M759" s="6" t="s">
        <v>48</v>
      </c>
      <c r="N759" s="6" t="s">
        <v>48</v>
      </c>
      <c r="O759" s="6" t="s">
        <v>49</v>
      </c>
      <c r="P759" s="6" t="s">
        <v>49</v>
      </c>
      <c r="Q759" s="6" t="s">
        <v>49</v>
      </c>
      <c r="R759" s="6" t="s">
        <v>49</v>
      </c>
      <c r="S759" s="6" t="s">
        <v>49</v>
      </c>
      <c r="T759" s="6" t="s">
        <v>49</v>
      </c>
      <c r="U759" s="6" t="s">
        <v>49</v>
      </c>
      <c r="V759" s="6" t="s">
        <v>49</v>
      </c>
      <c r="W759" s="6" t="s">
        <v>450</v>
      </c>
      <c r="X759" s="6" t="s">
        <v>2540</v>
      </c>
      <c r="Y759" s="6" t="s">
        <v>4040</v>
      </c>
      <c r="Z759" s="6" t="s">
        <v>4041</v>
      </c>
    </row>
    <row r="760" spans="1:26" ht="13.2">
      <c r="A760" s="5">
        <v>45176.591553344908</v>
      </c>
      <c r="B760" s="6" t="s">
        <v>4044</v>
      </c>
      <c r="C760" s="6" t="s">
        <v>44</v>
      </c>
      <c r="D760" s="6" t="s">
        <v>45</v>
      </c>
      <c r="E760" s="6" t="s">
        <v>29</v>
      </c>
      <c r="F760" s="6" t="s">
        <v>30</v>
      </c>
      <c r="G760" s="6" t="s">
        <v>31</v>
      </c>
      <c r="H760" s="6" t="s">
        <v>226</v>
      </c>
      <c r="I760" s="6" t="s">
        <v>47</v>
      </c>
      <c r="J760" s="6" t="s">
        <v>35</v>
      </c>
      <c r="K760" s="6" t="s">
        <v>35</v>
      </c>
      <c r="L760" s="6" t="s">
        <v>35</v>
      </c>
      <c r="M760" s="6" t="s">
        <v>35</v>
      </c>
      <c r="N760" s="6" t="s">
        <v>35</v>
      </c>
      <c r="O760" s="6" t="s">
        <v>87</v>
      </c>
      <c r="P760" s="6" t="s">
        <v>37</v>
      </c>
      <c r="Q760" s="6" t="s">
        <v>37</v>
      </c>
      <c r="R760" s="6" t="s">
        <v>37</v>
      </c>
      <c r="S760" s="6" t="s">
        <v>37</v>
      </c>
      <c r="T760" s="6" t="s">
        <v>37</v>
      </c>
      <c r="U760" s="6" t="s">
        <v>37</v>
      </c>
      <c r="V760" s="6" t="s">
        <v>37</v>
      </c>
      <c r="W760" s="6" t="s">
        <v>88</v>
      </c>
      <c r="X760" s="6" t="s">
        <v>940</v>
      </c>
      <c r="Y760" s="6" t="s">
        <v>2725</v>
      </c>
      <c r="Z760" s="6" t="s">
        <v>4045</v>
      </c>
    </row>
    <row r="761" spans="1:26" ht="13.2">
      <c r="A761" s="5">
        <v>45176.592689432873</v>
      </c>
      <c r="B761" s="6" t="s">
        <v>4046</v>
      </c>
      <c r="C761" s="6" t="s">
        <v>44</v>
      </c>
      <c r="D761" s="6" t="s">
        <v>45</v>
      </c>
      <c r="E761" s="6" t="s">
        <v>29</v>
      </c>
      <c r="F761" s="6" t="s">
        <v>30</v>
      </c>
      <c r="G761" s="6" t="s">
        <v>31</v>
      </c>
      <c r="H761" s="6" t="s">
        <v>59</v>
      </c>
      <c r="I761" s="6" t="s">
        <v>33</v>
      </c>
      <c r="J761" s="6" t="s">
        <v>34</v>
      </c>
      <c r="K761" s="6" t="s">
        <v>34</v>
      </c>
      <c r="L761" s="6" t="s">
        <v>35</v>
      </c>
      <c r="M761" s="6" t="s">
        <v>35</v>
      </c>
      <c r="N761" s="6" t="s">
        <v>34</v>
      </c>
      <c r="O761" s="6" t="s">
        <v>36</v>
      </c>
      <c r="P761" s="6" t="s">
        <v>38</v>
      </c>
      <c r="Q761" s="6" t="s">
        <v>49</v>
      </c>
      <c r="R761" s="6" t="s">
        <v>37</v>
      </c>
      <c r="S761" s="6" t="s">
        <v>37</v>
      </c>
      <c r="T761" s="6" t="s">
        <v>38</v>
      </c>
      <c r="U761" s="6" t="s">
        <v>37</v>
      </c>
      <c r="V761" s="6" t="s">
        <v>49</v>
      </c>
      <c r="W761" s="6" t="s">
        <v>77</v>
      </c>
      <c r="X761" s="6" t="s">
        <v>1158</v>
      </c>
      <c r="Y761" s="6" t="s">
        <v>223</v>
      </c>
      <c r="Z761" s="6" t="s">
        <v>4047</v>
      </c>
    </row>
    <row r="762" spans="1:26" ht="13.2">
      <c r="A762" s="5">
        <v>45176.59420305556</v>
      </c>
      <c r="B762" s="6" t="s">
        <v>4052</v>
      </c>
      <c r="C762" s="6" t="s">
        <v>27</v>
      </c>
      <c r="D762" s="6" t="s">
        <v>45</v>
      </c>
      <c r="E762" s="6" t="s">
        <v>29</v>
      </c>
      <c r="F762" s="6" t="s">
        <v>248</v>
      </c>
      <c r="G762" s="6" t="s">
        <v>4053</v>
      </c>
      <c r="H762" s="6" t="s">
        <v>83</v>
      </c>
      <c r="I762" s="6" t="s">
        <v>33</v>
      </c>
      <c r="J762" s="6" t="s">
        <v>35</v>
      </c>
      <c r="K762" s="6" t="s">
        <v>35</v>
      </c>
      <c r="L762" s="6" t="s">
        <v>35</v>
      </c>
      <c r="M762" s="6" t="s">
        <v>35</v>
      </c>
      <c r="N762" s="6" t="s">
        <v>35</v>
      </c>
      <c r="O762" s="6" t="s">
        <v>87</v>
      </c>
      <c r="P762" s="6" t="s">
        <v>37</v>
      </c>
      <c r="Q762" s="6" t="s">
        <v>37</v>
      </c>
      <c r="R762" s="6" t="s">
        <v>37</v>
      </c>
      <c r="S762" s="6" t="s">
        <v>37</v>
      </c>
      <c r="T762" s="6" t="s">
        <v>37</v>
      </c>
      <c r="U762" s="6" t="s">
        <v>37</v>
      </c>
      <c r="V762" s="6" t="s">
        <v>37</v>
      </c>
      <c r="W762" s="6" t="s">
        <v>77</v>
      </c>
      <c r="X762" s="6" t="s">
        <v>1204</v>
      </c>
      <c r="Y762" s="6" t="s">
        <v>151</v>
      </c>
      <c r="Z762" s="6" t="s">
        <v>4054</v>
      </c>
    </row>
    <row r="763" spans="1:26" ht="13.2">
      <c r="A763" s="5">
        <v>45176.594367164347</v>
      </c>
      <c r="B763" s="6" t="s">
        <v>4055</v>
      </c>
      <c r="C763" s="6" t="s">
        <v>27</v>
      </c>
      <c r="D763" s="6" t="s">
        <v>45</v>
      </c>
      <c r="E763" s="6" t="s">
        <v>230</v>
      </c>
      <c r="F763" s="6" t="s">
        <v>30</v>
      </c>
      <c r="G763" s="6" t="s">
        <v>31</v>
      </c>
      <c r="H763" s="6" t="s">
        <v>94</v>
      </c>
      <c r="I763" s="6" t="s">
        <v>33</v>
      </c>
      <c r="J763" s="6" t="s">
        <v>326</v>
      </c>
      <c r="K763" s="6" t="s">
        <v>35</v>
      </c>
      <c r="L763" s="6" t="s">
        <v>34</v>
      </c>
      <c r="M763" s="6" t="s">
        <v>34</v>
      </c>
      <c r="N763" s="6" t="s">
        <v>34</v>
      </c>
      <c r="O763" s="6" t="s">
        <v>36</v>
      </c>
      <c r="P763" s="6" t="s">
        <v>37</v>
      </c>
      <c r="Q763" s="6" t="s">
        <v>363</v>
      </c>
      <c r="R763" s="6" t="s">
        <v>363</v>
      </c>
      <c r="S763" s="6" t="s">
        <v>38</v>
      </c>
      <c r="T763" s="6" t="s">
        <v>363</v>
      </c>
      <c r="U763" s="6" t="s">
        <v>38</v>
      </c>
      <c r="V763" s="6" t="s">
        <v>363</v>
      </c>
      <c r="W763" s="6" t="s">
        <v>106</v>
      </c>
      <c r="X763" s="6" t="s">
        <v>1141</v>
      </c>
      <c r="Y763" s="6" t="s">
        <v>4056</v>
      </c>
      <c r="Z763" s="6" t="s">
        <v>4057</v>
      </c>
    </row>
    <row r="764" spans="1:26" ht="13.2">
      <c r="A764" s="5">
        <v>45176.594696944449</v>
      </c>
      <c r="B764" s="6" t="s">
        <v>4058</v>
      </c>
      <c r="C764" s="6" t="s">
        <v>44</v>
      </c>
      <c r="D764" s="6" t="s">
        <v>45</v>
      </c>
      <c r="E764" s="6" t="s">
        <v>29</v>
      </c>
      <c r="F764" s="6" t="s">
        <v>30</v>
      </c>
      <c r="G764" s="6" t="s">
        <v>31</v>
      </c>
      <c r="H764" s="6" t="s">
        <v>32</v>
      </c>
      <c r="I764" s="6" t="s">
        <v>47</v>
      </c>
      <c r="J764" s="6" t="s">
        <v>48</v>
      </c>
      <c r="K764" s="6" t="s">
        <v>48</v>
      </c>
      <c r="L764" s="6" t="s">
        <v>48</v>
      </c>
      <c r="M764" s="6" t="s">
        <v>48</v>
      </c>
      <c r="N764" s="6" t="s">
        <v>48</v>
      </c>
      <c r="O764" s="6" t="s">
        <v>49</v>
      </c>
      <c r="P764" s="6" t="s">
        <v>69</v>
      </c>
      <c r="Q764" s="6" t="s">
        <v>69</v>
      </c>
      <c r="R764" s="6" t="s">
        <v>49</v>
      </c>
      <c r="S764" s="6" t="s">
        <v>49</v>
      </c>
      <c r="T764" s="6" t="s">
        <v>49</v>
      </c>
      <c r="U764" s="6" t="s">
        <v>49</v>
      </c>
      <c r="V764" s="6" t="s">
        <v>49</v>
      </c>
      <c r="W764" s="6" t="s">
        <v>4059</v>
      </c>
      <c r="X764" s="6" t="s">
        <v>4060</v>
      </c>
      <c r="Y764" s="6" t="s">
        <v>1248</v>
      </c>
      <c r="Z764" s="6" t="s">
        <v>4061</v>
      </c>
    </row>
    <row r="765" spans="1:26" ht="13.2">
      <c r="A765" s="5">
        <v>45176.59817099537</v>
      </c>
      <c r="B765" s="6" t="s">
        <v>4069</v>
      </c>
      <c r="C765" s="6" t="s">
        <v>44</v>
      </c>
      <c r="D765" s="6" t="s">
        <v>45</v>
      </c>
      <c r="E765" s="6" t="s">
        <v>29</v>
      </c>
      <c r="F765" s="6" t="s">
        <v>30</v>
      </c>
      <c r="G765" s="6" t="s">
        <v>214</v>
      </c>
      <c r="H765" s="6" t="s">
        <v>112</v>
      </c>
      <c r="I765" s="6" t="s">
        <v>47</v>
      </c>
      <c r="J765" s="6" t="s">
        <v>48</v>
      </c>
      <c r="K765" s="6" t="s">
        <v>48</v>
      </c>
      <c r="L765" s="6" t="s">
        <v>48</v>
      </c>
      <c r="M765" s="6" t="s">
        <v>48</v>
      </c>
      <c r="N765" s="6" t="s">
        <v>48</v>
      </c>
      <c r="O765" s="6" t="s">
        <v>68</v>
      </c>
      <c r="P765" s="6" t="s">
        <v>49</v>
      </c>
      <c r="Q765" s="6" t="s">
        <v>49</v>
      </c>
      <c r="R765" s="6" t="s">
        <v>69</v>
      </c>
      <c r="S765" s="6" t="s">
        <v>49</v>
      </c>
      <c r="T765" s="6" t="s">
        <v>49</v>
      </c>
      <c r="U765" s="6" t="s">
        <v>49</v>
      </c>
      <c r="V765" s="6" t="s">
        <v>49</v>
      </c>
      <c r="W765" s="6" t="s">
        <v>197</v>
      </c>
      <c r="X765" s="6" t="s">
        <v>1141</v>
      </c>
      <c r="Y765" s="6" t="s">
        <v>1635</v>
      </c>
      <c r="Z765" s="6" t="s">
        <v>1832</v>
      </c>
    </row>
    <row r="766" spans="1:26" ht="13.2">
      <c r="A766" s="5">
        <v>45176.599292233797</v>
      </c>
      <c r="B766" s="6" t="s">
        <v>4070</v>
      </c>
      <c r="C766" s="6" t="s">
        <v>44</v>
      </c>
      <c r="D766" s="6" t="s">
        <v>45</v>
      </c>
      <c r="E766" s="6" t="s">
        <v>29</v>
      </c>
      <c r="F766" s="6" t="s">
        <v>30</v>
      </c>
      <c r="G766" s="6" t="s">
        <v>31</v>
      </c>
      <c r="H766" s="6" t="s">
        <v>226</v>
      </c>
      <c r="I766" s="6" t="s">
        <v>47</v>
      </c>
      <c r="J766" s="6" t="s">
        <v>60</v>
      </c>
      <c r="K766" s="6" t="s">
        <v>60</v>
      </c>
      <c r="L766" s="6" t="s">
        <v>60</v>
      </c>
      <c r="M766" s="6" t="s">
        <v>60</v>
      </c>
      <c r="N766" s="6" t="s">
        <v>60</v>
      </c>
      <c r="O766" s="6" t="s">
        <v>68</v>
      </c>
      <c r="P766" s="6" t="s">
        <v>69</v>
      </c>
      <c r="Q766" s="6" t="s">
        <v>69</v>
      </c>
      <c r="R766" s="6" t="s">
        <v>69</v>
      </c>
      <c r="S766" s="6" t="s">
        <v>49</v>
      </c>
      <c r="T766" s="6" t="s">
        <v>69</v>
      </c>
      <c r="U766" s="6" t="s">
        <v>69</v>
      </c>
      <c r="V766" s="6" t="s">
        <v>49</v>
      </c>
      <c r="W766" s="6" t="s">
        <v>675</v>
      </c>
      <c r="X766" s="6" t="s">
        <v>2154</v>
      </c>
      <c r="Y766" s="6" t="s">
        <v>897</v>
      </c>
      <c r="Z766" s="6" t="s">
        <v>4071</v>
      </c>
    </row>
    <row r="767" spans="1:26" ht="13.2">
      <c r="A767" s="5">
        <v>45176.606578043982</v>
      </c>
      <c r="B767" s="6" t="s">
        <v>4083</v>
      </c>
      <c r="C767" s="6" t="s">
        <v>27</v>
      </c>
      <c r="D767" s="6" t="s">
        <v>45</v>
      </c>
      <c r="E767" s="6" t="s">
        <v>75</v>
      </c>
      <c r="F767" s="6" t="s">
        <v>30</v>
      </c>
      <c r="G767" s="6" t="s">
        <v>58</v>
      </c>
      <c r="H767" s="6" t="s">
        <v>226</v>
      </c>
      <c r="I767" s="6" t="s">
        <v>47</v>
      </c>
      <c r="J767" s="6" t="s">
        <v>48</v>
      </c>
      <c r="K767" s="6" t="s">
        <v>60</v>
      </c>
      <c r="L767" s="6" t="s">
        <v>48</v>
      </c>
      <c r="M767" s="6" t="s">
        <v>48</v>
      </c>
      <c r="N767" s="6" t="s">
        <v>48</v>
      </c>
      <c r="O767" s="6" t="s">
        <v>49</v>
      </c>
      <c r="P767" s="6" t="s">
        <v>49</v>
      </c>
      <c r="Q767" s="6" t="s">
        <v>49</v>
      </c>
      <c r="R767" s="6" t="s">
        <v>49</v>
      </c>
      <c r="S767" s="6" t="s">
        <v>49</v>
      </c>
      <c r="T767" s="6" t="s">
        <v>49</v>
      </c>
      <c r="U767" s="6" t="s">
        <v>49</v>
      </c>
      <c r="V767" s="6" t="s">
        <v>49</v>
      </c>
      <c r="W767" s="6" t="s">
        <v>206</v>
      </c>
      <c r="X767" s="6" t="s">
        <v>1444</v>
      </c>
      <c r="Y767" s="6" t="s">
        <v>286</v>
      </c>
      <c r="Z767" s="6" t="s">
        <v>4084</v>
      </c>
    </row>
    <row r="768" spans="1:26" ht="13.2">
      <c r="A768" s="5">
        <v>45176.606854768514</v>
      </c>
      <c r="B768" s="6" t="s">
        <v>4085</v>
      </c>
      <c r="C768" s="6" t="s">
        <v>44</v>
      </c>
      <c r="D768" s="6" t="s">
        <v>45</v>
      </c>
      <c r="E768" s="6" t="s">
        <v>29</v>
      </c>
      <c r="F768" s="6" t="s">
        <v>30</v>
      </c>
      <c r="G768" s="6" t="s">
        <v>403</v>
      </c>
      <c r="H768" s="6" t="s">
        <v>658</v>
      </c>
      <c r="I768" s="6" t="s">
        <v>33</v>
      </c>
      <c r="J768" s="6" t="s">
        <v>35</v>
      </c>
      <c r="K768" s="6" t="s">
        <v>35</v>
      </c>
      <c r="L768" s="6" t="s">
        <v>35</v>
      </c>
      <c r="M768" s="6" t="s">
        <v>35</v>
      </c>
      <c r="N768" s="6" t="s">
        <v>35</v>
      </c>
      <c r="O768" s="6" t="s">
        <v>87</v>
      </c>
      <c r="P768" s="6" t="s">
        <v>37</v>
      </c>
      <c r="Q768" s="6" t="s">
        <v>37</v>
      </c>
      <c r="R768" s="6" t="s">
        <v>37</v>
      </c>
      <c r="S768" s="6" t="s">
        <v>37</v>
      </c>
      <c r="T768" s="6" t="s">
        <v>37</v>
      </c>
      <c r="U768" s="6" t="s">
        <v>37</v>
      </c>
      <c r="V768" s="6" t="s">
        <v>37</v>
      </c>
      <c r="W768" s="6" t="s">
        <v>100</v>
      </c>
      <c r="X768" s="6" t="s">
        <v>1652</v>
      </c>
      <c r="Y768" s="6" t="s">
        <v>301</v>
      </c>
      <c r="Z768" s="6" t="s">
        <v>4086</v>
      </c>
    </row>
    <row r="769" spans="1:26" ht="13.2">
      <c r="A769" s="5">
        <v>45176.606937129633</v>
      </c>
      <c r="B769" s="6" t="s">
        <v>4087</v>
      </c>
      <c r="C769" s="6" t="s">
        <v>27</v>
      </c>
      <c r="D769" s="6" t="s">
        <v>45</v>
      </c>
      <c r="E769" s="6" t="s">
        <v>29</v>
      </c>
      <c r="F769" s="6" t="s">
        <v>30</v>
      </c>
      <c r="G769" s="6" t="s">
        <v>31</v>
      </c>
      <c r="H769" s="6" t="s">
        <v>112</v>
      </c>
      <c r="I769" s="6" t="s">
        <v>47</v>
      </c>
      <c r="J769" s="6" t="s">
        <v>35</v>
      </c>
      <c r="K769" s="6" t="s">
        <v>35</v>
      </c>
      <c r="L769" s="6" t="s">
        <v>35</v>
      </c>
      <c r="M769" s="6" t="s">
        <v>35</v>
      </c>
      <c r="N769" s="6" t="s">
        <v>35</v>
      </c>
      <c r="O769" s="6" t="s">
        <v>49</v>
      </c>
      <c r="P769" s="6" t="s">
        <v>49</v>
      </c>
      <c r="Q769" s="6" t="s">
        <v>38</v>
      </c>
      <c r="R769" s="6" t="s">
        <v>49</v>
      </c>
      <c r="S769" s="6" t="s">
        <v>49</v>
      </c>
      <c r="T769" s="6" t="s">
        <v>49</v>
      </c>
      <c r="U769" s="6" t="s">
        <v>49</v>
      </c>
      <c r="V769" s="6" t="s">
        <v>37</v>
      </c>
      <c r="W769" s="6" t="s">
        <v>88</v>
      </c>
      <c r="X769" s="6" t="s">
        <v>1141</v>
      </c>
      <c r="Y769" s="6" t="s">
        <v>754</v>
      </c>
      <c r="Z769" s="6" t="s">
        <v>4088</v>
      </c>
    </row>
    <row r="770" spans="1:26" ht="13.2">
      <c r="A770" s="5">
        <v>45176.606954988427</v>
      </c>
      <c r="B770" s="6" t="s">
        <v>4089</v>
      </c>
      <c r="C770" s="6" t="s">
        <v>27</v>
      </c>
      <c r="D770" s="6" t="s">
        <v>45</v>
      </c>
      <c r="E770" s="6" t="s">
        <v>29</v>
      </c>
      <c r="F770" s="6" t="s">
        <v>30</v>
      </c>
      <c r="G770" s="6" t="s">
        <v>454</v>
      </c>
      <c r="H770" s="6" t="s">
        <v>94</v>
      </c>
      <c r="I770" s="6" t="s">
        <v>33</v>
      </c>
      <c r="J770" s="6" t="s">
        <v>34</v>
      </c>
      <c r="K770" s="6" t="s">
        <v>35</v>
      </c>
      <c r="L770" s="6" t="s">
        <v>35</v>
      </c>
      <c r="M770" s="6" t="s">
        <v>34</v>
      </c>
      <c r="N770" s="6" t="s">
        <v>35</v>
      </c>
      <c r="O770" s="6" t="s">
        <v>36</v>
      </c>
      <c r="P770" s="6" t="s">
        <v>38</v>
      </c>
      <c r="Q770" s="6" t="s">
        <v>38</v>
      </c>
      <c r="R770" s="6" t="s">
        <v>38</v>
      </c>
      <c r="S770" s="6" t="s">
        <v>38</v>
      </c>
      <c r="T770" s="6" t="s">
        <v>38</v>
      </c>
      <c r="U770" s="6" t="s">
        <v>38</v>
      </c>
      <c r="V770" s="6" t="s">
        <v>38</v>
      </c>
      <c r="W770" s="6" t="s">
        <v>126</v>
      </c>
      <c r="X770" s="6" t="s">
        <v>940</v>
      </c>
      <c r="Y770" s="6" t="s">
        <v>90</v>
      </c>
      <c r="Z770" s="6" t="s">
        <v>575</v>
      </c>
    </row>
    <row r="771" spans="1:26" ht="13.2">
      <c r="A771" s="5">
        <v>45176.607922303243</v>
      </c>
      <c r="B771" s="6" t="s">
        <v>4097</v>
      </c>
      <c r="C771" s="6" t="s">
        <v>27</v>
      </c>
      <c r="D771" s="6" t="s">
        <v>45</v>
      </c>
      <c r="E771" s="6" t="s">
        <v>29</v>
      </c>
      <c r="F771" s="6" t="s">
        <v>30</v>
      </c>
      <c r="G771" s="6" t="s">
        <v>31</v>
      </c>
      <c r="H771" s="6" t="s">
        <v>94</v>
      </c>
      <c r="I771" s="6" t="s">
        <v>47</v>
      </c>
      <c r="J771" s="6" t="s">
        <v>60</v>
      </c>
      <c r="K771" s="6" t="s">
        <v>60</v>
      </c>
      <c r="L771" s="6" t="s">
        <v>35</v>
      </c>
      <c r="M771" s="6" t="s">
        <v>35</v>
      </c>
      <c r="N771" s="6" t="s">
        <v>60</v>
      </c>
      <c r="O771" s="6" t="s">
        <v>49</v>
      </c>
      <c r="P771" s="6" t="s">
        <v>49</v>
      </c>
      <c r="Q771" s="6" t="s">
        <v>49</v>
      </c>
      <c r="R771" s="6" t="s">
        <v>49</v>
      </c>
      <c r="S771" s="6" t="s">
        <v>49</v>
      </c>
      <c r="T771" s="6" t="s">
        <v>49</v>
      </c>
      <c r="U771" s="6" t="s">
        <v>49</v>
      </c>
      <c r="V771" s="6" t="s">
        <v>49</v>
      </c>
      <c r="W771" s="6" t="s">
        <v>88</v>
      </c>
      <c r="X771" s="6" t="s">
        <v>1141</v>
      </c>
      <c r="Y771" s="6" t="s">
        <v>2934</v>
      </c>
      <c r="Z771" s="6" t="s">
        <v>4098</v>
      </c>
    </row>
    <row r="772" spans="1:26" ht="13.2">
      <c r="A772" s="5">
        <v>45176.608488437501</v>
      </c>
      <c r="B772" s="6" t="s">
        <v>4099</v>
      </c>
      <c r="C772" s="6" t="s">
        <v>27</v>
      </c>
      <c r="D772" s="6" t="s">
        <v>45</v>
      </c>
      <c r="E772" s="6" t="s">
        <v>29</v>
      </c>
      <c r="F772" s="6" t="s">
        <v>30</v>
      </c>
      <c r="G772" s="6" t="s">
        <v>31</v>
      </c>
      <c r="H772" s="6" t="s">
        <v>32</v>
      </c>
      <c r="I772" s="6" t="s">
        <v>33</v>
      </c>
      <c r="J772" s="6" t="s">
        <v>35</v>
      </c>
      <c r="K772" s="6" t="s">
        <v>35</v>
      </c>
      <c r="L772" s="6" t="s">
        <v>35</v>
      </c>
      <c r="M772" s="6" t="s">
        <v>35</v>
      </c>
      <c r="N772" s="6" t="s">
        <v>48</v>
      </c>
      <c r="O772" s="6" t="s">
        <v>87</v>
      </c>
      <c r="P772" s="6" t="s">
        <v>37</v>
      </c>
      <c r="Q772" s="6" t="s">
        <v>37</v>
      </c>
      <c r="R772" s="6" t="s">
        <v>37</v>
      </c>
      <c r="S772" s="6" t="s">
        <v>37</v>
      </c>
      <c r="T772" s="6" t="s">
        <v>37</v>
      </c>
      <c r="U772" s="6" t="s">
        <v>37</v>
      </c>
      <c r="V772" s="6" t="s">
        <v>37</v>
      </c>
      <c r="W772" s="6" t="s">
        <v>480</v>
      </c>
      <c r="X772" s="6" t="s">
        <v>1468</v>
      </c>
      <c r="Y772" s="6" t="s">
        <v>621</v>
      </c>
      <c r="Z772" s="6" t="s">
        <v>4100</v>
      </c>
    </row>
    <row r="773" spans="1:26" ht="13.2">
      <c r="A773" s="5">
        <v>45176.609534861112</v>
      </c>
      <c r="B773" s="6" t="s">
        <v>4109</v>
      </c>
      <c r="C773" s="6" t="s">
        <v>27</v>
      </c>
      <c r="D773" s="6" t="s">
        <v>45</v>
      </c>
      <c r="E773" s="6" t="s">
        <v>75</v>
      </c>
      <c r="F773" s="6" t="s">
        <v>76</v>
      </c>
      <c r="G773" s="6" t="s">
        <v>31</v>
      </c>
      <c r="H773" s="6" t="s">
        <v>83</v>
      </c>
      <c r="I773" s="6" t="s">
        <v>47</v>
      </c>
      <c r="J773" s="6" t="s">
        <v>48</v>
      </c>
      <c r="K773" s="6" t="s">
        <v>35</v>
      </c>
      <c r="L773" s="6" t="s">
        <v>60</v>
      </c>
      <c r="M773" s="6" t="s">
        <v>60</v>
      </c>
      <c r="N773" s="6" t="s">
        <v>48</v>
      </c>
      <c r="O773" s="6" t="s">
        <v>87</v>
      </c>
      <c r="P773" s="6" t="s">
        <v>37</v>
      </c>
      <c r="Q773" s="6" t="s">
        <v>37</v>
      </c>
      <c r="R773" s="6" t="s">
        <v>49</v>
      </c>
      <c r="S773" s="6" t="s">
        <v>37</v>
      </c>
      <c r="T773" s="6" t="s">
        <v>69</v>
      </c>
      <c r="U773" s="6" t="s">
        <v>49</v>
      </c>
      <c r="V773" s="6" t="s">
        <v>49</v>
      </c>
      <c r="W773" s="6" t="s">
        <v>1639</v>
      </c>
      <c r="X773" s="6" t="s">
        <v>940</v>
      </c>
      <c r="Y773" s="6" t="s">
        <v>555</v>
      </c>
      <c r="Z773" s="6" t="s">
        <v>4110</v>
      </c>
    </row>
    <row r="774" spans="1:26" ht="13.2">
      <c r="A774" s="5">
        <v>45176.611353402783</v>
      </c>
      <c r="B774" s="6" t="s">
        <v>4113</v>
      </c>
      <c r="C774" s="6" t="s">
        <v>44</v>
      </c>
      <c r="D774" s="6" t="s">
        <v>45</v>
      </c>
      <c r="E774" s="6" t="s">
        <v>29</v>
      </c>
      <c r="F774" s="6" t="s">
        <v>30</v>
      </c>
      <c r="G774" s="6" t="s">
        <v>214</v>
      </c>
      <c r="H774" s="6" t="s">
        <v>32</v>
      </c>
      <c r="I774" s="6" t="s">
        <v>33</v>
      </c>
      <c r="J774" s="6" t="s">
        <v>35</v>
      </c>
      <c r="K774" s="6" t="s">
        <v>35</v>
      </c>
      <c r="L774" s="6" t="s">
        <v>35</v>
      </c>
      <c r="M774" s="6" t="s">
        <v>35</v>
      </c>
      <c r="N774" s="6" t="s">
        <v>35</v>
      </c>
      <c r="O774" s="6" t="s">
        <v>87</v>
      </c>
      <c r="P774" s="6" t="s">
        <v>37</v>
      </c>
      <c r="Q774" s="6" t="s">
        <v>37</v>
      </c>
      <c r="R774" s="6" t="s">
        <v>37</v>
      </c>
      <c r="S774" s="6" t="s">
        <v>37</v>
      </c>
      <c r="T774" s="6" t="s">
        <v>37</v>
      </c>
      <c r="U774" s="6" t="s">
        <v>37</v>
      </c>
      <c r="V774" s="6" t="s">
        <v>37</v>
      </c>
      <c r="W774" s="6" t="s">
        <v>197</v>
      </c>
      <c r="X774" s="6" t="s">
        <v>940</v>
      </c>
      <c r="Y774" s="6" t="s">
        <v>4114</v>
      </c>
      <c r="Z774" s="6" t="s">
        <v>4115</v>
      </c>
    </row>
    <row r="775" spans="1:26" ht="13.2">
      <c r="A775" s="5">
        <v>45176.611732349542</v>
      </c>
      <c r="B775" s="6" t="s">
        <v>4118</v>
      </c>
      <c r="C775" s="6" t="s">
        <v>27</v>
      </c>
      <c r="D775" s="6" t="s">
        <v>45</v>
      </c>
      <c r="E775" s="6" t="s">
        <v>29</v>
      </c>
      <c r="F775" s="6" t="s">
        <v>30</v>
      </c>
      <c r="G775" s="6" t="s">
        <v>31</v>
      </c>
      <c r="H775" s="6" t="s">
        <v>83</v>
      </c>
      <c r="I775" s="6" t="s">
        <v>33</v>
      </c>
      <c r="J775" s="6" t="s">
        <v>34</v>
      </c>
      <c r="K775" s="6" t="s">
        <v>34</v>
      </c>
      <c r="L775" s="6" t="s">
        <v>35</v>
      </c>
      <c r="M775" s="6" t="s">
        <v>35</v>
      </c>
      <c r="N775" s="6" t="s">
        <v>35</v>
      </c>
      <c r="O775" s="6" t="s">
        <v>87</v>
      </c>
      <c r="P775" s="6" t="s">
        <v>37</v>
      </c>
      <c r="Q775" s="6" t="s">
        <v>37</v>
      </c>
      <c r="R775" s="6" t="s">
        <v>37</v>
      </c>
      <c r="S775" s="6" t="s">
        <v>37</v>
      </c>
      <c r="T775" s="6" t="s">
        <v>37</v>
      </c>
      <c r="U775" s="6" t="s">
        <v>37</v>
      </c>
      <c r="V775" s="6" t="s">
        <v>37</v>
      </c>
      <c r="W775" s="6" t="s">
        <v>77</v>
      </c>
      <c r="X775" s="6" t="s">
        <v>1052</v>
      </c>
      <c r="Y775" s="6" t="s">
        <v>79</v>
      </c>
      <c r="Z775" s="6" t="s">
        <v>4119</v>
      </c>
    </row>
    <row r="776" spans="1:26" ht="13.2">
      <c r="A776" s="5">
        <v>45176.613122175928</v>
      </c>
      <c r="B776" s="6" t="s">
        <v>4120</v>
      </c>
      <c r="C776" s="6" t="s">
        <v>27</v>
      </c>
      <c r="D776" s="6" t="s">
        <v>45</v>
      </c>
      <c r="E776" s="6" t="s">
        <v>29</v>
      </c>
      <c r="F776" s="6" t="s">
        <v>30</v>
      </c>
      <c r="G776" s="6" t="s">
        <v>58</v>
      </c>
      <c r="H776" s="6" t="s">
        <v>112</v>
      </c>
      <c r="I776" s="6" t="s">
        <v>33</v>
      </c>
      <c r="J776" s="6" t="s">
        <v>35</v>
      </c>
      <c r="K776" s="6" t="s">
        <v>35</v>
      </c>
      <c r="L776" s="6" t="s">
        <v>35</v>
      </c>
      <c r="M776" s="6" t="s">
        <v>35</v>
      </c>
      <c r="N776" s="6" t="s">
        <v>35</v>
      </c>
      <c r="O776" s="6" t="s">
        <v>87</v>
      </c>
      <c r="P776" s="6" t="s">
        <v>37</v>
      </c>
      <c r="Q776" s="6" t="s">
        <v>37</v>
      </c>
      <c r="R776" s="6" t="s">
        <v>37</v>
      </c>
      <c r="S776" s="6" t="s">
        <v>37</v>
      </c>
      <c r="T776" s="6" t="s">
        <v>37</v>
      </c>
      <c r="U776" s="6" t="s">
        <v>37</v>
      </c>
      <c r="V776" s="6" t="s">
        <v>37</v>
      </c>
      <c r="W776" s="6" t="s">
        <v>450</v>
      </c>
      <c r="X776" s="6" t="s">
        <v>1536</v>
      </c>
      <c r="Y776" s="6" t="s">
        <v>388</v>
      </c>
      <c r="Z776" s="6" t="s">
        <v>3510</v>
      </c>
    </row>
    <row r="777" spans="1:26" ht="13.2">
      <c r="A777" s="5">
        <v>45176.616066921299</v>
      </c>
      <c r="B777" s="6" t="s">
        <v>4126</v>
      </c>
      <c r="C777" s="6" t="s">
        <v>27</v>
      </c>
      <c r="D777" s="6" t="s">
        <v>45</v>
      </c>
      <c r="E777" s="6" t="s">
        <v>75</v>
      </c>
      <c r="F777" s="6" t="s">
        <v>30</v>
      </c>
      <c r="G777" s="6" t="s">
        <v>31</v>
      </c>
      <c r="H777" s="6" t="s">
        <v>94</v>
      </c>
      <c r="I777" s="6" t="s">
        <v>47</v>
      </c>
      <c r="J777" s="6" t="s">
        <v>48</v>
      </c>
      <c r="K777" s="6" t="s">
        <v>48</v>
      </c>
      <c r="L777" s="6" t="s">
        <v>48</v>
      </c>
      <c r="M777" s="6" t="s">
        <v>48</v>
      </c>
      <c r="N777" s="6" t="s">
        <v>48</v>
      </c>
      <c r="O777" s="6" t="s">
        <v>49</v>
      </c>
      <c r="P777" s="6" t="s">
        <v>49</v>
      </c>
      <c r="Q777" s="6" t="s">
        <v>49</v>
      </c>
      <c r="R777" s="6" t="s">
        <v>49</v>
      </c>
      <c r="S777" s="6" t="s">
        <v>49</v>
      </c>
      <c r="T777" s="6" t="s">
        <v>49</v>
      </c>
      <c r="U777" s="6" t="s">
        <v>49</v>
      </c>
      <c r="V777" s="6" t="s">
        <v>49</v>
      </c>
      <c r="W777" s="6" t="s">
        <v>197</v>
      </c>
      <c r="X777" s="6" t="s">
        <v>1180</v>
      </c>
      <c r="Y777" s="6" t="s">
        <v>2934</v>
      </c>
      <c r="Z777" s="6" t="s">
        <v>4127</v>
      </c>
    </row>
    <row r="778" spans="1:26" ht="13.2">
      <c r="A778" s="5">
        <v>45176.616334537037</v>
      </c>
      <c r="B778" s="6" t="s">
        <v>4130</v>
      </c>
      <c r="C778" s="6" t="s">
        <v>27</v>
      </c>
      <c r="D778" s="6" t="s">
        <v>45</v>
      </c>
      <c r="E778" s="6" t="s">
        <v>75</v>
      </c>
      <c r="F778" s="6" t="s">
        <v>30</v>
      </c>
      <c r="G778" s="6" t="s">
        <v>31</v>
      </c>
      <c r="H778" s="6" t="s">
        <v>112</v>
      </c>
      <c r="I778" s="6" t="s">
        <v>47</v>
      </c>
      <c r="J778" s="6" t="s">
        <v>48</v>
      </c>
      <c r="K778" s="6" t="s">
        <v>48</v>
      </c>
      <c r="L778" s="6" t="s">
        <v>48</v>
      </c>
      <c r="M778" s="6" t="s">
        <v>48</v>
      </c>
      <c r="N778" s="6" t="s">
        <v>48</v>
      </c>
      <c r="O778" s="6" t="s">
        <v>49</v>
      </c>
      <c r="P778" s="6" t="s">
        <v>49</v>
      </c>
      <c r="Q778" s="6" t="s">
        <v>49</v>
      </c>
      <c r="R778" s="6" t="s">
        <v>49</v>
      </c>
      <c r="S778" s="6" t="s">
        <v>49</v>
      </c>
      <c r="T778" s="6" t="s">
        <v>49</v>
      </c>
      <c r="U778" s="6" t="s">
        <v>49</v>
      </c>
      <c r="V778" s="6" t="s">
        <v>49</v>
      </c>
      <c r="W778" s="6" t="s">
        <v>95</v>
      </c>
      <c r="X778" s="6" t="s">
        <v>1444</v>
      </c>
      <c r="Y778" s="6" t="s">
        <v>286</v>
      </c>
      <c r="Z778" s="6" t="s">
        <v>4131</v>
      </c>
    </row>
    <row r="779" spans="1:26" ht="13.2">
      <c r="A779" s="5">
        <v>45176.61672878472</v>
      </c>
      <c r="B779" s="6" t="s">
        <v>4120</v>
      </c>
      <c r="C779" s="6" t="s">
        <v>27</v>
      </c>
      <c r="D779" s="6" t="s">
        <v>45</v>
      </c>
      <c r="E779" s="6" t="s">
        <v>29</v>
      </c>
      <c r="F779" s="6" t="s">
        <v>30</v>
      </c>
      <c r="G779" s="6" t="s">
        <v>58</v>
      </c>
      <c r="H779" s="6" t="s">
        <v>94</v>
      </c>
      <c r="I779" s="6" t="s">
        <v>47</v>
      </c>
      <c r="J779" s="6" t="s">
        <v>48</v>
      </c>
      <c r="K779" s="6" t="s">
        <v>48</v>
      </c>
      <c r="L779" s="6" t="s">
        <v>35</v>
      </c>
      <c r="M779" s="6" t="s">
        <v>35</v>
      </c>
      <c r="N779" s="6" t="s">
        <v>35</v>
      </c>
      <c r="O779" s="6" t="s">
        <v>49</v>
      </c>
      <c r="P779" s="6" t="s">
        <v>49</v>
      </c>
      <c r="Q779" s="6" t="s">
        <v>49</v>
      </c>
      <c r="R779" s="6" t="s">
        <v>49</v>
      </c>
      <c r="S779" s="6" t="s">
        <v>49</v>
      </c>
      <c r="T779" s="6" t="s">
        <v>49</v>
      </c>
      <c r="U779" s="6" t="s">
        <v>49</v>
      </c>
      <c r="V779" s="6" t="s">
        <v>49</v>
      </c>
      <c r="W779" s="6" t="s">
        <v>206</v>
      </c>
      <c r="X779" s="6" t="s">
        <v>1766</v>
      </c>
      <c r="Y779" s="6" t="s">
        <v>344</v>
      </c>
      <c r="Z779" s="6" t="s">
        <v>3510</v>
      </c>
    </row>
    <row r="780" spans="1:26" ht="13.2">
      <c r="A780" s="5">
        <v>45176.620419375002</v>
      </c>
      <c r="B780" s="6" t="s">
        <v>4134</v>
      </c>
      <c r="C780" s="6" t="s">
        <v>27</v>
      </c>
      <c r="D780" s="6" t="s">
        <v>45</v>
      </c>
      <c r="E780" s="6" t="s">
        <v>75</v>
      </c>
      <c r="F780" s="6" t="s">
        <v>76</v>
      </c>
      <c r="G780" s="6" t="s">
        <v>31</v>
      </c>
      <c r="H780" s="6" t="s">
        <v>32</v>
      </c>
      <c r="I780" s="6" t="s">
        <v>33</v>
      </c>
      <c r="J780" s="6" t="s">
        <v>35</v>
      </c>
      <c r="K780" s="6" t="s">
        <v>48</v>
      </c>
      <c r="L780" s="6" t="s">
        <v>35</v>
      </c>
      <c r="M780" s="6" t="s">
        <v>48</v>
      </c>
      <c r="N780" s="6" t="s">
        <v>34</v>
      </c>
      <c r="O780" s="6" t="s">
        <v>87</v>
      </c>
      <c r="P780" s="6" t="s">
        <v>49</v>
      </c>
      <c r="Q780" s="6" t="s">
        <v>37</v>
      </c>
      <c r="R780" s="6" t="s">
        <v>69</v>
      </c>
      <c r="S780" s="6" t="s">
        <v>38</v>
      </c>
      <c r="T780" s="6" t="s">
        <v>49</v>
      </c>
      <c r="U780" s="6" t="s">
        <v>38</v>
      </c>
      <c r="V780" s="6" t="s">
        <v>38</v>
      </c>
      <c r="W780" s="6" t="s">
        <v>113</v>
      </c>
      <c r="X780" s="6" t="s">
        <v>1302</v>
      </c>
      <c r="Y780" s="6" t="s">
        <v>388</v>
      </c>
      <c r="Z780" s="6" t="s">
        <v>4135</v>
      </c>
    </row>
    <row r="781" spans="1:26" ht="13.2">
      <c r="A781" s="5">
        <v>45176.627538819448</v>
      </c>
      <c r="B781" s="6" t="s">
        <v>4141</v>
      </c>
      <c r="C781" s="6" t="s">
        <v>27</v>
      </c>
      <c r="D781" s="6" t="s">
        <v>45</v>
      </c>
      <c r="E781" s="6" t="s">
        <v>75</v>
      </c>
      <c r="F781" s="6" t="s">
        <v>30</v>
      </c>
      <c r="G781" s="6" t="s">
        <v>58</v>
      </c>
      <c r="H781" s="6" t="s">
        <v>32</v>
      </c>
      <c r="I781" s="6" t="s">
        <v>47</v>
      </c>
      <c r="J781" s="6" t="s">
        <v>35</v>
      </c>
      <c r="K781" s="6" t="s">
        <v>48</v>
      </c>
      <c r="L781" s="6" t="s">
        <v>48</v>
      </c>
      <c r="M781" s="6" t="s">
        <v>48</v>
      </c>
      <c r="N781" s="6" t="s">
        <v>48</v>
      </c>
      <c r="O781" s="6" t="s">
        <v>49</v>
      </c>
      <c r="P781" s="6" t="s">
        <v>49</v>
      </c>
      <c r="Q781" s="6" t="s">
        <v>49</v>
      </c>
      <c r="R781" s="6" t="s">
        <v>49</v>
      </c>
      <c r="S781" s="6" t="s">
        <v>49</v>
      </c>
      <c r="T781" s="6" t="s">
        <v>49</v>
      </c>
      <c r="U781" s="6" t="s">
        <v>49</v>
      </c>
      <c r="V781" s="6" t="s">
        <v>49</v>
      </c>
      <c r="W781" s="6" t="s">
        <v>70</v>
      </c>
      <c r="X781" s="6" t="s">
        <v>1698</v>
      </c>
      <c r="Y781" s="6" t="s">
        <v>188</v>
      </c>
      <c r="Z781" s="6" t="s">
        <v>4142</v>
      </c>
    </row>
    <row r="782" spans="1:26" ht="13.2">
      <c r="A782" s="5">
        <v>45176.628890034721</v>
      </c>
      <c r="B782" s="6" t="s">
        <v>4143</v>
      </c>
      <c r="C782" s="6" t="s">
        <v>44</v>
      </c>
      <c r="D782" s="6" t="s">
        <v>45</v>
      </c>
      <c r="E782" s="6" t="s">
        <v>29</v>
      </c>
      <c r="F782" s="6" t="s">
        <v>30</v>
      </c>
      <c r="G782" s="6" t="s">
        <v>31</v>
      </c>
      <c r="H782" s="6" t="s">
        <v>201</v>
      </c>
      <c r="I782" s="6" t="s">
        <v>47</v>
      </c>
      <c r="J782" s="6" t="s">
        <v>34</v>
      </c>
      <c r="K782" s="6" t="s">
        <v>48</v>
      </c>
      <c r="L782" s="6" t="s">
        <v>35</v>
      </c>
      <c r="M782" s="6" t="s">
        <v>35</v>
      </c>
      <c r="N782" s="6" t="s">
        <v>34</v>
      </c>
      <c r="O782" s="6" t="s">
        <v>36</v>
      </c>
      <c r="P782" s="6" t="s">
        <v>37</v>
      </c>
      <c r="Q782" s="6" t="s">
        <v>38</v>
      </c>
      <c r="R782" s="6" t="s">
        <v>37</v>
      </c>
      <c r="S782" s="6" t="s">
        <v>37</v>
      </c>
      <c r="T782" s="6" t="s">
        <v>37</v>
      </c>
      <c r="U782" s="6" t="s">
        <v>38</v>
      </c>
      <c r="V782" s="6" t="s">
        <v>38</v>
      </c>
      <c r="W782" s="6" t="s">
        <v>191</v>
      </c>
      <c r="X782" s="6" t="s">
        <v>1024</v>
      </c>
      <c r="Y782" s="6" t="s">
        <v>525</v>
      </c>
      <c r="Z782" s="6" t="s">
        <v>4144</v>
      </c>
    </row>
    <row r="783" spans="1:26" ht="13.2">
      <c r="A783" s="5">
        <v>45176.630628877319</v>
      </c>
      <c r="B783" s="6" t="s">
        <v>4145</v>
      </c>
      <c r="C783" s="6" t="s">
        <v>27</v>
      </c>
      <c r="D783" s="6" t="s">
        <v>45</v>
      </c>
      <c r="E783" s="6" t="s">
        <v>230</v>
      </c>
      <c r="F783" s="6" t="s">
        <v>30</v>
      </c>
      <c r="G783" s="6" t="s">
        <v>58</v>
      </c>
      <c r="H783" s="6" t="s">
        <v>112</v>
      </c>
      <c r="I783" s="6" t="s">
        <v>47</v>
      </c>
      <c r="J783" s="6" t="s">
        <v>48</v>
      </c>
      <c r="K783" s="6" t="s">
        <v>35</v>
      </c>
      <c r="L783" s="6" t="s">
        <v>35</v>
      </c>
      <c r="M783" s="6" t="s">
        <v>35</v>
      </c>
      <c r="N783" s="6" t="s">
        <v>35</v>
      </c>
      <c r="O783" s="6" t="s">
        <v>49</v>
      </c>
      <c r="P783" s="6" t="s">
        <v>37</v>
      </c>
      <c r="Q783" s="6" t="s">
        <v>37</v>
      </c>
      <c r="R783" s="6" t="s">
        <v>49</v>
      </c>
      <c r="S783" s="6" t="s">
        <v>69</v>
      </c>
      <c r="T783" s="6" t="s">
        <v>69</v>
      </c>
      <c r="U783" s="6" t="s">
        <v>69</v>
      </c>
      <c r="V783" s="6" t="s">
        <v>37</v>
      </c>
      <c r="W783" s="6" t="s">
        <v>154</v>
      </c>
      <c r="X783" s="6" t="s">
        <v>1001</v>
      </c>
      <c r="Y783" s="6" t="s">
        <v>4146</v>
      </c>
      <c r="Z783" s="6" t="s">
        <v>4147</v>
      </c>
    </row>
    <row r="784" spans="1:26" ht="13.2">
      <c r="A784" s="5">
        <v>45176.631291099533</v>
      </c>
      <c r="B784" s="6" t="s">
        <v>4150</v>
      </c>
      <c r="C784" s="6" t="s">
        <v>44</v>
      </c>
      <c r="D784" s="6" t="s">
        <v>45</v>
      </c>
      <c r="E784" s="6" t="s">
        <v>29</v>
      </c>
      <c r="F784" s="6" t="s">
        <v>30</v>
      </c>
      <c r="G784" s="6" t="s">
        <v>1498</v>
      </c>
      <c r="H784" s="6" t="s">
        <v>94</v>
      </c>
      <c r="I784" s="6" t="s">
        <v>47</v>
      </c>
      <c r="J784" s="6" t="s">
        <v>48</v>
      </c>
      <c r="K784" s="6" t="s">
        <v>48</v>
      </c>
      <c r="L784" s="6" t="s">
        <v>48</v>
      </c>
      <c r="M784" s="6" t="s">
        <v>48</v>
      </c>
      <c r="N784" s="6" t="s">
        <v>48</v>
      </c>
      <c r="O784" s="6" t="s">
        <v>49</v>
      </c>
      <c r="P784" s="6" t="s">
        <v>49</v>
      </c>
      <c r="Q784" s="6" t="s">
        <v>49</v>
      </c>
      <c r="R784" s="6" t="s">
        <v>49</v>
      </c>
      <c r="S784" s="6" t="s">
        <v>49</v>
      </c>
      <c r="T784" s="6" t="s">
        <v>49</v>
      </c>
      <c r="U784" s="6" t="s">
        <v>49</v>
      </c>
      <c r="V784" s="6" t="s">
        <v>49</v>
      </c>
      <c r="W784" s="6" t="s">
        <v>126</v>
      </c>
      <c r="X784" s="6" t="s">
        <v>1494</v>
      </c>
      <c r="Y784" s="6" t="s">
        <v>528</v>
      </c>
      <c r="Z784" s="6" t="s">
        <v>1335</v>
      </c>
    </row>
    <row r="785" spans="1:26" ht="13.2">
      <c r="A785" s="5">
        <v>45176.632274270829</v>
      </c>
      <c r="B785" s="6" t="s">
        <v>4151</v>
      </c>
      <c r="C785" s="6" t="s">
        <v>27</v>
      </c>
      <c r="D785" s="6" t="s">
        <v>45</v>
      </c>
      <c r="E785" s="6" t="s">
        <v>29</v>
      </c>
      <c r="F785" s="6" t="s">
        <v>30</v>
      </c>
      <c r="G785" s="6" t="s">
        <v>31</v>
      </c>
      <c r="H785" s="6" t="s">
        <v>112</v>
      </c>
      <c r="I785" s="6" t="s">
        <v>33</v>
      </c>
      <c r="J785" s="6" t="s">
        <v>48</v>
      </c>
      <c r="K785" s="6" t="s">
        <v>48</v>
      </c>
      <c r="L785" s="6" t="s">
        <v>48</v>
      </c>
      <c r="M785" s="6" t="s">
        <v>35</v>
      </c>
      <c r="N785" s="6" t="s">
        <v>35</v>
      </c>
      <c r="O785" s="6" t="s">
        <v>49</v>
      </c>
      <c r="P785" s="6" t="s">
        <v>49</v>
      </c>
      <c r="Q785" s="6" t="s">
        <v>49</v>
      </c>
      <c r="R785" s="6" t="s">
        <v>49</v>
      </c>
      <c r="S785" s="6" t="s">
        <v>49</v>
      </c>
      <c r="T785" s="6" t="s">
        <v>49</v>
      </c>
      <c r="U785" s="6" t="s">
        <v>49</v>
      </c>
      <c r="V785" s="6" t="s">
        <v>49</v>
      </c>
      <c r="W785" s="6" t="s">
        <v>726</v>
      </c>
      <c r="X785" s="6" t="s">
        <v>1698</v>
      </c>
      <c r="Y785" s="6" t="s">
        <v>4152</v>
      </c>
      <c r="Z785" s="6" t="s">
        <v>4153</v>
      </c>
    </row>
    <row r="786" spans="1:26" ht="13.2">
      <c r="A786" s="5">
        <v>45176.632631782406</v>
      </c>
      <c r="B786" s="6" t="s">
        <v>4154</v>
      </c>
      <c r="C786" s="6" t="s">
        <v>27</v>
      </c>
      <c r="D786" s="6" t="s">
        <v>45</v>
      </c>
      <c r="E786" s="6" t="s">
        <v>29</v>
      </c>
      <c r="F786" s="6" t="s">
        <v>30</v>
      </c>
      <c r="G786" s="6" t="s">
        <v>31</v>
      </c>
      <c r="H786" s="6" t="s">
        <v>148</v>
      </c>
      <c r="I786" s="6" t="s">
        <v>33</v>
      </c>
      <c r="J786" s="6" t="s">
        <v>35</v>
      </c>
      <c r="K786" s="6" t="s">
        <v>35</v>
      </c>
      <c r="L786" s="6" t="s">
        <v>35</v>
      </c>
      <c r="M786" s="6" t="s">
        <v>35</v>
      </c>
      <c r="N786" s="6" t="s">
        <v>35</v>
      </c>
      <c r="O786" s="6" t="s">
        <v>87</v>
      </c>
      <c r="P786" s="6" t="s">
        <v>37</v>
      </c>
      <c r="Q786" s="6" t="s">
        <v>37</v>
      </c>
      <c r="R786" s="6" t="s">
        <v>37</v>
      </c>
      <c r="S786" s="6" t="s">
        <v>37</v>
      </c>
      <c r="T786" s="6" t="s">
        <v>37</v>
      </c>
      <c r="U786" s="6" t="s">
        <v>37</v>
      </c>
      <c r="V786" s="6" t="s">
        <v>37</v>
      </c>
      <c r="W786" s="6" t="s">
        <v>100</v>
      </c>
      <c r="X786" s="6" t="s">
        <v>1435</v>
      </c>
      <c r="Y786" s="6" t="s">
        <v>1660</v>
      </c>
      <c r="Z786" s="6" t="s">
        <v>4155</v>
      </c>
    </row>
    <row r="787" spans="1:26" ht="13.2">
      <c r="A787" s="5">
        <v>45176.633215185182</v>
      </c>
      <c r="B787" s="6" t="s">
        <v>4160</v>
      </c>
      <c r="C787" s="6" t="s">
        <v>27</v>
      </c>
      <c r="D787" s="6" t="s">
        <v>45</v>
      </c>
      <c r="E787" s="6" t="s">
        <v>29</v>
      </c>
      <c r="F787" s="6" t="s">
        <v>30</v>
      </c>
      <c r="G787" s="6" t="s">
        <v>31</v>
      </c>
      <c r="H787" s="6" t="s">
        <v>226</v>
      </c>
      <c r="I787" s="6" t="s">
        <v>47</v>
      </c>
      <c r="J787" s="6" t="s">
        <v>60</v>
      </c>
      <c r="K787" s="6" t="s">
        <v>60</v>
      </c>
      <c r="L787" s="6" t="s">
        <v>60</v>
      </c>
      <c r="M787" s="6" t="s">
        <v>60</v>
      </c>
      <c r="N787" s="6" t="s">
        <v>48</v>
      </c>
      <c r="O787" s="6" t="s">
        <v>68</v>
      </c>
      <c r="P787" s="6" t="s">
        <v>49</v>
      </c>
      <c r="Q787" s="6" t="s">
        <v>69</v>
      </c>
      <c r="R787" s="6" t="s">
        <v>69</v>
      </c>
      <c r="S787" s="6" t="s">
        <v>69</v>
      </c>
      <c r="T787" s="6" t="s">
        <v>69</v>
      </c>
      <c r="U787" s="6" t="s">
        <v>49</v>
      </c>
      <c r="V787" s="6" t="s">
        <v>69</v>
      </c>
      <c r="W787" s="6" t="s">
        <v>132</v>
      </c>
      <c r="X787" s="6" t="s">
        <v>2101</v>
      </c>
      <c r="Y787" s="6" t="s">
        <v>4161</v>
      </c>
      <c r="Z787" s="6" t="s">
        <v>4162</v>
      </c>
    </row>
    <row r="788" spans="1:26" ht="13.2">
      <c r="A788" s="5">
        <v>45176.633609050928</v>
      </c>
      <c r="B788" s="6" t="s">
        <v>4163</v>
      </c>
      <c r="C788" s="6" t="s">
        <v>27</v>
      </c>
      <c r="D788" s="6" t="s">
        <v>45</v>
      </c>
      <c r="E788" s="6" t="s">
        <v>29</v>
      </c>
      <c r="F788" s="6" t="s">
        <v>30</v>
      </c>
      <c r="G788" s="6" t="s">
        <v>58</v>
      </c>
      <c r="H788" s="6" t="s">
        <v>148</v>
      </c>
      <c r="I788" s="6" t="s">
        <v>47</v>
      </c>
      <c r="J788" s="6" t="s">
        <v>48</v>
      </c>
      <c r="K788" s="6" t="s">
        <v>48</v>
      </c>
      <c r="L788" s="6" t="s">
        <v>48</v>
      </c>
      <c r="M788" s="6" t="s">
        <v>48</v>
      </c>
      <c r="N788" s="6" t="s">
        <v>48</v>
      </c>
      <c r="O788" s="6" t="s">
        <v>49</v>
      </c>
      <c r="P788" s="6" t="s">
        <v>49</v>
      </c>
      <c r="Q788" s="6" t="s">
        <v>49</v>
      </c>
      <c r="R788" s="6" t="s">
        <v>49</v>
      </c>
      <c r="S788" s="6" t="s">
        <v>49</v>
      </c>
      <c r="T788" s="6" t="s">
        <v>49</v>
      </c>
      <c r="U788" s="6" t="s">
        <v>49</v>
      </c>
      <c r="V788" s="6" t="s">
        <v>49</v>
      </c>
      <c r="W788" s="6" t="s">
        <v>206</v>
      </c>
      <c r="X788" s="6" t="s">
        <v>1391</v>
      </c>
      <c r="Y788" s="6" t="s">
        <v>565</v>
      </c>
      <c r="Z788" s="6" t="s">
        <v>4164</v>
      </c>
    </row>
    <row r="789" spans="1:26" ht="13.2">
      <c r="A789" s="5">
        <v>45176.635737534722</v>
      </c>
      <c r="B789" s="6" t="s">
        <v>4173</v>
      </c>
      <c r="C789" s="6" t="s">
        <v>44</v>
      </c>
      <c r="D789" s="6" t="s">
        <v>45</v>
      </c>
      <c r="E789" s="6" t="s">
        <v>75</v>
      </c>
      <c r="F789" s="6" t="s">
        <v>30</v>
      </c>
      <c r="G789" s="6" t="s">
        <v>31</v>
      </c>
      <c r="H789" s="6" t="s">
        <v>201</v>
      </c>
      <c r="I789" s="6" t="s">
        <v>47</v>
      </c>
      <c r="J789" s="6" t="s">
        <v>48</v>
      </c>
      <c r="K789" s="6" t="s">
        <v>48</v>
      </c>
      <c r="L789" s="6" t="s">
        <v>60</v>
      </c>
      <c r="M789" s="6" t="s">
        <v>60</v>
      </c>
      <c r="N789" s="6" t="s">
        <v>48</v>
      </c>
      <c r="O789" s="6" t="s">
        <v>68</v>
      </c>
      <c r="P789" s="6" t="s">
        <v>69</v>
      </c>
      <c r="Q789" s="6" t="s">
        <v>49</v>
      </c>
      <c r="R789" s="6" t="s">
        <v>69</v>
      </c>
      <c r="S789" s="6" t="s">
        <v>49</v>
      </c>
      <c r="T789" s="6" t="s">
        <v>69</v>
      </c>
      <c r="U789" s="6" t="s">
        <v>69</v>
      </c>
      <c r="V789" s="6" t="s">
        <v>49</v>
      </c>
      <c r="W789" s="6" t="s">
        <v>154</v>
      </c>
      <c r="X789" s="6" t="s">
        <v>978</v>
      </c>
      <c r="Y789" s="6" t="s">
        <v>270</v>
      </c>
      <c r="Z789" s="6" t="s">
        <v>4174</v>
      </c>
    </row>
    <row r="790" spans="1:26" ht="13.2">
      <c r="A790" s="5">
        <v>45176.636528530093</v>
      </c>
      <c r="B790" s="6" t="s">
        <v>4178</v>
      </c>
      <c r="C790" s="6" t="s">
        <v>27</v>
      </c>
      <c r="D790" s="6" t="s">
        <v>45</v>
      </c>
      <c r="E790" s="6" t="s">
        <v>75</v>
      </c>
      <c r="F790" s="6" t="s">
        <v>30</v>
      </c>
      <c r="G790" s="6" t="s">
        <v>58</v>
      </c>
      <c r="H790" s="6" t="s">
        <v>112</v>
      </c>
      <c r="I790" s="6" t="s">
        <v>33</v>
      </c>
      <c r="J790" s="6" t="s">
        <v>48</v>
      </c>
      <c r="K790" s="6" t="s">
        <v>48</v>
      </c>
      <c r="L790" s="6" t="s">
        <v>48</v>
      </c>
      <c r="M790" s="6" t="s">
        <v>48</v>
      </c>
      <c r="N790" s="6" t="s">
        <v>48</v>
      </c>
      <c r="O790" s="6" t="s">
        <v>87</v>
      </c>
      <c r="P790" s="6" t="s">
        <v>37</v>
      </c>
      <c r="Q790" s="6" t="s">
        <v>37</v>
      </c>
      <c r="R790" s="6" t="s">
        <v>37</v>
      </c>
      <c r="S790" s="6" t="s">
        <v>37</v>
      </c>
      <c r="T790" s="6" t="s">
        <v>37</v>
      </c>
      <c r="U790" s="6" t="s">
        <v>37</v>
      </c>
      <c r="V790" s="6" t="s">
        <v>37</v>
      </c>
      <c r="W790" s="6" t="s">
        <v>95</v>
      </c>
      <c r="X790" s="6" t="s">
        <v>1006</v>
      </c>
      <c r="Y790" s="6" t="s">
        <v>816</v>
      </c>
      <c r="Z790" s="6" t="s">
        <v>4179</v>
      </c>
    </row>
    <row r="791" spans="1:26" ht="13.2">
      <c r="A791" s="5">
        <v>45176.637355694445</v>
      </c>
      <c r="B791" s="6" t="s">
        <v>4185</v>
      </c>
      <c r="C791" s="6" t="s">
        <v>27</v>
      </c>
      <c r="D791" s="6" t="s">
        <v>45</v>
      </c>
      <c r="E791" s="6" t="s">
        <v>75</v>
      </c>
      <c r="F791" s="6" t="s">
        <v>30</v>
      </c>
      <c r="G791" s="6" t="s">
        <v>31</v>
      </c>
      <c r="H791" s="6" t="s">
        <v>59</v>
      </c>
      <c r="I791" s="6" t="s">
        <v>33</v>
      </c>
      <c r="J791" s="6" t="s">
        <v>35</v>
      </c>
      <c r="K791" s="6" t="s">
        <v>48</v>
      </c>
      <c r="L791" s="6" t="s">
        <v>48</v>
      </c>
      <c r="M791" s="6" t="s">
        <v>35</v>
      </c>
      <c r="N791" s="6" t="s">
        <v>35</v>
      </c>
      <c r="O791" s="6" t="s">
        <v>49</v>
      </c>
      <c r="P791" s="6" t="s">
        <v>37</v>
      </c>
      <c r="Q791" s="6" t="s">
        <v>37</v>
      </c>
      <c r="R791" s="6" t="s">
        <v>49</v>
      </c>
      <c r="S791" s="6" t="s">
        <v>37</v>
      </c>
      <c r="T791" s="6" t="s">
        <v>37</v>
      </c>
      <c r="U791" s="6" t="s">
        <v>37</v>
      </c>
      <c r="V791" s="6" t="s">
        <v>37</v>
      </c>
      <c r="W791" s="6" t="s">
        <v>39</v>
      </c>
      <c r="X791" s="6" t="s">
        <v>1246</v>
      </c>
      <c r="Y791" s="6" t="s">
        <v>286</v>
      </c>
      <c r="Z791" s="6" t="s">
        <v>4186</v>
      </c>
    </row>
    <row r="792" spans="1:26" ht="13.2">
      <c r="A792" s="5">
        <v>45176.63922837963</v>
      </c>
      <c r="B792" s="6" t="s">
        <v>4193</v>
      </c>
      <c r="C792" s="6" t="s">
        <v>27</v>
      </c>
      <c r="D792" s="6" t="s">
        <v>45</v>
      </c>
      <c r="E792" s="6" t="s">
        <v>75</v>
      </c>
      <c r="F792" s="6" t="s">
        <v>30</v>
      </c>
      <c r="G792" s="6" t="s">
        <v>31</v>
      </c>
      <c r="H792" s="6" t="s">
        <v>112</v>
      </c>
      <c r="I792" s="6" t="s">
        <v>47</v>
      </c>
      <c r="J792" s="6" t="s">
        <v>48</v>
      </c>
      <c r="K792" s="6" t="s">
        <v>48</v>
      </c>
      <c r="L792" s="6" t="s">
        <v>48</v>
      </c>
      <c r="M792" s="6" t="s">
        <v>48</v>
      </c>
      <c r="N792" s="6" t="s">
        <v>48</v>
      </c>
      <c r="O792" s="6" t="s">
        <v>49</v>
      </c>
      <c r="P792" s="6" t="s">
        <v>49</v>
      </c>
      <c r="Q792" s="6" t="s">
        <v>49</v>
      </c>
      <c r="R792" s="6" t="s">
        <v>49</v>
      </c>
      <c r="S792" s="6" t="s">
        <v>49</v>
      </c>
      <c r="T792" s="6" t="s">
        <v>49</v>
      </c>
      <c r="U792" s="6" t="s">
        <v>49</v>
      </c>
      <c r="V792" s="6" t="s">
        <v>49</v>
      </c>
      <c r="W792" s="6" t="s">
        <v>100</v>
      </c>
      <c r="X792" s="6" t="s">
        <v>940</v>
      </c>
      <c r="Y792" s="6" t="s">
        <v>168</v>
      </c>
      <c r="Z792" s="6" t="s">
        <v>4194</v>
      </c>
    </row>
    <row r="793" spans="1:26" ht="13.2">
      <c r="A793" s="5">
        <v>45176.639945787036</v>
      </c>
      <c r="B793" s="6" t="s">
        <v>4198</v>
      </c>
      <c r="C793" s="6" t="s">
        <v>27</v>
      </c>
      <c r="D793" s="6" t="s">
        <v>45</v>
      </c>
      <c r="E793" s="6" t="s">
        <v>29</v>
      </c>
      <c r="F793" s="6" t="s">
        <v>30</v>
      </c>
      <c r="G793" s="6" t="s">
        <v>31</v>
      </c>
      <c r="H793" s="6" t="s">
        <v>94</v>
      </c>
      <c r="I793" s="6" t="s">
        <v>47</v>
      </c>
      <c r="J793" s="6" t="s">
        <v>48</v>
      </c>
      <c r="K793" s="6" t="s">
        <v>48</v>
      </c>
      <c r="L793" s="6" t="s">
        <v>48</v>
      </c>
      <c r="M793" s="6" t="s">
        <v>48</v>
      </c>
      <c r="N793" s="6" t="s">
        <v>35</v>
      </c>
      <c r="O793" s="6" t="s">
        <v>49</v>
      </c>
      <c r="P793" s="6" t="s">
        <v>49</v>
      </c>
      <c r="Q793" s="6" t="s">
        <v>37</v>
      </c>
      <c r="R793" s="6" t="s">
        <v>69</v>
      </c>
      <c r="S793" s="6" t="s">
        <v>49</v>
      </c>
      <c r="T793" s="6" t="s">
        <v>49</v>
      </c>
      <c r="U793" s="6" t="s">
        <v>37</v>
      </c>
      <c r="V793" s="6" t="s">
        <v>49</v>
      </c>
      <c r="W793" s="6" t="s">
        <v>100</v>
      </c>
      <c r="X793" s="6" t="s">
        <v>940</v>
      </c>
      <c r="Y793" s="6" t="s">
        <v>168</v>
      </c>
      <c r="Z793" s="6" t="s">
        <v>4199</v>
      </c>
    </row>
    <row r="794" spans="1:26" ht="13.2">
      <c r="A794" s="5">
        <v>45176.640848657407</v>
      </c>
      <c r="B794" s="6" t="s">
        <v>2547</v>
      </c>
      <c r="C794" s="6" t="s">
        <v>27</v>
      </c>
      <c r="D794" s="6" t="s">
        <v>45</v>
      </c>
      <c r="E794" s="6" t="s">
        <v>29</v>
      </c>
      <c r="F794" s="6" t="s">
        <v>30</v>
      </c>
      <c r="G794" s="6" t="s">
        <v>31</v>
      </c>
      <c r="H794" s="6" t="s">
        <v>201</v>
      </c>
      <c r="I794" s="6" t="s">
        <v>33</v>
      </c>
      <c r="J794" s="6" t="s">
        <v>48</v>
      </c>
      <c r="K794" s="6" t="s">
        <v>48</v>
      </c>
      <c r="L794" s="6" t="s">
        <v>48</v>
      </c>
      <c r="M794" s="6" t="s">
        <v>48</v>
      </c>
      <c r="N794" s="6" t="s">
        <v>35</v>
      </c>
      <c r="O794" s="6" t="s">
        <v>87</v>
      </c>
      <c r="P794" s="6" t="s">
        <v>37</v>
      </c>
      <c r="Q794" s="6" t="s">
        <v>37</v>
      </c>
      <c r="R794" s="6" t="s">
        <v>49</v>
      </c>
      <c r="S794" s="6" t="s">
        <v>37</v>
      </c>
      <c r="T794" s="6" t="s">
        <v>49</v>
      </c>
      <c r="U794" s="6" t="s">
        <v>37</v>
      </c>
      <c r="V794" s="6" t="s">
        <v>37</v>
      </c>
      <c r="W794" s="6" t="s">
        <v>39</v>
      </c>
      <c r="X794" s="6" t="s">
        <v>974</v>
      </c>
      <c r="Y794" s="6" t="s">
        <v>267</v>
      </c>
      <c r="Z794" s="6" t="s">
        <v>4205</v>
      </c>
    </row>
    <row r="795" spans="1:26" ht="13.2">
      <c r="A795" s="5">
        <v>45176.64206140046</v>
      </c>
      <c r="B795" s="6" t="s">
        <v>4212</v>
      </c>
      <c r="C795" s="6" t="s">
        <v>27</v>
      </c>
      <c r="D795" s="6" t="s">
        <v>45</v>
      </c>
      <c r="E795" s="6" t="s">
        <v>75</v>
      </c>
      <c r="F795" s="6" t="s">
        <v>30</v>
      </c>
      <c r="G795" s="6" t="s">
        <v>58</v>
      </c>
      <c r="H795" s="6" t="s">
        <v>112</v>
      </c>
      <c r="I795" s="6" t="s">
        <v>47</v>
      </c>
      <c r="J795" s="6" t="s">
        <v>48</v>
      </c>
      <c r="K795" s="6" t="s">
        <v>48</v>
      </c>
      <c r="L795" s="6" t="s">
        <v>48</v>
      </c>
      <c r="M795" s="6" t="s">
        <v>48</v>
      </c>
      <c r="N795" s="6" t="s">
        <v>48</v>
      </c>
      <c r="O795" s="6" t="s">
        <v>49</v>
      </c>
      <c r="P795" s="6" t="s">
        <v>49</v>
      </c>
      <c r="Q795" s="6" t="s">
        <v>49</v>
      </c>
      <c r="R795" s="6" t="s">
        <v>49</v>
      </c>
      <c r="S795" s="6" t="s">
        <v>49</v>
      </c>
      <c r="T795" s="6" t="s">
        <v>49</v>
      </c>
      <c r="U795" s="6" t="s">
        <v>49</v>
      </c>
      <c r="V795" s="6" t="s">
        <v>37</v>
      </c>
      <c r="W795" s="6" t="s">
        <v>197</v>
      </c>
      <c r="X795" s="6" t="s">
        <v>1042</v>
      </c>
      <c r="Y795" s="6" t="s">
        <v>151</v>
      </c>
      <c r="Z795" s="6" t="s">
        <v>4213</v>
      </c>
    </row>
    <row r="796" spans="1:26" ht="13.2">
      <c r="A796" s="5">
        <v>45176.642248773147</v>
      </c>
      <c r="B796" s="6" t="s">
        <v>4214</v>
      </c>
      <c r="C796" s="6" t="s">
        <v>27</v>
      </c>
      <c r="D796" s="6" t="s">
        <v>45</v>
      </c>
      <c r="E796" s="6" t="s">
        <v>29</v>
      </c>
      <c r="F796" s="6" t="s">
        <v>30</v>
      </c>
      <c r="G796" s="6" t="s">
        <v>31</v>
      </c>
      <c r="H796" s="6" t="s">
        <v>83</v>
      </c>
      <c r="I796" s="6" t="s">
        <v>47</v>
      </c>
      <c r="J796" s="6" t="s">
        <v>48</v>
      </c>
      <c r="K796" s="6" t="s">
        <v>48</v>
      </c>
      <c r="L796" s="6" t="s">
        <v>48</v>
      </c>
      <c r="M796" s="6" t="s">
        <v>48</v>
      </c>
      <c r="N796" s="6" t="s">
        <v>48</v>
      </c>
      <c r="O796" s="6" t="s">
        <v>49</v>
      </c>
      <c r="P796" s="6" t="s">
        <v>49</v>
      </c>
      <c r="Q796" s="6" t="s">
        <v>49</v>
      </c>
      <c r="R796" s="6" t="s">
        <v>49</v>
      </c>
      <c r="S796" s="6" t="s">
        <v>49</v>
      </c>
      <c r="T796" s="6" t="s">
        <v>49</v>
      </c>
      <c r="U796" s="6" t="s">
        <v>49</v>
      </c>
      <c r="V796" s="6" t="s">
        <v>37</v>
      </c>
      <c r="W796" s="6" t="s">
        <v>206</v>
      </c>
      <c r="X796" s="6" t="s">
        <v>2154</v>
      </c>
      <c r="Y796" s="6" t="s">
        <v>474</v>
      </c>
      <c r="Z796" s="6" t="s">
        <v>4215</v>
      </c>
    </row>
    <row r="797" spans="1:26" ht="13.2">
      <c r="A797" s="5">
        <v>45176.643100162037</v>
      </c>
      <c r="B797" s="6" t="s">
        <v>4219</v>
      </c>
      <c r="C797" s="6" t="s">
        <v>27</v>
      </c>
      <c r="D797" s="6" t="s">
        <v>45</v>
      </c>
      <c r="E797" s="6" t="s">
        <v>29</v>
      </c>
      <c r="F797" s="6" t="s">
        <v>30</v>
      </c>
      <c r="G797" s="6" t="s">
        <v>403</v>
      </c>
      <c r="H797" s="6" t="s">
        <v>46</v>
      </c>
      <c r="I797" s="6" t="s">
        <v>33</v>
      </c>
      <c r="J797" s="6" t="s">
        <v>34</v>
      </c>
      <c r="K797" s="6" t="s">
        <v>35</v>
      </c>
      <c r="L797" s="6" t="s">
        <v>35</v>
      </c>
      <c r="M797" s="6" t="s">
        <v>35</v>
      </c>
      <c r="N797" s="6" t="s">
        <v>34</v>
      </c>
      <c r="O797" s="6" t="s">
        <v>87</v>
      </c>
      <c r="P797" s="6" t="s">
        <v>38</v>
      </c>
      <c r="Q797" s="6" t="s">
        <v>38</v>
      </c>
      <c r="R797" s="6" t="s">
        <v>49</v>
      </c>
      <c r="S797" s="6" t="s">
        <v>363</v>
      </c>
      <c r="T797" s="6" t="s">
        <v>37</v>
      </c>
      <c r="U797" s="6" t="s">
        <v>363</v>
      </c>
      <c r="V797" s="6" t="s">
        <v>38</v>
      </c>
      <c r="W797" s="6" t="s">
        <v>238</v>
      </c>
      <c r="X797" s="6" t="s">
        <v>1223</v>
      </c>
      <c r="Y797" s="6" t="s">
        <v>151</v>
      </c>
      <c r="Z797" s="6" t="s">
        <v>4220</v>
      </c>
    </row>
    <row r="798" spans="1:26" ht="13.2">
      <c r="A798" s="5">
        <v>45176.643232905088</v>
      </c>
      <c r="B798" s="6" t="s">
        <v>4221</v>
      </c>
      <c r="C798" s="6" t="s">
        <v>27</v>
      </c>
      <c r="D798" s="6" t="s">
        <v>45</v>
      </c>
      <c r="E798" s="6" t="s">
        <v>75</v>
      </c>
      <c r="F798" s="6" t="s">
        <v>30</v>
      </c>
      <c r="G798" s="6" t="s">
        <v>58</v>
      </c>
      <c r="H798" s="6" t="s">
        <v>112</v>
      </c>
      <c r="I798" s="6" t="s">
        <v>47</v>
      </c>
      <c r="J798" s="6" t="s">
        <v>48</v>
      </c>
      <c r="K798" s="6" t="s">
        <v>48</v>
      </c>
      <c r="L798" s="6" t="s">
        <v>48</v>
      </c>
      <c r="M798" s="6" t="s">
        <v>48</v>
      </c>
      <c r="N798" s="6" t="s">
        <v>48</v>
      </c>
      <c r="O798" s="6" t="s">
        <v>49</v>
      </c>
      <c r="P798" s="6" t="s">
        <v>49</v>
      </c>
      <c r="Q798" s="6" t="s">
        <v>49</v>
      </c>
      <c r="R798" s="6" t="s">
        <v>49</v>
      </c>
      <c r="S798" s="6" t="s">
        <v>49</v>
      </c>
      <c r="T798" s="6" t="s">
        <v>49</v>
      </c>
      <c r="U798" s="6" t="s">
        <v>37</v>
      </c>
      <c r="V798" s="6" t="s">
        <v>37</v>
      </c>
      <c r="W798" s="6" t="s">
        <v>191</v>
      </c>
      <c r="X798" s="6" t="s">
        <v>1004</v>
      </c>
      <c r="Y798" s="6" t="s">
        <v>474</v>
      </c>
      <c r="Z798" s="6" t="s">
        <v>4222</v>
      </c>
    </row>
    <row r="799" spans="1:26" ht="13.2">
      <c r="A799" s="5">
        <v>45176.643341759263</v>
      </c>
      <c r="B799" s="6" t="s">
        <v>4223</v>
      </c>
      <c r="C799" s="6" t="s">
        <v>27</v>
      </c>
      <c r="D799" s="6" t="s">
        <v>45</v>
      </c>
      <c r="E799" s="6" t="s">
        <v>230</v>
      </c>
      <c r="F799" s="6" t="s">
        <v>30</v>
      </c>
      <c r="G799" s="6" t="s">
        <v>58</v>
      </c>
      <c r="H799" s="6" t="s">
        <v>226</v>
      </c>
      <c r="I799" s="6" t="s">
        <v>47</v>
      </c>
      <c r="J799" s="6" t="s">
        <v>48</v>
      </c>
      <c r="K799" s="6" t="s">
        <v>48</v>
      </c>
      <c r="L799" s="6" t="s">
        <v>48</v>
      </c>
      <c r="M799" s="6" t="s">
        <v>48</v>
      </c>
      <c r="N799" s="6" t="s">
        <v>48</v>
      </c>
      <c r="O799" s="6" t="s">
        <v>49</v>
      </c>
      <c r="P799" s="6" t="s">
        <v>49</v>
      </c>
      <c r="Q799" s="6" t="s">
        <v>49</v>
      </c>
      <c r="R799" s="6" t="s">
        <v>49</v>
      </c>
      <c r="S799" s="6" t="s">
        <v>49</v>
      </c>
      <c r="T799" s="6" t="s">
        <v>49</v>
      </c>
      <c r="U799" s="6" t="s">
        <v>49</v>
      </c>
      <c r="V799" s="6" t="s">
        <v>37</v>
      </c>
      <c r="W799" s="6" t="s">
        <v>206</v>
      </c>
      <c r="X799" s="6" t="s">
        <v>1302</v>
      </c>
      <c r="Y799" s="6" t="s">
        <v>474</v>
      </c>
      <c r="Z799" s="6" t="s">
        <v>4224</v>
      </c>
    </row>
    <row r="800" spans="1:26" ht="13.2">
      <c r="A800" s="5">
        <v>45176.643684201394</v>
      </c>
      <c r="B800" s="6" t="s">
        <v>4225</v>
      </c>
      <c r="C800" s="6" t="s">
        <v>27</v>
      </c>
      <c r="D800" s="6" t="s">
        <v>45</v>
      </c>
      <c r="E800" s="6" t="s">
        <v>29</v>
      </c>
      <c r="F800" s="6" t="s">
        <v>30</v>
      </c>
      <c r="G800" s="6" t="s">
        <v>31</v>
      </c>
      <c r="H800" s="6" t="s">
        <v>226</v>
      </c>
      <c r="I800" s="6" t="s">
        <v>33</v>
      </c>
      <c r="J800" s="6" t="s">
        <v>35</v>
      </c>
      <c r="K800" s="6" t="s">
        <v>35</v>
      </c>
      <c r="L800" s="6" t="s">
        <v>48</v>
      </c>
      <c r="M800" s="6" t="s">
        <v>48</v>
      </c>
      <c r="N800" s="6" t="s">
        <v>35</v>
      </c>
      <c r="O800" s="6" t="s">
        <v>87</v>
      </c>
      <c r="P800" s="6" t="s">
        <v>37</v>
      </c>
      <c r="Q800" s="6" t="s">
        <v>49</v>
      </c>
      <c r="R800" s="6" t="s">
        <v>363</v>
      </c>
      <c r="S800" s="6" t="s">
        <v>38</v>
      </c>
      <c r="T800" s="6" t="s">
        <v>37</v>
      </c>
      <c r="U800" s="6" t="s">
        <v>37</v>
      </c>
      <c r="V800" s="6" t="s">
        <v>38</v>
      </c>
      <c r="W800" s="6" t="s">
        <v>50</v>
      </c>
      <c r="X800" s="6" t="s">
        <v>1320</v>
      </c>
      <c r="Y800" s="6" t="s">
        <v>223</v>
      </c>
      <c r="Z800" s="6" t="s">
        <v>4226</v>
      </c>
    </row>
    <row r="801" spans="1:26" ht="13.2">
      <c r="A801" s="5">
        <v>45176.644760520838</v>
      </c>
      <c r="B801" s="6" t="s">
        <v>4227</v>
      </c>
      <c r="C801" s="6" t="s">
        <v>44</v>
      </c>
      <c r="D801" s="6" t="s">
        <v>45</v>
      </c>
      <c r="E801" s="6" t="s">
        <v>29</v>
      </c>
      <c r="F801" s="6" t="s">
        <v>76</v>
      </c>
      <c r="G801" s="6" t="s">
        <v>31</v>
      </c>
      <c r="H801" s="6" t="s">
        <v>148</v>
      </c>
      <c r="I801" s="6" t="s">
        <v>33</v>
      </c>
      <c r="J801" s="6" t="s">
        <v>48</v>
      </c>
      <c r="K801" s="6" t="s">
        <v>35</v>
      </c>
      <c r="L801" s="6" t="s">
        <v>35</v>
      </c>
      <c r="M801" s="6" t="s">
        <v>35</v>
      </c>
      <c r="N801" s="6" t="s">
        <v>35</v>
      </c>
      <c r="O801" s="6" t="s">
        <v>49</v>
      </c>
      <c r="P801" s="6" t="s">
        <v>37</v>
      </c>
      <c r="Q801" s="6" t="s">
        <v>37</v>
      </c>
      <c r="R801" s="6" t="s">
        <v>37</v>
      </c>
      <c r="S801" s="6" t="s">
        <v>37</v>
      </c>
      <c r="T801" s="6" t="s">
        <v>37</v>
      </c>
      <c r="U801" s="6" t="s">
        <v>37</v>
      </c>
      <c r="V801" s="6" t="s">
        <v>37</v>
      </c>
      <c r="W801" s="6" t="s">
        <v>95</v>
      </c>
      <c r="X801" s="6" t="s">
        <v>2026</v>
      </c>
      <c r="Y801" s="6" t="s">
        <v>4228</v>
      </c>
      <c r="Z801" s="6" t="s">
        <v>4229</v>
      </c>
    </row>
    <row r="802" spans="1:26" ht="13.2">
      <c r="A802" s="5">
        <v>45176.645913993052</v>
      </c>
      <c r="B802" s="6" t="s">
        <v>4233</v>
      </c>
      <c r="C802" s="6" t="s">
        <v>27</v>
      </c>
      <c r="D802" s="6" t="s">
        <v>45</v>
      </c>
      <c r="E802" s="6" t="s">
        <v>75</v>
      </c>
      <c r="F802" s="6" t="s">
        <v>30</v>
      </c>
      <c r="G802" s="6" t="s">
        <v>31</v>
      </c>
      <c r="H802" s="6" t="s">
        <v>112</v>
      </c>
      <c r="I802" s="6" t="s">
        <v>47</v>
      </c>
      <c r="J802" s="6" t="s">
        <v>48</v>
      </c>
      <c r="K802" s="6" t="s">
        <v>48</v>
      </c>
      <c r="L802" s="6" t="s">
        <v>48</v>
      </c>
      <c r="M802" s="6" t="s">
        <v>48</v>
      </c>
      <c r="N802" s="6" t="s">
        <v>48</v>
      </c>
      <c r="O802" s="6" t="s">
        <v>49</v>
      </c>
      <c r="P802" s="6" t="s">
        <v>49</v>
      </c>
      <c r="Q802" s="6" t="s">
        <v>37</v>
      </c>
      <c r="R802" s="6" t="s">
        <v>49</v>
      </c>
      <c r="S802" s="6" t="s">
        <v>49</v>
      </c>
      <c r="T802" s="6" t="s">
        <v>49</v>
      </c>
      <c r="U802" s="6" t="s">
        <v>49</v>
      </c>
      <c r="V802" s="6" t="s">
        <v>49</v>
      </c>
      <c r="W802" s="6" t="s">
        <v>191</v>
      </c>
      <c r="X802" s="6" t="s">
        <v>1536</v>
      </c>
      <c r="Y802" s="6" t="s">
        <v>151</v>
      </c>
      <c r="Z802" s="6" t="s">
        <v>4234</v>
      </c>
    </row>
    <row r="803" spans="1:26" ht="13.2">
      <c r="A803" s="5">
        <v>45176.646776030087</v>
      </c>
      <c r="B803" s="6" t="s">
        <v>4235</v>
      </c>
      <c r="C803" s="6" t="s">
        <v>27</v>
      </c>
      <c r="D803" s="6" t="s">
        <v>45</v>
      </c>
      <c r="E803" s="6" t="s">
        <v>29</v>
      </c>
      <c r="F803" s="6" t="s">
        <v>30</v>
      </c>
      <c r="G803" s="6" t="s">
        <v>58</v>
      </c>
      <c r="H803" s="6" t="s">
        <v>112</v>
      </c>
      <c r="I803" s="6" t="s">
        <v>47</v>
      </c>
      <c r="J803" s="6" t="s">
        <v>48</v>
      </c>
      <c r="K803" s="6" t="s">
        <v>48</v>
      </c>
      <c r="L803" s="6" t="s">
        <v>48</v>
      </c>
      <c r="M803" s="6" t="s">
        <v>48</v>
      </c>
      <c r="N803" s="6" t="s">
        <v>35</v>
      </c>
      <c r="O803" s="6" t="s">
        <v>49</v>
      </c>
      <c r="P803" s="6" t="s">
        <v>49</v>
      </c>
      <c r="Q803" s="6" t="s">
        <v>49</v>
      </c>
      <c r="R803" s="6" t="s">
        <v>49</v>
      </c>
      <c r="S803" s="6" t="s">
        <v>49</v>
      </c>
      <c r="T803" s="6" t="s">
        <v>49</v>
      </c>
      <c r="U803" s="6" t="s">
        <v>49</v>
      </c>
      <c r="V803" s="6" t="s">
        <v>37</v>
      </c>
      <c r="W803" s="6" t="s">
        <v>61</v>
      </c>
      <c r="X803" s="6" t="s">
        <v>1302</v>
      </c>
      <c r="Y803" s="6" t="s">
        <v>193</v>
      </c>
      <c r="Z803" s="6" t="s">
        <v>4236</v>
      </c>
    </row>
    <row r="804" spans="1:26" ht="13.2">
      <c r="A804" s="5">
        <v>45176.647142650458</v>
      </c>
      <c r="B804" s="6" t="s">
        <v>4237</v>
      </c>
      <c r="C804" s="6" t="s">
        <v>27</v>
      </c>
      <c r="D804" s="6" t="s">
        <v>45</v>
      </c>
      <c r="E804" s="6" t="s">
        <v>230</v>
      </c>
      <c r="F804" s="6" t="s">
        <v>30</v>
      </c>
      <c r="G804" s="6" t="s">
        <v>58</v>
      </c>
      <c r="H804" s="6" t="s">
        <v>226</v>
      </c>
      <c r="I804" s="6" t="s">
        <v>33</v>
      </c>
      <c r="J804" s="6" t="s">
        <v>35</v>
      </c>
      <c r="K804" s="6" t="s">
        <v>35</v>
      </c>
      <c r="L804" s="6" t="s">
        <v>35</v>
      </c>
      <c r="M804" s="6" t="s">
        <v>35</v>
      </c>
      <c r="N804" s="6" t="s">
        <v>34</v>
      </c>
      <c r="O804" s="6" t="s">
        <v>87</v>
      </c>
      <c r="P804" s="6" t="s">
        <v>38</v>
      </c>
      <c r="Q804" s="6" t="s">
        <v>38</v>
      </c>
      <c r="R804" s="6" t="s">
        <v>37</v>
      </c>
      <c r="S804" s="6" t="s">
        <v>37</v>
      </c>
      <c r="T804" s="6" t="s">
        <v>37</v>
      </c>
      <c r="U804" s="6" t="s">
        <v>38</v>
      </c>
      <c r="V804" s="6" t="s">
        <v>37</v>
      </c>
      <c r="W804" s="6" t="s">
        <v>191</v>
      </c>
      <c r="X804" s="6" t="s">
        <v>1391</v>
      </c>
      <c r="Y804" s="6" t="s">
        <v>816</v>
      </c>
      <c r="Z804" s="6" t="s">
        <v>4238</v>
      </c>
    </row>
    <row r="805" spans="1:26" ht="13.2">
      <c r="A805" s="5">
        <v>45176.647669166661</v>
      </c>
      <c r="B805" s="6" t="s">
        <v>4239</v>
      </c>
      <c r="C805" s="6" t="s">
        <v>27</v>
      </c>
      <c r="D805" s="6" t="s">
        <v>45</v>
      </c>
      <c r="E805" s="6" t="s">
        <v>29</v>
      </c>
      <c r="F805" s="6" t="s">
        <v>248</v>
      </c>
      <c r="G805" s="6" t="s">
        <v>31</v>
      </c>
      <c r="H805" s="6" t="s">
        <v>94</v>
      </c>
      <c r="I805" s="6" t="s">
        <v>47</v>
      </c>
      <c r="J805" s="6" t="s">
        <v>48</v>
      </c>
      <c r="K805" s="6" t="s">
        <v>60</v>
      </c>
      <c r="L805" s="6" t="s">
        <v>60</v>
      </c>
      <c r="M805" s="6" t="s">
        <v>60</v>
      </c>
      <c r="N805" s="6" t="s">
        <v>60</v>
      </c>
      <c r="O805" s="6" t="s">
        <v>68</v>
      </c>
      <c r="P805" s="6" t="s">
        <v>69</v>
      </c>
      <c r="Q805" s="6" t="s">
        <v>49</v>
      </c>
      <c r="R805" s="6" t="s">
        <v>69</v>
      </c>
      <c r="S805" s="6" t="s">
        <v>69</v>
      </c>
      <c r="T805" s="6" t="s">
        <v>69</v>
      </c>
      <c r="U805" s="6" t="s">
        <v>69</v>
      </c>
      <c r="V805" s="6" t="s">
        <v>69</v>
      </c>
      <c r="W805" s="6" t="s">
        <v>50</v>
      </c>
      <c r="X805" s="6" t="s">
        <v>1698</v>
      </c>
      <c r="Y805" s="6" t="s">
        <v>4240</v>
      </c>
      <c r="Z805" s="6" t="s">
        <v>4241</v>
      </c>
    </row>
    <row r="806" spans="1:26" ht="13.2">
      <c r="A806" s="5">
        <v>45176.648773425928</v>
      </c>
      <c r="B806" s="6" t="s">
        <v>4245</v>
      </c>
      <c r="C806" s="6" t="s">
        <v>27</v>
      </c>
      <c r="D806" s="6" t="s">
        <v>45</v>
      </c>
      <c r="E806" s="6" t="s">
        <v>29</v>
      </c>
      <c r="F806" s="6" t="s">
        <v>30</v>
      </c>
      <c r="G806" s="6" t="s">
        <v>31</v>
      </c>
      <c r="H806" s="6" t="s">
        <v>112</v>
      </c>
      <c r="I806" s="6" t="s">
        <v>47</v>
      </c>
      <c r="J806" s="6" t="s">
        <v>35</v>
      </c>
      <c r="K806" s="6" t="s">
        <v>48</v>
      </c>
      <c r="L806" s="6" t="s">
        <v>48</v>
      </c>
      <c r="M806" s="6" t="s">
        <v>48</v>
      </c>
      <c r="N806" s="6" t="s">
        <v>35</v>
      </c>
      <c r="O806" s="6" t="s">
        <v>49</v>
      </c>
      <c r="P806" s="6" t="s">
        <v>49</v>
      </c>
      <c r="Q806" s="6" t="s">
        <v>37</v>
      </c>
      <c r="R806" s="6" t="s">
        <v>49</v>
      </c>
      <c r="S806" s="6" t="s">
        <v>37</v>
      </c>
      <c r="T806" s="6" t="s">
        <v>49</v>
      </c>
      <c r="U806" s="6" t="s">
        <v>37</v>
      </c>
      <c r="V806" s="6" t="s">
        <v>49</v>
      </c>
      <c r="W806" s="6" t="s">
        <v>1231</v>
      </c>
      <c r="X806" s="6" t="s">
        <v>1096</v>
      </c>
      <c r="Y806" s="6" t="s">
        <v>72</v>
      </c>
      <c r="Z806" s="6" t="s">
        <v>4246</v>
      </c>
    </row>
    <row r="807" spans="1:26" ht="13.2">
      <c r="A807" s="5">
        <v>45176.648863541668</v>
      </c>
      <c r="B807" s="6" t="s">
        <v>4247</v>
      </c>
      <c r="C807" s="6" t="s">
        <v>27</v>
      </c>
      <c r="D807" s="6" t="s">
        <v>45</v>
      </c>
      <c r="E807" s="6" t="s">
        <v>29</v>
      </c>
      <c r="F807" s="6" t="s">
        <v>76</v>
      </c>
      <c r="G807" s="6" t="s">
        <v>31</v>
      </c>
      <c r="H807" s="6" t="s">
        <v>226</v>
      </c>
      <c r="I807" s="6" t="s">
        <v>47</v>
      </c>
      <c r="J807" s="6" t="s">
        <v>48</v>
      </c>
      <c r="K807" s="6" t="s">
        <v>35</v>
      </c>
      <c r="L807" s="6" t="s">
        <v>48</v>
      </c>
      <c r="M807" s="6" t="s">
        <v>48</v>
      </c>
      <c r="N807" s="6" t="s">
        <v>35</v>
      </c>
      <c r="O807" s="6" t="s">
        <v>87</v>
      </c>
      <c r="P807" s="6" t="s">
        <v>49</v>
      </c>
      <c r="Q807" s="6" t="s">
        <v>49</v>
      </c>
      <c r="R807" s="6" t="s">
        <v>49</v>
      </c>
      <c r="S807" s="6" t="s">
        <v>37</v>
      </c>
      <c r="T807" s="6" t="s">
        <v>49</v>
      </c>
      <c r="U807" s="6" t="s">
        <v>49</v>
      </c>
      <c r="V807" s="6" t="s">
        <v>49</v>
      </c>
      <c r="W807" s="6" t="s">
        <v>1892</v>
      </c>
      <c r="X807" s="6" t="s">
        <v>1255</v>
      </c>
      <c r="Y807" s="6" t="s">
        <v>671</v>
      </c>
      <c r="Z807" s="6" t="s">
        <v>4248</v>
      </c>
    </row>
    <row r="808" spans="1:26" ht="13.2">
      <c r="A808" s="5">
        <v>45176.64998047454</v>
      </c>
      <c r="B808" s="6" t="s">
        <v>4249</v>
      </c>
      <c r="C808" s="6" t="s">
        <v>27</v>
      </c>
      <c r="D808" s="6" t="s">
        <v>45</v>
      </c>
      <c r="E808" s="6" t="s">
        <v>75</v>
      </c>
      <c r="F808" s="6" t="s">
        <v>30</v>
      </c>
      <c r="G808" s="6" t="s">
        <v>31</v>
      </c>
      <c r="H808" s="6" t="s">
        <v>94</v>
      </c>
      <c r="I808" s="6" t="s">
        <v>47</v>
      </c>
      <c r="J808" s="6" t="s">
        <v>35</v>
      </c>
      <c r="K808" s="6" t="s">
        <v>48</v>
      </c>
      <c r="L808" s="6" t="s">
        <v>48</v>
      </c>
      <c r="M808" s="6" t="s">
        <v>48</v>
      </c>
      <c r="N808" s="6" t="s">
        <v>48</v>
      </c>
      <c r="O808" s="6" t="s">
        <v>49</v>
      </c>
      <c r="P808" s="6" t="s">
        <v>49</v>
      </c>
      <c r="Q808" s="6" t="s">
        <v>49</v>
      </c>
      <c r="R808" s="6" t="s">
        <v>49</v>
      </c>
      <c r="S808" s="6" t="s">
        <v>49</v>
      </c>
      <c r="T808" s="6" t="s">
        <v>49</v>
      </c>
      <c r="U808" s="6" t="s">
        <v>49</v>
      </c>
      <c r="V808" s="6" t="s">
        <v>49</v>
      </c>
      <c r="W808" s="6" t="s">
        <v>165</v>
      </c>
      <c r="X808" s="6" t="s">
        <v>1471</v>
      </c>
      <c r="Y808" s="6" t="s">
        <v>151</v>
      </c>
      <c r="Z808" s="6" t="s">
        <v>4250</v>
      </c>
    </row>
    <row r="809" spans="1:26" ht="13.2">
      <c r="A809" s="5">
        <v>45176.653859722224</v>
      </c>
      <c r="B809" s="6" t="s">
        <v>4265</v>
      </c>
      <c r="C809" s="6" t="s">
        <v>27</v>
      </c>
      <c r="D809" s="6" t="s">
        <v>45</v>
      </c>
      <c r="E809" s="6" t="s">
        <v>230</v>
      </c>
      <c r="F809" s="6" t="s">
        <v>30</v>
      </c>
      <c r="G809" s="6" t="s">
        <v>58</v>
      </c>
      <c r="H809" s="6" t="s">
        <v>658</v>
      </c>
      <c r="I809" s="6" t="s">
        <v>33</v>
      </c>
      <c r="J809" s="6" t="s">
        <v>35</v>
      </c>
      <c r="K809" s="6" t="s">
        <v>35</v>
      </c>
      <c r="L809" s="6" t="s">
        <v>35</v>
      </c>
      <c r="M809" s="6" t="s">
        <v>48</v>
      </c>
      <c r="N809" s="6" t="s">
        <v>48</v>
      </c>
      <c r="O809" s="6" t="s">
        <v>49</v>
      </c>
      <c r="P809" s="6" t="s">
        <v>37</v>
      </c>
      <c r="Q809" s="6" t="s">
        <v>37</v>
      </c>
      <c r="R809" s="6" t="s">
        <v>49</v>
      </c>
      <c r="S809" s="6" t="s">
        <v>37</v>
      </c>
      <c r="T809" s="6" t="s">
        <v>37</v>
      </c>
      <c r="U809" s="6" t="s">
        <v>37</v>
      </c>
      <c r="V809" s="6" t="s">
        <v>37</v>
      </c>
      <c r="W809" s="6" t="s">
        <v>106</v>
      </c>
      <c r="X809" s="6" t="s">
        <v>1058</v>
      </c>
      <c r="Y809" s="6" t="s">
        <v>188</v>
      </c>
      <c r="Z809" s="6" t="s">
        <v>4266</v>
      </c>
    </row>
    <row r="810" spans="1:26" ht="13.2">
      <c r="A810" s="5">
        <v>45176.654981967593</v>
      </c>
      <c r="B810" s="6" t="s">
        <v>4270</v>
      </c>
      <c r="C810" s="6" t="s">
        <v>27</v>
      </c>
      <c r="D810" s="6" t="s">
        <v>45</v>
      </c>
      <c r="E810" s="6" t="s">
        <v>29</v>
      </c>
      <c r="F810" s="6" t="s">
        <v>76</v>
      </c>
      <c r="G810" s="6" t="s">
        <v>31</v>
      </c>
      <c r="H810" s="6" t="s">
        <v>112</v>
      </c>
      <c r="I810" s="6" t="s">
        <v>33</v>
      </c>
      <c r="J810" s="6" t="s">
        <v>48</v>
      </c>
      <c r="K810" s="6" t="s">
        <v>48</v>
      </c>
      <c r="L810" s="6" t="s">
        <v>35</v>
      </c>
      <c r="M810" s="6" t="s">
        <v>35</v>
      </c>
      <c r="N810" s="6" t="s">
        <v>35</v>
      </c>
      <c r="O810" s="6" t="s">
        <v>87</v>
      </c>
      <c r="P810" s="6" t="s">
        <v>49</v>
      </c>
      <c r="Q810" s="6" t="s">
        <v>37</v>
      </c>
      <c r="R810" s="6" t="s">
        <v>49</v>
      </c>
      <c r="S810" s="6" t="s">
        <v>49</v>
      </c>
      <c r="T810" s="6" t="s">
        <v>49</v>
      </c>
      <c r="U810" s="6" t="s">
        <v>37</v>
      </c>
      <c r="V810" s="6" t="s">
        <v>37</v>
      </c>
      <c r="W810" s="6" t="s">
        <v>106</v>
      </c>
      <c r="X810" s="6" t="s">
        <v>1009</v>
      </c>
      <c r="Y810" s="6" t="s">
        <v>223</v>
      </c>
      <c r="Z810" s="6" t="s">
        <v>4271</v>
      </c>
    </row>
    <row r="811" spans="1:26" ht="13.2">
      <c r="A811" s="5">
        <v>45176.657439560186</v>
      </c>
      <c r="B811" s="6" t="s">
        <v>4277</v>
      </c>
      <c r="C811" s="6" t="s">
        <v>27</v>
      </c>
      <c r="D811" s="6" t="s">
        <v>45</v>
      </c>
      <c r="E811" s="6" t="s">
        <v>29</v>
      </c>
      <c r="F811" s="6" t="s">
        <v>248</v>
      </c>
      <c r="G811" s="6" t="s">
        <v>58</v>
      </c>
      <c r="H811" s="6" t="s">
        <v>226</v>
      </c>
      <c r="I811" s="6" t="s">
        <v>33</v>
      </c>
      <c r="J811" s="6" t="s">
        <v>35</v>
      </c>
      <c r="K811" s="6" t="s">
        <v>35</v>
      </c>
      <c r="L811" s="6" t="s">
        <v>35</v>
      </c>
      <c r="M811" s="6" t="s">
        <v>35</v>
      </c>
      <c r="N811" s="6" t="s">
        <v>35</v>
      </c>
      <c r="O811" s="6" t="s">
        <v>49</v>
      </c>
      <c r="P811" s="6" t="s">
        <v>49</v>
      </c>
      <c r="Q811" s="6" t="s">
        <v>49</v>
      </c>
      <c r="R811" s="6" t="s">
        <v>49</v>
      </c>
      <c r="S811" s="6" t="s">
        <v>49</v>
      </c>
      <c r="T811" s="6" t="s">
        <v>49</v>
      </c>
      <c r="U811" s="6" t="s">
        <v>49</v>
      </c>
      <c r="V811" s="6" t="s">
        <v>49</v>
      </c>
      <c r="W811" s="6" t="s">
        <v>100</v>
      </c>
      <c r="X811" s="6" t="s">
        <v>1024</v>
      </c>
      <c r="Y811" s="6" t="s">
        <v>151</v>
      </c>
      <c r="Z811" s="6" t="s">
        <v>4278</v>
      </c>
    </row>
    <row r="812" spans="1:26" ht="13.2">
      <c r="A812" s="5">
        <v>45176.660012060187</v>
      </c>
      <c r="B812" s="6" t="s">
        <v>4281</v>
      </c>
      <c r="C812" s="6" t="s">
        <v>27</v>
      </c>
      <c r="D812" s="6" t="s">
        <v>45</v>
      </c>
      <c r="E812" s="6" t="s">
        <v>29</v>
      </c>
      <c r="F812" s="6" t="s">
        <v>30</v>
      </c>
      <c r="G812" s="6" t="s">
        <v>58</v>
      </c>
      <c r="H812" s="6" t="s">
        <v>94</v>
      </c>
      <c r="I812" s="6" t="s">
        <v>47</v>
      </c>
      <c r="J812" s="6" t="s">
        <v>60</v>
      </c>
      <c r="K812" s="6" t="s">
        <v>60</v>
      </c>
      <c r="L812" s="6" t="s">
        <v>60</v>
      </c>
      <c r="M812" s="6" t="s">
        <v>60</v>
      </c>
      <c r="N812" s="6" t="s">
        <v>60</v>
      </c>
      <c r="O812" s="6" t="s">
        <v>68</v>
      </c>
      <c r="P812" s="6" t="s">
        <v>69</v>
      </c>
      <c r="Q812" s="6" t="s">
        <v>49</v>
      </c>
      <c r="R812" s="6" t="s">
        <v>69</v>
      </c>
      <c r="S812" s="6" t="s">
        <v>69</v>
      </c>
      <c r="T812" s="6" t="s">
        <v>69</v>
      </c>
      <c r="U812" s="6" t="s">
        <v>69</v>
      </c>
      <c r="V812" s="6" t="s">
        <v>69</v>
      </c>
      <c r="W812" s="6" t="s">
        <v>191</v>
      </c>
      <c r="X812" s="6" t="s">
        <v>974</v>
      </c>
      <c r="Y812" s="6" t="s">
        <v>72</v>
      </c>
      <c r="Z812" s="6" t="s">
        <v>4282</v>
      </c>
    </row>
    <row r="813" spans="1:26" ht="13.2">
      <c r="A813" s="5">
        <v>45176.661611481482</v>
      </c>
      <c r="B813" s="6" t="s">
        <v>4285</v>
      </c>
      <c r="C813" s="6" t="s">
        <v>27</v>
      </c>
      <c r="D813" s="6" t="s">
        <v>45</v>
      </c>
      <c r="E813" s="6" t="s">
        <v>75</v>
      </c>
      <c r="F813" s="6" t="s">
        <v>76</v>
      </c>
      <c r="G813" s="6" t="s">
        <v>31</v>
      </c>
      <c r="H813" s="6" t="s">
        <v>46</v>
      </c>
      <c r="I813" s="6" t="s">
        <v>47</v>
      </c>
      <c r="J813" s="6" t="s">
        <v>48</v>
      </c>
      <c r="K813" s="6" t="s">
        <v>48</v>
      </c>
      <c r="L813" s="6" t="s">
        <v>60</v>
      </c>
      <c r="M813" s="6" t="s">
        <v>48</v>
      </c>
      <c r="N813" s="6" t="s">
        <v>48</v>
      </c>
      <c r="O813" s="6" t="s">
        <v>49</v>
      </c>
      <c r="P813" s="6" t="s">
        <v>37</v>
      </c>
      <c r="Q813" s="6" t="s">
        <v>37</v>
      </c>
      <c r="R813" s="6" t="s">
        <v>69</v>
      </c>
      <c r="S813" s="6" t="s">
        <v>49</v>
      </c>
      <c r="T813" s="6" t="s">
        <v>49</v>
      </c>
      <c r="U813" s="6" t="s">
        <v>49</v>
      </c>
      <c r="V813" s="6" t="s">
        <v>37</v>
      </c>
      <c r="W813" s="6" t="s">
        <v>238</v>
      </c>
      <c r="X813" s="6" t="s">
        <v>1240</v>
      </c>
      <c r="Y813" s="6" t="s">
        <v>4286</v>
      </c>
      <c r="Z813" s="6" t="s">
        <v>4287</v>
      </c>
    </row>
    <row r="814" spans="1:26" ht="13.2">
      <c r="A814" s="5">
        <v>45176.665282025468</v>
      </c>
      <c r="B814" s="6" t="s">
        <v>4291</v>
      </c>
      <c r="C814" s="6" t="s">
        <v>27</v>
      </c>
      <c r="D814" s="6" t="s">
        <v>45</v>
      </c>
      <c r="E814" s="6" t="s">
        <v>75</v>
      </c>
      <c r="F814" s="6" t="s">
        <v>30</v>
      </c>
      <c r="G814" s="6" t="s">
        <v>58</v>
      </c>
      <c r="H814" s="6" t="s">
        <v>94</v>
      </c>
      <c r="I814" s="6" t="s">
        <v>47</v>
      </c>
      <c r="J814" s="6" t="s">
        <v>48</v>
      </c>
      <c r="K814" s="6" t="s">
        <v>48</v>
      </c>
      <c r="L814" s="6" t="s">
        <v>48</v>
      </c>
      <c r="M814" s="6" t="s">
        <v>48</v>
      </c>
      <c r="N814" s="6" t="s">
        <v>48</v>
      </c>
      <c r="O814" s="6" t="s">
        <v>49</v>
      </c>
      <c r="P814" s="6" t="s">
        <v>49</v>
      </c>
      <c r="Q814" s="6" t="s">
        <v>49</v>
      </c>
      <c r="R814" s="6" t="s">
        <v>49</v>
      </c>
      <c r="S814" s="6" t="s">
        <v>49</v>
      </c>
      <c r="T814" s="6" t="s">
        <v>49</v>
      </c>
      <c r="U814" s="6" t="s">
        <v>49</v>
      </c>
      <c r="V814" s="6" t="s">
        <v>49</v>
      </c>
      <c r="W814" s="6" t="s">
        <v>50</v>
      </c>
      <c r="X814" s="6" t="s">
        <v>1536</v>
      </c>
      <c r="Y814" s="6" t="s">
        <v>151</v>
      </c>
      <c r="Z814" s="6" t="s">
        <v>4292</v>
      </c>
    </row>
    <row r="815" spans="1:26" ht="13.2">
      <c r="A815" s="5">
        <v>45176.665891932869</v>
      </c>
      <c r="B815" s="6" t="s">
        <v>4293</v>
      </c>
      <c r="C815" s="6" t="s">
        <v>27</v>
      </c>
      <c r="D815" s="6" t="s">
        <v>45</v>
      </c>
      <c r="E815" s="6" t="s">
        <v>29</v>
      </c>
      <c r="F815" s="6" t="s">
        <v>30</v>
      </c>
      <c r="G815" s="6" t="s">
        <v>31</v>
      </c>
      <c r="H815" s="6" t="s">
        <v>83</v>
      </c>
      <c r="I815" s="6" t="s">
        <v>47</v>
      </c>
      <c r="J815" s="6" t="s">
        <v>35</v>
      </c>
      <c r="K815" s="6" t="s">
        <v>35</v>
      </c>
      <c r="L815" s="6" t="s">
        <v>35</v>
      </c>
      <c r="M815" s="6" t="s">
        <v>35</v>
      </c>
      <c r="N815" s="6" t="s">
        <v>35</v>
      </c>
      <c r="O815" s="6" t="s">
        <v>49</v>
      </c>
      <c r="P815" s="6" t="s">
        <v>49</v>
      </c>
      <c r="Q815" s="6" t="s">
        <v>49</v>
      </c>
      <c r="R815" s="6" t="s">
        <v>49</v>
      </c>
      <c r="S815" s="6" t="s">
        <v>49</v>
      </c>
      <c r="T815" s="6" t="s">
        <v>49</v>
      </c>
      <c r="U815" s="6" t="s">
        <v>49</v>
      </c>
      <c r="V815" s="6" t="s">
        <v>37</v>
      </c>
      <c r="W815" s="6" t="s">
        <v>119</v>
      </c>
      <c r="X815" s="6" t="s">
        <v>1644</v>
      </c>
      <c r="Y815" s="6" t="s">
        <v>3698</v>
      </c>
      <c r="Z815" s="6" t="s">
        <v>4294</v>
      </c>
    </row>
    <row r="816" spans="1:26" ht="13.2">
      <c r="A816" s="5">
        <v>45176.667053888887</v>
      </c>
      <c r="B816" s="6" t="s">
        <v>4298</v>
      </c>
      <c r="C816" s="6" t="s">
        <v>27</v>
      </c>
      <c r="D816" s="6" t="s">
        <v>45</v>
      </c>
      <c r="E816" s="6" t="s">
        <v>230</v>
      </c>
      <c r="F816" s="6" t="s">
        <v>30</v>
      </c>
      <c r="G816" s="6" t="s">
        <v>31</v>
      </c>
      <c r="H816" s="6" t="s">
        <v>226</v>
      </c>
      <c r="I816" s="6" t="s">
        <v>47</v>
      </c>
      <c r="J816" s="6" t="s">
        <v>48</v>
      </c>
      <c r="K816" s="6" t="s">
        <v>48</v>
      </c>
      <c r="L816" s="6" t="s">
        <v>48</v>
      </c>
      <c r="M816" s="6" t="s">
        <v>48</v>
      </c>
      <c r="N816" s="6" t="s">
        <v>60</v>
      </c>
      <c r="O816" s="6" t="s">
        <v>49</v>
      </c>
      <c r="P816" s="6" t="s">
        <v>49</v>
      </c>
      <c r="Q816" s="6" t="s">
        <v>49</v>
      </c>
      <c r="R816" s="6" t="s">
        <v>49</v>
      </c>
      <c r="S816" s="6" t="s">
        <v>37</v>
      </c>
      <c r="T816" s="6" t="s">
        <v>49</v>
      </c>
      <c r="U816" s="6" t="s">
        <v>49</v>
      </c>
      <c r="V816" s="6" t="s">
        <v>69</v>
      </c>
      <c r="W816" s="6" t="s">
        <v>126</v>
      </c>
      <c r="X816" s="6" t="s">
        <v>940</v>
      </c>
      <c r="Y816" s="6" t="s">
        <v>1256</v>
      </c>
      <c r="Z816" s="6" t="s">
        <v>4299</v>
      </c>
    </row>
    <row r="817" spans="1:26" ht="13.2">
      <c r="A817" s="5">
        <v>45176.66754603009</v>
      </c>
      <c r="B817" s="6" t="s">
        <v>4300</v>
      </c>
      <c r="C817" s="6" t="s">
        <v>27</v>
      </c>
      <c r="D817" s="6" t="s">
        <v>45</v>
      </c>
      <c r="E817" s="6" t="s">
        <v>29</v>
      </c>
      <c r="F817" s="6" t="s">
        <v>30</v>
      </c>
      <c r="G817" s="6" t="s">
        <v>31</v>
      </c>
      <c r="H817" s="6" t="s">
        <v>46</v>
      </c>
      <c r="I817" s="6" t="s">
        <v>33</v>
      </c>
      <c r="J817" s="6" t="s">
        <v>35</v>
      </c>
      <c r="K817" s="6" t="s">
        <v>35</v>
      </c>
      <c r="L817" s="6" t="s">
        <v>48</v>
      </c>
      <c r="M817" s="6" t="s">
        <v>35</v>
      </c>
      <c r="N817" s="6" t="s">
        <v>48</v>
      </c>
      <c r="O817" s="6" t="s">
        <v>49</v>
      </c>
      <c r="P817" s="6" t="s">
        <v>49</v>
      </c>
      <c r="Q817" s="6" t="s">
        <v>49</v>
      </c>
      <c r="R817" s="6" t="s">
        <v>69</v>
      </c>
      <c r="S817" s="6" t="s">
        <v>49</v>
      </c>
      <c r="T817" s="6" t="s">
        <v>49</v>
      </c>
      <c r="U817" s="6" t="s">
        <v>49</v>
      </c>
      <c r="V817" s="6" t="s">
        <v>37</v>
      </c>
      <c r="W817" s="6" t="s">
        <v>95</v>
      </c>
      <c r="X817" s="6" t="s">
        <v>940</v>
      </c>
      <c r="Y817" s="6" t="s">
        <v>168</v>
      </c>
      <c r="Z817" s="6" t="s">
        <v>4301</v>
      </c>
    </row>
    <row r="818" spans="1:26" ht="13.2">
      <c r="A818" s="5">
        <v>45176.66909974537</v>
      </c>
      <c r="B818" s="6" t="s">
        <v>4315</v>
      </c>
      <c r="C818" s="6" t="s">
        <v>27</v>
      </c>
      <c r="D818" s="6" t="s">
        <v>4316</v>
      </c>
      <c r="E818" s="6" t="s">
        <v>75</v>
      </c>
      <c r="F818" s="6" t="s">
        <v>30</v>
      </c>
      <c r="G818" s="6" t="s">
        <v>31</v>
      </c>
      <c r="H818" s="6" t="s">
        <v>125</v>
      </c>
      <c r="I818" s="6" t="s">
        <v>47</v>
      </c>
      <c r="J818" s="6" t="s">
        <v>35</v>
      </c>
      <c r="K818" s="6" t="s">
        <v>35</v>
      </c>
      <c r="L818" s="6" t="s">
        <v>48</v>
      </c>
      <c r="M818" s="6" t="s">
        <v>35</v>
      </c>
      <c r="N818" s="6" t="s">
        <v>35</v>
      </c>
      <c r="O818" s="6" t="s">
        <v>87</v>
      </c>
      <c r="P818" s="6" t="s">
        <v>37</v>
      </c>
      <c r="Q818" s="6" t="s">
        <v>37</v>
      </c>
      <c r="R818" s="6" t="s">
        <v>49</v>
      </c>
      <c r="S818" s="6" t="s">
        <v>37</v>
      </c>
      <c r="T818" s="6" t="s">
        <v>37</v>
      </c>
      <c r="U818" s="6" t="s">
        <v>37</v>
      </c>
      <c r="V818" s="6" t="s">
        <v>37</v>
      </c>
      <c r="W818" s="6" t="s">
        <v>77</v>
      </c>
      <c r="X818" s="6" t="s">
        <v>1026</v>
      </c>
      <c r="Y818" s="6" t="s">
        <v>2652</v>
      </c>
      <c r="Z818" s="6" t="s">
        <v>4317</v>
      </c>
    </row>
    <row r="819" spans="1:26" ht="13.2">
      <c r="A819" s="5">
        <v>45176.67051196759</v>
      </c>
      <c r="B819" s="6" t="s">
        <v>4321</v>
      </c>
      <c r="C819" s="6" t="s">
        <v>44</v>
      </c>
      <c r="D819" s="6" t="s">
        <v>45</v>
      </c>
      <c r="E819" s="6" t="s">
        <v>75</v>
      </c>
      <c r="F819" s="6" t="s">
        <v>76</v>
      </c>
      <c r="G819" s="6" t="s">
        <v>31</v>
      </c>
      <c r="H819" s="6" t="s">
        <v>226</v>
      </c>
      <c r="I819" s="6" t="s">
        <v>47</v>
      </c>
      <c r="J819" s="6" t="s">
        <v>48</v>
      </c>
      <c r="K819" s="6" t="s">
        <v>48</v>
      </c>
      <c r="L819" s="6" t="s">
        <v>48</v>
      </c>
      <c r="M819" s="6" t="s">
        <v>48</v>
      </c>
      <c r="N819" s="6" t="s">
        <v>48</v>
      </c>
      <c r="O819" s="6" t="s">
        <v>68</v>
      </c>
      <c r="P819" s="6" t="s">
        <v>69</v>
      </c>
      <c r="Q819" s="6" t="s">
        <v>69</v>
      </c>
      <c r="R819" s="6" t="s">
        <v>69</v>
      </c>
      <c r="S819" s="6" t="s">
        <v>49</v>
      </c>
      <c r="T819" s="6" t="s">
        <v>69</v>
      </c>
      <c r="U819" s="6" t="s">
        <v>69</v>
      </c>
      <c r="V819" s="6" t="s">
        <v>49</v>
      </c>
      <c r="W819" s="6" t="s">
        <v>113</v>
      </c>
      <c r="X819" s="6" t="s">
        <v>1698</v>
      </c>
      <c r="Y819" s="6" t="s">
        <v>2065</v>
      </c>
      <c r="Z819" s="6" t="s">
        <v>4322</v>
      </c>
    </row>
    <row r="820" spans="1:26" ht="13.2">
      <c r="A820" s="5">
        <v>45176.673049884259</v>
      </c>
      <c r="B820" s="6" t="s">
        <v>4325</v>
      </c>
      <c r="C820" s="6" t="s">
        <v>44</v>
      </c>
      <c r="D820" s="6" t="s">
        <v>45</v>
      </c>
      <c r="E820" s="6" t="s">
        <v>29</v>
      </c>
      <c r="F820" s="6" t="s">
        <v>30</v>
      </c>
      <c r="G820" s="6" t="s">
        <v>31</v>
      </c>
      <c r="H820" s="6" t="s">
        <v>94</v>
      </c>
      <c r="I820" s="6" t="s">
        <v>33</v>
      </c>
      <c r="J820" s="6" t="s">
        <v>48</v>
      </c>
      <c r="K820" s="6" t="s">
        <v>35</v>
      </c>
      <c r="L820" s="6" t="s">
        <v>35</v>
      </c>
      <c r="M820" s="6" t="s">
        <v>35</v>
      </c>
      <c r="N820" s="6" t="s">
        <v>35</v>
      </c>
      <c r="O820" s="6" t="s">
        <v>49</v>
      </c>
      <c r="P820" s="6" t="s">
        <v>49</v>
      </c>
      <c r="Q820" s="6" t="s">
        <v>49</v>
      </c>
      <c r="R820" s="6" t="s">
        <v>49</v>
      </c>
      <c r="S820" s="6" t="s">
        <v>49</v>
      </c>
      <c r="T820" s="6" t="s">
        <v>49</v>
      </c>
      <c r="U820" s="6" t="s">
        <v>49</v>
      </c>
      <c r="V820" s="6" t="s">
        <v>49</v>
      </c>
      <c r="W820" s="6" t="s">
        <v>159</v>
      </c>
      <c r="X820" s="6" t="s">
        <v>1461</v>
      </c>
      <c r="Y820" s="6" t="s">
        <v>4326</v>
      </c>
      <c r="Z820" s="6" t="s">
        <v>4327</v>
      </c>
    </row>
    <row r="821" spans="1:26" ht="13.2">
      <c r="A821" s="5">
        <v>45176.679930462968</v>
      </c>
      <c r="B821" s="6" t="s">
        <v>4338</v>
      </c>
      <c r="C821" s="6" t="s">
        <v>44</v>
      </c>
      <c r="D821" s="6" t="s">
        <v>45</v>
      </c>
      <c r="E821" s="6" t="s">
        <v>75</v>
      </c>
      <c r="F821" s="6" t="s">
        <v>30</v>
      </c>
      <c r="G821" s="6" t="s">
        <v>58</v>
      </c>
      <c r="H821" s="6" t="s">
        <v>46</v>
      </c>
      <c r="I821" s="6" t="s">
        <v>47</v>
      </c>
      <c r="J821" s="6" t="s">
        <v>48</v>
      </c>
      <c r="K821" s="6" t="s">
        <v>48</v>
      </c>
      <c r="L821" s="6" t="s">
        <v>48</v>
      </c>
      <c r="M821" s="6" t="s">
        <v>48</v>
      </c>
      <c r="N821" s="6" t="s">
        <v>48</v>
      </c>
      <c r="O821" s="6" t="s">
        <v>49</v>
      </c>
      <c r="P821" s="6" t="s">
        <v>49</v>
      </c>
      <c r="Q821" s="6" t="s">
        <v>49</v>
      </c>
      <c r="R821" s="6" t="s">
        <v>49</v>
      </c>
      <c r="S821" s="6" t="s">
        <v>49</v>
      </c>
      <c r="T821" s="6" t="s">
        <v>49</v>
      </c>
      <c r="U821" s="6" t="s">
        <v>49</v>
      </c>
      <c r="V821" s="6" t="s">
        <v>49</v>
      </c>
      <c r="W821" s="6" t="s">
        <v>39</v>
      </c>
      <c r="X821" s="6" t="s">
        <v>1107</v>
      </c>
      <c r="Y821" s="6" t="s">
        <v>306</v>
      </c>
      <c r="Z821" s="6" t="s">
        <v>4339</v>
      </c>
    </row>
    <row r="822" spans="1:26" ht="13.2">
      <c r="A822" s="5">
        <v>45176.681215185185</v>
      </c>
      <c r="B822" s="6" t="s">
        <v>4340</v>
      </c>
      <c r="C822" s="6" t="s">
        <v>44</v>
      </c>
      <c r="D822" s="6" t="s">
        <v>45</v>
      </c>
      <c r="E822" s="6" t="s">
        <v>75</v>
      </c>
      <c r="F822" s="6" t="s">
        <v>76</v>
      </c>
      <c r="G822" s="6" t="s">
        <v>31</v>
      </c>
      <c r="H822" s="6" t="s">
        <v>148</v>
      </c>
      <c r="I822" s="6" t="s">
        <v>33</v>
      </c>
      <c r="J822" s="6" t="s">
        <v>48</v>
      </c>
      <c r="K822" s="6" t="s">
        <v>48</v>
      </c>
      <c r="L822" s="6" t="s">
        <v>48</v>
      </c>
      <c r="M822" s="6" t="s">
        <v>48</v>
      </c>
      <c r="N822" s="6" t="s">
        <v>35</v>
      </c>
      <c r="O822" s="6" t="s">
        <v>49</v>
      </c>
      <c r="P822" s="6" t="s">
        <v>49</v>
      </c>
      <c r="Q822" s="6" t="s">
        <v>49</v>
      </c>
      <c r="R822" s="6" t="s">
        <v>69</v>
      </c>
      <c r="S822" s="6" t="s">
        <v>49</v>
      </c>
      <c r="T822" s="6" t="s">
        <v>49</v>
      </c>
      <c r="U822" s="6" t="s">
        <v>69</v>
      </c>
      <c r="V822" s="6" t="s">
        <v>49</v>
      </c>
      <c r="W822" s="6" t="s">
        <v>77</v>
      </c>
      <c r="X822" s="6" t="s">
        <v>1302</v>
      </c>
      <c r="Y822" s="6" t="s">
        <v>193</v>
      </c>
      <c r="Z822" s="6" t="s">
        <v>4341</v>
      </c>
    </row>
    <row r="823" spans="1:26" ht="13.2">
      <c r="A823" s="5">
        <v>45176.681473483797</v>
      </c>
      <c r="B823" s="6" t="s">
        <v>4342</v>
      </c>
      <c r="C823" s="6" t="s">
        <v>44</v>
      </c>
      <c r="D823" s="6" t="s">
        <v>45</v>
      </c>
      <c r="E823" s="6" t="s">
        <v>75</v>
      </c>
      <c r="F823" s="6" t="s">
        <v>30</v>
      </c>
      <c r="G823" s="6" t="s">
        <v>31</v>
      </c>
      <c r="H823" s="6" t="s">
        <v>59</v>
      </c>
      <c r="I823" s="6" t="s">
        <v>47</v>
      </c>
      <c r="J823" s="6" t="s">
        <v>48</v>
      </c>
      <c r="K823" s="6" t="s">
        <v>48</v>
      </c>
      <c r="L823" s="6" t="s">
        <v>35</v>
      </c>
      <c r="M823" s="6" t="s">
        <v>35</v>
      </c>
      <c r="N823" s="6" t="s">
        <v>48</v>
      </c>
      <c r="O823" s="6" t="s">
        <v>49</v>
      </c>
      <c r="P823" s="6" t="s">
        <v>49</v>
      </c>
      <c r="Q823" s="6" t="s">
        <v>49</v>
      </c>
      <c r="R823" s="6" t="s">
        <v>49</v>
      </c>
      <c r="S823" s="6" t="s">
        <v>49</v>
      </c>
      <c r="T823" s="6" t="s">
        <v>69</v>
      </c>
      <c r="U823" s="6" t="s">
        <v>49</v>
      </c>
      <c r="V823" s="6" t="s">
        <v>37</v>
      </c>
      <c r="W823" s="6" t="s">
        <v>95</v>
      </c>
      <c r="X823" s="6" t="s">
        <v>1391</v>
      </c>
      <c r="Y823" s="6" t="s">
        <v>431</v>
      </c>
      <c r="Z823" s="6" t="s">
        <v>4343</v>
      </c>
    </row>
    <row r="824" spans="1:26" ht="13.2">
      <c r="A824" s="5">
        <v>45176.68557559028</v>
      </c>
      <c r="B824" s="6" t="s">
        <v>4360</v>
      </c>
      <c r="C824" s="6" t="s">
        <v>27</v>
      </c>
      <c r="D824" s="6" t="s">
        <v>45</v>
      </c>
      <c r="E824" s="6" t="s">
        <v>75</v>
      </c>
      <c r="F824" s="6" t="s">
        <v>76</v>
      </c>
      <c r="G824" s="6" t="s">
        <v>31</v>
      </c>
      <c r="H824" s="6" t="s">
        <v>59</v>
      </c>
      <c r="I824" s="6" t="s">
        <v>47</v>
      </c>
      <c r="J824" s="6" t="s">
        <v>48</v>
      </c>
      <c r="K824" s="6" t="s">
        <v>48</v>
      </c>
      <c r="L824" s="6" t="s">
        <v>48</v>
      </c>
      <c r="M824" s="6" t="s">
        <v>48</v>
      </c>
      <c r="N824" s="6" t="s">
        <v>48</v>
      </c>
      <c r="O824" s="6" t="s">
        <v>87</v>
      </c>
      <c r="P824" s="6" t="s">
        <v>37</v>
      </c>
      <c r="Q824" s="6" t="s">
        <v>37</v>
      </c>
      <c r="R824" s="6" t="s">
        <v>49</v>
      </c>
      <c r="S824" s="6" t="s">
        <v>49</v>
      </c>
      <c r="T824" s="6" t="s">
        <v>49</v>
      </c>
      <c r="U824" s="6" t="s">
        <v>49</v>
      </c>
      <c r="V824" s="6" t="s">
        <v>49</v>
      </c>
      <c r="W824" s="6" t="s">
        <v>95</v>
      </c>
      <c r="X824" s="6" t="s">
        <v>1193</v>
      </c>
      <c r="Y824" s="6" t="s">
        <v>344</v>
      </c>
      <c r="Z824" s="6" t="s">
        <v>4361</v>
      </c>
    </row>
    <row r="825" spans="1:26" ht="13.2">
      <c r="A825" s="5">
        <v>45176.694613101849</v>
      </c>
      <c r="B825" s="6" t="s">
        <v>4383</v>
      </c>
      <c r="C825" s="6" t="s">
        <v>27</v>
      </c>
      <c r="D825" s="6" t="s">
        <v>45</v>
      </c>
      <c r="E825" s="6" t="s">
        <v>75</v>
      </c>
      <c r="F825" s="6" t="s">
        <v>30</v>
      </c>
      <c r="G825" s="6" t="s">
        <v>31</v>
      </c>
      <c r="H825" s="6" t="s">
        <v>112</v>
      </c>
      <c r="I825" s="6" t="s">
        <v>47</v>
      </c>
      <c r="J825" s="6" t="s">
        <v>35</v>
      </c>
      <c r="K825" s="6" t="s">
        <v>35</v>
      </c>
      <c r="L825" s="6" t="s">
        <v>48</v>
      </c>
      <c r="M825" s="6" t="s">
        <v>35</v>
      </c>
      <c r="N825" s="6" t="s">
        <v>35</v>
      </c>
      <c r="O825" s="6" t="s">
        <v>87</v>
      </c>
      <c r="P825" s="6" t="s">
        <v>49</v>
      </c>
      <c r="Q825" s="6" t="s">
        <v>37</v>
      </c>
      <c r="R825" s="6" t="s">
        <v>49</v>
      </c>
      <c r="S825" s="6" t="s">
        <v>37</v>
      </c>
      <c r="T825" s="6" t="s">
        <v>49</v>
      </c>
      <c r="U825" s="6" t="s">
        <v>49</v>
      </c>
      <c r="V825" s="6" t="s">
        <v>37</v>
      </c>
      <c r="W825" s="6" t="s">
        <v>274</v>
      </c>
      <c r="X825" s="6" t="s">
        <v>1052</v>
      </c>
      <c r="Y825" s="6" t="s">
        <v>151</v>
      </c>
      <c r="Z825" s="6" t="s">
        <v>4384</v>
      </c>
    </row>
    <row r="826" spans="1:26" ht="13.2">
      <c r="A826" s="5">
        <v>45176.694714861107</v>
      </c>
      <c r="B826" s="6" t="s">
        <v>4385</v>
      </c>
      <c r="C826" s="6" t="s">
        <v>27</v>
      </c>
      <c r="D826" s="6" t="s">
        <v>45</v>
      </c>
      <c r="E826" s="6" t="s">
        <v>29</v>
      </c>
      <c r="F826" s="6" t="s">
        <v>30</v>
      </c>
      <c r="G826" s="6" t="s">
        <v>4386</v>
      </c>
      <c r="H826" s="6" t="s">
        <v>83</v>
      </c>
      <c r="I826" s="6" t="s">
        <v>47</v>
      </c>
      <c r="J826" s="6" t="s">
        <v>35</v>
      </c>
      <c r="K826" s="6" t="s">
        <v>35</v>
      </c>
      <c r="L826" s="6" t="s">
        <v>35</v>
      </c>
      <c r="M826" s="6" t="s">
        <v>48</v>
      </c>
      <c r="N826" s="6" t="s">
        <v>35</v>
      </c>
      <c r="O826" s="6" t="s">
        <v>49</v>
      </c>
      <c r="P826" s="6" t="s">
        <v>37</v>
      </c>
      <c r="Q826" s="6" t="s">
        <v>37</v>
      </c>
      <c r="R826" s="6" t="s">
        <v>49</v>
      </c>
      <c r="S826" s="6" t="s">
        <v>49</v>
      </c>
      <c r="T826" s="6" t="s">
        <v>49</v>
      </c>
      <c r="U826" s="6" t="s">
        <v>49</v>
      </c>
      <c r="V826" s="6" t="s">
        <v>37</v>
      </c>
      <c r="W826" s="6" t="s">
        <v>206</v>
      </c>
      <c r="X826" s="6" t="s">
        <v>974</v>
      </c>
      <c r="Y826" s="6" t="s">
        <v>1987</v>
      </c>
      <c r="Z826" s="6" t="s">
        <v>4387</v>
      </c>
    </row>
    <row r="827" spans="1:26" ht="13.2">
      <c r="A827" s="5">
        <v>45176.694733356482</v>
      </c>
      <c r="B827" s="6" t="s">
        <v>4388</v>
      </c>
      <c r="C827" s="6" t="s">
        <v>44</v>
      </c>
      <c r="D827" s="6" t="s">
        <v>45</v>
      </c>
      <c r="E827" s="6" t="s">
        <v>29</v>
      </c>
      <c r="F827" s="6" t="s">
        <v>30</v>
      </c>
      <c r="G827" s="6" t="s">
        <v>214</v>
      </c>
      <c r="H827" s="6" t="s">
        <v>125</v>
      </c>
      <c r="I827" s="6" t="s">
        <v>33</v>
      </c>
      <c r="J827" s="6" t="s">
        <v>35</v>
      </c>
      <c r="K827" s="6" t="s">
        <v>35</v>
      </c>
      <c r="L827" s="6" t="s">
        <v>35</v>
      </c>
      <c r="M827" s="6" t="s">
        <v>35</v>
      </c>
      <c r="N827" s="6" t="s">
        <v>35</v>
      </c>
      <c r="O827" s="6" t="s">
        <v>87</v>
      </c>
      <c r="P827" s="6" t="s">
        <v>37</v>
      </c>
      <c r="Q827" s="6" t="s">
        <v>37</v>
      </c>
      <c r="R827" s="6" t="s">
        <v>37</v>
      </c>
      <c r="S827" s="6" t="s">
        <v>37</v>
      </c>
      <c r="T827" s="6" t="s">
        <v>37</v>
      </c>
      <c r="U827" s="6" t="s">
        <v>37</v>
      </c>
      <c r="V827" s="6" t="s">
        <v>37</v>
      </c>
      <c r="W827" s="6" t="s">
        <v>100</v>
      </c>
      <c r="X827" s="6" t="s">
        <v>2154</v>
      </c>
      <c r="Y827" s="6" t="s">
        <v>240</v>
      </c>
      <c r="Z827" s="6" t="s">
        <v>4389</v>
      </c>
    </row>
    <row r="828" spans="1:26" ht="13.2">
      <c r="A828" s="5">
        <v>45176.697694699076</v>
      </c>
      <c r="B828" s="6" t="s">
        <v>4390</v>
      </c>
      <c r="C828" s="6" t="s">
        <v>27</v>
      </c>
      <c r="D828" s="6" t="s">
        <v>45</v>
      </c>
      <c r="E828" s="6" t="s">
        <v>75</v>
      </c>
      <c r="F828" s="6" t="s">
        <v>30</v>
      </c>
      <c r="G828" s="6" t="s">
        <v>58</v>
      </c>
      <c r="H828" s="6" t="s">
        <v>94</v>
      </c>
      <c r="I828" s="6" t="s">
        <v>47</v>
      </c>
      <c r="J828" s="6" t="s">
        <v>48</v>
      </c>
      <c r="K828" s="6" t="s">
        <v>48</v>
      </c>
      <c r="L828" s="6" t="s">
        <v>48</v>
      </c>
      <c r="M828" s="6" t="s">
        <v>35</v>
      </c>
      <c r="N828" s="6" t="s">
        <v>35</v>
      </c>
      <c r="O828" s="6" t="s">
        <v>87</v>
      </c>
      <c r="P828" s="6" t="s">
        <v>49</v>
      </c>
      <c r="Q828" s="6" t="s">
        <v>49</v>
      </c>
      <c r="R828" s="6" t="s">
        <v>37</v>
      </c>
      <c r="S828" s="6" t="s">
        <v>37</v>
      </c>
      <c r="T828" s="6" t="s">
        <v>37</v>
      </c>
      <c r="U828" s="6" t="s">
        <v>49</v>
      </c>
      <c r="V828" s="6" t="s">
        <v>37</v>
      </c>
      <c r="W828" s="6" t="s">
        <v>113</v>
      </c>
      <c r="X828" s="6" t="s">
        <v>3031</v>
      </c>
      <c r="Y828" s="6" t="s">
        <v>223</v>
      </c>
      <c r="Z828" s="6" t="s">
        <v>4391</v>
      </c>
    </row>
    <row r="829" spans="1:26" ht="13.2">
      <c r="A829" s="5">
        <v>45176.698172824079</v>
      </c>
      <c r="B829" s="6" t="s">
        <v>4392</v>
      </c>
      <c r="C829" s="6" t="s">
        <v>44</v>
      </c>
      <c r="D829" s="6" t="s">
        <v>45</v>
      </c>
      <c r="E829" s="6" t="s">
        <v>75</v>
      </c>
      <c r="F829" s="6" t="s">
        <v>30</v>
      </c>
      <c r="G829" s="6" t="s">
        <v>58</v>
      </c>
      <c r="H829" s="6" t="s">
        <v>46</v>
      </c>
      <c r="I829" s="6" t="s">
        <v>33</v>
      </c>
      <c r="J829" s="6" t="s">
        <v>48</v>
      </c>
      <c r="K829" s="6" t="s">
        <v>48</v>
      </c>
      <c r="L829" s="6" t="s">
        <v>48</v>
      </c>
      <c r="M829" s="6" t="s">
        <v>48</v>
      </c>
      <c r="N829" s="6" t="s">
        <v>35</v>
      </c>
      <c r="O829" s="6" t="s">
        <v>49</v>
      </c>
      <c r="P829" s="6" t="s">
        <v>37</v>
      </c>
      <c r="Q829" s="6" t="s">
        <v>37</v>
      </c>
      <c r="R829" s="6" t="s">
        <v>69</v>
      </c>
      <c r="S829" s="6" t="s">
        <v>37</v>
      </c>
      <c r="T829" s="6" t="s">
        <v>69</v>
      </c>
      <c r="U829" s="6" t="s">
        <v>37</v>
      </c>
      <c r="V829" s="6" t="s">
        <v>37</v>
      </c>
      <c r="W829" s="6" t="s">
        <v>206</v>
      </c>
      <c r="X829" s="6" t="s">
        <v>1263</v>
      </c>
      <c r="Y829" s="6" t="s">
        <v>2652</v>
      </c>
      <c r="Z829" s="6" t="s">
        <v>4393</v>
      </c>
    </row>
    <row r="830" spans="1:26" ht="13.2">
      <c r="A830" s="5">
        <v>45176.700790925926</v>
      </c>
      <c r="B830" s="6" t="s">
        <v>4399</v>
      </c>
      <c r="C830" s="6" t="s">
        <v>27</v>
      </c>
      <c r="D830" s="6" t="s">
        <v>45</v>
      </c>
      <c r="E830" s="6" t="s">
        <v>29</v>
      </c>
      <c r="F830" s="6" t="s">
        <v>76</v>
      </c>
      <c r="G830" s="6" t="s">
        <v>31</v>
      </c>
      <c r="H830" s="6" t="s">
        <v>125</v>
      </c>
      <c r="I830" s="6" t="s">
        <v>47</v>
      </c>
      <c r="J830" s="6" t="s">
        <v>60</v>
      </c>
      <c r="K830" s="6" t="s">
        <v>60</v>
      </c>
      <c r="L830" s="6" t="s">
        <v>60</v>
      </c>
      <c r="M830" s="6" t="s">
        <v>60</v>
      </c>
      <c r="N830" s="6" t="s">
        <v>60</v>
      </c>
      <c r="O830" s="6" t="s">
        <v>68</v>
      </c>
      <c r="P830" s="6" t="s">
        <v>69</v>
      </c>
      <c r="Q830" s="6" t="s">
        <v>69</v>
      </c>
      <c r="R830" s="6" t="s">
        <v>69</v>
      </c>
      <c r="S830" s="6" t="s">
        <v>69</v>
      </c>
      <c r="T830" s="6" t="s">
        <v>69</v>
      </c>
      <c r="U830" s="6" t="s">
        <v>69</v>
      </c>
      <c r="V830" s="6" t="s">
        <v>69</v>
      </c>
      <c r="W830" s="6" t="s">
        <v>612</v>
      </c>
      <c r="X830" s="6" t="s">
        <v>3244</v>
      </c>
      <c r="Y830" s="6" t="s">
        <v>173</v>
      </c>
      <c r="Z830" s="6" t="s">
        <v>4400</v>
      </c>
    </row>
    <row r="831" spans="1:26" ht="13.2">
      <c r="A831" s="5">
        <v>45176.702530694442</v>
      </c>
      <c r="B831" s="6" t="s">
        <v>4404</v>
      </c>
      <c r="C831" s="6" t="s">
        <v>27</v>
      </c>
      <c r="D831" s="6" t="s">
        <v>45</v>
      </c>
      <c r="E831" s="6" t="s">
        <v>75</v>
      </c>
      <c r="F831" s="6" t="s">
        <v>57</v>
      </c>
      <c r="G831" s="6" t="s">
        <v>31</v>
      </c>
      <c r="H831" s="6" t="s">
        <v>46</v>
      </c>
      <c r="I831" s="6" t="s">
        <v>47</v>
      </c>
      <c r="J831" s="6" t="s">
        <v>48</v>
      </c>
      <c r="K831" s="6" t="s">
        <v>60</v>
      </c>
      <c r="L831" s="6" t="s">
        <v>60</v>
      </c>
      <c r="M831" s="6" t="s">
        <v>60</v>
      </c>
      <c r="N831" s="6" t="s">
        <v>60</v>
      </c>
      <c r="O831" s="6" t="s">
        <v>68</v>
      </c>
      <c r="P831" s="6" t="s">
        <v>69</v>
      </c>
      <c r="Q831" s="6" t="s">
        <v>69</v>
      </c>
      <c r="R831" s="6" t="s">
        <v>69</v>
      </c>
      <c r="S831" s="6" t="s">
        <v>69</v>
      </c>
      <c r="T831" s="6" t="s">
        <v>69</v>
      </c>
      <c r="U831" s="6" t="s">
        <v>69</v>
      </c>
      <c r="V831" s="6" t="s">
        <v>69</v>
      </c>
      <c r="W831" s="6" t="s">
        <v>126</v>
      </c>
      <c r="X831" s="6" t="s">
        <v>940</v>
      </c>
      <c r="Y831" s="6" t="s">
        <v>90</v>
      </c>
      <c r="Z831" s="6" t="s">
        <v>4405</v>
      </c>
    </row>
    <row r="832" spans="1:26" ht="13.2">
      <c r="A832" s="5">
        <v>45176.702966365745</v>
      </c>
      <c r="B832" s="6" t="s">
        <v>4410</v>
      </c>
      <c r="C832" s="6" t="s">
        <v>44</v>
      </c>
      <c r="D832" s="6" t="s">
        <v>45</v>
      </c>
      <c r="E832" s="6" t="s">
        <v>29</v>
      </c>
      <c r="F832" s="6" t="s">
        <v>164</v>
      </c>
      <c r="G832" s="6" t="s">
        <v>31</v>
      </c>
      <c r="H832" s="6" t="s">
        <v>32</v>
      </c>
      <c r="I832" s="6" t="s">
        <v>47</v>
      </c>
      <c r="J832" s="6" t="s">
        <v>35</v>
      </c>
      <c r="K832" s="6" t="s">
        <v>35</v>
      </c>
      <c r="L832" s="6" t="s">
        <v>35</v>
      </c>
      <c r="M832" s="6" t="s">
        <v>35</v>
      </c>
      <c r="N832" s="6" t="s">
        <v>35</v>
      </c>
      <c r="O832" s="6" t="s">
        <v>87</v>
      </c>
      <c r="P832" s="6" t="s">
        <v>37</v>
      </c>
      <c r="Q832" s="6" t="s">
        <v>49</v>
      </c>
      <c r="R832" s="6" t="s">
        <v>49</v>
      </c>
      <c r="S832" s="6" t="s">
        <v>49</v>
      </c>
      <c r="T832" s="6" t="s">
        <v>49</v>
      </c>
      <c r="U832" s="6" t="s">
        <v>37</v>
      </c>
      <c r="V832" s="6" t="s">
        <v>37</v>
      </c>
      <c r="W832" s="6" t="s">
        <v>126</v>
      </c>
      <c r="X832" s="6" t="s">
        <v>1652</v>
      </c>
      <c r="Y832" s="6" t="s">
        <v>828</v>
      </c>
      <c r="Z832" s="6" t="s">
        <v>4411</v>
      </c>
    </row>
    <row r="833" spans="1:26" ht="13.2">
      <c r="A833" s="5">
        <v>45176.70673244213</v>
      </c>
      <c r="B833" s="6" t="s">
        <v>4428</v>
      </c>
      <c r="C833" s="6" t="s">
        <v>27</v>
      </c>
      <c r="D833" s="6" t="s">
        <v>45</v>
      </c>
      <c r="E833" s="6" t="s">
        <v>75</v>
      </c>
      <c r="F833" s="6" t="s">
        <v>30</v>
      </c>
      <c r="G833" s="6" t="s">
        <v>31</v>
      </c>
      <c r="H833" s="6" t="s">
        <v>83</v>
      </c>
      <c r="I833" s="6" t="s">
        <v>47</v>
      </c>
      <c r="J833" s="6" t="s">
        <v>48</v>
      </c>
      <c r="K833" s="6" t="s">
        <v>60</v>
      </c>
      <c r="L833" s="6" t="s">
        <v>60</v>
      </c>
      <c r="M833" s="6" t="s">
        <v>60</v>
      </c>
      <c r="N833" s="6" t="s">
        <v>48</v>
      </c>
      <c r="O833" s="6" t="s">
        <v>49</v>
      </c>
      <c r="P833" s="6" t="s">
        <v>69</v>
      </c>
      <c r="Q833" s="6" t="s">
        <v>69</v>
      </c>
      <c r="R833" s="6" t="s">
        <v>69</v>
      </c>
      <c r="S833" s="6" t="s">
        <v>49</v>
      </c>
      <c r="T833" s="6" t="s">
        <v>49</v>
      </c>
      <c r="U833" s="6" t="s">
        <v>69</v>
      </c>
      <c r="V833" s="6" t="s">
        <v>69</v>
      </c>
      <c r="W833" s="6" t="s">
        <v>450</v>
      </c>
      <c r="X833" s="6" t="s">
        <v>940</v>
      </c>
      <c r="Y833" s="6" t="s">
        <v>2420</v>
      </c>
      <c r="Z833" s="6" t="s">
        <v>4429</v>
      </c>
    </row>
    <row r="834" spans="1:26" ht="13.2">
      <c r="A834" s="5">
        <v>45176.711933229162</v>
      </c>
      <c r="B834" s="6" t="s">
        <v>4447</v>
      </c>
      <c r="C834" s="6" t="s">
        <v>27</v>
      </c>
      <c r="D834" s="6" t="s">
        <v>45</v>
      </c>
      <c r="E834" s="6" t="s">
        <v>75</v>
      </c>
      <c r="F834" s="6" t="s">
        <v>30</v>
      </c>
      <c r="G834" s="6" t="s">
        <v>58</v>
      </c>
      <c r="H834" s="6" t="s">
        <v>112</v>
      </c>
      <c r="I834" s="6" t="s">
        <v>47</v>
      </c>
      <c r="J834" s="6" t="s">
        <v>48</v>
      </c>
      <c r="K834" s="6" t="s">
        <v>48</v>
      </c>
      <c r="L834" s="6" t="s">
        <v>60</v>
      </c>
      <c r="M834" s="6" t="s">
        <v>48</v>
      </c>
      <c r="N834" s="6" t="s">
        <v>48</v>
      </c>
      <c r="O834" s="6" t="s">
        <v>68</v>
      </c>
      <c r="P834" s="6" t="s">
        <v>69</v>
      </c>
      <c r="Q834" s="6" t="s">
        <v>49</v>
      </c>
      <c r="R834" s="6" t="s">
        <v>69</v>
      </c>
      <c r="S834" s="6" t="s">
        <v>69</v>
      </c>
      <c r="T834" s="6" t="s">
        <v>69</v>
      </c>
      <c r="U834" s="6" t="s">
        <v>69</v>
      </c>
      <c r="V834" s="6" t="s">
        <v>49</v>
      </c>
      <c r="W834" s="6" t="s">
        <v>159</v>
      </c>
      <c r="X834" s="6" t="s">
        <v>1180</v>
      </c>
      <c r="Y834" s="6" t="s">
        <v>531</v>
      </c>
      <c r="Z834" s="6" t="s">
        <v>4448</v>
      </c>
    </row>
    <row r="835" spans="1:26" ht="13.2">
      <c r="A835" s="5">
        <v>45176.714509189813</v>
      </c>
      <c r="B835" s="6" t="s">
        <v>4452</v>
      </c>
      <c r="C835" s="6" t="s">
        <v>44</v>
      </c>
      <c r="D835" s="6" t="s">
        <v>45</v>
      </c>
      <c r="E835" s="6" t="s">
        <v>75</v>
      </c>
      <c r="F835" s="6" t="s">
        <v>76</v>
      </c>
      <c r="G835" s="6" t="s">
        <v>31</v>
      </c>
      <c r="H835" s="6" t="s">
        <v>148</v>
      </c>
      <c r="I835" s="6" t="s">
        <v>47</v>
      </c>
      <c r="J835" s="6" t="s">
        <v>35</v>
      </c>
      <c r="K835" s="6" t="s">
        <v>35</v>
      </c>
      <c r="L835" s="6" t="s">
        <v>35</v>
      </c>
      <c r="M835" s="6" t="s">
        <v>35</v>
      </c>
      <c r="N835" s="6" t="s">
        <v>35</v>
      </c>
      <c r="O835" s="6" t="s">
        <v>87</v>
      </c>
      <c r="P835" s="6" t="s">
        <v>37</v>
      </c>
      <c r="Q835" s="6" t="s">
        <v>37</v>
      </c>
      <c r="R835" s="6" t="s">
        <v>49</v>
      </c>
      <c r="S835" s="6" t="s">
        <v>37</v>
      </c>
      <c r="T835" s="6" t="s">
        <v>49</v>
      </c>
      <c r="U835" s="6" t="s">
        <v>37</v>
      </c>
      <c r="V835" s="6" t="s">
        <v>37</v>
      </c>
      <c r="W835" s="6" t="s">
        <v>50</v>
      </c>
      <c r="X835" s="6" t="s">
        <v>1158</v>
      </c>
      <c r="Y835" s="6" t="s">
        <v>223</v>
      </c>
      <c r="Z835" s="6" t="s">
        <v>4453</v>
      </c>
    </row>
    <row r="836" spans="1:26" ht="13.2">
      <c r="A836" s="5">
        <v>45176.715377245375</v>
      </c>
      <c r="B836" s="6" t="s">
        <v>4454</v>
      </c>
      <c r="C836" s="6" t="s">
        <v>44</v>
      </c>
      <c r="D836" s="6" t="s">
        <v>59</v>
      </c>
      <c r="E836" s="6" t="s">
        <v>29</v>
      </c>
      <c r="F836" s="6" t="s">
        <v>30</v>
      </c>
      <c r="G836" s="6" t="s">
        <v>31</v>
      </c>
      <c r="H836" s="6" t="s">
        <v>226</v>
      </c>
      <c r="I836" s="6" t="s">
        <v>33</v>
      </c>
      <c r="J836" s="6" t="s">
        <v>35</v>
      </c>
      <c r="K836" s="6" t="s">
        <v>35</v>
      </c>
      <c r="L836" s="6" t="s">
        <v>35</v>
      </c>
      <c r="M836" s="6" t="s">
        <v>35</v>
      </c>
      <c r="N836" s="6" t="s">
        <v>35</v>
      </c>
      <c r="O836" s="6" t="s">
        <v>87</v>
      </c>
      <c r="P836" s="6" t="s">
        <v>37</v>
      </c>
      <c r="Q836" s="6" t="s">
        <v>37</v>
      </c>
      <c r="R836" s="6" t="s">
        <v>37</v>
      </c>
      <c r="S836" s="6" t="s">
        <v>37</v>
      </c>
      <c r="T836" s="6" t="s">
        <v>37</v>
      </c>
      <c r="U836" s="6" t="s">
        <v>37</v>
      </c>
      <c r="V836" s="6" t="s">
        <v>37</v>
      </c>
      <c r="W836" s="6" t="s">
        <v>149</v>
      </c>
      <c r="X836" s="6" t="s">
        <v>1444</v>
      </c>
      <c r="Y836" s="6" t="s">
        <v>97</v>
      </c>
      <c r="Z836" s="6" t="s">
        <v>4455</v>
      </c>
    </row>
    <row r="837" spans="1:26" ht="13.2">
      <c r="A837" s="5">
        <v>45176.715386331023</v>
      </c>
      <c r="B837" s="6" t="s">
        <v>4456</v>
      </c>
      <c r="C837" s="6" t="s">
        <v>27</v>
      </c>
      <c r="D837" s="6" t="s">
        <v>45</v>
      </c>
      <c r="E837" s="6" t="s">
        <v>29</v>
      </c>
      <c r="F837" s="6" t="s">
        <v>76</v>
      </c>
      <c r="G837" s="6" t="s">
        <v>58</v>
      </c>
      <c r="H837" s="6" t="s">
        <v>46</v>
      </c>
      <c r="I837" s="6" t="s">
        <v>33</v>
      </c>
      <c r="J837" s="6" t="s">
        <v>48</v>
      </c>
      <c r="K837" s="6" t="s">
        <v>35</v>
      </c>
      <c r="L837" s="6" t="s">
        <v>35</v>
      </c>
      <c r="M837" s="6" t="s">
        <v>48</v>
      </c>
      <c r="N837" s="6" t="s">
        <v>35</v>
      </c>
      <c r="O837" s="6" t="s">
        <v>87</v>
      </c>
      <c r="P837" s="6" t="s">
        <v>37</v>
      </c>
      <c r="Q837" s="6" t="s">
        <v>37</v>
      </c>
      <c r="R837" s="6" t="s">
        <v>37</v>
      </c>
      <c r="S837" s="6" t="s">
        <v>37</v>
      </c>
      <c r="T837" s="6" t="s">
        <v>37</v>
      </c>
      <c r="U837" s="6" t="s">
        <v>37</v>
      </c>
      <c r="V837" s="6" t="s">
        <v>37</v>
      </c>
      <c r="W837" s="6" t="s">
        <v>266</v>
      </c>
      <c r="X837" s="6" t="s">
        <v>2434</v>
      </c>
      <c r="Y837" s="6" t="s">
        <v>151</v>
      </c>
      <c r="Z837" s="6" t="s">
        <v>4457</v>
      </c>
    </row>
    <row r="838" spans="1:26" ht="13.2">
      <c r="A838" s="5">
        <v>45176.715462256943</v>
      </c>
      <c r="B838" s="6" t="s">
        <v>4458</v>
      </c>
      <c r="C838" s="6" t="s">
        <v>27</v>
      </c>
      <c r="D838" s="6" t="s">
        <v>45</v>
      </c>
      <c r="E838" s="6" t="s">
        <v>75</v>
      </c>
      <c r="F838" s="6" t="s">
        <v>164</v>
      </c>
      <c r="G838" s="6" t="s">
        <v>214</v>
      </c>
      <c r="H838" s="6" t="s">
        <v>32</v>
      </c>
      <c r="I838" s="6" t="s">
        <v>47</v>
      </c>
      <c r="J838" s="6" t="s">
        <v>35</v>
      </c>
      <c r="K838" s="6" t="s">
        <v>35</v>
      </c>
      <c r="L838" s="6" t="s">
        <v>35</v>
      </c>
      <c r="M838" s="6" t="s">
        <v>48</v>
      </c>
      <c r="N838" s="6" t="s">
        <v>35</v>
      </c>
      <c r="O838" s="6" t="s">
        <v>87</v>
      </c>
      <c r="P838" s="6" t="s">
        <v>37</v>
      </c>
      <c r="Q838" s="6" t="s">
        <v>37</v>
      </c>
      <c r="R838" s="6" t="s">
        <v>49</v>
      </c>
      <c r="S838" s="6" t="s">
        <v>37</v>
      </c>
      <c r="T838" s="6" t="s">
        <v>37</v>
      </c>
      <c r="U838" s="6" t="s">
        <v>37</v>
      </c>
      <c r="V838" s="6" t="s">
        <v>37</v>
      </c>
      <c r="W838" s="6" t="s">
        <v>159</v>
      </c>
      <c r="X838" s="6" t="s">
        <v>940</v>
      </c>
      <c r="Y838" s="6" t="s">
        <v>90</v>
      </c>
      <c r="Z838" s="6" t="s">
        <v>4459</v>
      </c>
    </row>
    <row r="839" spans="1:26" ht="13.2">
      <c r="A839" s="5">
        <v>45176.719235706019</v>
      </c>
      <c r="B839" s="6" t="s">
        <v>4466</v>
      </c>
      <c r="C839" s="6" t="s">
        <v>44</v>
      </c>
      <c r="D839" s="6" t="s">
        <v>45</v>
      </c>
      <c r="E839" s="6" t="s">
        <v>29</v>
      </c>
      <c r="F839" s="6" t="s">
        <v>30</v>
      </c>
      <c r="G839" s="6" t="s">
        <v>214</v>
      </c>
      <c r="H839" s="6" t="s">
        <v>59</v>
      </c>
      <c r="I839" s="6" t="s">
        <v>47</v>
      </c>
      <c r="J839" s="6" t="s">
        <v>35</v>
      </c>
      <c r="K839" s="6" t="s">
        <v>60</v>
      </c>
      <c r="L839" s="6" t="s">
        <v>60</v>
      </c>
      <c r="M839" s="6" t="s">
        <v>60</v>
      </c>
      <c r="N839" s="6" t="s">
        <v>60</v>
      </c>
      <c r="O839" s="6" t="s">
        <v>68</v>
      </c>
      <c r="P839" s="6" t="s">
        <v>38</v>
      </c>
      <c r="Q839" s="6" t="s">
        <v>37</v>
      </c>
      <c r="R839" s="6" t="s">
        <v>37</v>
      </c>
      <c r="S839" s="6" t="s">
        <v>37</v>
      </c>
      <c r="T839" s="6" t="s">
        <v>37</v>
      </c>
      <c r="U839" s="6" t="s">
        <v>37</v>
      </c>
      <c r="V839" s="6" t="s">
        <v>37</v>
      </c>
      <c r="W839" s="6" t="s">
        <v>106</v>
      </c>
      <c r="X839" s="6" t="s">
        <v>1444</v>
      </c>
      <c r="Y839" s="6" t="s">
        <v>3706</v>
      </c>
      <c r="Z839" s="6" t="s">
        <v>4467</v>
      </c>
    </row>
    <row r="840" spans="1:26" ht="13.2">
      <c r="A840" s="5">
        <v>45176.723631886576</v>
      </c>
      <c r="B840" s="6" t="s">
        <v>4486</v>
      </c>
      <c r="C840" s="6" t="s">
        <v>27</v>
      </c>
      <c r="D840" s="6" t="s">
        <v>45</v>
      </c>
      <c r="E840" s="6" t="s">
        <v>29</v>
      </c>
      <c r="F840" s="6" t="s">
        <v>76</v>
      </c>
      <c r="G840" s="6" t="s">
        <v>31</v>
      </c>
      <c r="H840" s="6" t="s">
        <v>201</v>
      </c>
      <c r="I840" s="6" t="s">
        <v>47</v>
      </c>
      <c r="J840" s="6" t="s">
        <v>35</v>
      </c>
      <c r="K840" s="6" t="s">
        <v>35</v>
      </c>
      <c r="L840" s="6" t="s">
        <v>35</v>
      </c>
      <c r="M840" s="6" t="s">
        <v>35</v>
      </c>
      <c r="N840" s="6" t="s">
        <v>35</v>
      </c>
      <c r="O840" s="6" t="s">
        <v>87</v>
      </c>
      <c r="P840" s="6" t="s">
        <v>37</v>
      </c>
      <c r="Q840" s="6" t="s">
        <v>37</v>
      </c>
      <c r="R840" s="6" t="s">
        <v>37</v>
      </c>
      <c r="S840" s="6" t="s">
        <v>37</v>
      </c>
      <c r="T840" s="6" t="s">
        <v>37</v>
      </c>
      <c r="U840" s="6" t="s">
        <v>37</v>
      </c>
      <c r="V840" s="6" t="s">
        <v>37</v>
      </c>
      <c r="W840" s="6" t="s">
        <v>113</v>
      </c>
      <c r="X840" s="6" t="s">
        <v>1391</v>
      </c>
      <c r="Y840" s="6" t="s">
        <v>223</v>
      </c>
      <c r="Z840" s="6" t="s">
        <v>4487</v>
      </c>
    </row>
    <row r="841" spans="1:26" ht="13.2">
      <c r="A841" s="5">
        <v>45176.724352349542</v>
      </c>
      <c r="B841" s="6" t="s">
        <v>4488</v>
      </c>
      <c r="C841" s="6" t="s">
        <v>44</v>
      </c>
      <c r="D841" s="6" t="s">
        <v>45</v>
      </c>
      <c r="E841" s="6" t="s">
        <v>29</v>
      </c>
      <c r="F841" s="6" t="s">
        <v>30</v>
      </c>
      <c r="G841" s="6" t="s">
        <v>31</v>
      </c>
      <c r="H841" s="6" t="s">
        <v>46</v>
      </c>
      <c r="I841" s="6" t="s">
        <v>47</v>
      </c>
      <c r="J841" s="6" t="s">
        <v>35</v>
      </c>
      <c r="K841" s="6" t="s">
        <v>35</v>
      </c>
      <c r="L841" s="6" t="s">
        <v>35</v>
      </c>
      <c r="M841" s="6" t="s">
        <v>35</v>
      </c>
      <c r="N841" s="6" t="s">
        <v>35</v>
      </c>
      <c r="O841" s="6" t="s">
        <v>87</v>
      </c>
      <c r="P841" s="6" t="s">
        <v>37</v>
      </c>
      <c r="Q841" s="6" t="s">
        <v>37</v>
      </c>
      <c r="R841" s="6" t="s">
        <v>37</v>
      </c>
      <c r="S841" s="6" t="s">
        <v>37</v>
      </c>
      <c r="T841" s="6" t="s">
        <v>37</v>
      </c>
      <c r="U841" s="6" t="s">
        <v>37</v>
      </c>
      <c r="V841" s="6" t="s">
        <v>37</v>
      </c>
      <c r="W841" s="6" t="s">
        <v>100</v>
      </c>
      <c r="X841" s="6" t="s">
        <v>940</v>
      </c>
      <c r="Y841" s="6" t="s">
        <v>168</v>
      </c>
      <c r="Z841" s="6" t="s">
        <v>4489</v>
      </c>
    </row>
    <row r="842" spans="1:26" ht="13.2">
      <c r="A842" s="5">
        <v>45176.726077523148</v>
      </c>
      <c r="B842" s="6" t="s">
        <v>4492</v>
      </c>
      <c r="C842" s="6" t="s">
        <v>44</v>
      </c>
      <c r="D842" s="6" t="s">
        <v>45</v>
      </c>
      <c r="E842" s="6" t="s">
        <v>75</v>
      </c>
      <c r="F842" s="6" t="s">
        <v>76</v>
      </c>
      <c r="G842" s="6" t="s">
        <v>31</v>
      </c>
      <c r="H842" s="6" t="s">
        <v>46</v>
      </c>
      <c r="I842" s="6" t="s">
        <v>33</v>
      </c>
      <c r="J842" s="6" t="s">
        <v>48</v>
      </c>
      <c r="K842" s="6" t="s">
        <v>35</v>
      </c>
      <c r="L842" s="6" t="s">
        <v>35</v>
      </c>
      <c r="M842" s="6" t="s">
        <v>48</v>
      </c>
      <c r="N842" s="6" t="s">
        <v>35</v>
      </c>
      <c r="O842" s="6" t="s">
        <v>49</v>
      </c>
      <c r="P842" s="6" t="s">
        <v>49</v>
      </c>
      <c r="Q842" s="6" t="s">
        <v>37</v>
      </c>
      <c r="R842" s="6" t="s">
        <v>49</v>
      </c>
      <c r="S842" s="6" t="s">
        <v>37</v>
      </c>
      <c r="T842" s="6" t="s">
        <v>49</v>
      </c>
      <c r="U842" s="6" t="s">
        <v>37</v>
      </c>
      <c r="V842" s="6" t="s">
        <v>37</v>
      </c>
      <c r="W842" s="6" t="s">
        <v>238</v>
      </c>
      <c r="X842" s="6" t="s">
        <v>4493</v>
      </c>
      <c r="Y842" s="6" t="s">
        <v>404</v>
      </c>
      <c r="Z842" s="6" t="s">
        <v>4494</v>
      </c>
    </row>
    <row r="843" spans="1:26" ht="13.2">
      <c r="A843" s="5">
        <v>45176.729729780098</v>
      </c>
      <c r="B843" s="6" t="s">
        <v>4503</v>
      </c>
      <c r="C843" s="6" t="s">
        <v>44</v>
      </c>
      <c r="D843" s="6" t="s">
        <v>45</v>
      </c>
      <c r="E843" s="6" t="s">
        <v>29</v>
      </c>
      <c r="F843" s="6" t="s">
        <v>30</v>
      </c>
      <c r="G843" s="6" t="s">
        <v>58</v>
      </c>
      <c r="H843" s="6" t="s">
        <v>112</v>
      </c>
      <c r="I843" s="6" t="s">
        <v>33</v>
      </c>
      <c r="J843" s="6" t="s">
        <v>35</v>
      </c>
      <c r="K843" s="6" t="s">
        <v>35</v>
      </c>
      <c r="L843" s="6" t="s">
        <v>35</v>
      </c>
      <c r="M843" s="6" t="s">
        <v>35</v>
      </c>
      <c r="N843" s="6" t="s">
        <v>35</v>
      </c>
      <c r="O843" s="6" t="s">
        <v>87</v>
      </c>
      <c r="P843" s="6" t="s">
        <v>37</v>
      </c>
      <c r="Q843" s="6" t="s">
        <v>37</v>
      </c>
      <c r="R843" s="6" t="s">
        <v>37</v>
      </c>
      <c r="S843" s="6" t="s">
        <v>37</v>
      </c>
      <c r="T843" s="6" t="s">
        <v>37</v>
      </c>
      <c r="U843" s="6" t="s">
        <v>37</v>
      </c>
      <c r="V843" s="6" t="s">
        <v>37</v>
      </c>
      <c r="W843" s="6" t="s">
        <v>106</v>
      </c>
      <c r="X843" s="6" t="s">
        <v>1435</v>
      </c>
      <c r="Y843" s="6" t="s">
        <v>72</v>
      </c>
      <c r="Z843" s="6" t="s">
        <v>4504</v>
      </c>
    </row>
    <row r="844" spans="1:26" ht="13.2">
      <c r="A844" s="5">
        <v>45176.731703229161</v>
      </c>
      <c r="B844" s="6" t="s">
        <v>4512</v>
      </c>
      <c r="C844" s="6" t="s">
        <v>44</v>
      </c>
      <c r="D844" s="6" t="s">
        <v>45</v>
      </c>
      <c r="E844" s="6" t="s">
        <v>75</v>
      </c>
      <c r="F844" s="6" t="s">
        <v>30</v>
      </c>
      <c r="G844" s="6" t="s">
        <v>31</v>
      </c>
      <c r="H844" s="6" t="s">
        <v>125</v>
      </c>
      <c r="I844" s="6" t="s">
        <v>47</v>
      </c>
      <c r="J844" s="6" t="s">
        <v>48</v>
      </c>
      <c r="K844" s="6" t="s">
        <v>48</v>
      </c>
      <c r="L844" s="6" t="s">
        <v>48</v>
      </c>
      <c r="M844" s="6" t="s">
        <v>48</v>
      </c>
      <c r="N844" s="6" t="s">
        <v>48</v>
      </c>
      <c r="O844" s="6" t="s">
        <v>49</v>
      </c>
      <c r="P844" s="6" t="s">
        <v>49</v>
      </c>
      <c r="Q844" s="6" t="s">
        <v>37</v>
      </c>
      <c r="R844" s="6" t="s">
        <v>49</v>
      </c>
      <c r="S844" s="6" t="s">
        <v>49</v>
      </c>
      <c r="T844" s="6" t="s">
        <v>49</v>
      </c>
      <c r="U844" s="6" t="s">
        <v>49</v>
      </c>
      <c r="V844" s="6" t="s">
        <v>49</v>
      </c>
      <c r="W844" s="6" t="s">
        <v>450</v>
      </c>
      <c r="X844" s="6" t="s">
        <v>974</v>
      </c>
      <c r="Y844" s="6" t="s">
        <v>79</v>
      </c>
      <c r="Z844" s="6" t="s">
        <v>4513</v>
      </c>
    </row>
    <row r="845" spans="1:26" ht="13.2">
      <c r="A845" s="5">
        <v>45176.732018368057</v>
      </c>
      <c r="B845" s="6" t="s">
        <v>4514</v>
      </c>
      <c r="C845" s="6" t="s">
        <v>27</v>
      </c>
      <c r="D845" s="6" t="s">
        <v>45</v>
      </c>
      <c r="E845" s="6" t="s">
        <v>29</v>
      </c>
      <c r="F845" s="6" t="s">
        <v>30</v>
      </c>
      <c r="G845" s="6" t="s">
        <v>58</v>
      </c>
      <c r="H845" s="6" t="s">
        <v>59</v>
      </c>
      <c r="I845" s="6" t="s">
        <v>47</v>
      </c>
      <c r="J845" s="6" t="s">
        <v>48</v>
      </c>
      <c r="K845" s="6" t="s">
        <v>60</v>
      </c>
      <c r="L845" s="6" t="s">
        <v>60</v>
      </c>
      <c r="M845" s="6" t="s">
        <v>60</v>
      </c>
      <c r="N845" s="6" t="s">
        <v>60</v>
      </c>
      <c r="O845" s="6" t="s">
        <v>49</v>
      </c>
      <c r="P845" s="6" t="s">
        <v>49</v>
      </c>
      <c r="Q845" s="6" t="s">
        <v>37</v>
      </c>
      <c r="R845" s="6" t="s">
        <v>37</v>
      </c>
      <c r="S845" s="6" t="s">
        <v>37</v>
      </c>
      <c r="T845" s="6" t="s">
        <v>37</v>
      </c>
      <c r="U845" s="6" t="s">
        <v>49</v>
      </c>
      <c r="V845" s="6" t="s">
        <v>37</v>
      </c>
      <c r="W845" s="6" t="s">
        <v>191</v>
      </c>
      <c r="X845" s="6" t="s">
        <v>1107</v>
      </c>
      <c r="Y845" s="6" t="s">
        <v>542</v>
      </c>
      <c r="Z845" s="6" t="s">
        <v>4515</v>
      </c>
    </row>
    <row r="846" spans="1:26" ht="13.2">
      <c r="A846" s="5">
        <v>45176.73472069444</v>
      </c>
      <c r="B846" s="6" t="s">
        <v>4524</v>
      </c>
      <c r="C846" s="6" t="s">
        <v>27</v>
      </c>
      <c r="D846" s="6" t="s">
        <v>45</v>
      </c>
      <c r="E846" s="6" t="s">
        <v>75</v>
      </c>
      <c r="F846" s="6" t="s">
        <v>76</v>
      </c>
      <c r="G846" s="6" t="s">
        <v>58</v>
      </c>
      <c r="H846" s="6" t="s">
        <v>46</v>
      </c>
      <c r="I846" s="6" t="s">
        <v>47</v>
      </c>
      <c r="J846" s="6" t="s">
        <v>60</v>
      </c>
      <c r="K846" s="6" t="s">
        <v>48</v>
      </c>
      <c r="L846" s="6" t="s">
        <v>48</v>
      </c>
      <c r="M846" s="6" t="s">
        <v>60</v>
      </c>
      <c r="N846" s="6" t="s">
        <v>60</v>
      </c>
      <c r="O846" s="6" t="s">
        <v>49</v>
      </c>
      <c r="P846" s="6" t="s">
        <v>49</v>
      </c>
      <c r="Q846" s="6" t="s">
        <v>49</v>
      </c>
      <c r="R846" s="6" t="s">
        <v>49</v>
      </c>
      <c r="S846" s="6" t="s">
        <v>49</v>
      </c>
      <c r="T846" s="6" t="s">
        <v>49</v>
      </c>
      <c r="U846" s="6" t="s">
        <v>49</v>
      </c>
      <c r="V846" s="6" t="s">
        <v>49</v>
      </c>
      <c r="W846" s="6" t="s">
        <v>70</v>
      </c>
      <c r="X846" s="6" t="s">
        <v>974</v>
      </c>
      <c r="Y846" s="6" t="s">
        <v>4525</v>
      </c>
      <c r="Z846" s="6" t="s">
        <v>4526</v>
      </c>
    </row>
    <row r="847" spans="1:26" ht="13.2">
      <c r="A847" s="5">
        <v>45176.735960347221</v>
      </c>
      <c r="B847" s="6" t="s">
        <v>4527</v>
      </c>
      <c r="C847" s="6" t="s">
        <v>27</v>
      </c>
      <c r="D847" s="6" t="s">
        <v>45</v>
      </c>
      <c r="E847" s="6" t="s">
        <v>75</v>
      </c>
      <c r="F847" s="6" t="s">
        <v>30</v>
      </c>
      <c r="G847" s="6" t="s">
        <v>31</v>
      </c>
      <c r="H847" s="6" t="s">
        <v>46</v>
      </c>
      <c r="I847" s="6" t="s">
        <v>47</v>
      </c>
      <c r="J847" s="6" t="s">
        <v>35</v>
      </c>
      <c r="K847" s="6" t="s">
        <v>35</v>
      </c>
      <c r="L847" s="6" t="s">
        <v>35</v>
      </c>
      <c r="M847" s="6" t="s">
        <v>35</v>
      </c>
      <c r="N847" s="6" t="s">
        <v>35</v>
      </c>
      <c r="O847" s="6" t="s">
        <v>87</v>
      </c>
      <c r="P847" s="6" t="s">
        <v>37</v>
      </c>
      <c r="Q847" s="6" t="s">
        <v>37</v>
      </c>
      <c r="R847" s="6" t="s">
        <v>37</v>
      </c>
      <c r="S847" s="6" t="s">
        <v>37</v>
      </c>
      <c r="T847" s="6" t="s">
        <v>37</v>
      </c>
      <c r="U847" s="6" t="s">
        <v>49</v>
      </c>
      <c r="V847" s="6" t="s">
        <v>37</v>
      </c>
      <c r="W847" s="6" t="s">
        <v>139</v>
      </c>
      <c r="X847" s="6" t="s">
        <v>1052</v>
      </c>
      <c r="Y847" s="6" t="s">
        <v>267</v>
      </c>
      <c r="Z847" s="6" t="s">
        <v>4528</v>
      </c>
    </row>
    <row r="848" spans="1:26" ht="13.2">
      <c r="A848" s="5">
        <v>45176.739408391208</v>
      </c>
      <c r="B848" s="6" t="s">
        <v>4538</v>
      </c>
      <c r="C848" s="6" t="s">
        <v>27</v>
      </c>
      <c r="D848" s="6" t="s">
        <v>45</v>
      </c>
      <c r="E848" s="6" t="s">
        <v>29</v>
      </c>
      <c r="F848" s="6" t="s">
        <v>76</v>
      </c>
      <c r="G848" s="6" t="s">
        <v>58</v>
      </c>
      <c r="H848" s="6" t="s">
        <v>148</v>
      </c>
      <c r="I848" s="6" t="s">
        <v>47</v>
      </c>
      <c r="J848" s="6" t="s">
        <v>48</v>
      </c>
      <c r="K848" s="6" t="s">
        <v>48</v>
      </c>
      <c r="L848" s="6" t="s">
        <v>60</v>
      </c>
      <c r="M848" s="6" t="s">
        <v>48</v>
      </c>
      <c r="N848" s="6" t="s">
        <v>48</v>
      </c>
      <c r="O848" s="6" t="s">
        <v>87</v>
      </c>
      <c r="P848" s="6" t="s">
        <v>49</v>
      </c>
      <c r="Q848" s="6" t="s">
        <v>37</v>
      </c>
      <c r="R848" s="6" t="s">
        <v>69</v>
      </c>
      <c r="S848" s="6" t="s">
        <v>49</v>
      </c>
      <c r="T848" s="6" t="s">
        <v>37</v>
      </c>
      <c r="U848" s="6" t="s">
        <v>37</v>
      </c>
      <c r="V848" s="6" t="s">
        <v>37</v>
      </c>
      <c r="W848" s="6" t="s">
        <v>132</v>
      </c>
      <c r="X848" s="6" t="s">
        <v>1444</v>
      </c>
      <c r="Y848" s="6" t="s">
        <v>659</v>
      </c>
      <c r="Z848" s="6" t="s">
        <v>4539</v>
      </c>
    </row>
    <row r="849" spans="1:26" ht="13.2">
      <c r="A849" s="5">
        <v>45176.74381299768</v>
      </c>
      <c r="B849" s="6" t="s">
        <v>4545</v>
      </c>
      <c r="C849" s="6" t="s">
        <v>27</v>
      </c>
      <c r="D849" s="6" t="s">
        <v>45</v>
      </c>
      <c r="E849" s="6" t="s">
        <v>29</v>
      </c>
      <c r="F849" s="6" t="s">
        <v>30</v>
      </c>
      <c r="G849" s="6" t="s">
        <v>58</v>
      </c>
      <c r="H849" s="6" t="s">
        <v>32</v>
      </c>
      <c r="I849" s="6" t="s">
        <v>33</v>
      </c>
      <c r="J849" s="6" t="s">
        <v>35</v>
      </c>
      <c r="K849" s="6" t="s">
        <v>35</v>
      </c>
      <c r="L849" s="6" t="s">
        <v>35</v>
      </c>
      <c r="M849" s="6" t="s">
        <v>35</v>
      </c>
      <c r="N849" s="6" t="s">
        <v>35</v>
      </c>
      <c r="O849" s="6" t="s">
        <v>87</v>
      </c>
      <c r="P849" s="6" t="s">
        <v>38</v>
      </c>
      <c r="Q849" s="6" t="s">
        <v>37</v>
      </c>
      <c r="R849" s="6" t="s">
        <v>37</v>
      </c>
      <c r="S849" s="6" t="s">
        <v>37</v>
      </c>
      <c r="T849" s="6" t="s">
        <v>37</v>
      </c>
      <c r="U849" s="6" t="s">
        <v>37</v>
      </c>
      <c r="V849" s="6" t="s">
        <v>37</v>
      </c>
      <c r="W849" s="6" t="s">
        <v>139</v>
      </c>
      <c r="X849" s="6" t="s">
        <v>1246</v>
      </c>
      <c r="Y849" s="6" t="s">
        <v>555</v>
      </c>
      <c r="Z849" s="6" t="s">
        <v>4546</v>
      </c>
    </row>
    <row r="850" spans="1:26" ht="13.2">
      <c r="A850" s="5">
        <v>45176.747048599536</v>
      </c>
      <c r="B850" s="6" t="s">
        <v>4560</v>
      </c>
      <c r="C850" s="6" t="s">
        <v>27</v>
      </c>
      <c r="D850" s="6" t="s">
        <v>45</v>
      </c>
      <c r="E850" s="6" t="s">
        <v>29</v>
      </c>
      <c r="F850" s="6" t="s">
        <v>30</v>
      </c>
      <c r="G850" s="6" t="s">
        <v>58</v>
      </c>
      <c r="H850" s="6" t="s">
        <v>32</v>
      </c>
      <c r="I850" s="6" t="s">
        <v>47</v>
      </c>
      <c r="J850" s="6" t="s">
        <v>35</v>
      </c>
      <c r="K850" s="6" t="s">
        <v>35</v>
      </c>
      <c r="L850" s="6" t="s">
        <v>35</v>
      </c>
      <c r="M850" s="6" t="s">
        <v>35</v>
      </c>
      <c r="N850" s="6" t="s">
        <v>35</v>
      </c>
      <c r="O850" s="6" t="s">
        <v>87</v>
      </c>
      <c r="P850" s="6" t="s">
        <v>37</v>
      </c>
      <c r="Q850" s="6" t="s">
        <v>37</v>
      </c>
      <c r="R850" s="6" t="s">
        <v>49</v>
      </c>
      <c r="S850" s="6" t="s">
        <v>49</v>
      </c>
      <c r="T850" s="6" t="s">
        <v>49</v>
      </c>
      <c r="U850" s="6" t="s">
        <v>37</v>
      </c>
      <c r="V850" s="6" t="s">
        <v>37</v>
      </c>
      <c r="W850" s="6" t="s">
        <v>266</v>
      </c>
      <c r="X850" s="6" t="s">
        <v>1929</v>
      </c>
      <c r="Y850" s="6" t="s">
        <v>1176</v>
      </c>
      <c r="Z850" s="6" t="s">
        <v>4561</v>
      </c>
    </row>
    <row r="851" spans="1:26" ht="13.2">
      <c r="A851" s="5">
        <v>45176.747481608792</v>
      </c>
      <c r="B851" s="6" t="s">
        <v>4562</v>
      </c>
      <c r="C851" s="6" t="s">
        <v>27</v>
      </c>
      <c r="D851" s="6" t="s">
        <v>45</v>
      </c>
      <c r="E851" s="6" t="s">
        <v>75</v>
      </c>
      <c r="F851" s="6" t="s">
        <v>30</v>
      </c>
      <c r="G851" s="6" t="s">
        <v>31</v>
      </c>
      <c r="H851" s="6" t="s">
        <v>59</v>
      </c>
      <c r="I851" s="6" t="s">
        <v>33</v>
      </c>
      <c r="J851" s="6" t="s">
        <v>48</v>
      </c>
      <c r="K851" s="6" t="s">
        <v>48</v>
      </c>
      <c r="L851" s="6" t="s">
        <v>48</v>
      </c>
      <c r="M851" s="6" t="s">
        <v>48</v>
      </c>
      <c r="N851" s="6" t="s">
        <v>48</v>
      </c>
      <c r="O851" s="6" t="s">
        <v>49</v>
      </c>
      <c r="P851" s="6" t="s">
        <v>38</v>
      </c>
      <c r="Q851" s="6" t="s">
        <v>38</v>
      </c>
      <c r="R851" s="6" t="s">
        <v>49</v>
      </c>
      <c r="S851" s="6" t="s">
        <v>49</v>
      </c>
      <c r="T851" s="6" t="s">
        <v>49</v>
      </c>
      <c r="U851" s="6" t="s">
        <v>49</v>
      </c>
      <c r="V851" s="6" t="s">
        <v>49</v>
      </c>
      <c r="W851" s="6" t="s">
        <v>126</v>
      </c>
      <c r="X851" s="6" t="s">
        <v>1698</v>
      </c>
      <c r="Y851" s="6" t="s">
        <v>1726</v>
      </c>
      <c r="Z851" s="6" t="s">
        <v>4563</v>
      </c>
    </row>
    <row r="852" spans="1:26" ht="13.2">
      <c r="A852" s="5">
        <v>45176.748261921297</v>
      </c>
      <c r="B852" s="6" t="s">
        <v>4564</v>
      </c>
      <c r="C852" s="6" t="s">
        <v>27</v>
      </c>
      <c r="D852" s="6" t="s">
        <v>45</v>
      </c>
      <c r="E852" s="6" t="s">
        <v>29</v>
      </c>
      <c r="F852" s="6" t="s">
        <v>30</v>
      </c>
      <c r="G852" s="6" t="s">
        <v>31</v>
      </c>
      <c r="H852" s="6" t="s">
        <v>32</v>
      </c>
      <c r="I852" s="6" t="s">
        <v>33</v>
      </c>
      <c r="J852" s="6" t="s">
        <v>35</v>
      </c>
      <c r="K852" s="6" t="s">
        <v>35</v>
      </c>
      <c r="L852" s="6" t="s">
        <v>35</v>
      </c>
      <c r="M852" s="6" t="s">
        <v>35</v>
      </c>
      <c r="N852" s="6" t="s">
        <v>35</v>
      </c>
      <c r="O852" s="6" t="s">
        <v>49</v>
      </c>
      <c r="P852" s="6" t="s">
        <v>37</v>
      </c>
      <c r="Q852" s="6" t="s">
        <v>38</v>
      </c>
      <c r="R852" s="6" t="s">
        <v>69</v>
      </c>
      <c r="S852" s="6" t="s">
        <v>49</v>
      </c>
      <c r="T852" s="6" t="s">
        <v>37</v>
      </c>
      <c r="U852" s="6" t="s">
        <v>37</v>
      </c>
      <c r="V852" s="6" t="s">
        <v>38</v>
      </c>
      <c r="W852" s="6" t="s">
        <v>95</v>
      </c>
      <c r="X852" s="6" t="s">
        <v>1444</v>
      </c>
      <c r="Y852" s="6" t="s">
        <v>270</v>
      </c>
      <c r="Z852" s="6" t="s">
        <v>4565</v>
      </c>
    </row>
    <row r="853" spans="1:26" ht="13.2">
      <c r="A853" s="5">
        <v>45176.749268136569</v>
      </c>
      <c r="B853" s="6" t="s">
        <v>4566</v>
      </c>
      <c r="C853" s="6" t="s">
        <v>27</v>
      </c>
      <c r="D853" s="6" t="s">
        <v>45</v>
      </c>
      <c r="E853" s="6" t="s">
        <v>29</v>
      </c>
      <c r="F853" s="6" t="s">
        <v>30</v>
      </c>
      <c r="G853" s="6" t="s">
        <v>31</v>
      </c>
      <c r="H853" s="6" t="s">
        <v>46</v>
      </c>
      <c r="I853" s="6" t="s">
        <v>47</v>
      </c>
      <c r="J853" s="6" t="s">
        <v>48</v>
      </c>
      <c r="K853" s="6" t="s">
        <v>60</v>
      </c>
      <c r="L853" s="6" t="s">
        <v>60</v>
      </c>
      <c r="M853" s="6" t="s">
        <v>60</v>
      </c>
      <c r="N853" s="6" t="s">
        <v>60</v>
      </c>
      <c r="O853" s="6" t="s">
        <v>49</v>
      </c>
      <c r="P853" s="6" t="s">
        <v>49</v>
      </c>
      <c r="Q853" s="6" t="s">
        <v>69</v>
      </c>
      <c r="R853" s="6" t="s">
        <v>49</v>
      </c>
      <c r="S853" s="6" t="s">
        <v>49</v>
      </c>
      <c r="T853" s="6" t="s">
        <v>49</v>
      </c>
      <c r="U853" s="6" t="s">
        <v>49</v>
      </c>
      <c r="V853" s="6" t="s">
        <v>49</v>
      </c>
      <c r="W853" s="6" t="s">
        <v>274</v>
      </c>
      <c r="X853" s="6" t="s">
        <v>1004</v>
      </c>
      <c r="Y853" s="6" t="s">
        <v>4567</v>
      </c>
      <c r="Z853" s="6" t="s">
        <v>4568</v>
      </c>
    </row>
    <row r="854" spans="1:26" ht="13.2">
      <c r="A854" s="5">
        <v>45176.74943462963</v>
      </c>
      <c r="B854" s="6" t="s">
        <v>4569</v>
      </c>
      <c r="C854" s="6" t="s">
        <v>27</v>
      </c>
      <c r="D854" s="6" t="s">
        <v>45</v>
      </c>
      <c r="E854" s="6" t="s">
        <v>29</v>
      </c>
      <c r="F854" s="6" t="s">
        <v>30</v>
      </c>
      <c r="G854" s="6" t="s">
        <v>31</v>
      </c>
      <c r="H854" s="6" t="s">
        <v>94</v>
      </c>
      <c r="I854" s="6" t="s">
        <v>33</v>
      </c>
      <c r="J854" s="6" t="s">
        <v>34</v>
      </c>
      <c r="K854" s="6" t="s">
        <v>48</v>
      </c>
      <c r="L854" s="6" t="s">
        <v>35</v>
      </c>
      <c r="M854" s="6" t="s">
        <v>35</v>
      </c>
      <c r="N854" s="6" t="s">
        <v>48</v>
      </c>
      <c r="O854" s="6" t="s">
        <v>49</v>
      </c>
      <c r="P854" s="6" t="s">
        <v>49</v>
      </c>
      <c r="Q854" s="6" t="s">
        <v>37</v>
      </c>
      <c r="R854" s="6" t="s">
        <v>37</v>
      </c>
      <c r="S854" s="6" t="s">
        <v>37</v>
      </c>
      <c r="T854" s="6" t="s">
        <v>37</v>
      </c>
      <c r="U854" s="6" t="s">
        <v>37</v>
      </c>
      <c r="V854" s="6" t="s">
        <v>49</v>
      </c>
      <c r="W854" s="6" t="s">
        <v>4570</v>
      </c>
      <c r="X854" s="6" t="s">
        <v>1141</v>
      </c>
      <c r="Y854" s="6" t="s">
        <v>2461</v>
      </c>
      <c r="Z854" s="6" t="s">
        <v>4571</v>
      </c>
    </row>
    <row r="855" spans="1:26" ht="13.2">
      <c r="A855" s="5">
        <v>45176.749728946757</v>
      </c>
      <c r="B855" s="6" t="s">
        <v>4572</v>
      </c>
      <c r="C855" s="6" t="s">
        <v>27</v>
      </c>
      <c r="D855" s="6" t="s">
        <v>45</v>
      </c>
      <c r="E855" s="6" t="s">
        <v>29</v>
      </c>
      <c r="F855" s="6" t="s">
        <v>30</v>
      </c>
      <c r="G855" s="6" t="s">
        <v>31</v>
      </c>
      <c r="H855" s="6" t="s">
        <v>226</v>
      </c>
      <c r="I855" s="6" t="s">
        <v>47</v>
      </c>
      <c r="J855" s="6" t="s">
        <v>48</v>
      </c>
      <c r="K855" s="6" t="s">
        <v>48</v>
      </c>
      <c r="L855" s="6" t="s">
        <v>48</v>
      </c>
      <c r="M855" s="6" t="s">
        <v>48</v>
      </c>
      <c r="N855" s="6" t="s">
        <v>48</v>
      </c>
      <c r="O855" s="6" t="s">
        <v>49</v>
      </c>
      <c r="P855" s="6" t="s">
        <v>49</v>
      </c>
      <c r="Q855" s="6" t="s">
        <v>49</v>
      </c>
      <c r="R855" s="6" t="s">
        <v>49</v>
      </c>
      <c r="S855" s="6" t="s">
        <v>49</v>
      </c>
      <c r="T855" s="6" t="s">
        <v>49</v>
      </c>
      <c r="U855" s="6" t="s">
        <v>49</v>
      </c>
      <c r="V855" s="6" t="s">
        <v>49</v>
      </c>
      <c r="W855" s="6" t="s">
        <v>139</v>
      </c>
      <c r="X855" s="6" t="s">
        <v>1536</v>
      </c>
      <c r="Y855" s="6" t="s">
        <v>1334</v>
      </c>
      <c r="Z855" s="6" t="s">
        <v>4573</v>
      </c>
    </row>
    <row r="856" spans="1:26" ht="13.2">
      <c r="A856" s="5">
        <v>45176.750121122685</v>
      </c>
      <c r="B856" s="6" t="s">
        <v>4582</v>
      </c>
      <c r="C856" s="6" t="s">
        <v>27</v>
      </c>
      <c r="D856" s="6" t="s">
        <v>45</v>
      </c>
      <c r="E856" s="6" t="s">
        <v>29</v>
      </c>
      <c r="F856" s="6" t="s">
        <v>30</v>
      </c>
      <c r="G856" s="6" t="s">
        <v>4583</v>
      </c>
      <c r="H856" s="6" t="s">
        <v>148</v>
      </c>
      <c r="I856" s="6" t="s">
        <v>47</v>
      </c>
      <c r="J856" s="6" t="s">
        <v>48</v>
      </c>
      <c r="K856" s="6" t="s">
        <v>60</v>
      </c>
      <c r="L856" s="6" t="s">
        <v>48</v>
      </c>
      <c r="M856" s="6" t="s">
        <v>48</v>
      </c>
      <c r="N856" s="6" t="s">
        <v>48</v>
      </c>
      <c r="O856" s="6" t="s">
        <v>68</v>
      </c>
      <c r="P856" s="6" t="s">
        <v>69</v>
      </c>
      <c r="Q856" s="6" t="s">
        <v>37</v>
      </c>
      <c r="R856" s="6" t="s">
        <v>37</v>
      </c>
      <c r="S856" s="6" t="s">
        <v>49</v>
      </c>
      <c r="T856" s="6" t="s">
        <v>49</v>
      </c>
      <c r="U856" s="6" t="s">
        <v>37</v>
      </c>
      <c r="V856" s="6" t="s">
        <v>37</v>
      </c>
      <c r="W856" s="6" t="s">
        <v>39</v>
      </c>
      <c r="X856" s="6" t="s">
        <v>1141</v>
      </c>
      <c r="Y856" s="6" t="s">
        <v>161</v>
      </c>
      <c r="Z856" s="6" t="s">
        <v>4584</v>
      </c>
    </row>
    <row r="857" spans="1:26" ht="13.2">
      <c r="A857" s="5">
        <v>45176.750876342594</v>
      </c>
      <c r="B857" s="6" t="s">
        <v>1497</v>
      </c>
      <c r="C857" s="6" t="s">
        <v>27</v>
      </c>
      <c r="D857" s="6" t="s">
        <v>45</v>
      </c>
      <c r="E857" s="6" t="s">
        <v>29</v>
      </c>
      <c r="F857" s="6" t="s">
        <v>30</v>
      </c>
      <c r="G857" s="6" t="s">
        <v>31</v>
      </c>
      <c r="H857" s="6" t="s">
        <v>94</v>
      </c>
      <c r="I857" s="6" t="s">
        <v>47</v>
      </c>
      <c r="J857" s="6" t="s">
        <v>48</v>
      </c>
      <c r="K857" s="6" t="s">
        <v>60</v>
      </c>
      <c r="L857" s="6" t="s">
        <v>48</v>
      </c>
      <c r="M857" s="6" t="s">
        <v>48</v>
      </c>
      <c r="N857" s="6" t="s">
        <v>48</v>
      </c>
      <c r="O857" s="6" t="s">
        <v>49</v>
      </c>
      <c r="P857" s="6" t="s">
        <v>49</v>
      </c>
      <c r="Q857" s="6" t="s">
        <v>49</v>
      </c>
      <c r="R857" s="6" t="s">
        <v>49</v>
      </c>
      <c r="S857" s="6" t="s">
        <v>49</v>
      </c>
      <c r="T857" s="6" t="s">
        <v>49</v>
      </c>
      <c r="U857" s="6" t="s">
        <v>37</v>
      </c>
      <c r="V857" s="6" t="s">
        <v>37</v>
      </c>
      <c r="W857" s="6" t="s">
        <v>238</v>
      </c>
      <c r="X857" s="6" t="s">
        <v>962</v>
      </c>
      <c r="Y857" s="6" t="s">
        <v>4590</v>
      </c>
      <c r="Z857" s="6" t="s">
        <v>4591</v>
      </c>
    </row>
    <row r="858" spans="1:26" ht="13.2">
      <c r="A858" s="5">
        <v>45176.750923240739</v>
      </c>
      <c r="B858" s="6" t="s">
        <v>4592</v>
      </c>
      <c r="C858" s="6" t="s">
        <v>27</v>
      </c>
      <c r="D858" s="6" t="s">
        <v>45</v>
      </c>
      <c r="E858" s="6" t="s">
        <v>29</v>
      </c>
      <c r="F858" s="6" t="s">
        <v>30</v>
      </c>
      <c r="G858" s="6" t="s">
        <v>58</v>
      </c>
      <c r="H858" s="6" t="s">
        <v>226</v>
      </c>
      <c r="I858" s="6" t="s">
        <v>47</v>
      </c>
      <c r="J858" s="6" t="s">
        <v>48</v>
      </c>
      <c r="K858" s="6" t="s">
        <v>48</v>
      </c>
      <c r="L858" s="6" t="s">
        <v>48</v>
      </c>
      <c r="M858" s="6" t="s">
        <v>60</v>
      </c>
      <c r="N858" s="6" t="s">
        <v>48</v>
      </c>
      <c r="O858" s="6" t="s">
        <v>49</v>
      </c>
      <c r="P858" s="6" t="s">
        <v>37</v>
      </c>
      <c r="Q858" s="6" t="s">
        <v>37</v>
      </c>
      <c r="R858" s="6" t="s">
        <v>69</v>
      </c>
      <c r="S858" s="6" t="s">
        <v>37</v>
      </c>
      <c r="T858" s="6" t="s">
        <v>49</v>
      </c>
      <c r="U858" s="6" t="s">
        <v>37</v>
      </c>
      <c r="V858" s="6" t="s">
        <v>37</v>
      </c>
      <c r="W858" s="6" t="s">
        <v>191</v>
      </c>
      <c r="X858" s="6" t="s">
        <v>2434</v>
      </c>
      <c r="Y858" s="6" t="s">
        <v>4593</v>
      </c>
      <c r="Z858" s="6" t="s">
        <v>4594</v>
      </c>
    </row>
    <row r="859" spans="1:26" ht="13.2">
      <c r="A859" s="5">
        <v>45176.75095483796</v>
      </c>
      <c r="B859" s="6" t="s">
        <v>4595</v>
      </c>
      <c r="C859" s="6" t="s">
        <v>27</v>
      </c>
      <c r="D859" s="6" t="s">
        <v>45</v>
      </c>
      <c r="E859" s="6" t="s">
        <v>29</v>
      </c>
      <c r="F859" s="6" t="s">
        <v>30</v>
      </c>
      <c r="G859" s="6" t="s">
        <v>31</v>
      </c>
      <c r="H859" s="6" t="s">
        <v>59</v>
      </c>
      <c r="I859" s="6" t="s">
        <v>47</v>
      </c>
      <c r="J859" s="6" t="s">
        <v>35</v>
      </c>
      <c r="K859" s="6" t="s">
        <v>35</v>
      </c>
      <c r="L859" s="6" t="s">
        <v>48</v>
      </c>
      <c r="M859" s="6" t="s">
        <v>48</v>
      </c>
      <c r="N859" s="6" t="s">
        <v>48</v>
      </c>
      <c r="O859" s="6" t="s">
        <v>87</v>
      </c>
      <c r="P859" s="6" t="s">
        <v>49</v>
      </c>
      <c r="Q859" s="6" t="s">
        <v>49</v>
      </c>
      <c r="R859" s="6" t="s">
        <v>49</v>
      </c>
      <c r="S859" s="6" t="s">
        <v>69</v>
      </c>
      <c r="T859" s="6" t="s">
        <v>49</v>
      </c>
      <c r="U859" s="6" t="s">
        <v>49</v>
      </c>
      <c r="V859" s="6" t="s">
        <v>49</v>
      </c>
      <c r="W859" s="6" t="s">
        <v>100</v>
      </c>
      <c r="X859" s="6" t="s">
        <v>955</v>
      </c>
      <c r="Y859" s="6" t="s">
        <v>1565</v>
      </c>
      <c r="Z859" s="6" t="s">
        <v>4596</v>
      </c>
    </row>
    <row r="860" spans="1:26" ht="13.2">
      <c r="A860" s="5">
        <v>45176.751204710643</v>
      </c>
      <c r="B860" s="6" t="s">
        <v>4597</v>
      </c>
      <c r="C860" s="6" t="s">
        <v>27</v>
      </c>
      <c r="D860" s="6" t="s">
        <v>45</v>
      </c>
      <c r="E860" s="6" t="s">
        <v>29</v>
      </c>
      <c r="F860" s="6" t="s">
        <v>30</v>
      </c>
      <c r="G860" s="6" t="s">
        <v>58</v>
      </c>
      <c r="H860" s="6" t="s">
        <v>148</v>
      </c>
      <c r="I860" s="6" t="s">
        <v>47</v>
      </c>
      <c r="J860" s="6" t="s">
        <v>35</v>
      </c>
      <c r="K860" s="6" t="s">
        <v>35</v>
      </c>
      <c r="L860" s="6" t="s">
        <v>48</v>
      </c>
      <c r="M860" s="6" t="s">
        <v>60</v>
      </c>
      <c r="N860" s="6" t="s">
        <v>48</v>
      </c>
      <c r="O860" s="6" t="s">
        <v>49</v>
      </c>
      <c r="P860" s="6" t="s">
        <v>49</v>
      </c>
      <c r="Q860" s="6" t="s">
        <v>49</v>
      </c>
      <c r="R860" s="6" t="s">
        <v>49</v>
      </c>
      <c r="S860" s="6" t="s">
        <v>49</v>
      </c>
      <c r="T860" s="6" t="s">
        <v>49</v>
      </c>
      <c r="U860" s="6" t="s">
        <v>49</v>
      </c>
      <c r="V860" s="6" t="s">
        <v>49</v>
      </c>
      <c r="W860" s="6" t="s">
        <v>70</v>
      </c>
      <c r="X860" s="6" t="s">
        <v>2334</v>
      </c>
      <c r="Y860" s="6" t="s">
        <v>286</v>
      </c>
      <c r="Z860" s="6" t="s">
        <v>4598</v>
      </c>
    </row>
    <row r="861" spans="1:26" ht="13.2">
      <c r="A861" s="5">
        <v>45176.751653287036</v>
      </c>
      <c r="B861" s="6" t="s">
        <v>4601</v>
      </c>
      <c r="C861" s="6" t="s">
        <v>27</v>
      </c>
      <c r="D861" s="6" t="s">
        <v>45</v>
      </c>
      <c r="E861" s="6" t="s">
        <v>75</v>
      </c>
      <c r="F861" s="6" t="s">
        <v>30</v>
      </c>
      <c r="G861" s="6" t="s">
        <v>58</v>
      </c>
      <c r="H861" s="6" t="s">
        <v>148</v>
      </c>
      <c r="I861" s="6" t="s">
        <v>33</v>
      </c>
      <c r="J861" s="6" t="s">
        <v>35</v>
      </c>
      <c r="K861" s="6" t="s">
        <v>35</v>
      </c>
      <c r="L861" s="6" t="s">
        <v>35</v>
      </c>
      <c r="M861" s="6" t="s">
        <v>35</v>
      </c>
      <c r="N861" s="6" t="s">
        <v>35</v>
      </c>
      <c r="O861" s="6" t="s">
        <v>87</v>
      </c>
      <c r="P861" s="6" t="s">
        <v>37</v>
      </c>
      <c r="Q861" s="6" t="s">
        <v>37</v>
      </c>
      <c r="R861" s="6" t="s">
        <v>37</v>
      </c>
      <c r="S861" s="6" t="s">
        <v>49</v>
      </c>
      <c r="T861" s="6" t="s">
        <v>49</v>
      </c>
      <c r="U861" s="6" t="s">
        <v>37</v>
      </c>
      <c r="V861" s="6" t="s">
        <v>49</v>
      </c>
      <c r="W861" s="6" t="s">
        <v>88</v>
      </c>
      <c r="X861" s="6" t="s">
        <v>1468</v>
      </c>
      <c r="Y861" s="6" t="s">
        <v>821</v>
      </c>
      <c r="Z861" s="6" t="s">
        <v>4602</v>
      </c>
    </row>
    <row r="862" spans="1:26" ht="13.2">
      <c r="A862" s="5">
        <v>45176.753453310186</v>
      </c>
      <c r="B862" s="6" t="s">
        <v>4610</v>
      </c>
      <c r="C862" s="6" t="s">
        <v>27</v>
      </c>
      <c r="D862" s="6" t="s">
        <v>45</v>
      </c>
      <c r="E862" s="6" t="s">
        <v>230</v>
      </c>
      <c r="F862" s="6" t="s">
        <v>30</v>
      </c>
      <c r="G862" s="6" t="s">
        <v>31</v>
      </c>
      <c r="H862" s="6" t="s">
        <v>83</v>
      </c>
      <c r="I862" s="6" t="s">
        <v>33</v>
      </c>
      <c r="J862" s="6" t="s">
        <v>35</v>
      </c>
      <c r="K862" s="6" t="s">
        <v>35</v>
      </c>
      <c r="L862" s="6" t="s">
        <v>35</v>
      </c>
      <c r="M862" s="6" t="s">
        <v>35</v>
      </c>
      <c r="N862" s="6" t="s">
        <v>35</v>
      </c>
      <c r="O862" s="6" t="s">
        <v>49</v>
      </c>
      <c r="P862" s="6" t="s">
        <v>49</v>
      </c>
      <c r="Q862" s="6" t="s">
        <v>49</v>
      </c>
      <c r="R862" s="6" t="s">
        <v>49</v>
      </c>
      <c r="S862" s="6" t="s">
        <v>49</v>
      </c>
      <c r="T862" s="6" t="s">
        <v>49</v>
      </c>
      <c r="U862" s="6" t="s">
        <v>49</v>
      </c>
      <c r="V862" s="6" t="s">
        <v>49</v>
      </c>
      <c r="W862" s="6" t="s">
        <v>238</v>
      </c>
      <c r="X862" s="6" t="s">
        <v>1501</v>
      </c>
      <c r="Y862" s="6" t="s">
        <v>151</v>
      </c>
      <c r="Z862" s="6" t="s">
        <v>4611</v>
      </c>
    </row>
    <row r="863" spans="1:26" ht="13.2">
      <c r="A863" s="5">
        <v>45176.755443055554</v>
      </c>
      <c r="B863" s="6" t="s">
        <v>4615</v>
      </c>
      <c r="C863" s="6" t="s">
        <v>27</v>
      </c>
      <c r="D863" s="6" t="s">
        <v>45</v>
      </c>
      <c r="E863" s="6" t="s">
        <v>75</v>
      </c>
      <c r="F863" s="6" t="s">
        <v>30</v>
      </c>
      <c r="G863" s="6" t="s">
        <v>31</v>
      </c>
      <c r="H863" s="6" t="s">
        <v>148</v>
      </c>
      <c r="I863" s="6" t="s">
        <v>47</v>
      </c>
      <c r="J863" s="6" t="s">
        <v>60</v>
      </c>
      <c r="K863" s="6" t="s">
        <v>48</v>
      </c>
      <c r="L863" s="6" t="s">
        <v>60</v>
      </c>
      <c r="M863" s="6" t="s">
        <v>60</v>
      </c>
      <c r="N863" s="6" t="s">
        <v>60</v>
      </c>
      <c r="O863" s="6" t="s">
        <v>68</v>
      </c>
      <c r="P863" s="6" t="s">
        <v>69</v>
      </c>
      <c r="Q863" s="6" t="s">
        <v>69</v>
      </c>
      <c r="R863" s="6" t="s">
        <v>69</v>
      </c>
      <c r="S863" s="6" t="s">
        <v>69</v>
      </c>
      <c r="T863" s="6" t="s">
        <v>69</v>
      </c>
      <c r="U863" s="6" t="s">
        <v>69</v>
      </c>
      <c r="V863" s="6" t="s">
        <v>69</v>
      </c>
      <c r="W863" s="6" t="s">
        <v>106</v>
      </c>
      <c r="X863" s="6" t="s">
        <v>1246</v>
      </c>
      <c r="Y863" s="6" t="s">
        <v>193</v>
      </c>
      <c r="Z863" s="6" t="s">
        <v>4616</v>
      </c>
    </row>
    <row r="864" spans="1:26" ht="13.2">
      <c r="A864" s="5">
        <v>45176.759476539351</v>
      </c>
      <c r="B864" s="6" t="s">
        <v>4637</v>
      </c>
      <c r="C864" s="6" t="s">
        <v>27</v>
      </c>
      <c r="D864" s="6" t="s">
        <v>45</v>
      </c>
      <c r="E864" s="6" t="s">
        <v>29</v>
      </c>
      <c r="F864" s="6" t="s">
        <v>30</v>
      </c>
      <c r="G864" s="6" t="s">
        <v>58</v>
      </c>
      <c r="H864" s="6" t="s">
        <v>94</v>
      </c>
      <c r="I864" s="6" t="s">
        <v>33</v>
      </c>
      <c r="J864" s="6" t="s">
        <v>35</v>
      </c>
      <c r="K864" s="6" t="s">
        <v>35</v>
      </c>
      <c r="L864" s="6" t="s">
        <v>35</v>
      </c>
      <c r="M864" s="6" t="s">
        <v>35</v>
      </c>
      <c r="N864" s="6" t="s">
        <v>48</v>
      </c>
      <c r="O864" s="6" t="s">
        <v>49</v>
      </c>
      <c r="P864" s="6" t="s">
        <v>49</v>
      </c>
      <c r="Q864" s="6" t="s">
        <v>49</v>
      </c>
      <c r="R864" s="6" t="s">
        <v>49</v>
      </c>
      <c r="S864" s="6" t="s">
        <v>37</v>
      </c>
      <c r="T864" s="6" t="s">
        <v>49</v>
      </c>
      <c r="U864" s="6" t="s">
        <v>37</v>
      </c>
      <c r="V864" s="6" t="s">
        <v>37</v>
      </c>
      <c r="W864" s="6" t="s">
        <v>274</v>
      </c>
      <c r="X864" s="6" t="s">
        <v>978</v>
      </c>
      <c r="Y864" s="6" t="s">
        <v>474</v>
      </c>
      <c r="Z864" s="6" t="s">
        <v>4638</v>
      </c>
    </row>
    <row r="865" spans="1:26" ht="13.2">
      <c r="A865" s="5">
        <v>45176.760379699073</v>
      </c>
      <c r="B865" s="6" t="s">
        <v>4641</v>
      </c>
      <c r="C865" s="6" t="s">
        <v>27</v>
      </c>
      <c r="D865" s="6" t="s">
        <v>45</v>
      </c>
      <c r="E865" s="6" t="s">
        <v>29</v>
      </c>
      <c r="F865" s="6" t="s">
        <v>30</v>
      </c>
      <c r="G865" s="6" t="s">
        <v>31</v>
      </c>
      <c r="H865" s="6" t="s">
        <v>226</v>
      </c>
      <c r="I865" s="6" t="s">
        <v>47</v>
      </c>
      <c r="J865" s="6" t="s">
        <v>60</v>
      </c>
      <c r="K865" s="6" t="s">
        <v>60</v>
      </c>
      <c r="L865" s="6" t="s">
        <v>48</v>
      </c>
      <c r="M865" s="6" t="s">
        <v>48</v>
      </c>
      <c r="N865" s="6" t="s">
        <v>48</v>
      </c>
      <c r="O865" s="6" t="s">
        <v>49</v>
      </c>
      <c r="P865" s="6" t="s">
        <v>49</v>
      </c>
      <c r="Q865" s="6" t="s">
        <v>37</v>
      </c>
      <c r="R865" s="6" t="s">
        <v>37</v>
      </c>
      <c r="S865" s="6" t="s">
        <v>37</v>
      </c>
      <c r="T865" s="6" t="s">
        <v>49</v>
      </c>
      <c r="U865" s="6" t="s">
        <v>49</v>
      </c>
      <c r="V865" s="6" t="s">
        <v>69</v>
      </c>
      <c r="W865" s="6" t="s">
        <v>165</v>
      </c>
      <c r="X865" s="6" t="s">
        <v>1494</v>
      </c>
      <c r="Y865" s="6" t="s">
        <v>1209</v>
      </c>
      <c r="Z865" s="6" t="s">
        <v>4642</v>
      </c>
    </row>
    <row r="866" spans="1:26" ht="13.2">
      <c r="A866" s="5">
        <v>45176.760769143519</v>
      </c>
      <c r="B866" s="6" t="s">
        <v>3335</v>
      </c>
      <c r="C866" s="6" t="s">
        <v>27</v>
      </c>
      <c r="D866" s="6" t="s">
        <v>45</v>
      </c>
      <c r="E866" s="6" t="s">
        <v>29</v>
      </c>
      <c r="F866" s="6" t="s">
        <v>30</v>
      </c>
      <c r="G866" s="6" t="s">
        <v>1735</v>
      </c>
      <c r="H866" s="6" t="s">
        <v>46</v>
      </c>
      <c r="I866" s="6" t="s">
        <v>47</v>
      </c>
      <c r="J866" s="6" t="s">
        <v>60</v>
      </c>
      <c r="K866" s="6" t="s">
        <v>60</v>
      </c>
      <c r="L866" s="6" t="s">
        <v>60</v>
      </c>
      <c r="M866" s="6" t="s">
        <v>60</v>
      </c>
      <c r="N866" s="6" t="s">
        <v>48</v>
      </c>
      <c r="O866" s="6" t="s">
        <v>68</v>
      </c>
      <c r="P866" s="6" t="s">
        <v>69</v>
      </c>
      <c r="Q866" s="6" t="s">
        <v>69</v>
      </c>
      <c r="R866" s="6" t="s">
        <v>69</v>
      </c>
      <c r="S866" s="6" t="s">
        <v>69</v>
      </c>
      <c r="T866" s="6" t="s">
        <v>69</v>
      </c>
      <c r="U866" s="6" t="s">
        <v>69</v>
      </c>
      <c r="V866" s="6" t="s">
        <v>69</v>
      </c>
      <c r="W866" s="6" t="s">
        <v>154</v>
      </c>
      <c r="X866" s="6" t="s">
        <v>1175</v>
      </c>
      <c r="Y866" s="6" t="s">
        <v>965</v>
      </c>
      <c r="Z866" s="6" t="s">
        <v>4645</v>
      </c>
    </row>
    <row r="867" spans="1:26" ht="13.2">
      <c r="A867" s="5">
        <v>45176.761059340279</v>
      </c>
      <c r="B867" s="6" t="s">
        <v>4646</v>
      </c>
      <c r="C867" s="6" t="s">
        <v>27</v>
      </c>
      <c r="D867" s="6" t="s">
        <v>45</v>
      </c>
      <c r="E867" s="6" t="s">
        <v>230</v>
      </c>
      <c r="F867" s="6" t="s">
        <v>30</v>
      </c>
      <c r="G867" s="6" t="s">
        <v>58</v>
      </c>
      <c r="H867" s="6" t="s">
        <v>148</v>
      </c>
      <c r="I867" s="6" t="s">
        <v>47</v>
      </c>
      <c r="J867" s="6" t="s">
        <v>48</v>
      </c>
      <c r="K867" s="6" t="s">
        <v>48</v>
      </c>
      <c r="L867" s="6" t="s">
        <v>48</v>
      </c>
      <c r="M867" s="6" t="s">
        <v>48</v>
      </c>
      <c r="N867" s="6" t="s">
        <v>48</v>
      </c>
      <c r="O867" s="6" t="s">
        <v>49</v>
      </c>
      <c r="P867" s="6" t="s">
        <v>37</v>
      </c>
      <c r="Q867" s="6" t="s">
        <v>37</v>
      </c>
      <c r="R867" s="6" t="s">
        <v>49</v>
      </c>
      <c r="S867" s="6" t="s">
        <v>49</v>
      </c>
      <c r="T867" s="6" t="s">
        <v>49</v>
      </c>
      <c r="U867" s="6" t="s">
        <v>49</v>
      </c>
      <c r="V867" s="6" t="s">
        <v>49</v>
      </c>
      <c r="W867" s="6" t="s">
        <v>106</v>
      </c>
      <c r="X867" s="6" t="s">
        <v>1391</v>
      </c>
      <c r="Y867" s="6" t="s">
        <v>193</v>
      </c>
      <c r="Z867" s="6" t="s">
        <v>4647</v>
      </c>
    </row>
    <row r="868" spans="1:26" ht="13.2">
      <c r="A868" s="5">
        <v>45176.762737407407</v>
      </c>
      <c r="B868" s="6" t="s">
        <v>4654</v>
      </c>
      <c r="C868" s="6" t="s">
        <v>27</v>
      </c>
      <c r="D868" s="6" t="s">
        <v>45</v>
      </c>
      <c r="E868" s="6" t="s">
        <v>29</v>
      </c>
      <c r="F868" s="6" t="s">
        <v>30</v>
      </c>
      <c r="G868" s="6" t="s">
        <v>31</v>
      </c>
      <c r="H868" s="6" t="s">
        <v>226</v>
      </c>
      <c r="I868" s="6" t="s">
        <v>47</v>
      </c>
      <c r="J868" s="6" t="s">
        <v>60</v>
      </c>
      <c r="K868" s="6" t="s">
        <v>60</v>
      </c>
      <c r="L868" s="6" t="s">
        <v>60</v>
      </c>
      <c r="M868" s="6" t="s">
        <v>60</v>
      </c>
      <c r="N868" s="6" t="s">
        <v>60</v>
      </c>
      <c r="O868" s="6" t="s">
        <v>68</v>
      </c>
      <c r="P868" s="6" t="s">
        <v>69</v>
      </c>
      <c r="Q868" s="6" t="s">
        <v>69</v>
      </c>
      <c r="R868" s="6" t="s">
        <v>69</v>
      </c>
      <c r="S868" s="6" t="s">
        <v>69</v>
      </c>
      <c r="T868" s="6" t="s">
        <v>69</v>
      </c>
      <c r="U868" s="6" t="s">
        <v>69</v>
      </c>
      <c r="V868" s="6" t="s">
        <v>69</v>
      </c>
      <c r="W868" s="6" t="s">
        <v>100</v>
      </c>
      <c r="X868" s="6" t="s">
        <v>940</v>
      </c>
      <c r="Y868" s="6" t="s">
        <v>72</v>
      </c>
      <c r="Z868" s="6" t="s">
        <v>4655</v>
      </c>
    </row>
    <row r="869" spans="1:26" ht="13.2">
      <c r="A869" s="5">
        <v>45176.765375081013</v>
      </c>
      <c r="B869" s="6" t="s">
        <v>4656</v>
      </c>
      <c r="C869" s="6" t="s">
        <v>27</v>
      </c>
      <c r="D869" s="6" t="s">
        <v>45</v>
      </c>
      <c r="E869" s="6" t="s">
        <v>75</v>
      </c>
      <c r="F869" s="6" t="s">
        <v>30</v>
      </c>
      <c r="G869" s="6" t="s">
        <v>31</v>
      </c>
      <c r="H869" s="6" t="s">
        <v>46</v>
      </c>
      <c r="I869" s="6" t="s">
        <v>47</v>
      </c>
      <c r="J869" s="6" t="s">
        <v>48</v>
      </c>
      <c r="K869" s="6" t="s">
        <v>48</v>
      </c>
      <c r="L869" s="6" t="s">
        <v>48</v>
      </c>
      <c r="M869" s="6" t="s">
        <v>48</v>
      </c>
      <c r="N869" s="6" t="s">
        <v>48</v>
      </c>
      <c r="O869" s="6" t="s">
        <v>49</v>
      </c>
      <c r="P869" s="6" t="s">
        <v>49</v>
      </c>
      <c r="Q869" s="6" t="s">
        <v>49</v>
      </c>
      <c r="R869" s="6" t="s">
        <v>49</v>
      </c>
      <c r="S869" s="6" t="s">
        <v>49</v>
      </c>
      <c r="T869" s="6" t="s">
        <v>37</v>
      </c>
      <c r="U869" s="6" t="s">
        <v>49</v>
      </c>
      <c r="V869" s="6" t="s">
        <v>37</v>
      </c>
      <c r="W869" s="6" t="s">
        <v>50</v>
      </c>
      <c r="X869" s="6" t="s">
        <v>1444</v>
      </c>
      <c r="Y869" s="6" t="s">
        <v>1726</v>
      </c>
      <c r="Z869" s="6" t="s">
        <v>4657</v>
      </c>
    </row>
    <row r="870" spans="1:26" ht="13.2">
      <c r="A870" s="5">
        <v>45176.7679062963</v>
      </c>
      <c r="B870" s="6" t="s">
        <v>4661</v>
      </c>
      <c r="C870" s="6" t="s">
        <v>27</v>
      </c>
      <c r="D870" s="6" t="s">
        <v>45</v>
      </c>
      <c r="E870" s="6" t="s">
        <v>29</v>
      </c>
      <c r="F870" s="6" t="s">
        <v>30</v>
      </c>
      <c r="G870" s="6" t="s">
        <v>31</v>
      </c>
      <c r="H870" s="6" t="s">
        <v>226</v>
      </c>
      <c r="I870" s="6" t="s">
        <v>47</v>
      </c>
      <c r="J870" s="6" t="s">
        <v>60</v>
      </c>
      <c r="K870" s="6" t="s">
        <v>60</v>
      </c>
      <c r="L870" s="6" t="s">
        <v>60</v>
      </c>
      <c r="M870" s="6" t="s">
        <v>60</v>
      </c>
      <c r="N870" s="6" t="s">
        <v>60</v>
      </c>
      <c r="O870" s="6" t="s">
        <v>68</v>
      </c>
      <c r="P870" s="6" t="s">
        <v>69</v>
      </c>
      <c r="Q870" s="6" t="s">
        <v>69</v>
      </c>
      <c r="R870" s="6" t="s">
        <v>69</v>
      </c>
      <c r="S870" s="6" t="s">
        <v>69</v>
      </c>
      <c r="T870" s="6" t="s">
        <v>69</v>
      </c>
      <c r="U870" s="6" t="s">
        <v>69</v>
      </c>
      <c r="V870" s="6" t="s">
        <v>69</v>
      </c>
      <c r="W870" s="6" t="s">
        <v>197</v>
      </c>
      <c r="X870" s="6" t="s">
        <v>1444</v>
      </c>
      <c r="Y870" s="6" t="s">
        <v>1228</v>
      </c>
      <c r="Z870" s="6" t="s">
        <v>4662</v>
      </c>
    </row>
    <row r="871" spans="1:26" ht="13.2">
      <c r="A871" s="5">
        <v>45176.76917929398</v>
      </c>
      <c r="B871" s="6" t="s">
        <v>4663</v>
      </c>
      <c r="C871" s="6" t="s">
        <v>27</v>
      </c>
      <c r="D871" s="6" t="s">
        <v>45</v>
      </c>
      <c r="E871" s="6" t="s">
        <v>230</v>
      </c>
      <c r="F871" s="6" t="s">
        <v>30</v>
      </c>
      <c r="G871" s="6" t="s">
        <v>58</v>
      </c>
      <c r="H871" s="6" t="s">
        <v>59</v>
      </c>
      <c r="I871" s="6" t="s">
        <v>47</v>
      </c>
      <c r="J871" s="6" t="s">
        <v>48</v>
      </c>
      <c r="K871" s="6" t="s">
        <v>48</v>
      </c>
      <c r="L871" s="6" t="s">
        <v>48</v>
      </c>
      <c r="M871" s="6" t="s">
        <v>48</v>
      </c>
      <c r="N871" s="6" t="s">
        <v>48</v>
      </c>
      <c r="O871" s="6" t="s">
        <v>87</v>
      </c>
      <c r="P871" s="6" t="s">
        <v>37</v>
      </c>
      <c r="Q871" s="6" t="s">
        <v>37</v>
      </c>
      <c r="R871" s="6" t="s">
        <v>37</v>
      </c>
      <c r="S871" s="6" t="s">
        <v>49</v>
      </c>
      <c r="T871" s="6" t="s">
        <v>49</v>
      </c>
      <c r="U871" s="6" t="s">
        <v>49</v>
      </c>
      <c r="V871" s="6" t="s">
        <v>49</v>
      </c>
      <c r="W871" s="6" t="s">
        <v>95</v>
      </c>
      <c r="X871" s="6" t="s">
        <v>1141</v>
      </c>
      <c r="Y871" s="6" t="s">
        <v>1248</v>
      </c>
      <c r="Z871" s="6" t="s">
        <v>2292</v>
      </c>
    </row>
    <row r="872" spans="1:26" ht="13.2">
      <c r="A872" s="5">
        <v>45176.769236226857</v>
      </c>
      <c r="B872" s="6" t="s">
        <v>4664</v>
      </c>
      <c r="C872" s="6" t="s">
        <v>27</v>
      </c>
      <c r="D872" s="6" t="s">
        <v>45</v>
      </c>
      <c r="E872" s="6" t="s">
        <v>75</v>
      </c>
      <c r="F872" s="6" t="s">
        <v>76</v>
      </c>
      <c r="G872" s="6" t="s">
        <v>31</v>
      </c>
      <c r="H872" s="6" t="s">
        <v>83</v>
      </c>
      <c r="I872" s="6" t="s">
        <v>33</v>
      </c>
      <c r="J872" s="6" t="s">
        <v>34</v>
      </c>
      <c r="K872" s="6" t="s">
        <v>48</v>
      </c>
      <c r="L872" s="6" t="s">
        <v>326</v>
      </c>
      <c r="M872" s="6" t="s">
        <v>48</v>
      </c>
      <c r="N872" s="6" t="s">
        <v>326</v>
      </c>
      <c r="O872" s="6" t="s">
        <v>49</v>
      </c>
      <c r="P872" s="6" t="s">
        <v>49</v>
      </c>
      <c r="Q872" s="6" t="s">
        <v>49</v>
      </c>
      <c r="R872" s="6" t="s">
        <v>49</v>
      </c>
      <c r="S872" s="6" t="s">
        <v>363</v>
      </c>
      <c r="T872" s="6" t="s">
        <v>49</v>
      </c>
      <c r="U872" s="6" t="s">
        <v>49</v>
      </c>
      <c r="V872" s="6" t="s">
        <v>49</v>
      </c>
      <c r="W872" s="6" t="s">
        <v>106</v>
      </c>
      <c r="X872" s="6" t="s">
        <v>1510</v>
      </c>
      <c r="Y872" s="6" t="s">
        <v>4517</v>
      </c>
      <c r="Z872" s="6" t="s">
        <v>4665</v>
      </c>
    </row>
    <row r="873" spans="1:26" ht="13.2">
      <c r="A873" s="5">
        <v>45176.770868240739</v>
      </c>
      <c r="B873" s="6" t="s">
        <v>4669</v>
      </c>
      <c r="C873" s="6" t="s">
        <v>44</v>
      </c>
      <c r="D873" s="6" t="s">
        <v>45</v>
      </c>
      <c r="E873" s="6" t="s">
        <v>29</v>
      </c>
      <c r="F873" s="6" t="s">
        <v>30</v>
      </c>
      <c r="G873" s="6" t="s">
        <v>31</v>
      </c>
      <c r="H873" s="6" t="s">
        <v>94</v>
      </c>
      <c r="I873" s="6" t="s">
        <v>47</v>
      </c>
      <c r="J873" s="6" t="s">
        <v>48</v>
      </c>
      <c r="K873" s="6" t="s">
        <v>48</v>
      </c>
      <c r="L873" s="6" t="s">
        <v>60</v>
      </c>
      <c r="M873" s="6" t="s">
        <v>48</v>
      </c>
      <c r="N873" s="6" t="s">
        <v>48</v>
      </c>
      <c r="O873" s="6" t="s">
        <v>68</v>
      </c>
      <c r="P873" s="6" t="s">
        <v>49</v>
      </c>
      <c r="Q873" s="6" t="s">
        <v>49</v>
      </c>
      <c r="R873" s="6" t="s">
        <v>69</v>
      </c>
      <c r="S873" s="6" t="s">
        <v>49</v>
      </c>
      <c r="T873" s="6" t="s">
        <v>49</v>
      </c>
      <c r="U873" s="6" t="s">
        <v>49</v>
      </c>
      <c r="V873" s="6" t="s">
        <v>69</v>
      </c>
      <c r="W873" s="6" t="s">
        <v>95</v>
      </c>
      <c r="X873" s="6" t="s">
        <v>974</v>
      </c>
      <c r="Y873" s="6" t="s">
        <v>4670</v>
      </c>
      <c r="Z873" s="6" t="s">
        <v>4671</v>
      </c>
    </row>
    <row r="874" spans="1:26" ht="13.2">
      <c r="A874" s="5">
        <v>45176.771584305556</v>
      </c>
      <c r="B874" s="6" t="s">
        <v>4672</v>
      </c>
      <c r="C874" s="6" t="s">
        <v>44</v>
      </c>
      <c r="D874" s="6" t="s">
        <v>45</v>
      </c>
      <c r="E874" s="6" t="s">
        <v>75</v>
      </c>
      <c r="F874" s="6" t="s">
        <v>30</v>
      </c>
      <c r="G874" s="6" t="s">
        <v>403</v>
      </c>
      <c r="H874" s="6" t="s">
        <v>32</v>
      </c>
      <c r="I874" s="6" t="s">
        <v>47</v>
      </c>
      <c r="J874" s="6" t="s">
        <v>48</v>
      </c>
      <c r="K874" s="6" t="s">
        <v>48</v>
      </c>
      <c r="L874" s="6" t="s">
        <v>48</v>
      </c>
      <c r="M874" s="6" t="s">
        <v>48</v>
      </c>
      <c r="N874" s="6" t="s">
        <v>35</v>
      </c>
      <c r="O874" s="6" t="s">
        <v>49</v>
      </c>
      <c r="P874" s="6" t="s">
        <v>37</v>
      </c>
      <c r="Q874" s="6" t="s">
        <v>49</v>
      </c>
      <c r="R874" s="6" t="s">
        <v>49</v>
      </c>
      <c r="S874" s="6" t="s">
        <v>49</v>
      </c>
      <c r="T874" s="6" t="s">
        <v>49</v>
      </c>
      <c r="U874" s="6" t="s">
        <v>37</v>
      </c>
      <c r="V874" s="6" t="s">
        <v>37</v>
      </c>
      <c r="W874" s="6" t="s">
        <v>126</v>
      </c>
      <c r="X874" s="6" t="s">
        <v>1141</v>
      </c>
      <c r="Y874" s="6" t="s">
        <v>90</v>
      </c>
      <c r="Z874" s="6" t="s">
        <v>4673</v>
      </c>
    </row>
    <row r="875" spans="1:26" ht="13.2">
      <c r="A875" s="5">
        <v>45176.771932835647</v>
      </c>
      <c r="B875" s="6" t="s">
        <v>4674</v>
      </c>
      <c r="C875" s="6" t="s">
        <v>27</v>
      </c>
      <c r="D875" s="6" t="s">
        <v>45</v>
      </c>
      <c r="E875" s="6" t="s">
        <v>230</v>
      </c>
      <c r="F875" s="6" t="s">
        <v>30</v>
      </c>
      <c r="G875" s="6" t="s">
        <v>58</v>
      </c>
      <c r="H875" s="6" t="s">
        <v>32</v>
      </c>
      <c r="I875" s="6" t="s">
        <v>47</v>
      </c>
      <c r="J875" s="6" t="s">
        <v>35</v>
      </c>
      <c r="K875" s="6" t="s">
        <v>48</v>
      </c>
      <c r="L875" s="6" t="s">
        <v>35</v>
      </c>
      <c r="M875" s="6" t="s">
        <v>35</v>
      </c>
      <c r="N875" s="6" t="s">
        <v>35</v>
      </c>
      <c r="O875" s="6" t="s">
        <v>49</v>
      </c>
      <c r="P875" s="6" t="s">
        <v>37</v>
      </c>
      <c r="Q875" s="6" t="s">
        <v>37</v>
      </c>
      <c r="R875" s="6" t="s">
        <v>49</v>
      </c>
      <c r="S875" s="6" t="s">
        <v>37</v>
      </c>
      <c r="T875" s="6" t="s">
        <v>37</v>
      </c>
      <c r="U875" s="6" t="s">
        <v>37</v>
      </c>
      <c r="V875" s="6" t="s">
        <v>49</v>
      </c>
      <c r="W875" s="6" t="s">
        <v>100</v>
      </c>
      <c r="X875" s="6" t="s">
        <v>940</v>
      </c>
      <c r="Y875" s="6" t="s">
        <v>2461</v>
      </c>
      <c r="Z875" s="6" t="s">
        <v>4675</v>
      </c>
    </row>
    <row r="876" spans="1:26" ht="13.2">
      <c r="A876" s="5">
        <v>45176.773546192126</v>
      </c>
      <c r="B876" s="6" t="s">
        <v>4679</v>
      </c>
      <c r="C876" s="6" t="s">
        <v>27</v>
      </c>
      <c r="D876" s="6" t="s">
        <v>45</v>
      </c>
      <c r="E876" s="6" t="s">
        <v>29</v>
      </c>
      <c r="F876" s="6" t="s">
        <v>30</v>
      </c>
      <c r="G876" s="6" t="s">
        <v>31</v>
      </c>
      <c r="H876" s="6" t="s">
        <v>201</v>
      </c>
      <c r="I876" s="6" t="s">
        <v>47</v>
      </c>
      <c r="J876" s="6" t="s">
        <v>35</v>
      </c>
      <c r="K876" s="6" t="s">
        <v>48</v>
      </c>
      <c r="L876" s="6" t="s">
        <v>48</v>
      </c>
      <c r="M876" s="6" t="s">
        <v>60</v>
      </c>
      <c r="N876" s="6" t="s">
        <v>60</v>
      </c>
      <c r="O876" s="6" t="s">
        <v>68</v>
      </c>
      <c r="P876" s="6" t="s">
        <v>37</v>
      </c>
      <c r="Q876" s="6" t="s">
        <v>37</v>
      </c>
      <c r="R876" s="6" t="s">
        <v>69</v>
      </c>
      <c r="S876" s="6" t="s">
        <v>37</v>
      </c>
      <c r="T876" s="6" t="s">
        <v>37</v>
      </c>
      <c r="U876" s="6" t="s">
        <v>69</v>
      </c>
      <c r="V876" s="6" t="s">
        <v>37</v>
      </c>
      <c r="W876" s="6" t="s">
        <v>119</v>
      </c>
      <c r="X876" s="6" t="s">
        <v>1204</v>
      </c>
      <c r="Y876" s="6" t="s">
        <v>4517</v>
      </c>
      <c r="Z876" s="6" t="s">
        <v>4680</v>
      </c>
    </row>
    <row r="877" spans="1:26" ht="13.2">
      <c r="A877" s="5">
        <v>45176.774803761575</v>
      </c>
      <c r="B877" s="6" t="s">
        <v>4683</v>
      </c>
      <c r="C877" s="6" t="s">
        <v>44</v>
      </c>
      <c r="D877" s="6" t="s">
        <v>45</v>
      </c>
      <c r="E877" s="6" t="s">
        <v>75</v>
      </c>
      <c r="F877" s="6" t="s">
        <v>76</v>
      </c>
      <c r="G877" s="6" t="s">
        <v>31</v>
      </c>
      <c r="H877" s="6" t="s">
        <v>32</v>
      </c>
      <c r="I877" s="6" t="s">
        <v>47</v>
      </c>
      <c r="J877" s="6" t="s">
        <v>48</v>
      </c>
      <c r="K877" s="6" t="s">
        <v>48</v>
      </c>
      <c r="L877" s="6" t="s">
        <v>60</v>
      </c>
      <c r="M877" s="6" t="s">
        <v>60</v>
      </c>
      <c r="N877" s="6" t="s">
        <v>48</v>
      </c>
      <c r="O877" s="6" t="s">
        <v>49</v>
      </c>
      <c r="P877" s="6" t="s">
        <v>49</v>
      </c>
      <c r="Q877" s="6" t="s">
        <v>37</v>
      </c>
      <c r="R877" s="6" t="s">
        <v>49</v>
      </c>
      <c r="S877" s="6" t="s">
        <v>49</v>
      </c>
      <c r="T877" s="6" t="s">
        <v>49</v>
      </c>
      <c r="U877" s="6" t="s">
        <v>49</v>
      </c>
      <c r="V877" s="6" t="s">
        <v>49</v>
      </c>
      <c r="W877" s="6" t="s">
        <v>154</v>
      </c>
      <c r="X877" s="6" t="s">
        <v>1536</v>
      </c>
      <c r="Y877" s="6" t="s">
        <v>1117</v>
      </c>
      <c r="Z877" s="6" t="s">
        <v>4684</v>
      </c>
    </row>
    <row r="878" spans="1:26" ht="13.2">
      <c r="A878" s="5">
        <v>45176.775478391202</v>
      </c>
      <c r="B878" s="6" t="s">
        <v>4685</v>
      </c>
      <c r="C878" s="6" t="s">
        <v>27</v>
      </c>
      <c r="D878" s="6" t="s">
        <v>45</v>
      </c>
      <c r="E878" s="6" t="s">
        <v>29</v>
      </c>
      <c r="F878" s="6" t="s">
        <v>57</v>
      </c>
      <c r="G878" s="6" t="s">
        <v>31</v>
      </c>
      <c r="H878" s="6" t="s">
        <v>226</v>
      </c>
      <c r="I878" s="6" t="s">
        <v>47</v>
      </c>
      <c r="J878" s="6" t="s">
        <v>48</v>
      </c>
      <c r="K878" s="6" t="s">
        <v>48</v>
      </c>
      <c r="L878" s="6" t="s">
        <v>48</v>
      </c>
      <c r="M878" s="6" t="s">
        <v>48</v>
      </c>
      <c r="N878" s="6" t="s">
        <v>48</v>
      </c>
      <c r="O878" s="6" t="s">
        <v>49</v>
      </c>
      <c r="P878" s="6" t="s">
        <v>49</v>
      </c>
      <c r="Q878" s="6" t="s">
        <v>37</v>
      </c>
      <c r="R878" s="6" t="s">
        <v>49</v>
      </c>
      <c r="S878" s="6" t="s">
        <v>49</v>
      </c>
      <c r="T878" s="6" t="s">
        <v>49</v>
      </c>
      <c r="U878" s="6" t="s">
        <v>49</v>
      </c>
      <c r="V878" s="6" t="s">
        <v>49</v>
      </c>
      <c r="W878" s="6" t="s">
        <v>154</v>
      </c>
      <c r="X878" s="6" t="s">
        <v>2130</v>
      </c>
      <c r="Y878" s="6" t="s">
        <v>151</v>
      </c>
      <c r="Z878" s="6" t="s">
        <v>4686</v>
      </c>
    </row>
    <row r="879" spans="1:26" ht="13.2">
      <c r="A879" s="5">
        <v>45176.775715150463</v>
      </c>
      <c r="B879" s="6" t="s">
        <v>4687</v>
      </c>
      <c r="C879" s="6" t="s">
        <v>27</v>
      </c>
      <c r="D879" s="6" t="s">
        <v>45</v>
      </c>
      <c r="E879" s="6" t="s">
        <v>29</v>
      </c>
      <c r="F879" s="6" t="s">
        <v>30</v>
      </c>
      <c r="G879" s="6" t="s">
        <v>58</v>
      </c>
      <c r="H879" s="6" t="s">
        <v>148</v>
      </c>
      <c r="I879" s="6" t="s">
        <v>47</v>
      </c>
      <c r="J879" s="6" t="s">
        <v>48</v>
      </c>
      <c r="K879" s="6" t="s">
        <v>35</v>
      </c>
      <c r="L879" s="6" t="s">
        <v>48</v>
      </c>
      <c r="M879" s="6" t="s">
        <v>48</v>
      </c>
      <c r="N879" s="6" t="s">
        <v>35</v>
      </c>
      <c r="O879" s="6" t="s">
        <v>49</v>
      </c>
      <c r="P879" s="6" t="s">
        <v>49</v>
      </c>
      <c r="Q879" s="6" t="s">
        <v>49</v>
      </c>
      <c r="R879" s="6" t="s">
        <v>49</v>
      </c>
      <c r="S879" s="6" t="s">
        <v>49</v>
      </c>
      <c r="T879" s="6" t="s">
        <v>69</v>
      </c>
      <c r="U879" s="6" t="s">
        <v>49</v>
      </c>
      <c r="V879" s="6" t="s">
        <v>49</v>
      </c>
      <c r="W879" s="6" t="s">
        <v>4688</v>
      </c>
      <c r="X879" s="6" t="s">
        <v>1861</v>
      </c>
      <c r="Y879" s="6" t="s">
        <v>151</v>
      </c>
      <c r="Z879" s="6" t="s">
        <v>4689</v>
      </c>
    </row>
    <row r="880" spans="1:26" ht="13.2">
      <c r="A880" s="5">
        <v>45176.778676099537</v>
      </c>
      <c r="B880" s="6" t="s">
        <v>4701</v>
      </c>
      <c r="C880" s="6" t="s">
        <v>27</v>
      </c>
      <c r="D880" s="6" t="s">
        <v>45</v>
      </c>
      <c r="E880" s="6" t="s">
        <v>29</v>
      </c>
      <c r="F880" s="6" t="s">
        <v>30</v>
      </c>
      <c r="G880" s="6" t="s">
        <v>31</v>
      </c>
      <c r="H880" s="6" t="s">
        <v>94</v>
      </c>
      <c r="I880" s="6" t="s">
        <v>47</v>
      </c>
      <c r="J880" s="6" t="s">
        <v>60</v>
      </c>
      <c r="K880" s="6" t="s">
        <v>60</v>
      </c>
      <c r="L880" s="6" t="s">
        <v>60</v>
      </c>
      <c r="M880" s="6" t="s">
        <v>60</v>
      </c>
      <c r="N880" s="6" t="s">
        <v>60</v>
      </c>
      <c r="O880" s="6" t="s">
        <v>68</v>
      </c>
      <c r="P880" s="6" t="s">
        <v>69</v>
      </c>
      <c r="Q880" s="6" t="s">
        <v>69</v>
      </c>
      <c r="R880" s="6" t="s">
        <v>69</v>
      </c>
      <c r="S880" s="6" t="s">
        <v>69</v>
      </c>
      <c r="T880" s="6" t="s">
        <v>69</v>
      </c>
      <c r="U880" s="6" t="s">
        <v>69</v>
      </c>
      <c r="V880" s="6" t="s">
        <v>69</v>
      </c>
      <c r="W880" s="6" t="s">
        <v>126</v>
      </c>
      <c r="X880" s="6" t="s">
        <v>940</v>
      </c>
      <c r="Y880" s="6" t="s">
        <v>168</v>
      </c>
      <c r="Z880" s="6" t="s">
        <v>4702</v>
      </c>
    </row>
    <row r="881" spans="1:26" ht="13.2">
      <c r="A881" s="5">
        <v>45176.778869768517</v>
      </c>
      <c r="B881" s="6" t="s">
        <v>4703</v>
      </c>
      <c r="C881" s="6" t="s">
        <v>27</v>
      </c>
      <c r="D881" s="6" t="s">
        <v>45</v>
      </c>
      <c r="E881" s="6" t="s">
        <v>29</v>
      </c>
      <c r="F881" s="6" t="s">
        <v>30</v>
      </c>
      <c r="G881" s="6" t="s">
        <v>58</v>
      </c>
      <c r="H881" s="6" t="s">
        <v>32</v>
      </c>
      <c r="I881" s="6" t="s">
        <v>47</v>
      </c>
      <c r="J881" s="6" t="s">
        <v>60</v>
      </c>
      <c r="K881" s="6" t="s">
        <v>60</v>
      </c>
      <c r="L881" s="6" t="s">
        <v>60</v>
      </c>
      <c r="M881" s="6" t="s">
        <v>60</v>
      </c>
      <c r="N881" s="6" t="s">
        <v>60</v>
      </c>
      <c r="O881" s="6" t="s">
        <v>68</v>
      </c>
      <c r="P881" s="6" t="s">
        <v>69</v>
      </c>
      <c r="Q881" s="6" t="s">
        <v>69</v>
      </c>
      <c r="R881" s="6" t="s">
        <v>69</v>
      </c>
      <c r="S881" s="6" t="s">
        <v>69</v>
      </c>
      <c r="T881" s="6" t="s">
        <v>69</v>
      </c>
      <c r="U881" s="6" t="s">
        <v>69</v>
      </c>
      <c r="V881" s="6" t="s">
        <v>69</v>
      </c>
      <c r="W881" s="6" t="s">
        <v>95</v>
      </c>
      <c r="X881" s="6" t="s">
        <v>1391</v>
      </c>
      <c r="Y881" s="6" t="s">
        <v>2142</v>
      </c>
      <c r="Z881" s="6" t="s">
        <v>4704</v>
      </c>
    </row>
    <row r="882" spans="1:26" ht="13.2">
      <c r="A882" s="5">
        <v>45176.781771828704</v>
      </c>
      <c r="B882" s="6" t="s">
        <v>4716</v>
      </c>
      <c r="C882" s="6" t="s">
        <v>27</v>
      </c>
      <c r="D882" s="6" t="s">
        <v>45</v>
      </c>
      <c r="E882" s="6" t="s">
        <v>29</v>
      </c>
      <c r="F882" s="6" t="s">
        <v>30</v>
      </c>
      <c r="G882" s="6" t="s">
        <v>58</v>
      </c>
      <c r="H882" s="6" t="s">
        <v>112</v>
      </c>
      <c r="I882" s="6" t="s">
        <v>47</v>
      </c>
      <c r="J882" s="6" t="s">
        <v>60</v>
      </c>
      <c r="K882" s="6" t="s">
        <v>60</v>
      </c>
      <c r="L882" s="6" t="s">
        <v>60</v>
      </c>
      <c r="M882" s="6" t="s">
        <v>60</v>
      </c>
      <c r="N882" s="6" t="s">
        <v>60</v>
      </c>
      <c r="O882" s="6" t="s">
        <v>68</v>
      </c>
      <c r="P882" s="6" t="s">
        <v>49</v>
      </c>
      <c r="Q882" s="6" t="s">
        <v>69</v>
      </c>
      <c r="R882" s="6" t="s">
        <v>69</v>
      </c>
      <c r="S882" s="6" t="s">
        <v>69</v>
      </c>
      <c r="T882" s="6" t="s">
        <v>69</v>
      </c>
      <c r="U882" s="6" t="s">
        <v>69</v>
      </c>
      <c r="V882" s="6" t="s">
        <v>69</v>
      </c>
      <c r="W882" s="6" t="s">
        <v>132</v>
      </c>
      <c r="X882" s="6" t="s">
        <v>2822</v>
      </c>
      <c r="Y882" s="6" t="s">
        <v>3909</v>
      </c>
      <c r="Z882" s="6" t="s">
        <v>4717</v>
      </c>
    </row>
    <row r="883" spans="1:26" ht="13.2">
      <c r="A883" s="5">
        <v>45176.783746504632</v>
      </c>
      <c r="B883" s="6" t="s">
        <v>3436</v>
      </c>
      <c r="C883" s="6" t="s">
        <v>27</v>
      </c>
      <c r="D883" s="6" t="s">
        <v>45</v>
      </c>
      <c r="E883" s="6" t="s">
        <v>29</v>
      </c>
      <c r="F883" s="6" t="s">
        <v>30</v>
      </c>
      <c r="G883" s="6" t="s">
        <v>58</v>
      </c>
      <c r="H883" s="6" t="s">
        <v>105</v>
      </c>
      <c r="I883" s="6" t="s">
        <v>47</v>
      </c>
      <c r="J883" s="6" t="s">
        <v>35</v>
      </c>
      <c r="K883" s="6" t="s">
        <v>35</v>
      </c>
      <c r="L883" s="6" t="s">
        <v>35</v>
      </c>
      <c r="M883" s="6" t="s">
        <v>35</v>
      </c>
      <c r="N883" s="6" t="s">
        <v>35</v>
      </c>
      <c r="O883" s="6" t="s">
        <v>49</v>
      </c>
      <c r="P883" s="6" t="s">
        <v>49</v>
      </c>
      <c r="Q883" s="6" t="s">
        <v>49</v>
      </c>
      <c r="R883" s="6" t="s">
        <v>37</v>
      </c>
      <c r="S883" s="6" t="s">
        <v>37</v>
      </c>
      <c r="T883" s="6" t="s">
        <v>49</v>
      </c>
      <c r="U883" s="6" t="s">
        <v>37</v>
      </c>
      <c r="V883" s="6" t="s">
        <v>37</v>
      </c>
      <c r="W883" s="6" t="s">
        <v>132</v>
      </c>
      <c r="X883" s="6" t="s">
        <v>2994</v>
      </c>
      <c r="Y883" s="6" t="s">
        <v>193</v>
      </c>
      <c r="Z883" s="6" t="s">
        <v>4723</v>
      </c>
    </row>
    <row r="884" spans="1:26" ht="13.2">
      <c r="A884" s="5">
        <v>45176.787030659718</v>
      </c>
      <c r="B884" s="6" t="s">
        <v>4726</v>
      </c>
      <c r="C884" s="6" t="s">
        <v>27</v>
      </c>
      <c r="D884" s="6" t="s">
        <v>45</v>
      </c>
      <c r="E884" s="6" t="s">
        <v>29</v>
      </c>
      <c r="F884" s="6" t="s">
        <v>30</v>
      </c>
      <c r="G884" s="6" t="s">
        <v>58</v>
      </c>
      <c r="H884" s="6" t="s">
        <v>59</v>
      </c>
      <c r="I884" s="6" t="s">
        <v>47</v>
      </c>
      <c r="J884" s="6" t="s">
        <v>48</v>
      </c>
      <c r="K884" s="6" t="s">
        <v>35</v>
      </c>
      <c r="L884" s="6" t="s">
        <v>35</v>
      </c>
      <c r="M884" s="6" t="s">
        <v>48</v>
      </c>
      <c r="N884" s="6" t="s">
        <v>48</v>
      </c>
      <c r="O884" s="6" t="s">
        <v>87</v>
      </c>
      <c r="P884" s="6" t="s">
        <v>49</v>
      </c>
      <c r="Q884" s="6" t="s">
        <v>37</v>
      </c>
      <c r="R884" s="6" t="s">
        <v>37</v>
      </c>
      <c r="S884" s="6" t="s">
        <v>49</v>
      </c>
      <c r="T884" s="6" t="s">
        <v>49</v>
      </c>
      <c r="U884" s="6" t="s">
        <v>49</v>
      </c>
      <c r="V884" s="6" t="s">
        <v>37</v>
      </c>
      <c r="W884" s="6" t="s">
        <v>191</v>
      </c>
      <c r="X884" s="6" t="s">
        <v>974</v>
      </c>
      <c r="Y884" s="6" t="s">
        <v>4727</v>
      </c>
      <c r="Z884" s="6" t="s">
        <v>4728</v>
      </c>
    </row>
    <row r="885" spans="1:26" ht="13.2">
      <c r="A885" s="5">
        <v>45176.787741354172</v>
      </c>
      <c r="B885" s="6" t="s">
        <v>4734</v>
      </c>
      <c r="C885" s="6" t="s">
        <v>27</v>
      </c>
      <c r="D885" s="6" t="s">
        <v>45</v>
      </c>
      <c r="E885" s="6" t="s">
        <v>75</v>
      </c>
      <c r="F885" s="6" t="s">
        <v>30</v>
      </c>
      <c r="G885" s="6" t="s">
        <v>31</v>
      </c>
      <c r="H885" s="6" t="s">
        <v>112</v>
      </c>
      <c r="I885" s="6" t="s">
        <v>47</v>
      </c>
      <c r="J885" s="6" t="s">
        <v>48</v>
      </c>
      <c r="K885" s="6" t="s">
        <v>48</v>
      </c>
      <c r="L885" s="6" t="s">
        <v>48</v>
      </c>
      <c r="M885" s="6" t="s">
        <v>48</v>
      </c>
      <c r="N885" s="6" t="s">
        <v>48</v>
      </c>
      <c r="O885" s="6" t="s">
        <v>49</v>
      </c>
      <c r="P885" s="6" t="s">
        <v>49</v>
      </c>
      <c r="Q885" s="6" t="s">
        <v>49</v>
      </c>
      <c r="R885" s="6" t="s">
        <v>49</v>
      </c>
      <c r="S885" s="6" t="s">
        <v>49</v>
      </c>
      <c r="T885" s="6" t="s">
        <v>49</v>
      </c>
      <c r="U885" s="6" t="s">
        <v>49</v>
      </c>
      <c r="V885" s="6" t="s">
        <v>49</v>
      </c>
      <c r="W885" s="6" t="s">
        <v>88</v>
      </c>
      <c r="X885" s="6" t="s">
        <v>2001</v>
      </c>
      <c r="Y885" s="6" t="s">
        <v>4152</v>
      </c>
      <c r="Z885" s="6" t="s">
        <v>4735</v>
      </c>
    </row>
    <row r="886" spans="1:26" ht="13.2">
      <c r="A886" s="5">
        <v>45176.787988715281</v>
      </c>
      <c r="B886" s="6" t="s">
        <v>4738</v>
      </c>
      <c r="C886" s="6" t="s">
        <v>27</v>
      </c>
      <c r="D886" s="6" t="s">
        <v>45</v>
      </c>
      <c r="E886" s="6" t="s">
        <v>29</v>
      </c>
      <c r="F886" s="6" t="s">
        <v>30</v>
      </c>
      <c r="G886" s="6" t="s">
        <v>58</v>
      </c>
      <c r="H886" s="6" t="s">
        <v>46</v>
      </c>
      <c r="I886" s="6" t="s">
        <v>33</v>
      </c>
      <c r="J886" s="6" t="s">
        <v>35</v>
      </c>
      <c r="K886" s="6" t="s">
        <v>48</v>
      </c>
      <c r="L886" s="6" t="s">
        <v>35</v>
      </c>
      <c r="M886" s="6" t="s">
        <v>48</v>
      </c>
      <c r="N886" s="6" t="s">
        <v>35</v>
      </c>
      <c r="O886" s="6" t="s">
        <v>49</v>
      </c>
      <c r="P886" s="6" t="s">
        <v>49</v>
      </c>
      <c r="Q886" s="6" t="s">
        <v>49</v>
      </c>
      <c r="R886" s="6" t="s">
        <v>49</v>
      </c>
      <c r="S886" s="6" t="s">
        <v>49</v>
      </c>
      <c r="T886" s="6" t="s">
        <v>49</v>
      </c>
      <c r="U886" s="6" t="s">
        <v>37</v>
      </c>
      <c r="V886" s="6" t="s">
        <v>49</v>
      </c>
      <c r="W886" s="6" t="s">
        <v>191</v>
      </c>
      <c r="X886" s="6" t="s">
        <v>1536</v>
      </c>
      <c r="Y886" s="6" t="s">
        <v>97</v>
      </c>
      <c r="Z886" s="6" t="s">
        <v>4739</v>
      </c>
    </row>
    <row r="887" spans="1:26" ht="13.2">
      <c r="A887" s="5">
        <v>45176.788350405091</v>
      </c>
      <c r="B887" s="6" t="s">
        <v>4740</v>
      </c>
      <c r="C887" s="6" t="s">
        <v>27</v>
      </c>
      <c r="D887" s="6" t="s">
        <v>45</v>
      </c>
      <c r="E887" s="6" t="s">
        <v>75</v>
      </c>
      <c r="F887" s="6" t="s">
        <v>30</v>
      </c>
      <c r="G887" s="6" t="s">
        <v>31</v>
      </c>
      <c r="H887" s="6" t="s">
        <v>201</v>
      </c>
      <c r="I887" s="6" t="s">
        <v>33</v>
      </c>
      <c r="J887" s="6" t="s">
        <v>48</v>
      </c>
      <c r="K887" s="6" t="s">
        <v>48</v>
      </c>
      <c r="L887" s="6" t="s">
        <v>48</v>
      </c>
      <c r="M887" s="6" t="s">
        <v>48</v>
      </c>
      <c r="N887" s="6" t="s">
        <v>34</v>
      </c>
      <c r="O887" s="6" t="s">
        <v>49</v>
      </c>
      <c r="P887" s="6" t="s">
        <v>49</v>
      </c>
      <c r="Q887" s="6" t="s">
        <v>37</v>
      </c>
      <c r="R887" s="6" t="s">
        <v>37</v>
      </c>
      <c r="S887" s="6" t="s">
        <v>49</v>
      </c>
      <c r="T887" s="6" t="s">
        <v>49</v>
      </c>
      <c r="U887" s="6" t="s">
        <v>49</v>
      </c>
      <c r="V887" s="6" t="s">
        <v>49</v>
      </c>
      <c r="W887" s="6" t="s">
        <v>238</v>
      </c>
      <c r="X887" s="6" t="s">
        <v>1698</v>
      </c>
      <c r="Y887" s="6" t="s">
        <v>1067</v>
      </c>
      <c r="Z887" s="6" t="s">
        <v>4741</v>
      </c>
    </row>
    <row r="888" spans="1:26" ht="13.2">
      <c r="A888" s="5">
        <v>45176.788738136573</v>
      </c>
      <c r="B888" s="6" t="s">
        <v>4744</v>
      </c>
      <c r="C888" s="6" t="s">
        <v>27</v>
      </c>
      <c r="D888" s="6" t="s">
        <v>45</v>
      </c>
      <c r="E888" s="6" t="s">
        <v>29</v>
      </c>
      <c r="F888" s="6" t="s">
        <v>30</v>
      </c>
      <c r="G888" s="6" t="s">
        <v>58</v>
      </c>
      <c r="H888" s="6" t="s">
        <v>226</v>
      </c>
      <c r="I888" s="6" t="s">
        <v>47</v>
      </c>
      <c r="J888" s="6" t="s">
        <v>60</v>
      </c>
      <c r="K888" s="6" t="s">
        <v>48</v>
      </c>
      <c r="L888" s="6" t="s">
        <v>48</v>
      </c>
      <c r="M888" s="6" t="s">
        <v>60</v>
      </c>
      <c r="N888" s="6" t="s">
        <v>48</v>
      </c>
      <c r="O888" s="6" t="s">
        <v>49</v>
      </c>
      <c r="P888" s="6" t="s">
        <v>49</v>
      </c>
      <c r="Q888" s="6" t="s">
        <v>49</v>
      </c>
      <c r="R888" s="6" t="s">
        <v>69</v>
      </c>
      <c r="S888" s="6" t="s">
        <v>49</v>
      </c>
      <c r="T888" s="6" t="s">
        <v>49</v>
      </c>
      <c r="U888" s="6" t="s">
        <v>49</v>
      </c>
      <c r="V888" s="6" t="s">
        <v>37</v>
      </c>
      <c r="W888" s="6" t="s">
        <v>70</v>
      </c>
      <c r="X888" s="6" t="s">
        <v>1246</v>
      </c>
      <c r="Y888" s="6" t="s">
        <v>2652</v>
      </c>
      <c r="Z888" s="6" t="s">
        <v>4745</v>
      </c>
    </row>
    <row r="889" spans="1:26" ht="13.2">
      <c r="A889" s="5">
        <v>45176.791477928244</v>
      </c>
      <c r="B889" s="6" t="s">
        <v>4748</v>
      </c>
      <c r="C889" s="6" t="s">
        <v>27</v>
      </c>
      <c r="D889" s="6" t="s">
        <v>45</v>
      </c>
      <c r="E889" s="6" t="s">
        <v>29</v>
      </c>
      <c r="F889" s="6" t="s">
        <v>30</v>
      </c>
      <c r="G889" s="6" t="s">
        <v>31</v>
      </c>
      <c r="H889" s="6" t="s">
        <v>226</v>
      </c>
      <c r="I889" s="6" t="s">
        <v>33</v>
      </c>
      <c r="J889" s="6" t="s">
        <v>35</v>
      </c>
      <c r="K889" s="6" t="s">
        <v>35</v>
      </c>
      <c r="L889" s="6" t="s">
        <v>48</v>
      </c>
      <c r="M889" s="6" t="s">
        <v>48</v>
      </c>
      <c r="N889" s="6" t="s">
        <v>48</v>
      </c>
      <c r="O889" s="6" t="s">
        <v>49</v>
      </c>
      <c r="P889" s="6" t="s">
        <v>37</v>
      </c>
      <c r="Q889" s="6" t="s">
        <v>37</v>
      </c>
      <c r="R889" s="6" t="s">
        <v>49</v>
      </c>
      <c r="S889" s="6" t="s">
        <v>37</v>
      </c>
      <c r="T889" s="6" t="s">
        <v>37</v>
      </c>
      <c r="U889" s="6" t="s">
        <v>49</v>
      </c>
      <c r="V889" s="6" t="s">
        <v>49</v>
      </c>
      <c r="W889" s="6" t="s">
        <v>191</v>
      </c>
      <c r="X889" s="6" t="s">
        <v>974</v>
      </c>
      <c r="Y889" s="6" t="s">
        <v>2795</v>
      </c>
      <c r="Z889" s="6" t="s">
        <v>4749</v>
      </c>
    </row>
    <row r="890" spans="1:26" ht="13.2">
      <c r="A890" s="5">
        <v>45176.791699317131</v>
      </c>
      <c r="B890" s="6" t="s">
        <v>4750</v>
      </c>
      <c r="C890" s="6" t="s">
        <v>27</v>
      </c>
      <c r="D890" s="6" t="s">
        <v>45</v>
      </c>
      <c r="E890" s="6" t="s">
        <v>230</v>
      </c>
      <c r="F890" s="6" t="s">
        <v>30</v>
      </c>
      <c r="G890" s="6" t="s">
        <v>58</v>
      </c>
      <c r="H890" s="6" t="s">
        <v>112</v>
      </c>
      <c r="I890" s="6" t="s">
        <v>47</v>
      </c>
      <c r="J890" s="6" t="s">
        <v>60</v>
      </c>
      <c r="K890" s="6" t="s">
        <v>48</v>
      </c>
      <c r="L890" s="6" t="s">
        <v>60</v>
      </c>
      <c r="M890" s="6" t="s">
        <v>60</v>
      </c>
      <c r="N890" s="6" t="s">
        <v>48</v>
      </c>
      <c r="O890" s="6" t="s">
        <v>49</v>
      </c>
      <c r="P890" s="6" t="s">
        <v>49</v>
      </c>
      <c r="Q890" s="6" t="s">
        <v>49</v>
      </c>
      <c r="R890" s="6" t="s">
        <v>69</v>
      </c>
      <c r="S890" s="6" t="s">
        <v>69</v>
      </c>
      <c r="T890" s="6" t="s">
        <v>69</v>
      </c>
      <c r="U890" s="6" t="s">
        <v>49</v>
      </c>
      <c r="V890" s="6" t="s">
        <v>69</v>
      </c>
      <c r="W890" s="6" t="s">
        <v>154</v>
      </c>
      <c r="X890" s="6" t="s">
        <v>1444</v>
      </c>
      <c r="Y890" s="6" t="s">
        <v>4751</v>
      </c>
      <c r="Z890" s="6" t="s">
        <v>4752</v>
      </c>
    </row>
    <row r="891" spans="1:26" ht="13.2">
      <c r="A891" s="5">
        <v>45176.792389386574</v>
      </c>
      <c r="B891" s="6" t="s">
        <v>4753</v>
      </c>
      <c r="C891" s="6" t="s">
        <v>44</v>
      </c>
      <c r="D891" s="6" t="s">
        <v>45</v>
      </c>
      <c r="E891" s="6" t="s">
        <v>29</v>
      </c>
      <c r="F891" s="6" t="s">
        <v>30</v>
      </c>
      <c r="G891" s="6" t="s">
        <v>31</v>
      </c>
      <c r="H891" s="6" t="s">
        <v>148</v>
      </c>
      <c r="I891" s="6" t="s">
        <v>33</v>
      </c>
      <c r="J891" s="6" t="s">
        <v>35</v>
      </c>
      <c r="K891" s="6" t="s">
        <v>35</v>
      </c>
      <c r="L891" s="6" t="s">
        <v>48</v>
      </c>
      <c r="M891" s="6" t="s">
        <v>35</v>
      </c>
      <c r="N891" s="6" t="s">
        <v>35</v>
      </c>
      <c r="O891" s="6" t="s">
        <v>87</v>
      </c>
      <c r="P891" s="6" t="s">
        <v>37</v>
      </c>
      <c r="Q891" s="6" t="s">
        <v>37</v>
      </c>
      <c r="R891" s="6" t="s">
        <v>37</v>
      </c>
      <c r="S891" s="6" t="s">
        <v>363</v>
      </c>
      <c r="T891" s="6" t="s">
        <v>37</v>
      </c>
      <c r="U891" s="6" t="s">
        <v>37</v>
      </c>
      <c r="V891" s="6" t="s">
        <v>37</v>
      </c>
      <c r="W891" s="6" t="s">
        <v>106</v>
      </c>
      <c r="X891" s="6" t="s">
        <v>1578</v>
      </c>
      <c r="Y891" s="6" t="s">
        <v>4754</v>
      </c>
      <c r="Z891" s="6" t="s">
        <v>4755</v>
      </c>
    </row>
    <row r="892" spans="1:26" ht="13.2">
      <c r="A892" s="5">
        <v>45176.794574143518</v>
      </c>
      <c r="B892" s="6" t="s">
        <v>4771</v>
      </c>
      <c r="C892" s="6" t="s">
        <v>44</v>
      </c>
      <c r="D892" s="6" t="s">
        <v>45</v>
      </c>
      <c r="E892" s="6" t="s">
        <v>75</v>
      </c>
      <c r="F892" s="6" t="s">
        <v>76</v>
      </c>
      <c r="G892" s="6" t="s">
        <v>31</v>
      </c>
      <c r="H892" s="6" t="s">
        <v>46</v>
      </c>
      <c r="I892" s="6" t="s">
        <v>47</v>
      </c>
      <c r="J892" s="6" t="s">
        <v>48</v>
      </c>
      <c r="K892" s="6" t="s">
        <v>48</v>
      </c>
      <c r="L892" s="6" t="s">
        <v>60</v>
      </c>
      <c r="M892" s="6" t="s">
        <v>60</v>
      </c>
      <c r="N892" s="6" t="s">
        <v>60</v>
      </c>
      <c r="O892" s="6" t="s">
        <v>68</v>
      </c>
      <c r="P892" s="6" t="s">
        <v>69</v>
      </c>
      <c r="Q892" s="6" t="s">
        <v>69</v>
      </c>
      <c r="R892" s="6" t="s">
        <v>69</v>
      </c>
      <c r="S892" s="6" t="s">
        <v>69</v>
      </c>
      <c r="T892" s="6" t="s">
        <v>49</v>
      </c>
      <c r="U892" s="6" t="s">
        <v>49</v>
      </c>
      <c r="V892" s="6" t="s">
        <v>49</v>
      </c>
      <c r="W892" s="6" t="s">
        <v>95</v>
      </c>
      <c r="X892" s="6" t="s">
        <v>1246</v>
      </c>
      <c r="Y892" s="6" t="s">
        <v>72</v>
      </c>
      <c r="Z892" s="6" t="s">
        <v>4772</v>
      </c>
    </row>
    <row r="893" spans="1:26" ht="13.2">
      <c r="A893" s="5">
        <v>45176.794692083335</v>
      </c>
      <c r="B893" s="6" t="s">
        <v>4773</v>
      </c>
      <c r="C893" s="6" t="s">
        <v>27</v>
      </c>
      <c r="D893" s="6" t="s">
        <v>45</v>
      </c>
      <c r="E893" s="6" t="s">
        <v>29</v>
      </c>
      <c r="F893" s="6" t="s">
        <v>30</v>
      </c>
      <c r="G893" s="6" t="s">
        <v>31</v>
      </c>
      <c r="H893" s="6" t="s">
        <v>125</v>
      </c>
      <c r="I893" s="6" t="s">
        <v>47</v>
      </c>
      <c r="J893" s="6" t="s">
        <v>60</v>
      </c>
      <c r="K893" s="6" t="s">
        <v>60</v>
      </c>
      <c r="L893" s="6" t="s">
        <v>48</v>
      </c>
      <c r="M893" s="6" t="s">
        <v>48</v>
      </c>
      <c r="N893" s="6" t="s">
        <v>48</v>
      </c>
      <c r="O893" s="6" t="s">
        <v>49</v>
      </c>
      <c r="P893" s="6" t="s">
        <v>49</v>
      </c>
      <c r="Q893" s="6" t="s">
        <v>49</v>
      </c>
      <c r="R893" s="6" t="s">
        <v>69</v>
      </c>
      <c r="S893" s="6" t="s">
        <v>49</v>
      </c>
      <c r="T893" s="6" t="s">
        <v>49</v>
      </c>
      <c r="U893" s="6" t="s">
        <v>49</v>
      </c>
      <c r="V893" s="6" t="s">
        <v>49</v>
      </c>
      <c r="W893" s="6" t="s">
        <v>154</v>
      </c>
      <c r="X893" s="6" t="s">
        <v>1001</v>
      </c>
      <c r="Y893" s="6" t="s">
        <v>4774</v>
      </c>
      <c r="Z893" s="6" t="s">
        <v>4775</v>
      </c>
    </row>
    <row r="894" spans="1:26" ht="13.2">
      <c r="A894" s="5">
        <v>45176.794767557869</v>
      </c>
      <c r="B894" s="6" t="s">
        <v>4776</v>
      </c>
      <c r="C894" s="6" t="s">
        <v>44</v>
      </c>
      <c r="D894" s="6" t="s">
        <v>45</v>
      </c>
      <c r="E894" s="6" t="s">
        <v>29</v>
      </c>
      <c r="F894" s="6" t="s">
        <v>30</v>
      </c>
      <c r="G894" s="6" t="s">
        <v>58</v>
      </c>
      <c r="H894" s="6" t="s">
        <v>46</v>
      </c>
      <c r="I894" s="6" t="s">
        <v>47</v>
      </c>
      <c r="J894" s="6" t="s">
        <v>48</v>
      </c>
      <c r="K894" s="6" t="s">
        <v>48</v>
      </c>
      <c r="L894" s="6" t="s">
        <v>35</v>
      </c>
      <c r="M894" s="6" t="s">
        <v>48</v>
      </c>
      <c r="N894" s="6" t="s">
        <v>35</v>
      </c>
      <c r="O894" s="6" t="s">
        <v>49</v>
      </c>
      <c r="P894" s="6" t="s">
        <v>37</v>
      </c>
      <c r="Q894" s="6" t="s">
        <v>49</v>
      </c>
      <c r="R894" s="6" t="s">
        <v>49</v>
      </c>
      <c r="S894" s="6" t="s">
        <v>37</v>
      </c>
      <c r="T894" s="6" t="s">
        <v>49</v>
      </c>
      <c r="U894" s="6" t="s">
        <v>49</v>
      </c>
      <c r="V894" s="6" t="s">
        <v>49</v>
      </c>
      <c r="W894" s="6" t="s">
        <v>77</v>
      </c>
      <c r="X894" s="6" t="s">
        <v>1096</v>
      </c>
      <c r="Y894" s="6" t="s">
        <v>193</v>
      </c>
      <c r="Z894" s="6" t="s">
        <v>4777</v>
      </c>
    </row>
    <row r="895" spans="1:26" ht="13.2">
      <c r="A895" s="5">
        <v>45176.794927546296</v>
      </c>
      <c r="B895" s="6" t="s">
        <v>4784</v>
      </c>
      <c r="C895" s="6" t="s">
        <v>44</v>
      </c>
      <c r="D895" s="6" t="s">
        <v>45</v>
      </c>
      <c r="E895" s="6" t="s">
        <v>230</v>
      </c>
      <c r="F895" s="6" t="s">
        <v>164</v>
      </c>
      <c r="G895" s="6" t="s">
        <v>1332</v>
      </c>
      <c r="H895" s="6" t="s">
        <v>226</v>
      </c>
      <c r="I895" s="6" t="s">
        <v>33</v>
      </c>
      <c r="J895" s="6" t="s">
        <v>35</v>
      </c>
      <c r="K895" s="6" t="s">
        <v>48</v>
      </c>
      <c r="L895" s="6" t="s">
        <v>48</v>
      </c>
      <c r="M895" s="6" t="s">
        <v>48</v>
      </c>
      <c r="N895" s="6" t="s">
        <v>35</v>
      </c>
      <c r="O895" s="6" t="s">
        <v>49</v>
      </c>
      <c r="P895" s="6" t="s">
        <v>38</v>
      </c>
      <c r="Q895" s="6" t="s">
        <v>38</v>
      </c>
      <c r="R895" s="6" t="s">
        <v>37</v>
      </c>
      <c r="S895" s="6" t="s">
        <v>37</v>
      </c>
      <c r="T895" s="6" t="s">
        <v>38</v>
      </c>
      <c r="U895" s="6" t="s">
        <v>38</v>
      </c>
      <c r="V895" s="6" t="s">
        <v>38</v>
      </c>
      <c r="W895" s="6" t="s">
        <v>106</v>
      </c>
      <c r="X895" s="6" t="s">
        <v>1391</v>
      </c>
      <c r="Y895" s="6" t="s">
        <v>97</v>
      </c>
      <c r="Z895" s="6" t="s">
        <v>4785</v>
      </c>
    </row>
    <row r="896" spans="1:26" ht="13.2">
      <c r="A896" s="5">
        <v>45176.80000221065</v>
      </c>
      <c r="B896" s="6" t="s">
        <v>4807</v>
      </c>
      <c r="C896" s="6" t="s">
        <v>44</v>
      </c>
      <c r="D896" s="6" t="s">
        <v>45</v>
      </c>
      <c r="E896" s="6" t="s">
        <v>75</v>
      </c>
      <c r="F896" s="6" t="s">
        <v>76</v>
      </c>
      <c r="G896" s="6" t="s">
        <v>31</v>
      </c>
      <c r="H896" s="6" t="s">
        <v>201</v>
      </c>
      <c r="I896" s="6" t="s">
        <v>33</v>
      </c>
      <c r="J896" s="6" t="s">
        <v>35</v>
      </c>
      <c r="K896" s="6" t="s">
        <v>60</v>
      </c>
      <c r="L896" s="6" t="s">
        <v>48</v>
      </c>
      <c r="M896" s="6" t="s">
        <v>48</v>
      </c>
      <c r="N896" s="6" t="s">
        <v>35</v>
      </c>
      <c r="O896" s="6" t="s">
        <v>49</v>
      </c>
      <c r="P896" s="6" t="s">
        <v>49</v>
      </c>
      <c r="Q896" s="6" t="s">
        <v>37</v>
      </c>
      <c r="R896" s="6" t="s">
        <v>69</v>
      </c>
      <c r="S896" s="6" t="s">
        <v>49</v>
      </c>
      <c r="T896" s="6" t="s">
        <v>37</v>
      </c>
      <c r="U896" s="6" t="s">
        <v>49</v>
      </c>
      <c r="V896" s="6" t="s">
        <v>37</v>
      </c>
      <c r="W896" s="6" t="s">
        <v>191</v>
      </c>
      <c r="X896" s="6" t="s">
        <v>1026</v>
      </c>
      <c r="Y896" s="6" t="s">
        <v>2652</v>
      </c>
      <c r="Z896" s="6" t="s">
        <v>4808</v>
      </c>
    </row>
    <row r="897" spans="1:26" ht="13.2">
      <c r="A897" s="5">
        <v>45176.800670335651</v>
      </c>
      <c r="B897" s="6" t="s">
        <v>4814</v>
      </c>
      <c r="C897" s="6" t="s">
        <v>27</v>
      </c>
      <c r="D897" s="6" t="s">
        <v>45</v>
      </c>
      <c r="E897" s="6" t="s">
        <v>75</v>
      </c>
      <c r="F897" s="6" t="s">
        <v>30</v>
      </c>
      <c r="G897" s="6" t="s">
        <v>58</v>
      </c>
      <c r="H897" s="6" t="s">
        <v>94</v>
      </c>
      <c r="I897" s="6" t="s">
        <v>47</v>
      </c>
      <c r="J897" s="6" t="s">
        <v>48</v>
      </c>
      <c r="K897" s="6" t="s">
        <v>35</v>
      </c>
      <c r="L897" s="6" t="s">
        <v>48</v>
      </c>
      <c r="M897" s="6" t="s">
        <v>48</v>
      </c>
      <c r="N897" s="6" t="s">
        <v>48</v>
      </c>
      <c r="O897" s="6" t="s">
        <v>49</v>
      </c>
      <c r="P897" s="6" t="s">
        <v>37</v>
      </c>
      <c r="Q897" s="6" t="s">
        <v>49</v>
      </c>
      <c r="R897" s="6" t="s">
        <v>49</v>
      </c>
      <c r="S897" s="6" t="s">
        <v>49</v>
      </c>
      <c r="T897" s="6" t="s">
        <v>37</v>
      </c>
      <c r="U897" s="6" t="s">
        <v>37</v>
      </c>
      <c r="V897" s="6" t="s">
        <v>49</v>
      </c>
      <c r="W897" s="6" t="s">
        <v>206</v>
      </c>
      <c r="X897" s="6" t="s">
        <v>3031</v>
      </c>
      <c r="Y897" s="6" t="s">
        <v>821</v>
      </c>
      <c r="Z897" s="6" t="s">
        <v>4815</v>
      </c>
    </row>
    <row r="898" spans="1:26" ht="13.2">
      <c r="A898" s="5">
        <v>45176.800850983796</v>
      </c>
      <c r="B898" s="6" t="s">
        <v>4816</v>
      </c>
      <c r="C898" s="6" t="s">
        <v>27</v>
      </c>
      <c r="D898" s="6" t="s">
        <v>45</v>
      </c>
      <c r="E898" s="6" t="s">
        <v>29</v>
      </c>
      <c r="F898" s="6" t="s">
        <v>30</v>
      </c>
      <c r="G898" s="6" t="s">
        <v>31</v>
      </c>
      <c r="H898" s="6" t="s">
        <v>94</v>
      </c>
      <c r="I898" s="6" t="s">
        <v>33</v>
      </c>
      <c r="J898" s="6" t="s">
        <v>48</v>
      </c>
      <c r="K898" s="6" t="s">
        <v>48</v>
      </c>
      <c r="L898" s="6" t="s">
        <v>35</v>
      </c>
      <c r="M898" s="6" t="s">
        <v>35</v>
      </c>
      <c r="N898" s="6" t="s">
        <v>48</v>
      </c>
      <c r="O898" s="6" t="s">
        <v>49</v>
      </c>
      <c r="P898" s="6" t="s">
        <v>49</v>
      </c>
      <c r="Q898" s="6" t="s">
        <v>37</v>
      </c>
      <c r="R898" s="6" t="s">
        <v>69</v>
      </c>
      <c r="S898" s="6" t="s">
        <v>49</v>
      </c>
      <c r="T898" s="6" t="s">
        <v>37</v>
      </c>
      <c r="U898" s="6" t="s">
        <v>37</v>
      </c>
      <c r="V898" s="6" t="s">
        <v>37</v>
      </c>
      <c r="W898" s="6" t="s">
        <v>106</v>
      </c>
      <c r="X898" s="6" t="s">
        <v>1698</v>
      </c>
      <c r="Y898" s="6" t="s">
        <v>188</v>
      </c>
      <c r="Z898" s="6" t="s">
        <v>4817</v>
      </c>
    </row>
    <row r="899" spans="1:26" ht="13.2">
      <c r="A899" s="5">
        <v>45176.801575937498</v>
      </c>
      <c r="B899" s="6" t="s">
        <v>4818</v>
      </c>
      <c r="C899" s="6" t="s">
        <v>44</v>
      </c>
      <c r="D899" s="6" t="s">
        <v>45</v>
      </c>
      <c r="E899" s="6" t="s">
        <v>75</v>
      </c>
      <c r="F899" s="6" t="s">
        <v>76</v>
      </c>
      <c r="G899" s="6" t="s">
        <v>31</v>
      </c>
      <c r="H899" s="6" t="s">
        <v>148</v>
      </c>
      <c r="I899" s="6" t="s">
        <v>47</v>
      </c>
      <c r="J899" s="6" t="s">
        <v>48</v>
      </c>
      <c r="K899" s="6" t="s">
        <v>60</v>
      </c>
      <c r="L899" s="6" t="s">
        <v>60</v>
      </c>
      <c r="M899" s="6" t="s">
        <v>60</v>
      </c>
      <c r="N899" s="6" t="s">
        <v>60</v>
      </c>
      <c r="O899" s="6" t="s">
        <v>68</v>
      </c>
      <c r="P899" s="6" t="s">
        <v>49</v>
      </c>
      <c r="Q899" s="6" t="s">
        <v>37</v>
      </c>
      <c r="R899" s="6" t="s">
        <v>69</v>
      </c>
      <c r="S899" s="6" t="s">
        <v>49</v>
      </c>
      <c r="T899" s="6" t="s">
        <v>49</v>
      </c>
      <c r="U899" s="6" t="s">
        <v>69</v>
      </c>
      <c r="V899" s="6" t="s">
        <v>38</v>
      </c>
      <c r="W899" s="6" t="s">
        <v>191</v>
      </c>
      <c r="X899" s="6" t="s">
        <v>1141</v>
      </c>
      <c r="Y899" s="6" t="s">
        <v>168</v>
      </c>
      <c r="Z899" s="6" t="s">
        <v>4819</v>
      </c>
    </row>
    <row r="900" spans="1:26" ht="13.2">
      <c r="A900" s="5">
        <v>45176.801973842594</v>
      </c>
      <c r="B900" s="6" t="s">
        <v>4820</v>
      </c>
      <c r="C900" s="6" t="s">
        <v>27</v>
      </c>
      <c r="D900" s="6" t="s">
        <v>45</v>
      </c>
      <c r="E900" s="6" t="s">
        <v>75</v>
      </c>
      <c r="F900" s="6" t="s">
        <v>30</v>
      </c>
      <c r="G900" s="6" t="s">
        <v>58</v>
      </c>
      <c r="H900" s="6" t="s">
        <v>59</v>
      </c>
      <c r="I900" s="6" t="s">
        <v>33</v>
      </c>
      <c r="J900" s="6" t="s">
        <v>48</v>
      </c>
      <c r="K900" s="6" t="s">
        <v>48</v>
      </c>
      <c r="L900" s="6" t="s">
        <v>48</v>
      </c>
      <c r="M900" s="6" t="s">
        <v>48</v>
      </c>
      <c r="N900" s="6" t="s">
        <v>48</v>
      </c>
      <c r="O900" s="6" t="s">
        <v>49</v>
      </c>
      <c r="P900" s="6" t="s">
        <v>37</v>
      </c>
      <c r="Q900" s="6" t="s">
        <v>37</v>
      </c>
      <c r="R900" s="6" t="s">
        <v>37</v>
      </c>
      <c r="S900" s="6" t="s">
        <v>37</v>
      </c>
      <c r="T900" s="6" t="s">
        <v>37</v>
      </c>
      <c r="U900" s="6" t="s">
        <v>37</v>
      </c>
      <c r="V900" s="6" t="s">
        <v>49</v>
      </c>
      <c r="W900" s="6" t="s">
        <v>106</v>
      </c>
      <c r="X900" s="6" t="s">
        <v>1391</v>
      </c>
      <c r="Y900" s="6" t="s">
        <v>151</v>
      </c>
      <c r="Z900" s="6" t="s">
        <v>4821</v>
      </c>
    </row>
    <row r="901" spans="1:26" ht="13.2">
      <c r="A901" s="5">
        <v>45176.802620914357</v>
      </c>
      <c r="B901" s="6" t="s">
        <v>4824</v>
      </c>
      <c r="C901" s="6" t="s">
        <v>44</v>
      </c>
      <c r="D901" s="6" t="s">
        <v>45</v>
      </c>
      <c r="E901" s="6" t="s">
        <v>29</v>
      </c>
      <c r="F901" s="6" t="s">
        <v>30</v>
      </c>
      <c r="G901" s="6" t="s">
        <v>31</v>
      </c>
      <c r="H901" s="6" t="s">
        <v>112</v>
      </c>
      <c r="I901" s="6" t="s">
        <v>47</v>
      </c>
      <c r="J901" s="6" t="s">
        <v>35</v>
      </c>
      <c r="K901" s="6" t="s">
        <v>35</v>
      </c>
      <c r="L901" s="6" t="s">
        <v>48</v>
      </c>
      <c r="M901" s="6" t="s">
        <v>60</v>
      </c>
      <c r="N901" s="6" t="s">
        <v>35</v>
      </c>
      <c r="O901" s="6" t="s">
        <v>49</v>
      </c>
      <c r="P901" s="6" t="s">
        <v>49</v>
      </c>
      <c r="Q901" s="6" t="s">
        <v>49</v>
      </c>
      <c r="R901" s="6" t="s">
        <v>49</v>
      </c>
      <c r="S901" s="6" t="s">
        <v>49</v>
      </c>
      <c r="T901" s="6" t="s">
        <v>49</v>
      </c>
      <c r="U901" s="6" t="s">
        <v>49</v>
      </c>
      <c r="V901" s="6" t="s">
        <v>37</v>
      </c>
      <c r="W901" s="6" t="s">
        <v>274</v>
      </c>
      <c r="X901" s="6" t="s">
        <v>2175</v>
      </c>
      <c r="Y901" s="6" t="s">
        <v>41</v>
      </c>
      <c r="Z901" s="6" t="s">
        <v>4825</v>
      </c>
    </row>
    <row r="902" spans="1:26" ht="13.2">
      <c r="A902" s="5">
        <v>45176.80517846065</v>
      </c>
      <c r="B902" s="6" t="s">
        <v>4831</v>
      </c>
      <c r="C902" s="6" t="s">
        <v>27</v>
      </c>
      <c r="D902" s="6" t="s">
        <v>45</v>
      </c>
      <c r="E902" s="6" t="s">
        <v>29</v>
      </c>
      <c r="F902" s="6" t="s">
        <v>30</v>
      </c>
      <c r="G902" s="6" t="s">
        <v>31</v>
      </c>
      <c r="H902" s="6" t="s">
        <v>83</v>
      </c>
      <c r="I902" s="6" t="s">
        <v>47</v>
      </c>
      <c r="J902" s="6" t="s">
        <v>35</v>
      </c>
      <c r="K902" s="6" t="s">
        <v>35</v>
      </c>
      <c r="L902" s="6" t="s">
        <v>35</v>
      </c>
      <c r="M902" s="6" t="s">
        <v>35</v>
      </c>
      <c r="N902" s="6" t="s">
        <v>35</v>
      </c>
      <c r="O902" s="6" t="s">
        <v>49</v>
      </c>
      <c r="P902" s="6" t="s">
        <v>49</v>
      </c>
      <c r="Q902" s="6" t="s">
        <v>37</v>
      </c>
      <c r="R902" s="6" t="s">
        <v>37</v>
      </c>
      <c r="S902" s="6" t="s">
        <v>37</v>
      </c>
      <c r="T902" s="6" t="s">
        <v>49</v>
      </c>
      <c r="U902" s="6" t="s">
        <v>37</v>
      </c>
      <c r="V902" s="6" t="s">
        <v>37</v>
      </c>
      <c r="W902" s="6" t="s">
        <v>70</v>
      </c>
      <c r="X902" s="6" t="s">
        <v>1444</v>
      </c>
      <c r="Y902" s="6" t="s">
        <v>505</v>
      </c>
      <c r="Z902" s="6" t="s">
        <v>4832</v>
      </c>
    </row>
    <row r="903" spans="1:26" ht="13.2">
      <c r="A903" s="5">
        <v>45176.805186481477</v>
      </c>
      <c r="B903" s="6" t="s">
        <v>4833</v>
      </c>
      <c r="C903" s="6" t="s">
        <v>44</v>
      </c>
      <c r="D903" s="6" t="s">
        <v>45</v>
      </c>
      <c r="E903" s="6" t="s">
        <v>29</v>
      </c>
      <c r="F903" s="6" t="s">
        <v>164</v>
      </c>
      <c r="G903" s="6" t="s">
        <v>403</v>
      </c>
      <c r="H903" s="6" t="s">
        <v>148</v>
      </c>
      <c r="I903" s="6" t="s">
        <v>33</v>
      </c>
      <c r="J903" s="6" t="s">
        <v>35</v>
      </c>
      <c r="K903" s="6" t="s">
        <v>35</v>
      </c>
      <c r="L903" s="6" t="s">
        <v>48</v>
      </c>
      <c r="M903" s="6" t="s">
        <v>48</v>
      </c>
      <c r="N903" s="6" t="s">
        <v>35</v>
      </c>
      <c r="O903" s="6" t="s">
        <v>87</v>
      </c>
      <c r="P903" s="6" t="s">
        <v>37</v>
      </c>
      <c r="Q903" s="6" t="s">
        <v>37</v>
      </c>
      <c r="R903" s="6" t="s">
        <v>37</v>
      </c>
      <c r="S903" s="6" t="s">
        <v>37</v>
      </c>
      <c r="T903" s="6" t="s">
        <v>37</v>
      </c>
      <c r="U903" s="6" t="s">
        <v>37</v>
      </c>
      <c r="V903" s="6" t="s">
        <v>37</v>
      </c>
      <c r="W903" s="6" t="s">
        <v>119</v>
      </c>
      <c r="X903" s="6" t="s">
        <v>1175</v>
      </c>
      <c r="Y903" s="6" t="s">
        <v>474</v>
      </c>
      <c r="Z903" s="6" t="s">
        <v>4834</v>
      </c>
    </row>
    <row r="904" spans="1:26" ht="13.2">
      <c r="A904" s="5">
        <v>45176.805636712961</v>
      </c>
      <c r="B904" s="6" t="s">
        <v>4835</v>
      </c>
      <c r="C904" s="6" t="s">
        <v>27</v>
      </c>
      <c r="D904" s="6" t="s">
        <v>45</v>
      </c>
      <c r="E904" s="6" t="s">
        <v>29</v>
      </c>
      <c r="F904" s="6" t="s">
        <v>30</v>
      </c>
      <c r="G904" s="6" t="s">
        <v>58</v>
      </c>
      <c r="H904" s="6" t="s">
        <v>46</v>
      </c>
      <c r="I904" s="6" t="s">
        <v>47</v>
      </c>
      <c r="J904" s="6" t="s">
        <v>60</v>
      </c>
      <c r="K904" s="6" t="s">
        <v>60</v>
      </c>
      <c r="L904" s="6" t="s">
        <v>60</v>
      </c>
      <c r="M904" s="6" t="s">
        <v>60</v>
      </c>
      <c r="N904" s="6" t="s">
        <v>60</v>
      </c>
      <c r="O904" s="6" t="s">
        <v>68</v>
      </c>
      <c r="P904" s="6" t="s">
        <v>69</v>
      </c>
      <c r="Q904" s="6" t="s">
        <v>69</v>
      </c>
      <c r="R904" s="6" t="s">
        <v>69</v>
      </c>
      <c r="S904" s="6" t="s">
        <v>69</v>
      </c>
      <c r="T904" s="6" t="s">
        <v>69</v>
      </c>
      <c r="U904" s="6" t="s">
        <v>69</v>
      </c>
      <c r="V904" s="6" t="s">
        <v>69</v>
      </c>
      <c r="W904" s="6" t="s">
        <v>159</v>
      </c>
      <c r="X904" s="6" t="s">
        <v>2434</v>
      </c>
      <c r="Y904" s="6" t="s">
        <v>2934</v>
      </c>
      <c r="Z904" s="6" t="s">
        <v>4836</v>
      </c>
    </row>
    <row r="905" spans="1:26" ht="13.2">
      <c r="A905" s="5">
        <v>45176.808088865742</v>
      </c>
      <c r="B905" s="6" t="s">
        <v>3298</v>
      </c>
      <c r="C905" s="6" t="s">
        <v>27</v>
      </c>
      <c r="D905" s="6" t="s">
        <v>45</v>
      </c>
      <c r="E905" s="6" t="s">
        <v>75</v>
      </c>
      <c r="F905" s="6" t="s">
        <v>164</v>
      </c>
      <c r="G905" s="6" t="s">
        <v>403</v>
      </c>
      <c r="H905" s="6" t="s">
        <v>32</v>
      </c>
      <c r="I905" s="6" t="s">
        <v>47</v>
      </c>
      <c r="J905" s="6" t="s">
        <v>48</v>
      </c>
      <c r="K905" s="6" t="s">
        <v>35</v>
      </c>
      <c r="L905" s="6" t="s">
        <v>35</v>
      </c>
      <c r="M905" s="6" t="s">
        <v>35</v>
      </c>
      <c r="N905" s="6" t="s">
        <v>35</v>
      </c>
      <c r="O905" s="6" t="s">
        <v>87</v>
      </c>
      <c r="P905" s="6" t="s">
        <v>37</v>
      </c>
      <c r="Q905" s="6" t="s">
        <v>38</v>
      </c>
      <c r="R905" s="6" t="s">
        <v>49</v>
      </c>
      <c r="S905" s="6" t="s">
        <v>37</v>
      </c>
      <c r="T905" s="6" t="s">
        <v>37</v>
      </c>
      <c r="U905" s="6" t="s">
        <v>37</v>
      </c>
      <c r="V905" s="6" t="s">
        <v>37</v>
      </c>
      <c r="W905" s="6" t="s">
        <v>139</v>
      </c>
      <c r="X905" s="6" t="s">
        <v>4845</v>
      </c>
      <c r="Y905" s="6" t="s">
        <v>188</v>
      </c>
      <c r="Z905" s="6" t="s">
        <v>4846</v>
      </c>
    </row>
    <row r="906" spans="1:26" ht="13.2">
      <c r="A906" s="5">
        <v>45176.808241851853</v>
      </c>
      <c r="B906" s="6" t="s">
        <v>4847</v>
      </c>
      <c r="C906" s="6" t="s">
        <v>27</v>
      </c>
      <c r="D906" s="6" t="s">
        <v>45</v>
      </c>
      <c r="E906" s="6" t="s">
        <v>29</v>
      </c>
      <c r="F906" s="6" t="s">
        <v>76</v>
      </c>
      <c r="G906" s="6" t="s">
        <v>31</v>
      </c>
      <c r="H906" s="6" t="s">
        <v>46</v>
      </c>
      <c r="I906" s="6" t="s">
        <v>47</v>
      </c>
      <c r="J906" s="6" t="s">
        <v>35</v>
      </c>
      <c r="K906" s="6" t="s">
        <v>35</v>
      </c>
      <c r="L906" s="6" t="s">
        <v>48</v>
      </c>
      <c r="M906" s="6" t="s">
        <v>35</v>
      </c>
      <c r="N906" s="6" t="s">
        <v>35</v>
      </c>
      <c r="O906" s="6" t="s">
        <v>87</v>
      </c>
      <c r="P906" s="6" t="s">
        <v>37</v>
      </c>
      <c r="Q906" s="6" t="s">
        <v>37</v>
      </c>
      <c r="R906" s="6" t="s">
        <v>49</v>
      </c>
      <c r="S906" s="6" t="s">
        <v>49</v>
      </c>
      <c r="T906" s="6" t="s">
        <v>37</v>
      </c>
      <c r="U906" s="6" t="s">
        <v>37</v>
      </c>
      <c r="V906" s="6" t="s">
        <v>37</v>
      </c>
      <c r="W906" s="6" t="s">
        <v>95</v>
      </c>
      <c r="X906" s="6" t="s">
        <v>1246</v>
      </c>
      <c r="Y906" s="6" t="s">
        <v>816</v>
      </c>
      <c r="Z906" s="6" t="s">
        <v>4848</v>
      </c>
    </row>
    <row r="907" spans="1:26" ht="13.2">
      <c r="A907" s="5">
        <v>45176.808967835648</v>
      </c>
      <c r="B907" s="6" t="s">
        <v>4852</v>
      </c>
      <c r="C907" s="6" t="s">
        <v>27</v>
      </c>
      <c r="D907" s="6" t="s">
        <v>45</v>
      </c>
      <c r="E907" s="6" t="s">
        <v>29</v>
      </c>
      <c r="F907" s="6" t="s">
        <v>30</v>
      </c>
      <c r="G907" s="6" t="s">
        <v>31</v>
      </c>
      <c r="H907" s="6" t="s">
        <v>59</v>
      </c>
      <c r="I907" s="6" t="s">
        <v>33</v>
      </c>
      <c r="J907" s="6" t="s">
        <v>35</v>
      </c>
      <c r="K907" s="6" t="s">
        <v>48</v>
      </c>
      <c r="L907" s="6" t="s">
        <v>60</v>
      </c>
      <c r="M907" s="6" t="s">
        <v>35</v>
      </c>
      <c r="N907" s="6" t="s">
        <v>48</v>
      </c>
      <c r="O907" s="6" t="s">
        <v>87</v>
      </c>
      <c r="P907" s="6" t="s">
        <v>37</v>
      </c>
      <c r="Q907" s="6" t="s">
        <v>49</v>
      </c>
      <c r="R907" s="6" t="s">
        <v>37</v>
      </c>
      <c r="S907" s="6" t="s">
        <v>37</v>
      </c>
      <c r="T907" s="6" t="s">
        <v>37</v>
      </c>
      <c r="U907" s="6" t="s">
        <v>37</v>
      </c>
      <c r="V907" s="6" t="s">
        <v>37</v>
      </c>
      <c r="W907" s="6" t="s">
        <v>119</v>
      </c>
      <c r="X907" s="6" t="s">
        <v>1302</v>
      </c>
      <c r="Y907" s="6" t="s">
        <v>404</v>
      </c>
      <c r="Z907" s="6" t="s">
        <v>4853</v>
      </c>
    </row>
    <row r="908" spans="1:26" ht="13.2">
      <c r="A908" s="5">
        <v>45176.809747199077</v>
      </c>
      <c r="B908" s="6" t="s">
        <v>4854</v>
      </c>
      <c r="C908" s="6" t="s">
        <v>27</v>
      </c>
      <c r="D908" s="6" t="s">
        <v>45</v>
      </c>
      <c r="E908" s="6" t="s">
        <v>75</v>
      </c>
      <c r="F908" s="6" t="s">
        <v>30</v>
      </c>
      <c r="G908" s="6" t="s">
        <v>31</v>
      </c>
      <c r="H908" s="6" t="s">
        <v>32</v>
      </c>
      <c r="I908" s="6" t="s">
        <v>33</v>
      </c>
      <c r="J908" s="6" t="s">
        <v>35</v>
      </c>
      <c r="K908" s="6" t="s">
        <v>35</v>
      </c>
      <c r="L908" s="6" t="s">
        <v>35</v>
      </c>
      <c r="M908" s="6" t="s">
        <v>35</v>
      </c>
      <c r="N908" s="6" t="s">
        <v>35</v>
      </c>
      <c r="O908" s="6" t="s">
        <v>87</v>
      </c>
      <c r="P908" s="6" t="s">
        <v>37</v>
      </c>
      <c r="Q908" s="6" t="s">
        <v>37</v>
      </c>
      <c r="R908" s="6" t="s">
        <v>69</v>
      </c>
      <c r="S908" s="6" t="s">
        <v>49</v>
      </c>
      <c r="T908" s="6" t="s">
        <v>49</v>
      </c>
      <c r="U908" s="6" t="s">
        <v>38</v>
      </c>
      <c r="V908" s="6" t="s">
        <v>37</v>
      </c>
      <c r="W908" s="6" t="s">
        <v>238</v>
      </c>
      <c r="X908" s="6" t="s">
        <v>2209</v>
      </c>
      <c r="Y908" s="6" t="s">
        <v>4855</v>
      </c>
      <c r="Z908" s="6" t="s">
        <v>4856</v>
      </c>
    </row>
    <row r="909" spans="1:26" ht="13.2">
      <c r="A909" s="5">
        <v>45176.810248310183</v>
      </c>
      <c r="B909" s="6" t="s">
        <v>4857</v>
      </c>
      <c r="C909" s="6" t="s">
        <v>44</v>
      </c>
      <c r="D909" s="6" t="s">
        <v>45</v>
      </c>
      <c r="E909" s="6" t="s">
        <v>75</v>
      </c>
      <c r="F909" s="6" t="s">
        <v>76</v>
      </c>
      <c r="G909" s="6" t="s">
        <v>31</v>
      </c>
      <c r="H909" s="6" t="s">
        <v>94</v>
      </c>
      <c r="I909" s="6" t="s">
        <v>47</v>
      </c>
      <c r="J909" s="6" t="s">
        <v>60</v>
      </c>
      <c r="K909" s="6" t="s">
        <v>60</v>
      </c>
      <c r="L909" s="6" t="s">
        <v>60</v>
      </c>
      <c r="M909" s="6" t="s">
        <v>48</v>
      </c>
      <c r="N909" s="6" t="s">
        <v>60</v>
      </c>
      <c r="O909" s="6" t="s">
        <v>49</v>
      </c>
      <c r="P909" s="6" t="s">
        <v>49</v>
      </c>
      <c r="Q909" s="6" t="s">
        <v>49</v>
      </c>
      <c r="R909" s="6" t="s">
        <v>69</v>
      </c>
      <c r="S909" s="6" t="s">
        <v>69</v>
      </c>
      <c r="T909" s="6" t="s">
        <v>49</v>
      </c>
      <c r="U909" s="6" t="s">
        <v>49</v>
      </c>
      <c r="V909" s="6" t="s">
        <v>49</v>
      </c>
      <c r="W909" s="6" t="s">
        <v>77</v>
      </c>
      <c r="X909" s="6" t="s">
        <v>1536</v>
      </c>
      <c r="Y909" s="6" t="s">
        <v>312</v>
      </c>
      <c r="Z909" s="6" t="s">
        <v>4858</v>
      </c>
    </row>
    <row r="910" spans="1:26" ht="13.2">
      <c r="A910" s="5">
        <v>45176.810335011571</v>
      </c>
      <c r="B910" s="6" t="s">
        <v>4859</v>
      </c>
      <c r="C910" s="6" t="s">
        <v>27</v>
      </c>
      <c r="D910" s="6" t="s">
        <v>45</v>
      </c>
      <c r="E910" s="6" t="s">
        <v>29</v>
      </c>
      <c r="F910" s="6" t="s">
        <v>30</v>
      </c>
      <c r="G910" s="6" t="s">
        <v>31</v>
      </c>
      <c r="H910" s="6" t="s">
        <v>94</v>
      </c>
      <c r="I910" s="6" t="s">
        <v>47</v>
      </c>
      <c r="J910" s="6" t="s">
        <v>48</v>
      </c>
      <c r="K910" s="6" t="s">
        <v>48</v>
      </c>
      <c r="L910" s="6" t="s">
        <v>48</v>
      </c>
      <c r="M910" s="6" t="s">
        <v>48</v>
      </c>
      <c r="N910" s="6" t="s">
        <v>48</v>
      </c>
      <c r="O910" s="6" t="s">
        <v>49</v>
      </c>
      <c r="P910" s="6" t="s">
        <v>49</v>
      </c>
      <c r="Q910" s="6" t="s">
        <v>37</v>
      </c>
      <c r="R910" s="6" t="s">
        <v>37</v>
      </c>
      <c r="S910" s="6" t="s">
        <v>49</v>
      </c>
      <c r="T910" s="6" t="s">
        <v>37</v>
      </c>
      <c r="U910" s="6" t="s">
        <v>49</v>
      </c>
      <c r="V910" s="6" t="s">
        <v>49</v>
      </c>
      <c r="W910" s="6" t="s">
        <v>159</v>
      </c>
      <c r="X910" s="6" t="s">
        <v>1263</v>
      </c>
      <c r="Y910" s="6" t="s">
        <v>4860</v>
      </c>
      <c r="Z910" s="6" t="s">
        <v>4861</v>
      </c>
    </row>
    <row r="911" spans="1:26" ht="13.2">
      <c r="A911" s="5">
        <v>45176.810878854165</v>
      </c>
      <c r="B911" s="6" t="s">
        <v>4862</v>
      </c>
      <c r="C911" s="6" t="s">
        <v>27</v>
      </c>
      <c r="D911" s="6" t="s">
        <v>45</v>
      </c>
      <c r="E911" s="6" t="s">
        <v>75</v>
      </c>
      <c r="F911" s="6" t="s">
        <v>30</v>
      </c>
      <c r="G911" s="6" t="s">
        <v>31</v>
      </c>
      <c r="H911" s="6" t="s">
        <v>32</v>
      </c>
      <c r="I911" s="6" t="s">
        <v>47</v>
      </c>
      <c r="J911" s="6" t="s">
        <v>35</v>
      </c>
      <c r="K911" s="6" t="s">
        <v>35</v>
      </c>
      <c r="L911" s="6" t="s">
        <v>35</v>
      </c>
      <c r="M911" s="6" t="s">
        <v>35</v>
      </c>
      <c r="N911" s="6" t="s">
        <v>35</v>
      </c>
      <c r="O911" s="6" t="s">
        <v>87</v>
      </c>
      <c r="P911" s="6" t="s">
        <v>37</v>
      </c>
      <c r="Q911" s="6" t="s">
        <v>37</v>
      </c>
      <c r="R911" s="6" t="s">
        <v>37</v>
      </c>
      <c r="S911" s="6" t="s">
        <v>37</v>
      </c>
      <c r="T911" s="6" t="s">
        <v>37</v>
      </c>
      <c r="U911" s="6" t="s">
        <v>37</v>
      </c>
      <c r="V911" s="6" t="s">
        <v>37</v>
      </c>
      <c r="W911" s="6" t="s">
        <v>88</v>
      </c>
      <c r="X911" s="6" t="s">
        <v>1180</v>
      </c>
      <c r="Y911" s="6" t="s">
        <v>168</v>
      </c>
      <c r="Z911" s="6" t="s">
        <v>4863</v>
      </c>
    </row>
    <row r="912" spans="1:26" ht="13.2">
      <c r="A912" s="5">
        <v>45176.811714722222</v>
      </c>
      <c r="B912" s="6" t="s">
        <v>4868</v>
      </c>
      <c r="C912" s="6" t="s">
        <v>27</v>
      </c>
      <c r="D912" s="6" t="s">
        <v>45</v>
      </c>
      <c r="E912" s="6" t="s">
        <v>75</v>
      </c>
      <c r="F912" s="6" t="s">
        <v>30</v>
      </c>
      <c r="G912" s="6" t="s">
        <v>58</v>
      </c>
      <c r="H912" s="6" t="s">
        <v>46</v>
      </c>
      <c r="I912" s="6" t="s">
        <v>33</v>
      </c>
      <c r="J912" s="6" t="s">
        <v>48</v>
      </c>
      <c r="K912" s="6" t="s">
        <v>48</v>
      </c>
      <c r="L912" s="6" t="s">
        <v>34</v>
      </c>
      <c r="M912" s="6" t="s">
        <v>48</v>
      </c>
      <c r="N912" s="6" t="s">
        <v>48</v>
      </c>
      <c r="O912" s="6" t="s">
        <v>87</v>
      </c>
      <c r="P912" s="6" t="s">
        <v>37</v>
      </c>
      <c r="Q912" s="6" t="s">
        <v>37</v>
      </c>
      <c r="R912" s="6" t="s">
        <v>37</v>
      </c>
      <c r="S912" s="6" t="s">
        <v>37</v>
      </c>
      <c r="T912" s="6" t="s">
        <v>37</v>
      </c>
      <c r="U912" s="6" t="s">
        <v>37</v>
      </c>
      <c r="V912" s="6" t="s">
        <v>37</v>
      </c>
      <c r="W912" s="6" t="s">
        <v>126</v>
      </c>
      <c r="X912" s="6" t="s">
        <v>1536</v>
      </c>
      <c r="Y912" s="6" t="s">
        <v>1781</v>
      </c>
      <c r="Z912" s="6" t="s">
        <v>4869</v>
      </c>
    </row>
    <row r="913" spans="1:26" ht="13.2">
      <c r="A913" s="5">
        <v>45176.814999548616</v>
      </c>
      <c r="B913" s="6" t="s">
        <v>4883</v>
      </c>
      <c r="C913" s="6" t="s">
        <v>27</v>
      </c>
      <c r="D913" s="6" t="s">
        <v>45</v>
      </c>
      <c r="E913" s="6" t="s">
        <v>29</v>
      </c>
      <c r="F913" s="6" t="s">
        <v>164</v>
      </c>
      <c r="G913" s="6" t="s">
        <v>403</v>
      </c>
      <c r="H913" s="6" t="s">
        <v>112</v>
      </c>
      <c r="I913" s="6" t="s">
        <v>33</v>
      </c>
      <c r="J913" s="6" t="s">
        <v>48</v>
      </c>
      <c r="K913" s="6" t="s">
        <v>35</v>
      </c>
      <c r="L913" s="6" t="s">
        <v>35</v>
      </c>
      <c r="M913" s="6" t="s">
        <v>35</v>
      </c>
      <c r="N913" s="6" t="s">
        <v>35</v>
      </c>
      <c r="O913" s="6" t="s">
        <v>87</v>
      </c>
      <c r="P913" s="6" t="s">
        <v>37</v>
      </c>
      <c r="Q913" s="6" t="s">
        <v>37</v>
      </c>
      <c r="R913" s="6" t="s">
        <v>37</v>
      </c>
      <c r="S913" s="6" t="s">
        <v>37</v>
      </c>
      <c r="T913" s="6" t="s">
        <v>37</v>
      </c>
      <c r="U913" s="6" t="s">
        <v>37</v>
      </c>
      <c r="V913" s="6" t="s">
        <v>37</v>
      </c>
      <c r="W913" s="6" t="s">
        <v>266</v>
      </c>
      <c r="X913" s="6" t="s">
        <v>1452</v>
      </c>
      <c r="Y913" s="6" t="s">
        <v>409</v>
      </c>
      <c r="Z913" s="6" t="s">
        <v>4884</v>
      </c>
    </row>
    <row r="914" spans="1:26" ht="13.2">
      <c r="A914" s="5">
        <v>45176.816613333329</v>
      </c>
      <c r="B914" s="6" t="s">
        <v>4529</v>
      </c>
      <c r="C914" s="6" t="s">
        <v>27</v>
      </c>
      <c r="D914" s="6" t="s">
        <v>45</v>
      </c>
      <c r="E914" s="6" t="s">
        <v>75</v>
      </c>
      <c r="F914" s="6" t="s">
        <v>76</v>
      </c>
      <c r="G914" s="6" t="s">
        <v>31</v>
      </c>
      <c r="H914" s="6" t="s">
        <v>59</v>
      </c>
      <c r="I914" s="6" t="s">
        <v>47</v>
      </c>
      <c r="J914" s="6" t="s">
        <v>60</v>
      </c>
      <c r="K914" s="6" t="s">
        <v>48</v>
      </c>
      <c r="L914" s="6" t="s">
        <v>48</v>
      </c>
      <c r="M914" s="6" t="s">
        <v>48</v>
      </c>
      <c r="N914" s="6" t="s">
        <v>48</v>
      </c>
      <c r="O914" s="6" t="s">
        <v>68</v>
      </c>
      <c r="P914" s="6" t="s">
        <v>69</v>
      </c>
      <c r="Q914" s="6" t="s">
        <v>69</v>
      </c>
      <c r="R914" s="6" t="s">
        <v>69</v>
      </c>
      <c r="S914" s="6" t="s">
        <v>49</v>
      </c>
      <c r="T914" s="6" t="s">
        <v>69</v>
      </c>
      <c r="U914" s="6" t="s">
        <v>69</v>
      </c>
      <c r="V914" s="6" t="s">
        <v>49</v>
      </c>
      <c r="W914" s="6" t="s">
        <v>191</v>
      </c>
      <c r="X914" s="6" t="s">
        <v>2001</v>
      </c>
      <c r="Y914" s="6" t="s">
        <v>542</v>
      </c>
      <c r="Z914" s="6" t="s">
        <v>4888</v>
      </c>
    </row>
    <row r="915" spans="1:26" ht="13.2">
      <c r="A915" s="5">
        <v>45176.821453946759</v>
      </c>
      <c r="B915" s="6" t="s">
        <v>4899</v>
      </c>
      <c r="C915" s="6" t="s">
        <v>27</v>
      </c>
      <c r="D915" s="6" t="s">
        <v>45</v>
      </c>
      <c r="E915" s="6" t="s">
        <v>29</v>
      </c>
      <c r="F915" s="6" t="s">
        <v>30</v>
      </c>
      <c r="G915" s="6" t="s">
        <v>58</v>
      </c>
      <c r="H915" s="6" t="s">
        <v>148</v>
      </c>
      <c r="I915" s="6" t="s">
        <v>47</v>
      </c>
      <c r="J915" s="6" t="s">
        <v>48</v>
      </c>
      <c r="K915" s="6" t="s">
        <v>60</v>
      </c>
      <c r="L915" s="6" t="s">
        <v>48</v>
      </c>
      <c r="M915" s="6" t="s">
        <v>48</v>
      </c>
      <c r="N915" s="6" t="s">
        <v>48</v>
      </c>
      <c r="O915" s="6" t="s">
        <v>68</v>
      </c>
      <c r="P915" s="6" t="s">
        <v>49</v>
      </c>
      <c r="Q915" s="6" t="s">
        <v>49</v>
      </c>
      <c r="R915" s="6" t="s">
        <v>69</v>
      </c>
      <c r="S915" s="6" t="s">
        <v>49</v>
      </c>
      <c r="T915" s="6" t="s">
        <v>49</v>
      </c>
      <c r="U915" s="6" t="s">
        <v>49</v>
      </c>
      <c r="V915" s="6" t="s">
        <v>49</v>
      </c>
      <c r="W915" s="6" t="s">
        <v>113</v>
      </c>
      <c r="X915" s="6" t="s">
        <v>1246</v>
      </c>
      <c r="Y915" s="6" t="s">
        <v>888</v>
      </c>
      <c r="Z915" s="6" t="s">
        <v>4900</v>
      </c>
    </row>
    <row r="916" spans="1:26" ht="13.2">
      <c r="A916" s="5">
        <v>45176.82257877315</v>
      </c>
      <c r="B916" s="6" t="s">
        <v>4905</v>
      </c>
      <c r="C916" s="6" t="s">
        <v>27</v>
      </c>
      <c r="D916" s="6" t="s">
        <v>45</v>
      </c>
      <c r="E916" s="6" t="s">
        <v>230</v>
      </c>
      <c r="F916" s="6" t="s">
        <v>30</v>
      </c>
      <c r="G916" s="6" t="s">
        <v>31</v>
      </c>
      <c r="H916" s="6" t="s">
        <v>201</v>
      </c>
      <c r="I916" s="6" t="s">
        <v>47</v>
      </c>
      <c r="J916" s="6" t="s">
        <v>48</v>
      </c>
      <c r="K916" s="6" t="s">
        <v>60</v>
      </c>
      <c r="L916" s="6" t="s">
        <v>48</v>
      </c>
      <c r="M916" s="6" t="s">
        <v>60</v>
      </c>
      <c r="N916" s="6" t="s">
        <v>48</v>
      </c>
      <c r="O916" s="6" t="s">
        <v>49</v>
      </c>
      <c r="P916" s="6" t="s">
        <v>49</v>
      </c>
      <c r="Q916" s="6" t="s">
        <v>37</v>
      </c>
      <c r="R916" s="6" t="s">
        <v>49</v>
      </c>
      <c r="S916" s="6" t="s">
        <v>49</v>
      </c>
      <c r="T916" s="6" t="s">
        <v>49</v>
      </c>
      <c r="U916" s="6" t="s">
        <v>49</v>
      </c>
      <c r="V916" s="6" t="s">
        <v>49</v>
      </c>
      <c r="W916" s="6" t="s">
        <v>95</v>
      </c>
      <c r="X916" s="6" t="s">
        <v>2175</v>
      </c>
      <c r="Y916" s="6" t="s">
        <v>4906</v>
      </c>
      <c r="Z916" s="6" t="s">
        <v>4907</v>
      </c>
    </row>
    <row r="917" spans="1:26" ht="13.2">
      <c r="A917" s="5">
        <v>45176.823660821756</v>
      </c>
      <c r="B917" s="6" t="s">
        <v>4911</v>
      </c>
      <c r="C917" s="6" t="s">
        <v>27</v>
      </c>
      <c r="D917" s="6" t="s">
        <v>45</v>
      </c>
      <c r="E917" s="6" t="s">
        <v>75</v>
      </c>
      <c r="F917" s="6" t="s">
        <v>30</v>
      </c>
      <c r="G917" s="6" t="s">
        <v>58</v>
      </c>
      <c r="H917" s="6" t="s">
        <v>59</v>
      </c>
      <c r="I917" s="6" t="s">
        <v>47</v>
      </c>
      <c r="J917" s="6" t="s">
        <v>60</v>
      </c>
      <c r="K917" s="6" t="s">
        <v>60</v>
      </c>
      <c r="L917" s="6" t="s">
        <v>60</v>
      </c>
      <c r="M917" s="6" t="s">
        <v>48</v>
      </c>
      <c r="N917" s="6" t="s">
        <v>60</v>
      </c>
      <c r="O917" s="6" t="s">
        <v>49</v>
      </c>
      <c r="P917" s="6" t="s">
        <v>49</v>
      </c>
      <c r="Q917" s="6" t="s">
        <v>49</v>
      </c>
      <c r="R917" s="6" t="s">
        <v>69</v>
      </c>
      <c r="S917" s="6" t="s">
        <v>69</v>
      </c>
      <c r="T917" s="6" t="s">
        <v>49</v>
      </c>
      <c r="U917" s="6" t="s">
        <v>69</v>
      </c>
      <c r="V917" s="6" t="s">
        <v>49</v>
      </c>
      <c r="W917" s="6" t="s">
        <v>95</v>
      </c>
      <c r="X917" s="6" t="s">
        <v>1246</v>
      </c>
      <c r="Y917" s="6" t="s">
        <v>344</v>
      </c>
      <c r="Z917" s="6" t="s">
        <v>4912</v>
      </c>
    </row>
    <row r="918" spans="1:26" ht="13.2">
      <c r="A918" s="5">
        <v>45176.824739571763</v>
      </c>
      <c r="B918" s="6" t="s">
        <v>4913</v>
      </c>
      <c r="C918" s="6" t="s">
        <v>27</v>
      </c>
      <c r="D918" s="6" t="s">
        <v>45</v>
      </c>
      <c r="E918" s="6" t="s">
        <v>75</v>
      </c>
      <c r="F918" s="6" t="s">
        <v>30</v>
      </c>
      <c r="G918" s="6" t="s">
        <v>31</v>
      </c>
      <c r="H918" s="6" t="s">
        <v>46</v>
      </c>
      <c r="I918" s="6" t="s">
        <v>47</v>
      </c>
      <c r="J918" s="6" t="s">
        <v>60</v>
      </c>
      <c r="K918" s="6" t="s">
        <v>60</v>
      </c>
      <c r="L918" s="6" t="s">
        <v>60</v>
      </c>
      <c r="M918" s="6" t="s">
        <v>60</v>
      </c>
      <c r="N918" s="6" t="s">
        <v>60</v>
      </c>
      <c r="O918" s="6" t="s">
        <v>68</v>
      </c>
      <c r="P918" s="6" t="s">
        <v>69</v>
      </c>
      <c r="Q918" s="6" t="s">
        <v>69</v>
      </c>
      <c r="R918" s="6" t="s">
        <v>69</v>
      </c>
      <c r="S918" s="6" t="s">
        <v>69</v>
      </c>
      <c r="T918" s="6" t="s">
        <v>69</v>
      </c>
      <c r="U918" s="6" t="s">
        <v>69</v>
      </c>
      <c r="V918" s="6" t="s">
        <v>69</v>
      </c>
      <c r="W918" s="6" t="s">
        <v>50</v>
      </c>
      <c r="X918" s="6" t="s">
        <v>1391</v>
      </c>
      <c r="Y918" s="6" t="s">
        <v>79</v>
      </c>
      <c r="Z918" s="6" t="s">
        <v>4914</v>
      </c>
    </row>
    <row r="919" spans="1:26" ht="13.2">
      <c r="A919" s="5">
        <v>45176.824874155092</v>
      </c>
      <c r="B919" s="6" t="s">
        <v>4917</v>
      </c>
      <c r="C919" s="6" t="s">
        <v>44</v>
      </c>
      <c r="D919" s="6" t="s">
        <v>4918</v>
      </c>
      <c r="E919" s="6" t="s">
        <v>29</v>
      </c>
      <c r="F919" s="6" t="s">
        <v>30</v>
      </c>
      <c r="G919" s="6" t="s">
        <v>4919</v>
      </c>
      <c r="H919" s="6" t="s">
        <v>46</v>
      </c>
      <c r="I919" s="6" t="s">
        <v>47</v>
      </c>
      <c r="J919" s="6" t="s">
        <v>48</v>
      </c>
      <c r="K919" s="6" t="s">
        <v>60</v>
      </c>
      <c r="L919" s="6" t="s">
        <v>48</v>
      </c>
      <c r="M919" s="6" t="s">
        <v>48</v>
      </c>
      <c r="N919" s="6" t="s">
        <v>48</v>
      </c>
      <c r="O919" s="6" t="s">
        <v>49</v>
      </c>
      <c r="P919" s="6" t="s">
        <v>49</v>
      </c>
      <c r="Q919" s="6" t="s">
        <v>49</v>
      </c>
      <c r="R919" s="6" t="s">
        <v>37</v>
      </c>
      <c r="S919" s="6" t="s">
        <v>37</v>
      </c>
      <c r="T919" s="6" t="s">
        <v>37</v>
      </c>
      <c r="U919" s="6" t="s">
        <v>49</v>
      </c>
      <c r="V919" s="6" t="s">
        <v>49</v>
      </c>
      <c r="W919" s="6" t="s">
        <v>39</v>
      </c>
      <c r="X919" s="6" t="s">
        <v>1698</v>
      </c>
      <c r="Y919" s="6" t="s">
        <v>193</v>
      </c>
      <c r="Z919" s="6" t="s">
        <v>4920</v>
      </c>
    </row>
    <row r="920" spans="1:26" ht="13.2">
      <c r="A920" s="5">
        <v>45176.82750175926</v>
      </c>
      <c r="B920" s="6" t="s">
        <v>4934</v>
      </c>
      <c r="C920" s="6" t="s">
        <v>27</v>
      </c>
      <c r="D920" s="6" t="s">
        <v>45</v>
      </c>
      <c r="E920" s="6" t="s">
        <v>29</v>
      </c>
      <c r="F920" s="6" t="s">
        <v>30</v>
      </c>
      <c r="G920" s="6" t="s">
        <v>31</v>
      </c>
      <c r="H920" s="6" t="s">
        <v>201</v>
      </c>
      <c r="I920" s="6" t="s">
        <v>33</v>
      </c>
      <c r="J920" s="6" t="s">
        <v>35</v>
      </c>
      <c r="K920" s="6" t="s">
        <v>35</v>
      </c>
      <c r="L920" s="6" t="s">
        <v>48</v>
      </c>
      <c r="M920" s="6" t="s">
        <v>35</v>
      </c>
      <c r="N920" s="6" t="s">
        <v>35</v>
      </c>
      <c r="O920" s="6" t="s">
        <v>87</v>
      </c>
      <c r="P920" s="6" t="s">
        <v>37</v>
      </c>
      <c r="Q920" s="6" t="s">
        <v>37</v>
      </c>
      <c r="R920" s="6" t="s">
        <v>37</v>
      </c>
      <c r="S920" s="6" t="s">
        <v>37</v>
      </c>
      <c r="T920" s="6" t="s">
        <v>37</v>
      </c>
      <c r="U920" s="6" t="s">
        <v>37</v>
      </c>
      <c r="V920" s="6" t="s">
        <v>37</v>
      </c>
      <c r="W920" s="6" t="s">
        <v>191</v>
      </c>
      <c r="X920" s="6" t="s">
        <v>1052</v>
      </c>
      <c r="Y920" s="6" t="s">
        <v>151</v>
      </c>
      <c r="Z920" s="6" t="s">
        <v>4935</v>
      </c>
    </row>
    <row r="921" spans="1:26" ht="13.2">
      <c r="A921" s="5">
        <v>45176.828438587967</v>
      </c>
      <c r="B921" s="6" t="s">
        <v>4936</v>
      </c>
      <c r="C921" s="6" t="s">
        <v>27</v>
      </c>
      <c r="D921" s="6" t="s">
        <v>45</v>
      </c>
      <c r="E921" s="6" t="s">
        <v>29</v>
      </c>
      <c r="F921" s="6" t="s">
        <v>76</v>
      </c>
      <c r="G921" s="6" t="s">
        <v>31</v>
      </c>
      <c r="H921" s="6" t="s">
        <v>83</v>
      </c>
      <c r="I921" s="6" t="s">
        <v>47</v>
      </c>
      <c r="J921" s="6" t="s">
        <v>35</v>
      </c>
      <c r="K921" s="6" t="s">
        <v>48</v>
      </c>
      <c r="L921" s="6" t="s">
        <v>48</v>
      </c>
      <c r="M921" s="6" t="s">
        <v>48</v>
      </c>
      <c r="N921" s="6" t="s">
        <v>48</v>
      </c>
      <c r="O921" s="6" t="s">
        <v>49</v>
      </c>
      <c r="P921" s="6" t="s">
        <v>49</v>
      </c>
      <c r="Q921" s="6" t="s">
        <v>37</v>
      </c>
      <c r="R921" s="6" t="s">
        <v>49</v>
      </c>
      <c r="S921" s="6" t="s">
        <v>49</v>
      </c>
      <c r="T921" s="6" t="s">
        <v>37</v>
      </c>
      <c r="U921" s="6" t="s">
        <v>49</v>
      </c>
      <c r="V921" s="6" t="s">
        <v>49</v>
      </c>
      <c r="W921" s="6" t="s">
        <v>39</v>
      </c>
      <c r="X921" s="6" t="s">
        <v>990</v>
      </c>
      <c r="Y921" s="6" t="s">
        <v>4937</v>
      </c>
      <c r="Z921" s="6" t="s">
        <v>4938</v>
      </c>
    </row>
    <row r="922" spans="1:26" ht="13.2">
      <c r="A922" s="5">
        <v>45176.831022743056</v>
      </c>
      <c r="B922" s="6" t="s">
        <v>4955</v>
      </c>
      <c r="C922" s="6" t="s">
        <v>27</v>
      </c>
      <c r="D922" s="6" t="s">
        <v>45</v>
      </c>
      <c r="E922" s="6" t="s">
        <v>75</v>
      </c>
      <c r="F922" s="6" t="s">
        <v>76</v>
      </c>
      <c r="G922" s="6" t="s">
        <v>31</v>
      </c>
      <c r="H922" s="6" t="s">
        <v>32</v>
      </c>
      <c r="I922" s="6" t="s">
        <v>47</v>
      </c>
      <c r="J922" s="6" t="s">
        <v>48</v>
      </c>
      <c r="K922" s="6" t="s">
        <v>60</v>
      </c>
      <c r="L922" s="6" t="s">
        <v>60</v>
      </c>
      <c r="M922" s="6" t="s">
        <v>60</v>
      </c>
      <c r="N922" s="6" t="s">
        <v>60</v>
      </c>
      <c r="O922" s="6" t="s">
        <v>68</v>
      </c>
      <c r="P922" s="6" t="s">
        <v>49</v>
      </c>
      <c r="Q922" s="6" t="s">
        <v>69</v>
      </c>
      <c r="R922" s="6" t="s">
        <v>69</v>
      </c>
      <c r="S922" s="6" t="s">
        <v>49</v>
      </c>
      <c r="T922" s="6" t="s">
        <v>49</v>
      </c>
      <c r="U922" s="6" t="s">
        <v>49</v>
      </c>
      <c r="V922" s="6" t="s">
        <v>69</v>
      </c>
      <c r="W922" s="6" t="s">
        <v>50</v>
      </c>
      <c r="X922" s="6" t="s">
        <v>1698</v>
      </c>
      <c r="Y922" s="6" t="s">
        <v>3282</v>
      </c>
      <c r="Z922" s="6" t="s">
        <v>4956</v>
      </c>
    </row>
    <row r="923" spans="1:26" ht="13.2">
      <c r="A923" s="5">
        <v>45176.833516701387</v>
      </c>
      <c r="B923" s="6" t="s">
        <v>4964</v>
      </c>
      <c r="C923" s="6" t="s">
        <v>44</v>
      </c>
      <c r="D923" s="6" t="s">
        <v>4965</v>
      </c>
      <c r="E923" s="6" t="s">
        <v>75</v>
      </c>
      <c r="F923" s="6" t="s">
        <v>164</v>
      </c>
      <c r="G923" s="6" t="s">
        <v>1498</v>
      </c>
      <c r="H923" s="6" t="s">
        <v>83</v>
      </c>
      <c r="I923" s="6" t="s">
        <v>33</v>
      </c>
      <c r="J923" s="6" t="s">
        <v>35</v>
      </c>
      <c r="K923" s="6" t="s">
        <v>60</v>
      </c>
      <c r="L923" s="6" t="s">
        <v>60</v>
      </c>
      <c r="M923" s="6" t="s">
        <v>48</v>
      </c>
      <c r="N923" s="6" t="s">
        <v>48</v>
      </c>
      <c r="O923" s="6" t="s">
        <v>87</v>
      </c>
      <c r="P923" s="6" t="s">
        <v>49</v>
      </c>
      <c r="Q923" s="6" t="s">
        <v>38</v>
      </c>
      <c r="R923" s="6" t="s">
        <v>38</v>
      </c>
      <c r="S923" s="6" t="s">
        <v>37</v>
      </c>
      <c r="T923" s="6" t="s">
        <v>37</v>
      </c>
      <c r="U923" s="6" t="s">
        <v>49</v>
      </c>
      <c r="V923" s="6" t="s">
        <v>49</v>
      </c>
      <c r="W923" s="6" t="s">
        <v>39</v>
      </c>
      <c r="X923" s="6" t="s">
        <v>978</v>
      </c>
      <c r="Y923" s="6" t="s">
        <v>193</v>
      </c>
      <c r="Z923" s="6" t="s">
        <v>4966</v>
      </c>
    </row>
    <row r="924" spans="1:26" ht="13.2">
      <c r="A924" s="5">
        <v>45176.836221851852</v>
      </c>
      <c r="B924" s="6" t="s">
        <v>4969</v>
      </c>
      <c r="C924" s="6" t="s">
        <v>27</v>
      </c>
      <c r="D924" s="6" t="s">
        <v>45</v>
      </c>
      <c r="E924" s="6" t="s">
        <v>75</v>
      </c>
      <c r="F924" s="6" t="s">
        <v>30</v>
      </c>
      <c r="G924" s="6" t="s">
        <v>31</v>
      </c>
      <c r="H924" s="6" t="s">
        <v>105</v>
      </c>
      <c r="I924" s="6" t="s">
        <v>47</v>
      </c>
      <c r="J924" s="6" t="s">
        <v>48</v>
      </c>
      <c r="K924" s="6" t="s">
        <v>48</v>
      </c>
      <c r="L924" s="6" t="s">
        <v>48</v>
      </c>
      <c r="M924" s="6" t="s">
        <v>48</v>
      </c>
      <c r="N924" s="6" t="s">
        <v>35</v>
      </c>
      <c r="O924" s="6" t="s">
        <v>49</v>
      </c>
      <c r="P924" s="6" t="s">
        <v>37</v>
      </c>
      <c r="Q924" s="6" t="s">
        <v>37</v>
      </c>
      <c r="R924" s="6" t="s">
        <v>49</v>
      </c>
      <c r="S924" s="6" t="s">
        <v>49</v>
      </c>
      <c r="T924" s="6" t="s">
        <v>49</v>
      </c>
      <c r="U924" s="6" t="s">
        <v>49</v>
      </c>
      <c r="V924" s="6" t="s">
        <v>37</v>
      </c>
      <c r="W924" s="6" t="s">
        <v>132</v>
      </c>
      <c r="X924" s="6" t="s">
        <v>1762</v>
      </c>
      <c r="Y924" s="6" t="s">
        <v>3716</v>
      </c>
      <c r="Z924" s="6" t="s">
        <v>4970</v>
      </c>
    </row>
    <row r="925" spans="1:26" ht="13.2">
      <c r="A925" s="5">
        <v>45176.837012766206</v>
      </c>
      <c r="B925" s="6" t="s">
        <v>4974</v>
      </c>
      <c r="C925" s="6" t="s">
        <v>44</v>
      </c>
      <c r="D925" s="6" t="s">
        <v>45</v>
      </c>
      <c r="E925" s="6" t="s">
        <v>75</v>
      </c>
      <c r="F925" s="6" t="s">
        <v>30</v>
      </c>
      <c r="G925" s="6" t="s">
        <v>31</v>
      </c>
      <c r="H925" s="6" t="s">
        <v>226</v>
      </c>
      <c r="I925" s="6" t="s">
        <v>47</v>
      </c>
      <c r="J925" s="6" t="s">
        <v>60</v>
      </c>
      <c r="K925" s="6" t="s">
        <v>60</v>
      </c>
      <c r="L925" s="6" t="s">
        <v>60</v>
      </c>
      <c r="M925" s="6" t="s">
        <v>60</v>
      </c>
      <c r="N925" s="6" t="s">
        <v>60</v>
      </c>
      <c r="O925" s="6" t="s">
        <v>49</v>
      </c>
      <c r="P925" s="6" t="s">
        <v>49</v>
      </c>
      <c r="Q925" s="6" t="s">
        <v>49</v>
      </c>
      <c r="R925" s="6" t="s">
        <v>69</v>
      </c>
      <c r="S925" s="6" t="s">
        <v>49</v>
      </c>
      <c r="T925" s="6" t="s">
        <v>49</v>
      </c>
      <c r="U925" s="6" t="s">
        <v>69</v>
      </c>
      <c r="V925" s="6" t="s">
        <v>69</v>
      </c>
      <c r="W925" s="6" t="s">
        <v>612</v>
      </c>
      <c r="X925" s="6" t="s">
        <v>4975</v>
      </c>
      <c r="Y925" s="6" t="s">
        <v>2223</v>
      </c>
      <c r="Z925" s="6" t="s">
        <v>4976</v>
      </c>
    </row>
    <row r="926" spans="1:26" ht="13.2">
      <c r="A926" s="5">
        <v>45176.837335358796</v>
      </c>
      <c r="B926" s="6" t="s">
        <v>4977</v>
      </c>
      <c r="C926" s="6" t="s">
        <v>44</v>
      </c>
      <c r="D926" s="6" t="s">
        <v>45</v>
      </c>
      <c r="E926" s="6" t="s">
        <v>75</v>
      </c>
      <c r="F926" s="6" t="s">
        <v>30</v>
      </c>
      <c r="G926" s="6" t="s">
        <v>214</v>
      </c>
      <c r="H926" s="6" t="s">
        <v>32</v>
      </c>
      <c r="I926" s="6" t="s">
        <v>47</v>
      </c>
      <c r="J926" s="6" t="s">
        <v>35</v>
      </c>
      <c r="K926" s="6" t="s">
        <v>48</v>
      </c>
      <c r="L926" s="6" t="s">
        <v>35</v>
      </c>
      <c r="M926" s="6" t="s">
        <v>48</v>
      </c>
      <c r="N926" s="6" t="s">
        <v>35</v>
      </c>
      <c r="O926" s="6" t="s">
        <v>87</v>
      </c>
      <c r="P926" s="6" t="s">
        <v>37</v>
      </c>
      <c r="Q926" s="6" t="s">
        <v>37</v>
      </c>
      <c r="R926" s="6" t="s">
        <v>37</v>
      </c>
      <c r="S926" s="6" t="s">
        <v>38</v>
      </c>
      <c r="T926" s="6" t="s">
        <v>49</v>
      </c>
      <c r="U926" s="6" t="s">
        <v>37</v>
      </c>
      <c r="V926" s="6" t="s">
        <v>37</v>
      </c>
      <c r="W926" s="6" t="s">
        <v>95</v>
      </c>
      <c r="X926" s="6" t="s">
        <v>990</v>
      </c>
      <c r="Y926" s="6" t="s">
        <v>3955</v>
      </c>
      <c r="Z926" s="6" t="s">
        <v>4978</v>
      </c>
    </row>
    <row r="927" spans="1:26" ht="13.2">
      <c r="A927" s="5">
        <v>45176.838492893519</v>
      </c>
      <c r="B927" s="6" t="s">
        <v>4979</v>
      </c>
      <c r="C927" s="6" t="s">
        <v>27</v>
      </c>
      <c r="D927" s="6" t="s">
        <v>45</v>
      </c>
      <c r="E927" s="6" t="s">
        <v>29</v>
      </c>
      <c r="F927" s="6" t="s">
        <v>76</v>
      </c>
      <c r="G927" s="6" t="s">
        <v>31</v>
      </c>
      <c r="H927" s="6" t="s">
        <v>83</v>
      </c>
      <c r="I927" s="6" t="s">
        <v>33</v>
      </c>
      <c r="J927" s="6" t="s">
        <v>35</v>
      </c>
      <c r="K927" s="6" t="s">
        <v>35</v>
      </c>
      <c r="L927" s="6" t="s">
        <v>35</v>
      </c>
      <c r="M927" s="6" t="s">
        <v>48</v>
      </c>
      <c r="N927" s="6" t="s">
        <v>48</v>
      </c>
      <c r="O927" s="6" t="s">
        <v>49</v>
      </c>
      <c r="P927" s="6" t="s">
        <v>49</v>
      </c>
      <c r="Q927" s="6" t="s">
        <v>49</v>
      </c>
      <c r="R927" s="6" t="s">
        <v>49</v>
      </c>
      <c r="S927" s="6" t="s">
        <v>37</v>
      </c>
      <c r="T927" s="6" t="s">
        <v>37</v>
      </c>
      <c r="U927" s="6" t="s">
        <v>37</v>
      </c>
      <c r="V927" s="6" t="s">
        <v>69</v>
      </c>
      <c r="W927" s="6" t="s">
        <v>775</v>
      </c>
      <c r="X927" s="6" t="s">
        <v>1158</v>
      </c>
      <c r="Y927" s="6" t="s">
        <v>816</v>
      </c>
      <c r="Z927" s="6" t="s">
        <v>4980</v>
      </c>
    </row>
    <row r="928" spans="1:26" ht="13.2">
      <c r="A928" s="5">
        <v>45176.843460405093</v>
      </c>
      <c r="B928" s="6" t="s">
        <v>4996</v>
      </c>
      <c r="C928" s="6" t="s">
        <v>27</v>
      </c>
      <c r="D928" s="6" t="s">
        <v>45</v>
      </c>
      <c r="E928" s="6" t="s">
        <v>230</v>
      </c>
      <c r="F928" s="6" t="s">
        <v>30</v>
      </c>
      <c r="G928" s="6" t="s">
        <v>58</v>
      </c>
      <c r="H928" s="6" t="s">
        <v>125</v>
      </c>
      <c r="I928" s="6" t="s">
        <v>47</v>
      </c>
      <c r="J928" s="6" t="s">
        <v>48</v>
      </c>
      <c r="K928" s="6" t="s">
        <v>48</v>
      </c>
      <c r="L928" s="6" t="s">
        <v>48</v>
      </c>
      <c r="M928" s="6" t="s">
        <v>48</v>
      </c>
      <c r="N928" s="6" t="s">
        <v>48</v>
      </c>
      <c r="O928" s="6" t="s">
        <v>49</v>
      </c>
      <c r="P928" s="6" t="s">
        <v>49</v>
      </c>
      <c r="Q928" s="6" t="s">
        <v>49</v>
      </c>
      <c r="R928" s="6" t="s">
        <v>49</v>
      </c>
      <c r="S928" s="6" t="s">
        <v>49</v>
      </c>
      <c r="T928" s="6" t="s">
        <v>49</v>
      </c>
      <c r="U928" s="6" t="s">
        <v>49</v>
      </c>
      <c r="V928" s="6" t="s">
        <v>49</v>
      </c>
      <c r="W928" s="6" t="s">
        <v>100</v>
      </c>
      <c r="X928" s="6" t="s">
        <v>1468</v>
      </c>
      <c r="Y928" s="6" t="s">
        <v>1699</v>
      </c>
      <c r="Z928" s="6" t="s">
        <v>4997</v>
      </c>
    </row>
    <row r="929" spans="1:26" ht="13.2">
      <c r="A929" s="5">
        <v>45176.84370592593</v>
      </c>
      <c r="B929" s="6" t="s">
        <v>4998</v>
      </c>
      <c r="C929" s="6" t="s">
        <v>27</v>
      </c>
      <c r="D929" s="6" t="s">
        <v>45</v>
      </c>
      <c r="E929" s="6" t="s">
        <v>75</v>
      </c>
      <c r="F929" s="6" t="s">
        <v>30</v>
      </c>
      <c r="G929" s="6" t="s">
        <v>58</v>
      </c>
      <c r="H929" s="6" t="s">
        <v>105</v>
      </c>
      <c r="I929" s="6" t="s">
        <v>47</v>
      </c>
      <c r="J929" s="6" t="s">
        <v>48</v>
      </c>
      <c r="K929" s="6" t="s">
        <v>48</v>
      </c>
      <c r="L929" s="6" t="s">
        <v>48</v>
      </c>
      <c r="M929" s="6" t="s">
        <v>48</v>
      </c>
      <c r="N929" s="6" t="s">
        <v>48</v>
      </c>
      <c r="O929" s="6" t="s">
        <v>49</v>
      </c>
      <c r="P929" s="6" t="s">
        <v>49</v>
      </c>
      <c r="Q929" s="6" t="s">
        <v>49</v>
      </c>
      <c r="R929" s="6" t="s">
        <v>49</v>
      </c>
      <c r="S929" s="6" t="s">
        <v>49</v>
      </c>
      <c r="T929" s="6" t="s">
        <v>49</v>
      </c>
      <c r="U929" s="6" t="s">
        <v>49</v>
      </c>
      <c r="V929" s="6" t="s">
        <v>49</v>
      </c>
      <c r="W929" s="6" t="s">
        <v>39</v>
      </c>
      <c r="X929" s="6" t="s">
        <v>1391</v>
      </c>
      <c r="Y929" s="6" t="s">
        <v>286</v>
      </c>
      <c r="Z929" s="6" t="s">
        <v>4999</v>
      </c>
    </row>
    <row r="930" spans="1:26" ht="13.2">
      <c r="A930" s="5">
        <v>45176.847229016203</v>
      </c>
      <c r="B930" s="6" t="s">
        <v>5005</v>
      </c>
      <c r="C930" s="6" t="s">
        <v>44</v>
      </c>
      <c r="D930" s="6" t="s">
        <v>45</v>
      </c>
      <c r="E930" s="6" t="s">
        <v>230</v>
      </c>
      <c r="F930" s="6" t="s">
        <v>30</v>
      </c>
      <c r="G930" s="6" t="s">
        <v>214</v>
      </c>
      <c r="H930" s="6" t="s">
        <v>94</v>
      </c>
      <c r="I930" s="6" t="s">
        <v>33</v>
      </c>
      <c r="J930" s="6" t="s">
        <v>35</v>
      </c>
      <c r="K930" s="6" t="s">
        <v>35</v>
      </c>
      <c r="L930" s="6" t="s">
        <v>35</v>
      </c>
      <c r="M930" s="6" t="s">
        <v>34</v>
      </c>
      <c r="N930" s="6" t="s">
        <v>34</v>
      </c>
      <c r="O930" s="6" t="s">
        <v>87</v>
      </c>
      <c r="P930" s="6" t="s">
        <v>37</v>
      </c>
      <c r="Q930" s="6" t="s">
        <v>38</v>
      </c>
      <c r="R930" s="6" t="s">
        <v>37</v>
      </c>
      <c r="S930" s="6" t="s">
        <v>37</v>
      </c>
      <c r="T930" s="6" t="s">
        <v>37</v>
      </c>
      <c r="U930" s="6" t="s">
        <v>37</v>
      </c>
      <c r="V930" s="6" t="s">
        <v>38</v>
      </c>
      <c r="W930" s="6" t="s">
        <v>154</v>
      </c>
      <c r="X930" s="6" t="s">
        <v>1435</v>
      </c>
      <c r="Y930" s="6" t="s">
        <v>79</v>
      </c>
      <c r="Z930" s="6" t="s">
        <v>5006</v>
      </c>
    </row>
    <row r="931" spans="1:26" ht="13.2">
      <c r="A931" s="5">
        <v>45176.849320983798</v>
      </c>
      <c r="B931" s="6" t="s">
        <v>5013</v>
      </c>
      <c r="C931" s="6" t="s">
        <v>44</v>
      </c>
      <c r="D931" s="6" t="s">
        <v>45</v>
      </c>
      <c r="E931" s="6" t="s">
        <v>75</v>
      </c>
      <c r="F931" s="6" t="s">
        <v>30</v>
      </c>
      <c r="G931" s="6" t="s">
        <v>31</v>
      </c>
      <c r="H931" s="6" t="s">
        <v>125</v>
      </c>
      <c r="I931" s="6" t="s">
        <v>33</v>
      </c>
      <c r="J931" s="6" t="s">
        <v>35</v>
      </c>
      <c r="K931" s="6" t="s">
        <v>35</v>
      </c>
      <c r="L931" s="6" t="s">
        <v>35</v>
      </c>
      <c r="M931" s="6" t="s">
        <v>35</v>
      </c>
      <c r="N931" s="6" t="s">
        <v>35</v>
      </c>
      <c r="O931" s="6" t="s">
        <v>87</v>
      </c>
      <c r="P931" s="6" t="s">
        <v>37</v>
      </c>
      <c r="Q931" s="6" t="s">
        <v>37</v>
      </c>
      <c r="R931" s="6" t="s">
        <v>37</v>
      </c>
      <c r="S931" s="6" t="s">
        <v>37</v>
      </c>
      <c r="T931" s="6" t="s">
        <v>37</v>
      </c>
      <c r="U931" s="6" t="s">
        <v>37</v>
      </c>
      <c r="V931" s="6" t="s">
        <v>37</v>
      </c>
      <c r="W931" s="6" t="s">
        <v>77</v>
      </c>
      <c r="X931" s="6" t="s">
        <v>2575</v>
      </c>
      <c r="Y931" s="6" t="s">
        <v>2795</v>
      </c>
      <c r="Z931" s="6" t="s">
        <v>5014</v>
      </c>
    </row>
    <row r="932" spans="1:26" ht="13.2">
      <c r="A932" s="5">
        <v>45176.849603090275</v>
      </c>
      <c r="B932" s="6" t="s">
        <v>5015</v>
      </c>
      <c r="C932" s="6" t="s">
        <v>27</v>
      </c>
      <c r="D932" s="6" t="s">
        <v>45</v>
      </c>
      <c r="E932" s="6" t="s">
        <v>75</v>
      </c>
      <c r="F932" s="6" t="s">
        <v>30</v>
      </c>
      <c r="G932" s="6" t="s">
        <v>31</v>
      </c>
      <c r="H932" s="6" t="s">
        <v>46</v>
      </c>
      <c r="I932" s="6" t="s">
        <v>47</v>
      </c>
      <c r="J932" s="6" t="s">
        <v>48</v>
      </c>
      <c r="K932" s="6" t="s">
        <v>60</v>
      </c>
      <c r="L932" s="6" t="s">
        <v>48</v>
      </c>
      <c r="M932" s="6" t="s">
        <v>48</v>
      </c>
      <c r="N932" s="6" t="s">
        <v>48</v>
      </c>
      <c r="O932" s="6" t="s">
        <v>49</v>
      </c>
      <c r="P932" s="6" t="s">
        <v>49</v>
      </c>
      <c r="Q932" s="6" t="s">
        <v>49</v>
      </c>
      <c r="R932" s="6" t="s">
        <v>69</v>
      </c>
      <c r="S932" s="6" t="s">
        <v>69</v>
      </c>
      <c r="T932" s="6" t="s">
        <v>69</v>
      </c>
      <c r="U932" s="6" t="s">
        <v>49</v>
      </c>
      <c r="V932" s="6" t="s">
        <v>49</v>
      </c>
      <c r="W932" s="6" t="s">
        <v>113</v>
      </c>
      <c r="X932" s="6" t="s">
        <v>2175</v>
      </c>
      <c r="Y932" s="6" t="s">
        <v>505</v>
      </c>
      <c r="Z932" s="6" t="s">
        <v>5016</v>
      </c>
    </row>
    <row r="933" spans="1:26" ht="13.2">
      <c r="A933" s="5">
        <v>45176.852548946757</v>
      </c>
      <c r="B933" s="6" t="s">
        <v>5029</v>
      </c>
      <c r="C933" s="6" t="s">
        <v>27</v>
      </c>
      <c r="D933" s="6" t="s">
        <v>45</v>
      </c>
      <c r="E933" s="6" t="s">
        <v>75</v>
      </c>
      <c r="F933" s="6" t="s">
        <v>30</v>
      </c>
      <c r="G933" s="6" t="s">
        <v>31</v>
      </c>
      <c r="H933" s="6" t="s">
        <v>201</v>
      </c>
      <c r="I933" s="6" t="s">
        <v>33</v>
      </c>
      <c r="J933" s="6" t="s">
        <v>35</v>
      </c>
      <c r="K933" s="6" t="s">
        <v>35</v>
      </c>
      <c r="L933" s="6" t="s">
        <v>48</v>
      </c>
      <c r="M933" s="6" t="s">
        <v>35</v>
      </c>
      <c r="N933" s="6" t="s">
        <v>35</v>
      </c>
      <c r="O933" s="6" t="s">
        <v>87</v>
      </c>
      <c r="P933" s="6" t="s">
        <v>37</v>
      </c>
      <c r="Q933" s="6" t="s">
        <v>37</v>
      </c>
      <c r="R933" s="6" t="s">
        <v>37</v>
      </c>
      <c r="S933" s="6" t="s">
        <v>37</v>
      </c>
      <c r="T933" s="6" t="s">
        <v>37</v>
      </c>
      <c r="U933" s="6" t="s">
        <v>37</v>
      </c>
      <c r="V933" s="6" t="s">
        <v>37</v>
      </c>
      <c r="W933" s="6" t="s">
        <v>238</v>
      </c>
      <c r="X933" s="6" t="s">
        <v>1468</v>
      </c>
      <c r="Y933" s="6" t="s">
        <v>4765</v>
      </c>
      <c r="Z933" s="6" t="s">
        <v>5030</v>
      </c>
    </row>
    <row r="934" spans="1:26" ht="13.2">
      <c r="A934" s="5">
        <v>45176.852881805557</v>
      </c>
      <c r="B934" s="6" t="s">
        <v>5031</v>
      </c>
      <c r="C934" s="6" t="s">
        <v>27</v>
      </c>
      <c r="D934" s="6" t="s">
        <v>45</v>
      </c>
      <c r="E934" s="6" t="s">
        <v>75</v>
      </c>
      <c r="F934" s="6" t="s">
        <v>30</v>
      </c>
      <c r="G934" s="6" t="s">
        <v>31</v>
      </c>
      <c r="H934" s="6" t="s">
        <v>59</v>
      </c>
      <c r="I934" s="6" t="s">
        <v>47</v>
      </c>
      <c r="J934" s="6" t="s">
        <v>35</v>
      </c>
      <c r="K934" s="6" t="s">
        <v>48</v>
      </c>
      <c r="L934" s="6" t="s">
        <v>48</v>
      </c>
      <c r="M934" s="6" t="s">
        <v>48</v>
      </c>
      <c r="N934" s="6" t="s">
        <v>48</v>
      </c>
      <c r="O934" s="6" t="s">
        <v>49</v>
      </c>
      <c r="P934" s="6" t="s">
        <v>49</v>
      </c>
      <c r="Q934" s="6" t="s">
        <v>49</v>
      </c>
      <c r="R934" s="6" t="s">
        <v>49</v>
      </c>
      <c r="S934" s="6" t="s">
        <v>49</v>
      </c>
      <c r="T934" s="6" t="s">
        <v>49</v>
      </c>
      <c r="U934" s="6" t="s">
        <v>49</v>
      </c>
      <c r="V934" s="6" t="s">
        <v>49</v>
      </c>
      <c r="W934" s="6" t="s">
        <v>126</v>
      </c>
      <c r="X934" s="6" t="s">
        <v>940</v>
      </c>
      <c r="Y934" s="6" t="s">
        <v>286</v>
      </c>
      <c r="Z934" s="6" t="s">
        <v>5032</v>
      </c>
    </row>
    <row r="935" spans="1:26" ht="13.2">
      <c r="A935" s="5">
        <v>45176.853238101852</v>
      </c>
      <c r="B935" s="6" t="s">
        <v>5033</v>
      </c>
      <c r="C935" s="6" t="s">
        <v>27</v>
      </c>
      <c r="D935" s="6" t="s">
        <v>45</v>
      </c>
      <c r="E935" s="6" t="s">
        <v>75</v>
      </c>
      <c r="F935" s="6" t="s">
        <v>30</v>
      </c>
      <c r="G935" s="6" t="s">
        <v>31</v>
      </c>
      <c r="H935" s="6" t="s">
        <v>46</v>
      </c>
      <c r="I935" s="6" t="s">
        <v>47</v>
      </c>
      <c r="J935" s="6" t="s">
        <v>35</v>
      </c>
      <c r="K935" s="6" t="s">
        <v>35</v>
      </c>
      <c r="L935" s="6" t="s">
        <v>48</v>
      </c>
      <c r="M935" s="6" t="s">
        <v>35</v>
      </c>
      <c r="N935" s="6" t="s">
        <v>48</v>
      </c>
      <c r="O935" s="6" t="s">
        <v>87</v>
      </c>
      <c r="P935" s="6" t="s">
        <v>49</v>
      </c>
      <c r="Q935" s="6" t="s">
        <v>37</v>
      </c>
      <c r="R935" s="6" t="s">
        <v>49</v>
      </c>
      <c r="S935" s="6" t="s">
        <v>37</v>
      </c>
      <c r="T935" s="6" t="s">
        <v>49</v>
      </c>
      <c r="U935" s="6" t="s">
        <v>37</v>
      </c>
      <c r="V935" s="6" t="s">
        <v>37</v>
      </c>
      <c r="W935" s="6" t="s">
        <v>50</v>
      </c>
      <c r="X935" s="6" t="s">
        <v>1468</v>
      </c>
      <c r="Y935" s="6" t="s">
        <v>97</v>
      </c>
      <c r="Z935" s="6" t="s">
        <v>5034</v>
      </c>
    </row>
    <row r="936" spans="1:26" ht="13.2">
      <c r="A936" s="5">
        <v>45176.854206157412</v>
      </c>
      <c r="B936" s="6" t="s">
        <v>5035</v>
      </c>
      <c r="C936" s="6" t="s">
        <v>27</v>
      </c>
      <c r="D936" s="6" t="s">
        <v>45</v>
      </c>
      <c r="E936" s="6" t="s">
        <v>75</v>
      </c>
      <c r="F936" s="6" t="s">
        <v>30</v>
      </c>
      <c r="G936" s="6" t="s">
        <v>58</v>
      </c>
      <c r="H936" s="6" t="s">
        <v>46</v>
      </c>
      <c r="I936" s="6" t="s">
        <v>47</v>
      </c>
      <c r="J936" s="6" t="s">
        <v>60</v>
      </c>
      <c r="K936" s="6" t="s">
        <v>60</v>
      </c>
      <c r="L936" s="6" t="s">
        <v>60</v>
      </c>
      <c r="M936" s="6" t="s">
        <v>60</v>
      </c>
      <c r="N936" s="6" t="s">
        <v>60</v>
      </c>
      <c r="O936" s="6" t="s">
        <v>68</v>
      </c>
      <c r="P936" s="6" t="s">
        <v>69</v>
      </c>
      <c r="Q936" s="6" t="s">
        <v>69</v>
      </c>
      <c r="R936" s="6" t="s">
        <v>69</v>
      </c>
      <c r="S936" s="6" t="s">
        <v>69</v>
      </c>
      <c r="T936" s="6" t="s">
        <v>69</v>
      </c>
      <c r="U936" s="6" t="s">
        <v>49</v>
      </c>
      <c r="V936" s="6" t="s">
        <v>49</v>
      </c>
      <c r="W936" s="6" t="s">
        <v>206</v>
      </c>
      <c r="X936" s="6" t="s">
        <v>1435</v>
      </c>
      <c r="Y936" s="6" t="s">
        <v>3425</v>
      </c>
      <c r="Z936" s="6" t="s">
        <v>5036</v>
      </c>
    </row>
    <row r="937" spans="1:26" ht="13.2">
      <c r="A937" s="5">
        <v>45176.855038715279</v>
      </c>
      <c r="B937" s="6" t="s">
        <v>5041</v>
      </c>
      <c r="C937" s="6" t="s">
        <v>27</v>
      </c>
      <c r="D937" s="6" t="s">
        <v>45</v>
      </c>
      <c r="E937" s="6" t="s">
        <v>75</v>
      </c>
      <c r="F937" s="6" t="s">
        <v>76</v>
      </c>
      <c r="G937" s="6" t="s">
        <v>31</v>
      </c>
      <c r="H937" s="6" t="s">
        <v>148</v>
      </c>
      <c r="I937" s="6" t="s">
        <v>47</v>
      </c>
      <c r="J937" s="6" t="s">
        <v>48</v>
      </c>
      <c r="K937" s="6" t="s">
        <v>48</v>
      </c>
      <c r="L937" s="6" t="s">
        <v>35</v>
      </c>
      <c r="M937" s="6" t="s">
        <v>48</v>
      </c>
      <c r="N937" s="6" t="s">
        <v>48</v>
      </c>
      <c r="O937" s="6" t="s">
        <v>49</v>
      </c>
      <c r="P937" s="6" t="s">
        <v>49</v>
      </c>
      <c r="Q937" s="6" t="s">
        <v>49</v>
      </c>
      <c r="R937" s="6" t="s">
        <v>49</v>
      </c>
      <c r="S937" s="6" t="s">
        <v>49</v>
      </c>
      <c r="T937" s="6" t="s">
        <v>49</v>
      </c>
      <c r="U937" s="6" t="s">
        <v>49</v>
      </c>
      <c r="V937" s="6" t="s">
        <v>49</v>
      </c>
      <c r="W937" s="6" t="s">
        <v>61</v>
      </c>
      <c r="X937" s="6" t="s">
        <v>2540</v>
      </c>
      <c r="Y937" s="6" t="s">
        <v>828</v>
      </c>
      <c r="Z937" s="6" t="s">
        <v>5042</v>
      </c>
    </row>
    <row r="938" spans="1:26" ht="13.2">
      <c r="A938" s="5">
        <v>45176.857146423616</v>
      </c>
      <c r="B938" s="6" t="s">
        <v>5047</v>
      </c>
      <c r="C938" s="6" t="s">
        <v>27</v>
      </c>
      <c r="D938" s="6" t="s">
        <v>45</v>
      </c>
      <c r="E938" s="6" t="s">
        <v>75</v>
      </c>
      <c r="F938" s="6" t="s">
        <v>30</v>
      </c>
      <c r="G938" s="6" t="s">
        <v>58</v>
      </c>
      <c r="H938" s="6" t="s">
        <v>83</v>
      </c>
      <c r="I938" s="6" t="s">
        <v>47</v>
      </c>
      <c r="J938" s="6" t="s">
        <v>48</v>
      </c>
      <c r="K938" s="6" t="s">
        <v>48</v>
      </c>
      <c r="L938" s="6" t="s">
        <v>48</v>
      </c>
      <c r="M938" s="6" t="s">
        <v>48</v>
      </c>
      <c r="N938" s="6" t="s">
        <v>48</v>
      </c>
      <c r="O938" s="6" t="s">
        <v>49</v>
      </c>
      <c r="P938" s="6" t="s">
        <v>49</v>
      </c>
      <c r="Q938" s="6" t="s">
        <v>49</v>
      </c>
      <c r="R938" s="6" t="s">
        <v>49</v>
      </c>
      <c r="S938" s="6" t="s">
        <v>49</v>
      </c>
      <c r="T938" s="6" t="s">
        <v>49</v>
      </c>
      <c r="U938" s="6" t="s">
        <v>49</v>
      </c>
      <c r="V938" s="6" t="s">
        <v>49</v>
      </c>
      <c r="W938" s="6" t="s">
        <v>132</v>
      </c>
      <c r="X938" s="6" t="s">
        <v>5048</v>
      </c>
      <c r="Y938" s="6" t="s">
        <v>3357</v>
      </c>
      <c r="Z938" s="6" t="s">
        <v>5049</v>
      </c>
    </row>
    <row r="939" spans="1:26" ht="13.2">
      <c r="A939" s="5">
        <v>45176.857481944447</v>
      </c>
      <c r="B939" s="6" t="s">
        <v>5053</v>
      </c>
      <c r="C939" s="6" t="s">
        <v>44</v>
      </c>
      <c r="D939" s="6" t="s">
        <v>45</v>
      </c>
      <c r="E939" s="6" t="s">
        <v>75</v>
      </c>
      <c r="F939" s="6" t="s">
        <v>30</v>
      </c>
      <c r="G939" s="6" t="s">
        <v>31</v>
      </c>
      <c r="H939" s="6" t="s">
        <v>46</v>
      </c>
      <c r="I939" s="6" t="s">
        <v>33</v>
      </c>
      <c r="J939" s="6" t="s">
        <v>34</v>
      </c>
      <c r="K939" s="6" t="s">
        <v>48</v>
      </c>
      <c r="L939" s="6" t="s">
        <v>35</v>
      </c>
      <c r="M939" s="6" t="s">
        <v>48</v>
      </c>
      <c r="N939" s="6" t="s">
        <v>48</v>
      </c>
      <c r="O939" s="6" t="s">
        <v>49</v>
      </c>
      <c r="P939" s="6" t="s">
        <v>49</v>
      </c>
      <c r="Q939" s="6" t="s">
        <v>49</v>
      </c>
      <c r="R939" s="6" t="s">
        <v>49</v>
      </c>
      <c r="S939" s="6" t="s">
        <v>38</v>
      </c>
      <c r="T939" s="6" t="s">
        <v>37</v>
      </c>
      <c r="U939" s="6" t="s">
        <v>37</v>
      </c>
      <c r="V939" s="6" t="s">
        <v>38</v>
      </c>
      <c r="W939" s="6" t="s">
        <v>126</v>
      </c>
      <c r="X939" s="6" t="s">
        <v>940</v>
      </c>
      <c r="Y939" s="6" t="s">
        <v>528</v>
      </c>
      <c r="Z939" s="6" t="s">
        <v>5054</v>
      </c>
    </row>
    <row r="940" spans="1:26" ht="13.2">
      <c r="A940" s="5">
        <v>45176.858094525465</v>
      </c>
      <c r="B940" s="6" t="s">
        <v>5060</v>
      </c>
      <c r="C940" s="6" t="s">
        <v>27</v>
      </c>
      <c r="D940" s="6" t="s">
        <v>45</v>
      </c>
      <c r="E940" s="6" t="s">
        <v>29</v>
      </c>
      <c r="F940" s="6" t="s">
        <v>30</v>
      </c>
      <c r="G940" s="6" t="s">
        <v>4580</v>
      </c>
      <c r="H940" s="6" t="s">
        <v>5061</v>
      </c>
      <c r="I940" s="6" t="s">
        <v>33</v>
      </c>
      <c r="J940" s="6" t="s">
        <v>35</v>
      </c>
      <c r="K940" s="6" t="s">
        <v>35</v>
      </c>
      <c r="L940" s="6" t="s">
        <v>35</v>
      </c>
      <c r="M940" s="6" t="s">
        <v>35</v>
      </c>
      <c r="N940" s="6" t="s">
        <v>35</v>
      </c>
      <c r="O940" s="6" t="s">
        <v>87</v>
      </c>
      <c r="P940" s="6" t="s">
        <v>37</v>
      </c>
      <c r="Q940" s="6" t="s">
        <v>37</v>
      </c>
      <c r="R940" s="6" t="s">
        <v>49</v>
      </c>
      <c r="S940" s="6" t="s">
        <v>49</v>
      </c>
      <c r="T940" s="6" t="s">
        <v>37</v>
      </c>
      <c r="U940" s="6" t="s">
        <v>37</v>
      </c>
      <c r="V940" s="6" t="s">
        <v>37</v>
      </c>
      <c r="W940" s="6" t="s">
        <v>126</v>
      </c>
      <c r="X940" s="6" t="s">
        <v>1141</v>
      </c>
      <c r="Y940" s="6" t="s">
        <v>1046</v>
      </c>
      <c r="Z940" s="6" t="s">
        <v>5062</v>
      </c>
    </row>
    <row r="941" spans="1:26" ht="13.2">
      <c r="A941" s="5">
        <v>45176.864459826393</v>
      </c>
      <c r="B941" s="6" t="s">
        <v>5086</v>
      </c>
      <c r="C941" s="6" t="s">
        <v>44</v>
      </c>
      <c r="D941" s="6" t="s">
        <v>45</v>
      </c>
      <c r="E941" s="6" t="s">
        <v>29</v>
      </c>
      <c r="F941" s="6" t="s">
        <v>30</v>
      </c>
      <c r="G941" s="6" t="s">
        <v>58</v>
      </c>
      <c r="H941" s="6" t="s">
        <v>94</v>
      </c>
      <c r="I941" s="6" t="s">
        <v>33</v>
      </c>
      <c r="J941" s="6" t="s">
        <v>35</v>
      </c>
      <c r="K941" s="6" t="s">
        <v>48</v>
      </c>
      <c r="L941" s="6" t="s">
        <v>35</v>
      </c>
      <c r="M941" s="6" t="s">
        <v>48</v>
      </c>
      <c r="N941" s="6" t="s">
        <v>35</v>
      </c>
      <c r="O941" s="6" t="s">
        <v>49</v>
      </c>
      <c r="P941" s="6" t="s">
        <v>49</v>
      </c>
      <c r="Q941" s="6" t="s">
        <v>37</v>
      </c>
      <c r="R941" s="6" t="s">
        <v>49</v>
      </c>
      <c r="S941" s="6" t="s">
        <v>37</v>
      </c>
      <c r="T941" s="6" t="s">
        <v>49</v>
      </c>
      <c r="U941" s="6" t="s">
        <v>37</v>
      </c>
      <c r="V941" s="6" t="s">
        <v>49</v>
      </c>
      <c r="W941" s="6" t="s">
        <v>675</v>
      </c>
      <c r="X941" s="6" t="s">
        <v>940</v>
      </c>
      <c r="Y941" s="6" t="s">
        <v>555</v>
      </c>
      <c r="Z941" s="6" t="s">
        <v>1420</v>
      </c>
    </row>
    <row r="942" spans="1:26" ht="13.2">
      <c r="A942" s="5">
        <v>45176.872427349532</v>
      </c>
      <c r="B942" s="6" t="s">
        <v>5105</v>
      </c>
      <c r="C942" s="6" t="s">
        <v>27</v>
      </c>
      <c r="D942" s="6" t="s">
        <v>45</v>
      </c>
      <c r="E942" s="6" t="s">
        <v>75</v>
      </c>
      <c r="F942" s="6" t="s">
        <v>30</v>
      </c>
      <c r="G942" s="6" t="s">
        <v>31</v>
      </c>
      <c r="H942" s="6" t="s">
        <v>32</v>
      </c>
      <c r="I942" s="6" t="s">
        <v>47</v>
      </c>
      <c r="J942" s="6" t="s">
        <v>48</v>
      </c>
      <c r="K942" s="6" t="s">
        <v>48</v>
      </c>
      <c r="L942" s="6" t="s">
        <v>48</v>
      </c>
      <c r="M942" s="6" t="s">
        <v>48</v>
      </c>
      <c r="N942" s="6" t="s">
        <v>48</v>
      </c>
      <c r="O942" s="6" t="s">
        <v>49</v>
      </c>
      <c r="P942" s="6" t="s">
        <v>49</v>
      </c>
      <c r="Q942" s="6" t="s">
        <v>49</v>
      </c>
      <c r="R942" s="6" t="s">
        <v>49</v>
      </c>
      <c r="S942" s="6" t="s">
        <v>49</v>
      </c>
      <c r="T942" s="6" t="s">
        <v>49</v>
      </c>
      <c r="U942" s="6" t="s">
        <v>69</v>
      </c>
      <c r="V942" s="6" t="s">
        <v>49</v>
      </c>
      <c r="W942" s="6" t="s">
        <v>106</v>
      </c>
      <c r="X942" s="6" t="s">
        <v>1391</v>
      </c>
      <c r="Y942" s="6" t="s">
        <v>555</v>
      </c>
      <c r="Z942" s="6" t="s">
        <v>5106</v>
      </c>
    </row>
    <row r="943" spans="1:26" ht="13.2">
      <c r="A943" s="5">
        <v>45176.874308611106</v>
      </c>
      <c r="B943" s="6" t="s">
        <v>5107</v>
      </c>
      <c r="C943" s="6" t="s">
        <v>27</v>
      </c>
      <c r="D943" s="6" t="s">
        <v>45</v>
      </c>
      <c r="E943" s="6" t="s">
        <v>75</v>
      </c>
      <c r="F943" s="6" t="s">
        <v>30</v>
      </c>
      <c r="G943" s="6" t="s">
        <v>58</v>
      </c>
      <c r="H943" s="6" t="s">
        <v>46</v>
      </c>
      <c r="I943" s="6" t="s">
        <v>47</v>
      </c>
      <c r="J943" s="6" t="s">
        <v>48</v>
      </c>
      <c r="K943" s="6" t="s">
        <v>48</v>
      </c>
      <c r="L943" s="6" t="s">
        <v>48</v>
      </c>
      <c r="M943" s="6" t="s">
        <v>48</v>
      </c>
      <c r="N943" s="6" t="s">
        <v>60</v>
      </c>
      <c r="O943" s="6" t="s">
        <v>49</v>
      </c>
      <c r="P943" s="6" t="s">
        <v>49</v>
      </c>
      <c r="Q943" s="6" t="s">
        <v>37</v>
      </c>
      <c r="R943" s="6" t="s">
        <v>49</v>
      </c>
      <c r="S943" s="6" t="s">
        <v>49</v>
      </c>
      <c r="T943" s="6" t="s">
        <v>49</v>
      </c>
      <c r="U943" s="6" t="s">
        <v>49</v>
      </c>
      <c r="V943" s="6" t="s">
        <v>49</v>
      </c>
      <c r="W943" s="6" t="s">
        <v>206</v>
      </c>
      <c r="X943" s="6" t="s">
        <v>1009</v>
      </c>
      <c r="Y943" s="6" t="s">
        <v>286</v>
      </c>
      <c r="Z943" s="6" t="s">
        <v>5108</v>
      </c>
    </row>
    <row r="944" spans="1:26" ht="13.2">
      <c r="A944" s="5">
        <v>45176.879293182872</v>
      </c>
      <c r="B944" s="6" t="s">
        <v>5114</v>
      </c>
      <c r="C944" s="6" t="s">
        <v>44</v>
      </c>
      <c r="D944" s="6" t="s">
        <v>45</v>
      </c>
      <c r="E944" s="6" t="s">
        <v>56</v>
      </c>
      <c r="F944" s="6" t="s">
        <v>248</v>
      </c>
      <c r="G944" s="6" t="s">
        <v>3880</v>
      </c>
      <c r="H944" s="6" t="s">
        <v>148</v>
      </c>
      <c r="I944" s="6" t="s">
        <v>47</v>
      </c>
      <c r="J944" s="6" t="s">
        <v>48</v>
      </c>
      <c r="K944" s="6" t="s">
        <v>60</v>
      </c>
      <c r="L944" s="6" t="s">
        <v>48</v>
      </c>
      <c r="M944" s="6" t="s">
        <v>60</v>
      </c>
      <c r="N944" s="6" t="s">
        <v>35</v>
      </c>
      <c r="O944" s="6" t="s">
        <v>87</v>
      </c>
      <c r="P944" s="6" t="s">
        <v>49</v>
      </c>
      <c r="Q944" s="6" t="s">
        <v>49</v>
      </c>
      <c r="R944" s="6" t="s">
        <v>49</v>
      </c>
      <c r="S944" s="6" t="s">
        <v>49</v>
      </c>
      <c r="T944" s="6" t="s">
        <v>49</v>
      </c>
      <c r="U944" s="6" t="s">
        <v>37</v>
      </c>
      <c r="V944" s="6" t="s">
        <v>37</v>
      </c>
      <c r="W944" s="6" t="s">
        <v>132</v>
      </c>
      <c r="X944" s="6" t="s">
        <v>5115</v>
      </c>
      <c r="Y944" s="6" t="s">
        <v>108</v>
      </c>
      <c r="Z944" s="6" t="s">
        <v>5116</v>
      </c>
    </row>
    <row r="945" spans="1:26" ht="13.2">
      <c r="A945" s="5">
        <v>45176.884768761578</v>
      </c>
      <c r="B945" s="6" t="s">
        <v>5121</v>
      </c>
      <c r="C945" s="6" t="s">
        <v>27</v>
      </c>
      <c r="D945" s="6" t="s">
        <v>45</v>
      </c>
      <c r="E945" s="6" t="s">
        <v>29</v>
      </c>
      <c r="F945" s="6" t="s">
        <v>30</v>
      </c>
      <c r="G945" s="6" t="s">
        <v>58</v>
      </c>
      <c r="H945" s="6" t="s">
        <v>148</v>
      </c>
      <c r="I945" s="6" t="s">
        <v>47</v>
      </c>
      <c r="J945" s="6" t="s">
        <v>48</v>
      </c>
      <c r="K945" s="6" t="s">
        <v>48</v>
      </c>
      <c r="L945" s="6" t="s">
        <v>48</v>
      </c>
      <c r="M945" s="6" t="s">
        <v>48</v>
      </c>
      <c r="N945" s="6" t="s">
        <v>35</v>
      </c>
      <c r="O945" s="6" t="s">
        <v>49</v>
      </c>
      <c r="P945" s="6" t="s">
        <v>49</v>
      </c>
      <c r="Q945" s="6" t="s">
        <v>37</v>
      </c>
      <c r="R945" s="6" t="s">
        <v>49</v>
      </c>
      <c r="S945" s="6" t="s">
        <v>49</v>
      </c>
      <c r="T945" s="6" t="s">
        <v>37</v>
      </c>
      <c r="U945" s="6" t="s">
        <v>49</v>
      </c>
      <c r="V945" s="6" t="s">
        <v>37</v>
      </c>
      <c r="W945" s="6" t="s">
        <v>39</v>
      </c>
      <c r="X945" s="6" t="s">
        <v>3265</v>
      </c>
      <c r="Y945" s="6" t="s">
        <v>431</v>
      </c>
      <c r="Z945" s="6" t="s">
        <v>5122</v>
      </c>
    </row>
    <row r="946" spans="1:26" ht="13.2">
      <c r="A946" s="5">
        <v>45176.888078009259</v>
      </c>
      <c r="B946" s="6" t="s">
        <v>5123</v>
      </c>
      <c r="C946" s="6" t="s">
        <v>27</v>
      </c>
      <c r="D946" s="6" t="s">
        <v>45</v>
      </c>
      <c r="E946" s="6" t="s">
        <v>75</v>
      </c>
      <c r="F946" s="6" t="s">
        <v>30</v>
      </c>
      <c r="G946" s="6" t="s">
        <v>31</v>
      </c>
      <c r="H946" s="6" t="s">
        <v>83</v>
      </c>
      <c r="I946" s="6" t="s">
        <v>47</v>
      </c>
      <c r="J946" s="6" t="s">
        <v>48</v>
      </c>
      <c r="K946" s="6" t="s">
        <v>60</v>
      </c>
      <c r="L946" s="6" t="s">
        <v>60</v>
      </c>
      <c r="M946" s="6" t="s">
        <v>48</v>
      </c>
      <c r="N946" s="6" t="s">
        <v>48</v>
      </c>
      <c r="O946" s="6" t="s">
        <v>49</v>
      </c>
      <c r="P946" s="6" t="s">
        <v>49</v>
      </c>
      <c r="Q946" s="6" t="s">
        <v>37</v>
      </c>
      <c r="R946" s="6" t="s">
        <v>69</v>
      </c>
      <c r="S946" s="6" t="s">
        <v>37</v>
      </c>
      <c r="T946" s="6" t="s">
        <v>49</v>
      </c>
      <c r="U946" s="6" t="s">
        <v>37</v>
      </c>
      <c r="V946" s="6" t="s">
        <v>37</v>
      </c>
      <c r="W946" s="6" t="s">
        <v>238</v>
      </c>
      <c r="X946" s="6" t="s">
        <v>1026</v>
      </c>
      <c r="Y946" s="6" t="s">
        <v>286</v>
      </c>
      <c r="Z946" s="6" t="s">
        <v>5124</v>
      </c>
    </row>
    <row r="947" spans="1:26" ht="13.2">
      <c r="A947" s="5">
        <v>45176.889021400464</v>
      </c>
      <c r="B947" s="6" t="s">
        <v>5127</v>
      </c>
      <c r="C947" s="6" t="s">
        <v>44</v>
      </c>
      <c r="D947" s="6" t="s">
        <v>45</v>
      </c>
      <c r="E947" s="6" t="s">
        <v>75</v>
      </c>
      <c r="F947" s="6" t="s">
        <v>248</v>
      </c>
      <c r="G947" s="6" t="s">
        <v>214</v>
      </c>
      <c r="H947" s="6" t="s">
        <v>94</v>
      </c>
      <c r="I947" s="6" t="s">
        <v>33</v>
      </c>
      <c r="J947" s="6" t="s">
        <v>35</v>
      </c>
      <c r="K947" s="6" t="s">
        <v>35</v>
      </c>
      <c r="L947" s="6" t="s">
        <v>48</v>
      </c>
      <c r="M947" s="6" t="s">
        <v>48</v>
      </c>
      <c r="N947" s="6" t="s">
        <v>35</v>
      </c>
      <c r="O947" s="6" t="s">
        <v>49</v>
      </c>
      <c r="P947" s="6" t="s">
        <v>37</v>
      </c>
      <c r="Q947" s="6" t="s">
        <v>37</v>
      </c>
      <c r="R947" s="6" t="s">
        <v>49</v>
      </c>
      <c r="S947" s="6" t="s">
        <v>49</v>
      </c>
      <c r="T947" s="6" t="s">
        <v>49</v>
      </c>
      <c r="U947" s="6" t="s">
        <v>49</v>
      </c>
      <c r="V947" s="6" t="s">
        <v>37</v>
      </c>
      <c r="W947" s="6" t="s">
        <v>238</v>
      </c>
      <c r="X947" s="6" t="s">
        <v>974</v>
      </c>
      <c r="Y947" s="6" t="s">
        <v>409</v>
      </c>
      <c r="Z947" s="6" t="s">
        <v>5128</v>
      </c>
    </row>
    <row r="948" spans="1:26" ht="13.2">
      <c r="A948" s="5">
        <v>45176.890626689812</v>
      </c>
      <c r="B948" s="6" t="s">
        <v>5132</v>
      </c>
      <c r="C948" s="6" t="s">
        <v>27</v>
      </c>
      <c r="D948" s="6" t="s">
        <v>45</v>
      </c>
      <c r="E948" s="6" t="s">
        <v>29</v>
      </c>
      <c r="F948" s="6" t="s">
        <v>30</v>
      </c>
      <c r="G948" s="6" t="s">
        <v>58</v>
      </c>
      <c r="H948" s="6" t="s">
        <v>32</v>
      </c>
      <c r="I948" s="6" t="s">
        <v>33</v>
      </c>
      <c r="J948" s="6" t="s">
        <v>35</v>
      </c>
      <c r="K948" s="6" t="s">
        <v>35</v>
      </c>
      <c r="L948" s="6" t="s">
        <v>35</v>
      </c>
      <c r="M948" s="6" t="s">
        <v>35</v>
      </c>
      <c r="N948" s="6" t="s">
        <v>35</v>
      </c>
      <c r="O948" s="6" t="s">
        <v>87</v>
      </c>
      <c r="P948" s="6" t="s">
        <v>49</v>
      </c>
      <c r="Q948" s="6" t="s">
        <v>37</v>
      </c>
      <c r="R948" s="6" t="s">
        <v>49</v>
      </c>
      <c r="S948" s="6" t="s">
        <v>49</v>
      </c>
      <c r="T948" s="6" t="s">
        <v>49</v>
      </c>
      <c r="U948" s="6" t="s">
        <v>37</v>
      </c>
      <c r="V948" s="6" t="s">
        <v>37</v>
      </c>
      <c r="W948" s="6" t="s">
        <v>266</v>
      </c>
      <c r="X948" s="6" t="s">
        <v>974</v>
      </c>
      <c r="Y948" s="6" t="s">
        <v>193</v>
      </c>
      <c r="Z948" s="6" t="s">
        <v>5133</v>
      </c>
    </row>
    <row r="949" spans="1:26" ht="13.2">
      <c r="A949" s="5">
        <v>45176.894421064819</v>
      </c>
      <c r="B949" s="6" t="s">
        <v>5134</v>
      </c>
      <c r="C949" s="6" t="s">
        <v>27</v>
      </c>
      <c r="D949" s="6" t="s">
        <v>45</v>
      </c>
      <c r="E949" s="6" t="s">
        <v>29</v>
      </c>
      <c r="F949" s="6" t="s">
        <v>30</v>
      </c>
      <c r="G949" s="6" t="s">
        <v>31</v>
      </c>
      <c r="H949" s="6" t="s">
        <v>94</v>
      </c>
      <c r="I949" s="6" t="s">
        <v>47</v>
      </c>
      <c r="J949" s="6" t="s">
        <v>60</v>
      </c>
      <c r="K949" s="6" t="s">
        <v>60</v>
      </c>
      <c r="L949" s="6" t="s">
        <v>60</v>
      </c>
      <c r="M949" s="6" t="s">
        <v>60</v>
      </c>
      <c r="N949" s="6" t="s">
        <v>60</v>
      </c>
      <c r="O949" s="6" t="s">
        <v>68</v>
      </c>
      <c r="P949" s="6" t="s">
        <v>69</v>
      </c>
      <c r="Q949" s="6" t="s">
        <v>69</v>
      </c>
      <c r="R949" s="6" t="s">
        <v>69</v>
      </c>
      <c r="S949" s="6" t="s">
        <v>49</v>
      </c>
      <c r="T949" s="6" t="s">
        <v>69</v>
      </c>
      <c r="U949" s="6" t="s">
        <v>69</v>
      </c>
      <c r="V949" s="6" t="s">
        <v>69</v>
      </c>
      <c r="W949" s="6" t="s">
        <v>1032</v>
      </c>
      <c r="X949" s="6" t="s">
        <v>940</v>
      </c>
      <c r="Y949" s="6" t="s">
        <v>1089</v>
      </c>
      <c r="Z949" s="6" t="s">
        <v>5135</v>
      </c>
    </row>
    <row r="950" spans="1:26" ht="13.2">
      <c r="A950" s="5">
        <v>45176.90039101852</v>
      </c>
      <c r="B950" s="6" t="s">
        <v>5142</v>
      </c>
      <c r="C950" s="6" t="s">
        <v>27</v>
      </c>
      <c r="D950" s="6" t="s">
        <v>45</v>
      </c>
      <c r="E950" s="6" t="s">
        <v>29</v>
      </c>
      <c r="F950" s="6" t="s">
        <v>30</v>
      </c>
      <c r="G950" s="6" t="s">
        <v>31</v>
      </c>
      <c r="H950" s="6" t="s">
        <v>94</v>
      </c>
      <c r="I950" s="6" t="s">
        <v>47</v>
      </c>
      <c r="J950" s="6" t="s">
        <v>48</v>
      </c>
      <c r="K950" s="6" t="s">
        <v>48</v>
      </c>
      <c r="L950" s="6" t="s">
        <v>48</v>
      </c>
      <c r="M950" s="6" t="s">
        <v>48</v>
      </c>
      <c r="N950" s="6" t="s">
        <v>48</v>
      </c>
      <c r="O950" s="6" t="s">
        <v>49</v>
      </c>
      <c r="P950" s="6" t="s">
        <v>49</v>
      </c>
      <c r="Q950" s="6" t="s">
        <v>49</v>
      </c>
      <c r="R950" s="6" t="s">
        <v>49</v>
      </c>
      <c r="S950" s="6" t="s">
        <v>49</v>
      </c>
      <c r="T950" s="6" t="s">
        <v>49</v>
      </c>
      <c r="U950" s="6" t="s">
        <v>49</v>
      </c>
      <c r="V950" s="6" t="s">
        <v>49</v>
      </c>
      <c r="W950" s="6" t="s">
        <v>480</v>
      </c>
      <c r="X950" s="6" t="s">
        <v>2872</v>
      </c>
      <c r="Y950" s="6" t="s">
        <v>193</v>
      </c>
      <c r="Z950" s="6" t="s">
        <v>5143</v>
      </c>
    </row>
    <row r="951" spans="1:26" ht="13.2">
      <c r="A951" s="5">
        <v>45176.909066261578</v>
      </c>
      <c r="B951" s="6" t="s">
        <v>5152</v>
      </c>
      <c r="C951" s="6" t="s">
        <v>27</v>
      </c>
      <c r="D951" s="6" t="s">
        <v>45</v>
      </c>
      <c r="E951" s="6" t="s">
        <v>29</v>
      </c>
      <c r="F951" s="6" t="s">
        <v>30</v>
      </c>
      <c r="G951" s="6" t="s">
        <v>31</v>
      </c>
      <c r="H951" s="6" t="s">
        <v>94</v>
      </c>
      <c r="I951" s="6" t="s">
        <v>47</v>
      </c>
      <c r="J951" s="6" t="s">
        <v>48</v>
      </c>
      <c r="K951" s="6" t="s">
        <v>48</v>
      </c>
      <c r="L951" s="6" t="s">
        <v>60</v>
      </c>
      <c r="M951" s="6" t="s">
        <v>48</v>
      </c>
      <c r="N951" s="6" t="s">
        <v>60</v>
      </c>
      <c r="O951" s="6" t="s">
        <v>49</v>
      </c>
      <c r="P951" s="6" t="s">
        <v>49</v>
      </c>
      <c r="Q951" s="6" t="s">
        <v>37</v>
      </c>
      <c r="R951" s="6" t="s">
        <v>69</v>
      </c>
      <c r="S951" s="6" t="s">
        <v>69</v>
      </c>
      <c r="T951" s="6" t="s">
        <v>49</v>
      </c>
      <c r="U951" s="6" t="s">
        <v>49</v>
      </c>
      <c r="V951" s="6" t="s">
        <v>37</v>
      </c>
      <c r="W951" s="6" t="s">
        <v>119</v>
      </c>
      <c r="X951" s="6" t="s">
        <v>1861</v>
      </c>
      <c r="Y951" s="6" t="s">
        <v>1108</v>
      </c>
      <c r="Z951" s="6" t="s">
        <v>5153</v>
      </c>
    </row>
    <row r="952" spans="1:26" ht="13.2">
      <c r="A952" s="5">
        <v>45176.910644201387</v>
      </c>
      <c r="B952" s="6" t="s">
        <v>5159</v>
      </c>
      <c r="C952" s="6" t="s">
        <v>27</v>
      </c>
      <c r="D952" s="6" t="s">
        <v>45</v>
      </c>
      <c r="E952" s="6" t="s">
        <v>29</v>
      </c>
      <c r="F952" s="6" t="s">
        <v>30</v>
      </c>
      <c r="G952" s="6" t="s">
        <v>31</v>
      </c>
      <c r="H952" s="6" t="s">
        <v>46</v>
      </c>
      <c r="I952" s="6" t="s">
        <v>33</v>
      </c>
      <c r="J952" s="6" t="s">
        <v>34</v>
      </c>
      <c r="K952" s="6" t="s">
        <v>48</v>
      </c>
      <c r="L952" s="6" t="s">
        <v>35</v>
      </c>
      <c r="M952" s="6" t="s">
        <v>35</v>
      </c>
      <c r="N952" s="6" t="s">
        <v>35</v>
      </c>
      <c r="O952" s="6" t="s">
        <v>87</v>
      </c>
      <c r="P952" s="6" t="s">
        <v>38</v>
      </c>
      <c r="Q952" s="6" t="s">
        <v>37</v>
      </c>
      <c r="R952" s="6" t="s">
        <v>37</v>
      </c>
      <c r="S952" s="6" t="s">
        <v>37</v>
      </c>
      <c r="T952" s="6" t="s">
        <v>37</v>
      </c>
      <c r="U952" s="6" t="s">
        <v>363</v>
      </c>
      <c r="V952" s="6" t="s">
        <v>38</v>
      </c>
      <c r="W952" s="6" t="s">
        <v>132</v>
      </c>
      <c r="X952" s="6" t="s">
        <v>2157</v>
      </c>
      <c r="Y952" s="6" t="s">
        <v>502</v>
      </c>
      <c r="Z952" s="6" t="s">
        <v>5160</v>
      </c>
    </row>
    <row r="953" spans="1:26" ht="13.2">
      <c r="A953" s="5">
        <v>45176.920395787034</v>
      </c>
      <c r="B953" s="6" t="s">
        <v>5167</v>
      </c>
      <c r="C953" s="6" t="s">
        <v>27</v>
      </c>
      <c r="D953" s="6" t="s">
        <v>45</v>
      </c>
      <c r="E953" s="6" t="s">
        <v>29</v>
      </c>
      <c r="F953" s="6" t="s">
        <v>30</v>
      </c>
      <c r="G953" s="6" t="s">
        <v>31</v>
      </c>
      <c r="H953" s="6" t="s">
        <v>46</v>
      </c>
      <c r="I953" s="6" t="s">
        <v>33</v>
      </c>
      <c r="J953" s="6" t="s">
        <v>35</v>
      </c>
      <c r="K953" s="6" t="s">
        <v>48</v>
      </c>
      <c r="L953" s="6" t="s">
        <v>60</v>
      </c>
      <c r="M953" s="6" t="s">
        <v>48</v>
      </c>
      <c r="N953" s="6" t="s">
        <v>35</v>
      </c>
      <c r="O953" s="6" t="s">
        <v>49</v>
      </c>
      <c r="P953" s="6" t="s">
        <v>37</v>
      </c>
      <c r="Q953" s="6" t="s">
        <v>37</v>
      </c>
      <c r="R953" s="6" t="s">
        <v>37</v>
      </c>
      <c r="S953" s="6" t="s">
        <v>37</v>
      </c>
      <c r="T953" s="6" t="s">
        <v>37</v>
      </c>
      <c r="U953" s="6" t="s">
        <v>49</v>
      </c>
      <c r="V953" s="6" t="s">
        <v>37</v>
      </c>
      <c r="W953" s="6" t="s">
        <v>266</v>
      </c>
      <c r="X953" s="6" t="s">
        <v>1444</v>
      </c>
      <c r="Y953" s="6" t="s">
        <v>754</v>
      </c>
      <c r="Z953" s="6" t="s">
        <v>5168</v>
      </c>
    </row>
    <row r="954" spans="1:26" ht="13.2">
      <c r="A954" s="5">
        <v>45176.921003541662</v>
      </c>
      <c r="B954" s="6" t="s">
        <v>5169</v>
      </c>
      <c r="C954" s="6" t="s">
        <v>27</v>
      </c>
      <c r="D954" s="6" t="s">
        <v>45</v>
      </c>
      <c r="E954" s="6" t="s">
        <v>75</v>
      </c>
      <c r="F954" s="6" t="s">
        <v>30</v>
      </c>
      <c r="G954" s="6" t="s">
        <v>31</v>
      </c>
      <c r="H954" s="6" t="s">
        <v>83</v>
      </c>
      <c r="I954" s="6" t="s">
        <v>47</v>
      </c>
      <c r="J954" s="6" t="s">
        <v>60</v>
      </c>
      <c r="K954" s="6" t="s">
        <v>60</v>
      </c>
      <c r="L954" s="6" t="s">
        <v>60</v>
      </c>
      <c r="M954" s="6" t="s">
        <v>60</v>
      </c>
      <c r="N954" s="6" t="s">
        <v>48</v>
      </c>
      <c r="O954" s="6" t="s">
        <v>68</v>
      </c>
      <c r="P954" s="6" t="s">
        <v>49</v>
      </c>
      <c r="Q954" s="6" t="s">
        <v>49</v>
      </c>
      <c r="R954" s="6" t="s">
        <v>69</v>
      </c>
      <c r="S954" s="6" t="s">
        <v>49</v>
      </c>
      <c r="T954" s="6" t="s">
        <v>49</v>
      </c>
      <c r="U954" s="6" t="s">
        <v>49</v>
      </c>
      <c r="V954" s="6" t="s">
        <v>49</v>
      </c>
      <c r="W954" s="6" t="s">
        <v>95</v>
      </c>
      <c r="X954" s="6" t="s">
        <v>1766</v>
      </c>
      <c r="Y954" s="6" t="s">
        <v>380</v>
      </c>
      <c r="Z954" s="6" t="s">
        <v>5170</v>
      </c>
    </row>
    <row r="955" spans="1:26" ht="13.2">
      <c r="A955" s="5">
        <v>45176.922439768518</v>
      </c>
      <c r="B955" s="6" t="s">
        <v>5171</v>
      </c>
      <c r="C955" s="6" t="s">
        <v>27</v>
      </c>
      <c r="D955" s="6" t="s">
        <v>45</v>
      </c>
      <c r="E955" s="6" t="s">
        <v>56</v>
      </c>
      <c r="F955" s="6" t="s">
        <v>30</v>
      </c>
      <c r="G955" s="6" t="s">
        <v>31</v>
      </c>
      <c r="H955" s="6" t="s">
        <v>83</v>
      </c>
      <c r="I955" s="6" t="s">
        <v>47</v>
      </c>
      <c r="J955" s="6" t="s">
        <v>60</v>
      </c>
      <c r="K955" s="6" t="s">
        <v>60</v>
      </c>
      <c r="L955" s="6" t="s">
        <v>48</v>
      </c>
      <c r="M955" s="6" t="s">
        <v>48</v>
      </c>
      <c r="N955" s="6" t="s">
        <v>60</v>
      </c>
      <c r="O955" s="6" t="s">
        <v>49</v>
      </c>
      <c r="P955" s="6" t="s">
        <v>49</v>
      </c>
      <c r="Q955" s="6" t="s">
        <v>49</v>
      </c>
      <c r="R955" s="6" t="s">
        <v>49</v>
      </c>
      <c r="S955" s="6" t="s">
        <v>49</v>
      </c>
      <c r="T955" s="6" t="s">
        <v>49</v>
      </c>
      <c r="U955" s="6" t="s">
        <v>49</v>
      </c>
      <c r="V955" s="6" t="s">
        <v>49</v>
      </c>
      <c r="W955" s="6" t="s">
        <v>238</v>
      </c>
      <c r="X955" s="6" t="s">
        <v>1026</v>
      </c>
      <c r="Y955" s="6" t="s">
        <v>349</v>
      </c>
      <c r="Z955" s="6" t="s">
        <v>5172</v>
      </c>
    </row>
    <row r="956" spans="1:26" ht="13.2">
      <c r="A956" s="5">
        <v>45176.937546770831</v>
      </c>
      <c r="B956" s="6" t="s">
        <v>5176</v>
      </c>
      <c r="C956" s="6" t="s">
        <v>27</v>
      </c>
      <c r="D956" s="6" t="s">
        <v>45</v>
      </c>
      <c r="E956" s="6" t="s">
        <v>29</v>
      </c>
      <c r="F956" s="6" t="s">
        <v>76</v>
      </c>
      <c r="G956" s="6" t="s">
        <v>31</v>
      </c>
      <c r="H956" s="6" t="s">
        <v>226</v>
      </c>
      <c r="I956" s="6" t="s">
        <v>47</v>
      </c>
      <c r="J956" s="6" t="s">
        <v>35</v>
      </c>
      <c r="K956" s="6" t="s">
        <v>48</v>
      </c>
      <c r="L956" s="6" t="s">
        <v>35</v>
      </c>
      <c r="M956" s="6" t="s">
        <v>48</v>
      </c>
      <c r="N956" s="6" t="s">
        <v>48</v>
      </c>
      <c r="O956" s="6" t="s">
        <v>49</v>
      </c>
      <c r="P956" s="6" t="s">
        <v>49</v>
      </c>
      <c r="Q956" s="6" t="s">
        <v>49</v>
      </c>
      <c r="R956" s="6" t="s">
        <v>49</v>
      </c>
      <c r="S956" s="6" t="s">
        <v>49</v>
      </c>
      <c r="T956" s="6" t="s">
        <v>49</v>
      </c>
      <c r="U956" s="6" t="s">
        <v>49</v>
      </c>
      <c r="V956" s="6" t="s">
        <v>49</v>
      </c>
      <c r="W956" s="6" t="s">
        <v>113</v>
      </c>
      <c r="X956" s="6" t="s">
        <v>1096</v>
      </c>
      <c r="Y956" s="6" t="s">
        <v>151</v>
      </c>
      <c r="Z956" s="6" t="s">
        <v>5177</v>
      </c>
    </row>
    <row r="957" spans="1:26" ht="13.2">
      <c r="A957" s="5">
        <v>45176.964308148148</v>
      </c>
      <c r="B957" s="6" t="s">
        <v>5193</v>
      </c>
      <c r="C957" s="6" t="s">
        <v>27</v>
      </c>
      <c r="D957" s="6" t="s">
        <v>45</v>
      </c>
      <c r="E957" s="6" t="s">
        <v>29</v>
      </c>
      <c r="F957" s="6" t="s">
        <v>30</v>
      </c>
      <c r="G957" s="6" t="s">
        <v>31</v>
      </c>
      <c r="H957" s="6" t="s">
        <v>226</v>
      </c>
      <c r="I957" s="6" t="s">
        <v>47</v>
      </c>
      <c r="J957" s="6" t="s">
        <v>48</v>
      </c>
      <c r="K957" s="6" t="s">
        <v>48</v>
      </c>
      <c r="L957" s="6" t="s">
        <v>48</v>
      </c>
      <c r="M957" s="6" t="s">
        <v>48</v>
      </c>
      <c r="N957" s="6" t="s">
        <v>48</v>
      </c>
      <c r="O957" s="6" t="s">
        <v>49</v>
      </c>
      <c r="P957" s="6" t="s">
        <v>37</v>
      </c>
      <c r="Q957" s="6" t="s">
        <v>49</v>
      </c>
      <c r="R957" s="6" t="s">
        <v>49</v>
      </c>
      <c r="S957" s="6" t="s">
        <v>37</v>
      </c>
      <c r="T957" s="6" t="s">
        <v>37</v>
      </c>
      <c r="U957" s="6" t="s">
        <v>37</v>
      </c>
      <c r="V957" s="6" t="s">
        <v>49</v>
      </c>
      <c r="W957" s="6" t="s">
        <v>1892</v>
      </c>
      <c r="X957" s="6" t="s">
        <v>3244</v>
      </c>
      <c r="Y957" s="6" t="s">
        <v>2877</v>
      </c>
      <c r="Z957" s="6" t="s">
        <v>5194</v>
      </c>
    </row>
    <row r="958" spans="1:26" ht="13.2">
      <c r="A958" s="5">
        <v>45176.967939872688</v>
      </c>
      <c r="B958" s="6" t="s">
        <v>5199</v>
      </c>
      <c r="C958" s="6" t="s">
        <v>44</v>
      </c>
      <c r="D958" s="6" t="s">
        <v>45</v>
      </c>
      <c r="E958" s="6" t="s">
        <v>230</v>
      </c>
      <c r="F958" s="6" t="s">
        <v>164</v>
      </c>
      <c r="G958" s="6" t="s">
        <v>214</v>
      </c>
      <c r="H958" s="6" t="s">
        <v>46</v>
      </c>
      <c r="I958" s="6" t="s">
        <v>33</v>
      </c>
      <c r="J958" s="6" t="s">
        <v>35</v>
      </c>
      <c r="K958" s="6" t="s">
        <v>34</v>
      </c>
      <c r="L958" s="6" t="s">
        <v>35</v>
      </c>
      <c r="M958" s="6" t="s">
        <v>34</v>
      </c>
      <c r="N958" s="6" t="s">
        <v>35</v>
      </c>
      <c r="O958" s="6" t="s">
        <v>36</v>
      </c>
      <c r="P958" s="6" t="s">
        <v>37</v>
      </c>
      <c r="Q958" s="6" t="s">
        <v>38</v>
      </c>
      <c r="R958" s="6" t="s">
        <v>38</v>
      </c>
      <c r="S958" s="6" t="s">
        <v>37</v>
      </c>
      <c r="T958" s="6" t="s">
        <v>38</v>
      </c>
      <c r="U958" s="6" t="s">
        <v>38</v>
      </c>
      <c r="V958" s="6" t="s">
        <v>37</v>
      </c>
      <c r="W958" s="6" t="s">
        <v>126</v>
      </c>
      <c r="X958" s="6" t="s">
        <v>955</v>
      </c>
      <c r="Y958" s="6" t="s">
        <v>5200</v>
      </c>
      <c r="Z958" s="6" t="s">
        <v>5201</v>
      </c>
    </row>
    <row r="959" spans="1:26" ht="13.2">
      <c r="A959" s="5">
        <v>45176.975761793983</v>
      </c>
      <c r="B959" s="6" t="s">
        <v>5202</v>
      </c>
      <c r="C959" s="6" t="s">
        <v>27</v>
      </c>
      <c r="D959" s="6" t="s">
        <v>45</v>
      </c>
      <c r="E959" s="6" t="s">
        <v>29</v>
      </c>
      <c r="F959" s="6" t="s">
        <v>30</v>
      </c>
      <c r="G959" s="6" t="s">
        <v>58</v>
      </c>
      <c r="H959" s="6" t="s">
        <v>32</v>
      </c>
      <c r="I959" s="6" t="s">
        <v>47</v>
      </c>
      <c r="J959" s="6" t="s">
        <v>48</v>
      </c>
      <c r="K959" s="6" t="s">
        <v>48</v>
      </c>
      <c r="L959" s="6" t="s">
        <v>60</v>
      </c>
      <c r="M959" s="6" t="s">
        <v>60</v>
      </c>
      <c r="N959" s="6" t="s">
        <v>48</v>
      </c>
      <c r="O959" s="6" t="s">
        <v>68</v>
      </c>
      <c r="P959" s="6" t="s">
        <v>69</v>
      </c>
      <c r="Q959" s="6" t="s">
        <v>49</v>
      </c>
      <c r="R959" s="6" t="s">
        <v>69</v>
      </c>
      <c r="S959" s="6" t="s">
        <v>49</v>
      </c>
      <c r="T959" s="6" t="s">
        <v>69</v>
      </c>
      <c r="U959" s="6" t="s">
        <v>49</v>
      </c>
      <c r="V959" s="6" t="s">
        <v>69</v>
      </c>
      <c r="W959" s="6" t="s">
        <v>206</v>
      </c>
      <c r="X959" s="6" t="s">
        <v>1223</v>
      </c>
      <c r="Y959" s="6" t="s">
        <v>193</v>
      </c>
      <c r="Z959" s="6" t="s">
        <v>5203</v>
      </c>
    </row>
    <row r="960" spans="1:26" ht="13.2">
      <c r="A960" s="5">
        <v>45177.200537939818</v>
      </c>
      <c r="B960" s="6" t="s">
        <v>5233</v>
      </c>
      <c r="C960" s="6" t="s">
        <v>27</v>
      </c>
      <c r="D960" s="6" t="s">
        <v>45</v>
      </c>
      <c r="E960" s="6" t="s">
        <v>75</v>
      </c>
      <c r="F960" s="6" t="s">
        <v>30</v>
      </c>
      <c r="G960" s="6" t="s">
        <v>58</v>
      </c>
      <c r="H960" s="6" t="s">
        <v>83</v>
      </c>
      <c r="I960" s="6" t="s">
        <v>33</v>
      </c>
      <c r="J960" s="6" t="s">
        <v>35</v>
      </c>
      <c r="K960" s="6" t="s">
        <v>48</v>
      </c>
      <c r="L960" s="6" t="s">
        <v>48</v>
      </c>
      <c r="M960" s="6" t="s">
        <v>48</v>
      </c>
      <c r="N960" s="6" t="s">
        <v>48</v>
      </c>
      <c r="O960" s="6" t="s">
        <v>87</v>
      </c>
      <c r="P960" s="6" t="s">
        <v>37</v>
      </c>
      <c r="Q960" s="6" t="s">
        <v>49</v>
      </c>
      <c r="R960" s="6" t="s">
        <v>37</v>
      </c>
      <c r="S960" s="6" t="s">
        <v>49</v>
      </c>
      <c r="T960" s="6" t="s">
        <v>49</v>
      </c>
      <c r="U960" s="6" t="s">
        <v>38</v>
      </c>
      <c r="V960" s="6" t="s">
        <v>49</v>
      </c>
      <c r="W960" s="6" t="s">
        <v>88</v>
      </c>
      <c r="X960" s="6" t="s">
        <v>1391</v>
      </c>
      <c r="Y960" s="6" t="s">
        <v>315</v>
      </c>
      <c r="Z960" s="6" t="s">
        <v>5234</v>
      </c>
    </row>
    <row r="961" spans="1:26" ht="13.2">
      <c r="A961" s="5">
        <v>45177.232282418983</v>
      </c>
      <c r="B961" s="6" t="s">
        <v>5239</v>
      </c>
      <c r="C961" s="6" t="s">
        <v>27</v>
      </c>
      <c r="D961" s="6" t="s">
        <v>45</v>
      </c>
      <c r="E961" s="6" t="s">
        <v>75</v>
      </c>
      <c r="F961" s="6" t="s">
        <v>30</v>
      </c>
      <c r="G961" s="6" t="s">
        <v>31</v>
      </c>
      <c r="H961" s="6" t="s">
        <v>46</v>
      </c>
      <c r="I961" s="6" t="s">
        <v>47</v>
      </c>
      <c r="J961" s="6" t="s">
        <v>48</v>
      </c>
      <c r="K961" s="6" t="s">
        <v>48</v>
      </c>
      <c r="L961" s="6" t="s">
        <v>48</v>
      </c>
      <c r="M961" s="6" t="s">
        <v>48</v>
      </c>
      <c r="N961" s="6" t="s">
        <v>48</v>
      </c>
      <c r="O961" s="6" t="s">
        <v>87</v>
      </c>
      <c r="P961" s="6" t="s">
        <v>49</v>
      </c>
      <c r="Q961" s="6" t="s">
        <v>37</v>
      </c>
      <c r="R961" s="6" t="s">
        <v>49</v>
      </c>
      <c r="S961" s="6" t="s">
        <v>49</v>
      </c>
      <c r="T961" s="6" t="s">
        <v>49</v>
      </c>
      <c r="U961" s="6" t="s">
        <v>37</v>
      </c>
      <c r="V961" s="6" t="s">
        <v>49</v>
      </c>
      <c r="W961" s="6" t="s">
        <v>70</v>
      </c>
      <c r="X961" s="6" t="s">
        <v>974</v>
      </c>
      <c r="Y961" s="6" t="s">
        <v>1209</v>
      </c>
      <c r="Z961" s="6" t="s">
        <v>5240</v>
      </c>
    </row>
    <row r="962" spans="1:26" ht="13.2">
      <c r="A962" s="5">
        <v>45177.24004123843</v>
      </c>
      <c r="B962" s="6" t="s">
        <v>5243</v>
      </c>
      <c r="C962" s="6" t="s">
        <v>27</v>
      </c>
      <c r="D962" s="6" t="s">
        <v>45</v>
      </c>
      <c r="E962" s="6" t="s">
        <v>75</v>
      </c>
      <c r="F962" s="6" t="s">
        <v>30</v>
      </c>
      <c r="G962" s="6" t="s">
        <v>58</v>
      </c>
      <c r="H962" s="6" t="s">
        <v>32</v>
      </c>
      <c r="I962" s="6" t="s">
        <v>47</v>
      </c>
      <c r="J962" s="6" t="s">
        <v>35</v>
      </c>
      <c r="K962" s="6" t="s">
        <v>48</v>
      </c>
      <c r="L962" s="6" t="s">
        <v>48</v>
      </c>
      <c r="M962" s="6" t="s">
        <v>48</v>
      </c>
      <c r="N962" s="6" t="s">
        <v>48</v>
      </c>
      <c r="O962" s="6" t="s">
        <v>49</v>
      </c>
      <c r="P962" s="6" t="s">
        <v>49</v>
      </c>
      <c r="Q962" s="6" t="s">
        <v>38</v>
      </c>
      <c r="R962" s="6" t="s">
        <v>38</v>
      </c>
      <c r="S962" s="6" t="s">
        <v>37</v>
      </c>
      <c r="T962" s="6" t="s">
        <v>37</v>
      </c>
      <c r="U962" s="6" t="s">
        <v>37</v>
      </c>
      <c r="V962" s="6" t="s">
        <v>38</v>
      </c>
      <c r="W962" s="6" t="s">
        <v>126</v>
      </c>
      <c r="X962" s="6" t="s">
        <v>3557</v>
      </c>
      <c r="Y962" s="6" t="s">
        <v>5244</v>
      </c>
      <c r="Z962" s="6" t="s">
        <v>5245</v>
      </c>
    </row>
    <row r="963" spans="1:26" ht="13.2">
      <c r="A963" s="5">
        <v>45177.24973596065</v>
      </c>
      <c r="B963" s="6" t="s">
        <v>5246</v>
      </c>
      <c r="C963" s="6" t="s">
        <v>27</v>
      </c>
      <c r="D963" s="6" t="s">
        <v>45</v>
      </c>
      <c r="E963" s="6" t="s">
        <v>29</v>
      </c>
      <c r="F963" s="6" t="s">
        <v>30</v>
      </c>
      <c r="G963" s="6" t="s">
        <v>31</v>
      </c>
      <c r="H963" s="6" t="s">
        <v>112</v>
      </c>
      <c r="I963" s="6" t="s">
        <v>33</v>
      </c>
      <c r="J963" s="6" t="s">
        <v>35</v>
      </c>
      <c r="K963" s="6" t="s">
        <v>35</v>
      </c>
      <c r="L963" s="6" t="s">
        <v>35</v>
      </c>
      <c r="M963" s="6" t="s">
        <v>35</v>
      </c>
      <c r="N963" s="6" t="s">
        <v>35</v>
      </c>
      <c r="O963" s="6" t="s">
        <v>49</v>
      </c>
      <c r="P963" s="6" t="s">
        <v>49</v>
      </c>
      <c r="Q963" s="6" t="s">
        <v>49</v>
      </c>
      <c r="R963" s="6" t="s">
        <v>37</v>
      </c>
      <c r="S963" s="6" t="s">
        <v>37</v>
      </c>
      <c r="T963" s="6" t="s">
        <v>49</v>
      </c>
      <c r="U963" s="6" t="s">
        <v>37</v>
      </c>
      <c r="V963" s="6" t="s">
        <v>37</v>
      </c>
      <c r="W963" s="6" t="s">
        <v>191</v>
      </c>
      <c r="X963" s="6" t="s">
        <v>974</v>
      </c>
      <c r="Y963" s="6" t="s">
        <v>223</v>
      </c>
      <c r="Z963" s="6" t="s">
        <v>5247</v>
      </c>
    </row>
    <row r="964" spans="1:26" ht="13.2">
      <c r="A964" s="5">
        <v>45177.260757476848</v>
      </c>
      <c r="B964" s="6" t="s">
        <v>5248</v>
      </c>
      <c r="C964" s="6" t="s">
        <v>44</v>
      </c>
      <c r="D964" s="6" t="s">
        <v>45</v>
      </c>
      <c r="E964" s="6" t="s">
        <v>75</v>
      </c>
      <c r="F964" s="6" t="s">
        <v>30</v>
      </c>
      <c r="G964" s="6" t="s">
        <v>58</v>
      </c>
      <c r="H964" s="6" t="s">
        <v>32</v>
      </c>
      <c r="I964" s="6" t="s">
        <v>47</v>
      </c>
      <c r="J964" s="6" t="s">
        <v>48</v>
      </c>
      <c r="K964" s="6" t="s">
        <v>48</v>
      </c>
      <c r="L964" s="6" t="s">
        <v>48</v>
      </c>
      <c r="M964" s="6" t="s">
        <v>60</v>
      </c>
      <c r="N964" s="6" t="s">
        <v>48</v>
      </c>
      <c r="O964" s="6" t="s">
        <v>68</v>
      </c>
      <c r="P964" s="6" t="s">
        <v>49</v>
      </c>
      <c r="Q964" s="6" t="s">
        <v>49</v>
      </c>
      <c r="R964" s="6" t="s">
        <v>69</v>
      </c>
      <c r="S964" s="6" t="s">
        <v>37</v>
      </c>
      <c r="T964" s="6" t="s">
        <v>49</v>
      </c>
      <c r="U964" s="6" t="s">
        <v>49</v>
      </c>
      <c r="V964" s="6" t="s">
        <v>49</v>
      </c>
      <c r="W964" s="6" t="s">
        <v>450</v>
      </c>
      <c r="X964" s="6" t="s">
        <v>1223</v>
      </c>
      <c r="Y964" s="6" t="s">
        <v>151</v>
      </c>
      <c r="Z964" s="6" t="s">
        <v>5249</v>
      </c>
    </row>
    <row r="965" spans="1:26" ht="13.2">
      <c r="A965" s="5">
        <v>45177.27340878472</v>
      </c>
      <c r="B965" s="6" t="s">
        <v>5253</v>
      </c>
      <c r="C965" s="6" t="s">
        <v>27</v>
      </c>
      <c r="D965" s="6" t="s">
        <v>45</v>
      </c>
      <c r="E965" s="6" t="s">
        <v>75</v>
      </c>
      <c r="F965" s="6" t="s">
        <v>248</v>
      </c>
      <c r="G965" s="6" t="s">
        <v>214</v>
      </c>
      <c r="H965" s="6" t="s">
        <v>32</v>
      </c>
      <c r="I965" s="6" t="s">
        <v>33</v>
      </c>
      <c r="J965" s="6" t="s">
        <v>35</v>
      </c>
      <c r="K965" s="6" t="s">
        <v>35</v>
      </c>
      <c r="L965" s="6" t="s">
        <v>35</v>
      </c>
      <c r="M965" s="6" t="s">
        <v>34</v>
      </c>
      <c r="N965" s="6" t="s">
        <v>35</v>
      </c>
      <c r="O965" s="6" t="s">
        <v>36</v>
      </c>
      <c r="P965" s="6" t="s">
        <v>37</v>
      </c>
      <c r="Q965" s="6" t="s">
        <v>37</v>
      </c>
      <c r="R965" s="6" t="s">
        <v>38</v>
      </c>
      <c r="S965" s="6" t="s">
        <v>38</v>
      </c>
      <c r="T965" s="6" t="s">
        <v>37</v>
      </c>
      <c r="U965" s="6" t="s">
        <v>37</v>
      </c>
      <c r="V965" s="6" t="s">
        <v>38</v>
      </c>
      <c r="W965" s="6" t="s">
        <v>39</v>
      </c>
      <c r="X965" s="6" t="s">
        <v>1006</v>
      </c>
      <c r="Y965" s="6" t="s">
        <v>5254</v>
      </c>
      <c r="Z965" s="6" t="s">
        <v>5255</v>
      </c>
    </row>
    <row r="966" spans="1:26" ht="13.2">
      <c r="A966" s="5">
        <v>45177.282802384259</v>
      </c>
      <c r="B966" s="6" t="s">
        <v>5239</v>
      </c>
      <c r="C966" s="6" t="s">
        <v>27</v>
      </c>
      <c r="D966" s="6" t="s">
        <v>45</v>
      </c>
      <c r="E966" s="6" t="s">
        <v>75</v>
      </c>
      <c r="F966" s="6" t="s">
        <v>30</v>
      </c>
      <c r="G966" s="6" t="s">
        <v>31</v>
      </c>
      <c r="H966" s="6" t="s">
        <v>46</v>
      </c>
      <c r="I966" s="6" t="s">
        <v>47</v>
      </c>
      <c r="J966" s="6" t="s">
        <v>48</v>
      </c>
      <c r="K966" s="6" t="s">
        <v>48</v>
      </c>
      <c r="L966" s="6" t="s">
        <v>48</v>
      </c>
      <c r="M966" s="6" t="s">
        <v>48</v>
      </c>
      <c r="N966" s="6" t="s">
        <v>48</v>
      </c>
      <c r="O966" s="6" t="s">
        <v>87</v>
      </c>
      <c r="P966" s="6" t="s">
        <v>49</v>
      </c>
      <c r="Q966" s="6" t="s">
        <v>37</v>
      </c>
      <c r="R966" s="6" t="s">
        <v>49</v>
      </c>
      <c r="S966" s="6" t="s">
        <v>49</v>
      </c>
      <c r="T966" s="6" t="s">
        <v>49</v>
      </c>
      <c r="U966" s="6" t="s">
        <v>37</v>
      </c>
      <c r="V966" s="6" t="s">
        <v>37</v>
      </c>
      <c r="W966" s="6" t="s">
        <v>70</v>
      </c>
      <c r="X966" s="6" t="s">
        <v>1685</v>
      </c>
      <c r="Y966" s="6" t="s">
        <v>1209</v>
      </c>
      <c r="Z966" s="6" t="s">
        <v>5256</v>
      </c>
    </row>
    <row r="967" spans="1:26" ht="13.2">
      <c r="A967" s="5">
        <v>45177.290298402775</v>
      </c>
      <c r="B967" s="6" t="s">
        <v>5260</v>
      </c>
      <c r="C967" s="6" t="s">
        <v>27</v>
      </c>
      <c r="D967" s="6" t="s">
        <v>45</v>
      </c>
      <c r="E967" s="6" t="s">
        <v>29</v>
      </c>
      <c r="F967" s="6" t="s">
        <v>30</v>
      </c>
      <c r="G967" s="6" t="s">
        <v>58</v>
      </c>
      <c r="H967" s="6" t="s">
        <v>226</v>
      </c>
      <c r="I967" s="6" t="s">
        <v>47</v>
      </c>
      <c r="J967" s="6" t="s">
        <v>48</v>
      </c>
      <c r="K967" s="6" t="s">
        <v>48</v>
      </c>
      <c r="L967" s="6" t="s">
        <v>48</v>
      </c>
      <c r="M967" s="6" t="s">
        <v>48</v>
      </c>
      <c r="N967" s="6" t="s">
        <v>35</v>
      </c>
      <c r="O967" s="6" t="s">
        <v>49</v>
      </c>
      <c r="P967" s="6" t="s">
        <v>49</v>
      </c>
      <c r="Q967" s="6" t="s">
        <v>37</v>
      </c>
      <c r="R967" s="6" t="s">
        <v>49</v>
      </c>
      <c r="S967" s="6" t="s">
        <v>49</v>
      </c>
      <c r="T967" s="6" t="s">
        <v>49</v>
      </c>
      <c r="U967" s="6" t="s">
        <v>37</v>
      </c>
      <c r="V967" s="6" t="s">
        <v>37</v>
      </c>
      <c r="W967" s="6" t="s">
        <v>70</v>
      </c>
      <c r="X967" s="6" t="s">
        <v>974</v>
      </c>
      <c r="Y967" s="6" t="s">
        <v>151</v>
      </c>
      <c r="Z967" s="6" t="s">
        <v>5261</v>
      </c>
    </row>
    <row r="968" spans="1:26" ht="13.2">
      <c r="A968" s="5">
        <v>45177.324684305553</v>
      </c>
      <c r="B968" s="6" t="s">
        <v>515</v>
      </c>
      <c r="C968" s="6" t="s">
        <v>27</v>
      </c>
      <c r="D968" s="6" t="s">
        <v>45</v>
      </c>
      <c r="E968" s="6" t="s">
        <v>75</v>
      </c>
      <c r="F968" s="6" t="s">
        <v>164</v>
      </c>
      <c r="G968" s="6" t="s">
        <v>403</v>
      </c>
      <c r="H968" s="6" t="s">
        <v>112</v>
      </c>
      <c r="I968" s="6" t="s">
        <v>33</v>
      </c>
      <c r="J968" s="6" t="s">
        <v>35</v>
      </c>
      <c r="K968" s="6" t="s">
        <v>35</v>
      </c>
      <c r="L968" s="6" t="s">
        <v>35</v>
      </c>
      <c r="M968" s="6" t="s">
        <v>35</v>
      </c>
      <c r="N968" s="6" t="s">
        <v>35</v>
      </c>
      <c r="O968" s="6" t="s">
        <v>87</v>
      </c>
      <c r="P968" s="6" t="s">
        <v>49</v>
      </c>
      <c r="Q968" s="6" t="s">
        <v>37</v>
      </c>
      <c r="R968" s="6" t="s">
        <v>37</v>
      </c>
      <c r="S968" s="6" t="s">
        <v>37</v>
      </c>
      <c r="T968" s="6" t="s">
        <v>37</v>
      </c>
      <c r="U968" s="6" t="s">
        <v>37</v>
      </c>
      <c r="V968" s="6" t="s">
        <v>38</v>
      </c>
      <c r="W968" s="6" t="s">
        <v>61</v>
      </c>
      <c r="X968" s="6" t="s">
        <v>974</v>
      </c>
      <c r="Y968" s="6" t="s">
        <v>97</v>
      </c>
      <c r="Z968" s="6" t="s">
        <v>5280</v>
      </c>
    </row>
    <row r="969" spans="1:26" ht="13.2">
      <c r="A969" s="5">
        <v>45177.325193726851</v>
      </c>
      <c r="B969" s="6" t="s">
        <v>5281</v>
      </c>
      <c r="C969" s="6" t="s">
        <v>27</v>
      </c>
      <c r="D969" s="6" t="s">
        <v>45</v>
      </c>
      <c r="E969" s="6" t="s">
        <v>75</v>
      </c>
      <c r="F969" s="6" t="s">
        <v>5282</v>
      </c>
      <c r="G969" s="6" t="s">
        <v>214</v>
      </c>
      <c r="H969" s="6" t="s">
        <v>32</v>
      </c>
      <c r="I969" s="6" t="s">
        <v>33</v>
      </c>
      <c r="J969" s="6" t="s">
        <v>35</v>
      </c>
      <c r="K969" s="6" t="s">
        <v>48</v>
      </c>
      <c r="L969" s="6" t="s">
        <v>35</v>
      </c>
      <c r="M969" s="6" t="s">
        <v>48</v>
      </c>
      <c r="N969" s="6" t="s">
        <v>35</v>
      </c>
      <c r="O969" s="6" t="s">
        <v>49</v>
      </c>
      <c r="P969" s="6" t="s">
        <v>49</v>
      </c>
      <c r="Q969" s="6" t="s">
        <v>37</v>
      </c>
      <c r="R969" s="6" t="s">
        <v>37</v>
      </c>
      <c r="S969" s="6" t="s">
        <v>37</v>
      </c>
      <c r="T969" s="6" t="s">
        <v>37</v>
      </c>
      <c r="U969" s="6" t="s">
        <v>37</v>
      </c>
      <c r="V969" s="6" t="s">
        <v>37</v>
      </c>
      <c r="W969" s="6" t="s">
        <v>206</v>
      </c>
      <c r="X969" s="6" t="s">
        <v>1026</v>
      </c>
      <c r="Y969" s="6" t="s">
        <v>168</v>
      </c>
      <c r="Z969" s="6" t="s">
        <v>5283</v>
      </c>
    </row>
    <row r="970" spans="1:26" ht="13.2">
      <c r="A970" s="5">
        <v>45177.328495775466</v>
      </c>
      <c r="B970" s="6" t="s">
        <v>2125</v>
      </c>
      <c r="C970" s="6" t="s">
        <v>27</v>
      </c>
      <c r="D970" s="6" t="s">
        <v>45</v>
      </c>
      <c r="E970" s="6" t="s">
        <v>75</v>
      </c>
      <c r="F970" s="6" t="s">
        <v>30</v>
      </c>
      <c r="G970" s="6" t="s">
        <v>31</v>
      </c>
      <c r="H970" s="6" t="s">
        <v>105</v>
      </c>
      <c r="I970" s="6" t="s">
        <v>47</v>
      </c>
      <c r="J970" s="6" t="s">
        <v>48</v>
      </c>
      <c r="K970" s="6" t="s">
        <v>48</v>
      </c>
      <c r="L970" s="6" t="s">
        <v>35</v>
      </c>
      <c r="M970" s="6" t="s">
        <v>48</v>
      </c>
      <c r="N970" s="6" t="s">
        <v>48</v>
      </c>
      <c r="O970" s="6" t="s">
        <v>87</v>
      </c>
      <c r="P970" s="6" t="s">
        <v>37</v>
      </c>
      <c r="Q970" s="6" t="s">
        <v>49</v>
      </c>
      <c r="R970" s="6" t="s">
        <v>37</v>
      </c>
      <c r="S970" s="6" t="s">
        <v>49</v>
      </c>
      <c r="T970" s="6" t="s">
        <v>37</v>
      </c>
      <c r="U970" s="6" t="s">
        <v>69</v>
      </c>
      <c r="V970" s="6" t="s">
        <v>37</v>
      </c>
      <c r="W970" s="6" t="s">
        <v>238</v>
      </c>
      <c r="X970" s="6" t="s">
        <v>1391</v>
      </c>
      <c r="Y970" s="6" t="s">
        <v>286</v>
      </c>
      <c r="Z970" s="6" t="s">
        <v>5291</v>
      </c>
    </row>
    <row r="971" spans="1:26" ht="13.2">
      <c r="A971" s="5">
        <v>45177.331146805554</v>
      </c>
      <c r="B971" s="6" t="s">
        <v>5292</v>
      </c>
      <c r="C971" s="6" t="s">
        <v>44</v>
      </c>
      <c r="D971" s="6" t="s">
        <v>45</v>
      </c>
      <c r="E971" s="6" t="s">
        <v>75</v>
      </c>
      <c r="F971" s="6" t="s">
        <v>248</v>
      </c>
      <c r="G971" s="6" t="s">
        <v>5293</v>
      </c>
      <c r="H971" s="6" t="s">
        <v>46</v>
      </c>
      <c r="I971" s="6" t="s">
        <v>33</v>
      </c>
      <c r="J971" s="6" t="s">
        <v>34</v>
      </c>
      <c r="K971" s="6" t="s">
        <v>34</v>
      </c>
      <c r="L971" s="6" t="s">
        <v>34</v>
      </c>
      <c r="M971" s="6" t="s">
        <v>326</v>
      </c>
      <c r="N971" s="6" t="s">
        <v>34</v>
      </c>
      <c r="O971" s="6" t="s">
        <v>87</v>
      </c>
      <c r="P971" s="6" t="s">
        <v>37</v>
      </c>
      <c r="Q971" s="6" t="s">
        <v>38</v>
      </c>
      <c r="R971" s="6" t="s">
        <v>38</v>
      </c>
      <c r="S971" s="6" t="s">
        <v>37</v>
      </c>
      <c r="T971" s="6" t="s">
        <v>38</v>
      </c>
      <c r="U971" s="6" t="s">
        <v>37</v>
      </c>
      <c r="V971" s="6" t="s">
        <v>363</v>
      </c>
      <c r="W971" s="6" t="s">
        <v>266</v>
      </c>
      <c r="X971" s="6" t="s">
        <v>1001</v>
      </c>
      <c r="Y971" s="6" t="s">
        <v>828</v>
      </c>
      <c r="Z971" s="6" t="s">
        <v>5294</v>
      </c>
    </row>
    <row r="972" spans="1:26" ht="13.2">
      <c r="A972" s="5">
        <v>45177.339322685184</v>
      </c>
      <c r="B972" s="6" t="s">
        <v>5302</v>
      </c>
      <c r="C972" s="6" t="s">
        <v>44</v>
      </c>
      <c r="D972" s="6" t="s">
        <v>45</v>
      </c>
      <c r="E972" s="6" t="s">
        <v>29</v>
      </c>
      <c r="F972" s="6" t="s">
        <v>248</v>
      </c>
      <c r="G972" s="6" t="s">
        <v>454</v>
      </c>
      <c r="H972" s="6" t="s">
        <v>112</v>
      </c>
      <c r="I972" s="6" t="s">
        <v>33</v>
      </c>
      <c r="J972" s="6" t="s">
        <v>35</v>
      </c>
      <c r="K972" s="6" t="s">
        <v>35</v>
      </c>
      <c r="L972" s="6" t="s">
        <v>35</v>
      </c>
      <c r="M972" s="6" t="s">
        <v>35</v>
      </c>
      <c r="N972" s="6" t="s">
        <v>35</v>
      </c>
      <c r="O972" s="6" t="s">
        <v>87</v>
      </c>
      <c r="P972" s="6" t="s">
        <v>37</v>
      </c>
      <c r="Q972" s="6" t="s">
        <v>37</v>
      </c>
      <c r="R972" s="6" t="s">
        <v>37</v>
      </c>
      <c r="S972" s="6" t="s">
        <v>38</v>
      </c>
      <c r="T972" s="6" t="s">
        <v>37</v>
      </c>
      <c r="U972" s="6" t="s">
        <v>38</v>
      </c>
      <c r="V972" s="6" t="s">
        <v>37</v>
      </c>
      <c r="W972" s="6" t="s">
        <v>113</v>
      </c>
      <c r="X972" s="6" t="s">
        <v>1107</v>
      </c>
      <c r="Y972" s="6" t="s">
        <v>1067</v>
      </c>
      <c r="Z972" s="6" t="s">
        <v>5303</v>
      </c>
    </row>
    <row r="973" spans="1:26" ht="13.2">
      <c r="A973" s="5">
        <v>45177.35901763889</v>
      </c>
      <c r="B973" s="6" t="s">
        <v>5315</v>
      </c>
      <c r="C973" s="6" t="s">
        <v>27</v>
      </c>
      <c r="D973" s="6" t="s">
        <v>45</v>
      </c>
      <c r="E973" s="6" t="s">
        <v>29</v>
      </c>
      <c r="F973" s="6" t="s">
        <v>30</v>
      </c>
      <c r="G973" s="6" t="s">
        <v>58</v>
      </c>
      <c r="H973" s="6" t="s">
        <v>112</v>
      </c>
      <c r="I973" s="6" t="s">
        <v>47</v>
      </c>
      <c r="J973" s="6" t="s">
        <v>48</v>
      </c>
      <c r="K973" s="6" t="s">
        <v>48</v>
      </c>
      <c r="L973" s="6" t="s">
        <v>60</v>
      </c>
      <c r="M973" s="6" t="s">
        <v>60</v>
      </c>
      <c r="N973" s="6" t="s">
        <v>60</v>
      </c>
      <c r="O973" s="6" t="s">
        <v>49</v>
      </c>
      <c r="P973" s="6" t="s">
        <v>49</v>
      </c>
      <c r="Q973" s="6" t="s">
        <v>49</v>
      </c>
      <c r="R973" s="6" t="s">
        <v>69</v>
      </c>
      <c r="S973" s="6" t="s">
        <v>49</v>
      </c>
      <c r="T973" s="6" t="s">
        <v>69</v>
      </c>
      <c r="U973" s="6" t="s">
        <v>69</v>
      </c>
      <c r="V973" s="6" t="s">
        <v>49</v>
      </c>
      <c r="W973" s="6" t="s">
        <v>197</v>
      </c>
      <c r="X973" s="6" t="s">
        <v>2157</v>
      </c>
      <c r="Y973" s="6" t="s">
        <v>965</v>
      </c>
      <c r="Z973" s="6" t="s">
        <v>5316</v>
      </c>
    </row>
    <row r="974" spans="1:26" ht="13.2">
      <c r="A974" s="5">
        <v>45177.365957430557</v>
      </c>
      <c r="B974" s="6" t="s">
        <v>5321</v>
      </c>
      <c r="C974" s="6" t="s">
        <v>27</v>
      </c>
      <c r="D974" s="6" t="s">
        <v>45</v>
      </c>
      <c r="E974" s="6" t="s">
        <v>75</v>
      </c>
      <c r="F974" s="6" t="s">
        <v>30</v>
      </c>
      <c r="G974" s="6" t="s">
        <v>31</v>
      </c>
      <c r="H974" s="6" t="s">
        <v>46</v>
      </c>
      <c r="I974" s="6" t="s">
        <v>47</v>
      </c>
      <c r="J974" s="6" t="s">
        <v>48</v>
      </c>
      <c r="K974" s="6" t="s">
        <v>48</v>
      </c>
      <c r="L974" s="6" t="s">
        <v>48</v>
      </c>
      <c r="M974" s="6" t="s">
        <v>48</v>
      </c>
      <c r="N974" s="6" t="s">
        <v>48</v>
      </c>
      <c r="O974" s="6" t="s">
        <v>49</v>
      </c>
      <c r="P974" s="6" t="s">
        <v>49</v>
      </c>
      <c r="Q974" s="6" t="s">
        <v>49</v>
      </c>
      <c r="R974" s="6" t="s">
        <v>49</v>
      </c>
      <c r="S974" s="6" t="s">
        <v>49</v>
      </c>
      <c r="T974" s="6" t="s">
        <v>49</v>
      </c>
      <c r="U974" s="6" t="s">
        <v>49</v>
      </c>
      <c r="V974" s="6" t="s">
        <v>49</v>
      </c>
      <c r="W974" s="6" t="s">
        <v>191</v>
      </c>
      <c r="X974" s="6" t="s">
        <v>1391</v>
      </c>
      <c r="Y974" s="6" t="s">
        <v>1142</v>
      </c>
      <c r="Z974" s="6" t="s">
        <v>5322</v>
      </c>
    </row>
    <row r="975" spans="1:26" ht="13.2">
      <c r="A975" s="5">
        <v>45177.36726402778</v>
      </c>
      <c r="B975" s="6" t="s">
        <v>5327</v>
      </c>
      <c r="C975" s="6" t="s">
        <v>27</v>
      </c>
      <c r="D975" s="6" t="s">
        <v>45</v>
      </c>
      <c r="E975" s="6" t="s">
        <v>75</v>
      </c>
      <c r="F975" s="6" t="s">
        <v>30</v>
      </c>
      <c r="G975" s="6" t="s">
        <v>31</v>
      </c>
      <c r="H975" s="6" t="s">
        <v>46</v>
      </c>
      <c r="I975" s="6" t="s">
        <v>47</v>
      </c>
      <c r="J975" s="6" t="s">
        <v>48</v>
      </c>
      <c r="K975" s="6" t="s">
        <v>48</v>
      </c>
      <c r="L975" s="6" t="s">
        <v>48</v>
      </c>
      <c r="M975" s="6" t="s">
        <v>48</v>
      </c>
      <c r="N975" s="6" t="s">
        <v>48</v>
      </c>
      <c r="O975" s="6" t="s">
        <v>49</v>
      </c>
      <c r="P975" s="6" t="s">
        <v>49</v>
      </c>
      <c r="Q975" s="6" t="s">
        <v>49</v>
      </c>
      <c r="R975" s="6" t="s">
        <v>49</v>
      </c>
      <c r="S975" s="6" t="s">
        <v>49</v>
      </c>
      <c r="T975" s="6" t="s">
        <v>49</v>
      </c>
      <c r="U975" s="6" t="s">
        <v>49</v>
      </c>
      <c r="V975" s="6" t="s">
        <v>49</v>
      </c>
      <c r="W975" s="6" t="s">
        <v>197</v>
      </c>
      <c r="X975" s="6" t="s">
        <v>940</v>
      </c>
      <c r="Y975" s="6" t="s">
        <v>90</v>
      </c>
      <c r="Z975" s="6" t="s">
        <v>5328</v>
      </c>
    </row>
    <row r="976" spans="1:26" ht="13.2">
      <c r="A976" s="5">
        <v>45177.377276145839</v>
      </c>
      <c r="B976" s="6" t="s">
        <v>5331</v>
      </c>
      <c r="C976" s="6" t="s">
        <v>27</v>
      </c>
      <c r="D976" s="6" t="s">
        <v>45</v>
      </c>
      <c r="E976" s="6" t="s">
        <v>75</v>
      </c>
      <c r="F976" s="6" t="s">
        <v>76</v>
      </c>
      <c r="G976" s="6" t="s">
        <v>31</v>
      </c>
      <c r="H976" s="6" t="s">
        <v>46</v>
      </c>
      <c r="I976" s="6" t="s">
        <v>47</v>
      </c>
      <c r="J976" s="6" t="s">
        <v>48</v>
      </c>
      <c r="K976" s="6" t="s">
        <v>48</v>
      </c>
      <c r="L976" s="6" t="s">
        <v>48</v>
      </c>
      <c r="M976" s="6" t="s">
        <v>48</v>
      </c>
      <c r="N976" s="6" t="s">
        <v>48</v>
      </c>
      <c r="O976" s="6" t="s">
        <v>49</v>
      </c>
      <c r="P976" s="6" t="s">
        <v>49</v>
      </c>
      <c r="Q976" s="6" t="s">
        <v>49</v>
      </c>
      <c r="R976" s="6" t="s">
        <v>49</v>
      </c>
      <c r="S976" s="6" t="s">
        <v>49</v>
      </c>
      <c r="T976" s="6" t="s">
        <v>49</v>
      </c>
      <c r="U976" s="6" t="s">
        <v>49</v>
      </c>
      <c r="V976" s="6" t="s">
        <v>37</v>
      </c>
      <c r="W976" s="6" t="s">
        <v>39</v>
      </c>
      <c r="X976" s="6" t="s">
        <v>940</v>
      </c>
      <c r="Y976" s="6" t="s">
        <v>965</v>
      </c>
      <c r="Z976" s="6" t="s">
        <v>5332</v>
      </c>
    </row>
    <row r="977" spans="1:26" ht="13.2">
      <c r="A977" s="5">
        <v>45177.378026932871</v>
      </c>
      <c r="B977" s="6" t="s">
        <v>5342</v>
      </c>
      <c r="C977" s="6" t="s">
        <v>27</v>
      </c>
      <c r="D977" s="6" t="s">
        <v>45</v>
      </c>
      <c r="E977" s="6" t="s">
        <v>75</v>
      </c>
      <c r="F977" s="6" t="s">
        <v>30</v>
      </c>
      <c r="G977" s="6" t="s">
        <v>31</v>
      </c>
      <c r="H977" s="6" t="s">
        <v>83</v>
      </c>
      <c r="I977" s="6" t="s">
        <v>47</v>
      </c>
      <c r="J977" s="6" t="s">
        <v>60</v>
      </c>
      <c r="K977" s="6" t="s">
        <v>60</v>
      </c>
      <c r="L977" s="6" t="s">
        <v>60</v>
      </c>
      <c r="M977" s="6" t="s">
        <v>60</v>
      </c>
      <c r="N977" s="6" t="s">
        <v>60</v>
      </c>
      <c r="O977" s="6" t="s">
        <v>68</v>
      </c>
      <c r="P977" s="6" t="s">
        <v>69</v>
      </c>
      <c r="Q977" s="6" t="s">
        <v>69</v>
      </c>
      <c r="R977" s="6" t="s">
        <v>69</v>
      </c>
      <c r="S977" s="6" t="s">
        <v>69</v>
      </c>
      <c r="T977" s="6" t="s">
        <v>69</v>
      </c>
      <c r="U977" s="6" t="s">
        <v>69</v>
      </c>
      <c r="V977" s="6" t="s">
        <v>69</v>
      </c>
      <c r="W977" s="6" t="s">
        <v>154</v>
      </c>
      <c r="X977" s="6" t="s">
        <v>1626</v>
      </c>
      <c r="Y977" s="6" t="s">
        <v>1117</v>
      </c>
      <c r="Z977" s="6" t="s">
        <v>5343</v>
      </c>
    </row>
    <row r="978" spans="1:26" ht="13.2">
      <c r="A978" s="5">
        <v>45177.379928495371</v>
      </c>
      <c r="B978" s="6" t="s">
        <v>5344</v>
      </c>
      <c r="C978" s="6" t="s">
        <v>27</v>
      </c>
      <c r="D978" s="6" t="s">
        <v>45</v>
      </c>
      <c r="E978" s="6" t="s">
        <v>75</v>
      </c>
      <c r="F978" s="6" t="s">
        <v>30</v>
      </c>
      <c r="G978" s="6" t="s">
        <v>867</v>
      </c>
      <c r="H978" s="6" t="s">
        <v>112</v>
      </c>
      <c r="I978" s="6" t="s">
        <v>33</v>
      </c>
      <c r="J978" s="6" t="s">
        <v>35</v>
      </c>
      <c r="K978" s="6" t="s">
        <v>35</v>
      </c>
      <c r="L978" s="6" t="s">
        <v>35</v>
      </c>
      <c r="M978" s="6" t="s">
        <v>35</v>
      </c>
      <c r="N978" s="6" t="s">
        <v>34</v>
      </c>
      <c r="O978" s="6" t="s">
        <v>87</v>
      </c>
      <c r="P978" s="6" t="s">
        <v>37</v>
      </c>
      <c r="Q978" s="6" t="s">
        <v>38</v>
      </c>
      <c r="R978" s="6" t="s">
        <v>37</v>
      </c>
      <c r="S978" s="6" t="s">
        <v>37</v>
      </c>
      <c r="T978" s="6" t="s">
        <v>37</v>
      </c>
      <c r="U978" s="6" t="s">
        <v>37</v>
      </c>
      <c r="V978" s="6" t="s">
        <v>363</v>
      </c>
      <c r="W978" s="6" t="s">
        <v>159</v>
      </c>
      <c r="X978" s="6" t="s">
        <v>1929</v>
      </c>
      <c r="Y978" s="6" t="s">
        <v>505</v>
      </c>
      <c r="Z978" s="6" t="s">
        <v>5345</v>
      </c>
    </row>
    <row r="979" spans="1:26" ht="13.2">
      <c r="A979" s="5">
        <v>45177.386400000003</v>
      </c>
      <c r="B979" s="6" t="s">
        <v>5346</v>
      </c>
      <c r="C979" s="6" t="s">
        <v>27</v>
      </c>
      <c r="D979" s="6" t="s">
        <v>45</v>
      </c>
      <c r="E979" s="6" t="s">
        <v>75</v>
      </c>
      <c r="F979" s="6" t="s">
        <v>164</v>
      </c>
      <c r="G979" s="6" t="s">
        <v>867</v>
      </c>
      <c r="H979" s="6" t="s">
        <v>226</v>
      </c>
      <c r="I979" s="6" t="s">
        <v>33</v>
      </c>
      <c r="J979" s="6" t="s">
        <v>34</v>
      </c>
      <c r="K979" s="6" t="s">
        <v>34</v>
      </c>
      <c r="L979" s="6" t="s">
        <v>34</v>
      </c>
      <c r="M979" s="6" t="s">
        <v>34</v>
      </c>
      <c r="N979" s="6" t="s">
        <v>34</v>
      </c>
      <c r="O979" s="6" t="s">
        <v>87</v>
      </c>
      <c r="P979" s="6" t="s">
        <v>38</v>
      </c>
      <c r="Q979" s="6" t="s">
        <v>38</v>
      </c>
      <c r="R979" s="6" t="s">
        <v>37</v>
      </c>
      <c r="S979" s="6" t="s">
        <v>38</v>
      </c>
      <c r="T979" s="6" t="s">
        <v>38</v>
      </c>
      <c r="U979" s="6" t="s">
        <v>38</v>
      </c>
      <c r="V979" s="6" t="s">
        <v>38</v>
      </c>
      <c r="W979" s="6" t="s">
        <v>100</v>
      </c>
      <c r="X979" s="6" t="s">
        <v>940</v>
      </c>
      <c r="Y979" s="6" t="s">
        <v>90</v>
      </c>
      <c r="Z979" s="6" t="s">
        <v>5347</v>
      </c>
    </row>
    <row r="980" spans="1:26" ht="13.2">
      <c r="A980" s="5">
        <v>45177.386496967592</v>
      </c>
      <c r="B980" s="6" t="s">
        <v>5350</v>
      </c>
      <c r="C980" s="6" t="s">
        <v>27</v>
      </c>
      <c r="D980" s="6" t="s">
        <v>45</v>
      </c>
      <c r="E980" s="6" t="s">
        <v>75</v>
      </c>
      <c r="F980" s="6" t="s">
        <v>30</v>
      </c>
      <c r="G980" s="6" t="s">
        <v>31</v>
      </c>
      <c r="H980" s="6" t="s">
        <v>112</v>
      </c>
      <c r="I980" s="6" t="s">
        <v>47</v>
      </c>
      <c r="J980" s="6" t="s">
        <v>35</v>
      </c>
      <c r="K980" s="6" t="s">
        <v>35</v>
      </c>
      <c r="L980" s="6" t="s">
        <v>35</v>
      </c>
      <c r="M980" s="6" t="s">
        <v>48</v>
      </c>
      <c r="N980" s="6" t="s">
        <v>48</v>
      </c>
      <c r="O980" s="6" t="s">
        <v>87</v>
      </c>
      <c r="P980" s="6" t="s">
        <v>37</v>
      </c>
      <c r="Q980" s="6" t="s">
        <v>37</v>
      </c>
      <c r="R980" s="6" t="s">
        <v>49</v>
      </c>
      <c r="S980" s="6" t="s">
        <v>49</v>
      </c>
      <c r="T980" s="6" t="s">
        <v>49</v>
      </c>
      <c r="U980" s="6" t="s">
        <v>49</v>
      </c>
      <c r="V980" s="6" t="s">
        <v>38</v>
      </c>
      <c r="W980" s="6" t="s">
        <v>95</v>
      </c>
      <c r="X980" s="6" t="s">
        <v>1107</v>
      </c>
      <c r="Y980" s="6" t="s">
        <v>965</v>
      </c>
      <c r="Z980" s="6" t="s">
        <v>5351</v>
      </c>
    </row>
    <row r="981" spans="1:26" ht="13.2">
      <c r="A981" s="5">
        <v>45177.388975972222</v>
      </c>
      <c r="B981" s="6" t="s">
        <v>5354</v>
      </c>
      <c r="C981" s="6" t="s">
        <v>27</v>
      </c>
      <c r="D981" s="6" t="s">
        <v>5355</v>
      </c>
      <c r="E981" s="6" t="s">
        <v>75</v>
      </c>
      <c r="F981" s="6" t="s">
        <v>30</v>
      </c>
      <c r="G981" s="6" t="s">
        <v>31</v>
      </c>
      <c r="H981" s="6" t="s">
        <v>46</v>
      </c>
      <c r="I981" s="6" t="s">
        <v>47</v>
      </c>
      <c r="J981" s="6" t="s">
        <v>48</v>
      </c>
      <c r="K981" s="6" t="s">
        <v>48</v>
      </c>
      <c r="L981" s="6" t="s">
        <v>48</v>
      </c>
      <c r="M981" s="6" t="s">
        <v>48</v>
      </c>
      <c r="N981" s="6" t="s">
        <v>48</v>
      </c>
      <c r="O981" s="6" t="s">
        <v>49</v>
      </c>
      <c r="P981" s="6" t="s">
        <v>49</v>
      </c>
      <c r="Q981" s="6" t="s">
        <v>49</v>
      </c>
      <c r="R981" s="6" t="s">
        <v>49</v>
      </c>
      <c r="S981" s="6" t="s">
        <v>49</v>
      </c>
      <c r="T981" s="6" t="s">
        <v>49</v>
      </c>
      <c r="U981" s="6" t="s">
        <v>49</v>
      </c>
      <c r="V981" s="6" t="s">
        <v>49</v>
      </c>
      <c r="W981" s="6" t="s">
        <v>1032</v>
      </c>
      <c r="X981" s="6" t="s">
        <v>1320</v>
      </c>
      <c r="Y981" s="6" t="s">
        <v>193</v>
      </c>
      <c r="Z981" s="6" t="s">
        <v>5356</v>
      </c>
    </row>
    <row r="982" spans="1:26" ht="13.2">
      <c r="A982" s="5">
        <v>45177.389313402775</v>
      </c>
      <c r="B982" s="6" t="s">
        <v>5357</v>
      </c>
      <c r="C982" s="6" t="s">
        <v>27</v>
      </c>
      <c r="D982" s="6" t="s">
        <v>45</v>
      </c>
      <c r="E982" s="6" t="s">
        <v>29</v>
      </c>
      <c r="F982" s="6" t="s">
        <v>76</v>
      </c>
      <c r="G982" s="6" t="s">
        <v>31</v>
      </c>
      <c r="H982" s="6" t="s">
        <v>148</v>
      </c>
      <c r="I982" s="6" t="s">
        <v>33</v>
      </c>
      <c r="J982" s="6" t="s">
        <v>35</v>
      </c>
      <c r="K982" s="6" t="s">
        <v>48</v>
      </c>
      <c r="L982" s="6" t="s">
        <v>48</v>
      </c>
      <c r="M982" s="6" t="s">
        <v>48</v>
      </c>
      <c r="N982" s="6" t="s">
        <v>35</v>
      </c>
      <c r="O982" s="6" t="s">
        <v>68</v>
      </c>
      <c r="P982" s="6" t="s">
        <v>69</v>
      </c>
      <c r="Q982" s="6" t="s">
        <v>49</v>
      </c>
      <c r="R982" s="6" t="s">
        <v>69</v>
      </c>
      <c r="S982" s="6" t="s">
        <v>49</v>
      </c>
      <c r="T982" s="6" t="s">
        <v>49</v>
      </c>
      <c r="U982" s="6" t="s">
        <v>37</v>
      </c>
      <c r="V982" s="6" t="s">
        <v>37</v>
      </c>
      <c r="W982" s="6" t="s">
        <v>61</v>
      </c>
      <c r="X982" s="6" t="s">
        <v>1698</v>
      </c>
      <c r="Y982" s="6" t="s">
        <v>4754</v>
      </c>
      <c r="Z982" s="6" t="s">
        <v>5358</v>
      </c>
    </row>
    <row r="983" spans="1:26" ht="13.2">
      <c r="A983" s="5">
        <v>45177.406009768514</v>
      </c>
      <c r="B983" s="6" t="s">
        <v>5369</v>
      </c>
      <c r="C983" s="6" t="s">
        <v>27</v>
      </c>
      <c r="D983" s="6" t="s">
        <v>45</v>
      </c>
      <c r="E983" s="6" t="s">
        <v>75</v>
      </c>
      <c r="F983" s="6" t="s">
        <v>30</v>
      </c>
      <c r="G983" s="6" t="s">
        <v>58</v>
      </c>
      <c r="H983" s="6" t="s">
        <v>226</v>
      </c>
      <c r="I983" s="6" t="s">
        <v>47</v>
      </c>
      <c r="J983" s="6" t="s">
        <v>48</v>
      </c>
      <c r="K983" s="6" t="s">
        <v>48</v>
      </c>
      <c r="L983" s="6" t="s">
        <v>48</v>
      </c>
      <c r="M983" s="6" t="s">
        <v>48</v>
      </c>
      <c r="N983" s="6" t="s">
        <v>48</v>
      </c>
      <c r="O983" s="6" t="s">
        <v>87</v>
      </c>
      <c r="P983" s="6" t="s">
        <v>37</v>
      </c>
      <c r="Q983" s="6" t="s">
        <v>37</v>
      </c>
      <c r="R983" s="6" t="s">
        <v>37</v>
      </c>
      <c r="S983" s="6" t="s">
        <v>49</v>
      </c>
      <c r="T983" s="6" t="s">
        <v>49</v>
      </c>
      <c r="U983" s="6" t="s">
        <v>49</v>
      </c>
      <c r="V983" s="6" t="s">
        <v>49</v>
      </c>
      <c r="W983" s="6" t="s">
        <v>100</v>
      </c>
      <c r="X983" s="6" t="s">
        <v>940</v>
      </c>
      <c r="Y983" s="6" t="s">
        <v>671</v>
      </c>
      <c r="Z983" s="6" t="s">
        <v>5370</v>
      </c>
    </row>
    <row r="984" spans="1:26" ht="13.2">
      <c r="A984" s="5">
        <v>45177.414677175926</v>
      </c>
      <c r="B984" s="6" t="s">
        <v>5376</v>
      </c>
      <c r="C984" s="6" t="s">
        <v>44</v>
      </c>
      <c r="D984" s="6" t="s">
        <v>45</v>
      </c>
      <c r="E984" s="6" t="s">
        <v>29</v>
      </c>
      <c r="F984" s="6" t="s">
        <v>30</v>
      </c>
      <c r="G984" s="6" t="s">
        <v>58</v>
      </c>
      <c r="H984" s="6" t="s">
        <v>226</v>
      </c>
      <c r="I984" s="6" t="s">
        <v>47</v>
      </c>
      <c r="J984" s="6" t="s">
        <v>48</v>
      </c>
      <c r="K984" s="6" t="s">
        <v>48</v>
      </c>
      <c r="L984" s="6" t="s">
        <v>48</v>
      </c>
      <c r="M984" s="6" t="s">
        <v>48</v>
      </c>
      <c r="N984" s="6" t="s">
        <v>48</v>
      </c>
      <c r="O984" s="6" t="s">
        <v>68</v>
      </c>
      <c r="P984" s="6" t="s">
        <v>49</v>
      </c>
      <c r="Q984" s="6" t="s">
        <v>49</v>
      </c>
      <c r="R984" s="6" t="s">
        <v>49</v>
      </c>
      <c r="S984" s="6" t="s">
        <v>49</v>
      </c>
      <c r="T984" s="6" t="s">
        <v>49</v>
      </c>
      <c r="U984" s="6" t="s">
        <v>49</v>
      </c>
      <c r="V984" s="6" t="s">
        <v>49</v>
      </c>
      <c r="W984" s="6" t="s">
        <v>50</v>
      </c>
      <c r="X984" s="6" t="s">
        <v>1024</v>
      </c>
      <c r="Y984" s="6" t="s">
        <v>349</v>
      </c>
      <c r="Z984" s="6" t="s">
        <v>5377</v>
      </c>
    </row>
    <row r="985" spans="1:26" ht="13.2">
      <c r="A985" s="5">
        <v>45177.422122766206</v>
      </c>
      <c r="B985" s="6" t="s">
        <v>5384</v>
      </c>
      <c r="C985" s="6" t="s">
        <v>27</v>
      </c>
      <c r="D985" s="6" t="s">
        <v>45</v>
      </c>
      <c r="E985" s="6" t="s">
        <v>75</v>
      </c>
      <c r="F985" s="6" t="s">
        <v>30</v>
      </c>
      <c r="G985" s="6" t="s">
        <v>31</v>
      </c>
      <c r="H985" s="6" t="s">
        <v>46</v>
      </c>
      <c r="I985" s="6" t="s">
        <v>47</v>
      </c>
      <c r="J985" s="6" t="s">
        <v>48</v>
      </c>
      <c r="K985" s="6" t="s">
        <v>48</v>
      </c>
      <c r="L985" s="6" t="s">
        <v>48</v>
      </c>
      <c r="M985" s="6" t="s">
        <v>48</v>
      </c>
      <c r="N985" s="6" t="s">
        <v>60</v>
      </c>
      <c r="O985" s="6" t="s">
        <v>49</v>
      </c>
      <c r="P985" s="6" t="s">
        <v>49</v>
      </c>
      <c r="Q985" s="6" t="s">
        <v>49</v>
      </c>
      <c r="R985" s="6" t="s">
        <v>37</v>
      </c>
      <c r="S985" s="6" t="s">
        <v>49</v>
      </c>
      <c r="T985" s="6" t="s">
        <v>37</v>
      </c>
      <c r="U985" s="6" t="s">
        <v>49</v>
      </c>
      <c r="V985" s="6" t="s">
        <v>49</v>
      </c>
      <c r="W985" s="6" t="s">
        <v>88</v>
      </c>
      <c r="X985" s="6" t="s">
        <v>440</v>
      </c>
      <c r="Y985" s="6" t="s">
        <v>90</v>
      </c>
      <c r="Z985" s="6" t="s">
        <v>5385</v>
      </c>
    </row>
    <row r="986" spans="1:26" ht="13.2">
      <c r="A986" s="5">
        <v>45177.423852708336</v>
      </c>
      <c r="B986" s="6" t="s">
        <v>5386</v>
      </c>
      <c r="C986" s="6" t="s">
        <v>27</v>
      </c>
      <c r="D986" s="6" t="s">
        <v>45</v>
      </c>
      <c r="E986" s="6" t="s">
        <v>29</v>
      </c>
      <c r="F986" s="6" t="s">
        <v>30</v>
      </c>
      <c r="G986" s="6" t="s">
        <v>31</v>
      </c>
      <c r="H986" s="6" t="s">
        <v>94</v>
      </c>
      <c r="I986" s="6" t="s">
        <v>33</v>
      </c>
      <c r="J986" s="6" t="s">
        <v>35</v>
      </c>
      <c r="K986" s="6" t="s">
        <v>35</v>
      </c>
      <c r="L986" s="6" t="s">
        <v>35</v>
      </c>
      <c r="M986" s="6" t="s">
        <v>35</v>
      </c>
      <c r="N986" s="6" t="s">
        <v>35</v>
      </c>
      <c r="O986" s="6" t="s">
        <v>49</v>
      </c>
      <c r="P986" s="6" t="s">
        <v>38</v>
      </c>
      <c r="Q986" s="6" t="s">
        <v>38</v>
      </c>
      <c r="R986" s="6" t="s">
        <v>38</v>
      </c>
      <c r="S986" s="6" t="s">
        <v>37</v>
      </c>
      <c r="T986" s="6" t="s">
        <v>37</v>
      </c>
      <c r="U986" s="6" t="s">
        <v>37</v>
      </c>
      <c r="V986" s="6" t="s">
        <v>37</v>
      </c>
      <c r="W986" s="6" t="s">
        <v>126</v>
      </c>
      <c r="X986" s="6" t="s">
        <v>440</v>
      </c>
      <c r="Y986" s="6" t="s">
        <v>431</v>
      </c>
      <c r="Z986" s="6" t="s">
        <v>5387</v>
      </c>
    </row>
    <row r="987" spans="1:26" ht="13.2">
      <c r="A987" s="5">
        <v>45177.424839548607</v>
      </c>
      <c r="B987" s="6" t="s">
        <v>5388</v>
      </c>
      <c r="C987" s="6" t="s">
        <v>27</v>
      </c>
      <c r="D987" s="6" t="s">
        <v>45</v>
      </c>
      <c r="E987" s="6" t="s">
        <v>29</v>
      </c>
      <c r="F987" s="6" t="s">
        <v>30</v>
      </c>
      <c r="G987" s="6" t="s">
        <v>31</v>
      </c>
      <c r="H987" s="6" t="s">
        <v>83</v>
      </c>
      <c r="I987" s="6" t="s">
        <v>47</v>
      </c>
      <c r="J987" s="6" t="s">
        <v>48</v>
      </c>
      <c r="K987" s="6" t="s">
        <v>48</v>
      </c>
      <c r="L987" s="6" t="s">
        <v>48</v>
      </c>
      <c r="M987" s="6" t="s">
        <v>48</v>
      </c>
      <c r="N987" s="6" t="s">
        <v>48</v>
      </c>
      <c r="O987" s="6" t="s">
        <v>49</v>
      </c>
      <c r="P987" s="6" t="s">
        <v>49</v>
      </c>
      <c r="Q987" s="6" t="s">
        <v>49</v>
      </c>
      <c r="R987" s="6" t="s">
        <v>49</v>
      </c>
      <c r="S987" s="6" t="s">
        <v>49</v>
      </c>
      <c r="T987" s="6" t="s">
        <v>49</v>
      </c>
      <c r="U987" s="6" t="s">
        <v>49</v>
      </c>
      <c r="V987" s="6" t="s">
        <v>49</v>
      </c>
      <c r="W987" s="6" t="s">
        <v>159</v>
      </c>
      <c r="X987" s="6" t="s">
        <v>955</v>
      </c>
      <c r="Y987" s="6" t="s">
        <v>528</v>
      </c>
      <c r="Z987" s="6" t="s">
        <v>5389</v>
      </c>
    </row>
    <row r="988" spans="1:26" ht="13.2">
      <c r="A988" s="5">
        <v>45177.425438321763</v>
      </c>
      <c r="B988" s="6" t="s">
        <v>5390</v>
      </c>
      <c r="C988" s="6" t="s">
        <v>27</v>
      </c>
      <c r="D988" s="6" t="s">
        <v>45</v>
      </c>
      <c r="E988" s="6" t="s">
        <v>75</v>
      </c>
      <c r="F988" s="6" t="s">
        <v>30</v>
      </c>
      <c r="G988" s="6" t="s">
        <v>31</v>
      </c>
      <c r="H988" s="6" t="s">
        <v>148</v>
      </c>
      <c r="I988" s="6" t="s">
        <v>47</v>
      </c>
      <c r="J988" s="6" t="s">
        <v>35</v>
      </c>
      <c r="K988" s="6" t="s">
        <v>48</v>
      </c>
      <c r="L988" s="6" t="s">
        <v>48</v>
      </c>
      <c r="M988" s="6" t="s">
        <v>48</v>
      </c>
      <c r="N988" s="6" t="s">
        <v>48</v>
      </c>
      <c r="O988" s="6" t="s">
        <v>49</v>
      </c>
      <c r="P988" s="6" t="s">
        <v>49</v>
      </c>
      <c r="Q988" s="6" t="s">
        <v>49</v>
      </c>
      <c r="R988" s="6" t="s">
        <v>69</v>
      </c>
      <c r="S988" s="6" t="s">
        <v>49</v>
      </c>
      <c r="T988" s="6" t="s">
        <v>49</v>
      </c>
      <c r="U988" s="6" t="s">
        <v>49</v>
      </c>
      <c r="V988" s="6" t="s">
        <v>49</v>
      </c>
      <c r="W988" s="6" t="s">
        <v>113</v>
      </c>
      <c r="X988" s="6" t="s">
        <v>1302</v>
      </c>
      <c r="Y988" s="6" t="s">
        <v>286</v>
      </c>
      <c r="Z988" s="6" t="s">
        <v>5391</v>
      </c>
    </row>
    <row r="989" spans="1:26" ht="13.2">
      <c r="A989" s="5">
        <v>45177.425905324075</v>
      </c>
      <c r="B989" s="6" t="s">
        <v>5394</v>
      </c>
      <c r="C989" s="6" t="s">
        <v>27</v>
      </c>
      <c r="D989" s="6" t="s">
        <v>45</v>
      </c>
      <c r="E989" s="6" t="s">
        <v>75</v>
      </c>
      <c r="F989" s="6" t="s">
        <v>30</v>
      </c>
      <c r="G989" s="6" t="s">
        <v>58</v>
      </c>
      <c r="H989" s="6" t="s">
        <v>94</v>
      </c>
      <c r="I989" s="6" t="s">
        <v>47</v>
      </c>
      <c r="J989" s="6" t="s">
        <v>48</v>
      </c>
      <c r="K989" s="6" t="s">
        <v>48</v>
      </c>
      <c r="L989" s="6" t="s">
        <v>48</v>
      </c>
      <c r="M989" s="6" t="s">
        <v>48</v>
      </c>
      <c r="N989" s="6" t="s">
        <v>48</v>
      </c>
      <c r="O989" s="6" t="s">
        <v>87</v>
      </c>
      <c r="P989" s="6" t="s">
        <v>49</v>
      </c>
      <c r="Q989" s="6" t="s">
        <v>37</v>
      </c>
      <c r="R989" s="6" t="s">
        <v>37</v>
      </c>
      <c r="S989" s="6" t="s">
        <v>37</v>
      </c>
      <c r="T989" s="6" t="s">
        <v>37</v>
      </c>
      <c r="U989" s="6" t="s">
        <v>37</v>
      </c>
      <c r="V989" s="6" t="s">
        <v>37</v>
      </c>
      <c r="W989" s="6" t="s">
        <v>266</v>
      </c>
      <c r="X989" s="6" t="s">
        <v>1088</v>
      </c>
      <c r="Y989" s="6" t="s">
        <v>151</v>
      </c>
      <c r="Z989" s="6" t="s">
        <v>5395</v>
      </c>
    </row>
    <row r="990" spans="1:26" ht="13.2">
      <c r="A990" s="5">
        <v>45177.43275709491</v>
      </c>
      <c r="B990" s="6" t="s">
        <v>5396</v>
      </c>
      <c r="C990" s="6" t="s">
        <v>27</v>
      </c>
      <c r="D990" s="6" t="s">
        <v>45</v>
      </c>
      <c r="E990" s="6" t="s">
        <v>29</v>
      </c>
      <c r="F990" s="6" t="s">
        <v>30</v>
      </c>
      <c r="G990" s="6" t="s">
        <v>31</v>
      </c>
      <c r="H990" s="6" t="s">
        <v>83</v>
      </c>
      <c r="I990" s="6" t="s">
        <v>47</v>
      </c>
      <c r="J990" s="6" t="s">
        <v>35</v>
      </c>
      <c r="K990" s="6" t="s">
        <v>35</v>
      </c>
      <c r="L990" s="6" t="s">
        <v>35</v>
      </c>
      <c r="M990" s="6" t="s">
        <v>35</v>
      </c>
      <c r="N990" s="6" t="s">
        <v>35</v>
      </c>
      <c r="O990" s="6" t="s">
        <v>87</v>
      </c>
      <c r="P990" s="6" t="s">
        <v>37</v>
      </c>
      <c r="Q990" s="6" t="s">
        <v>37</v>
      </c>
      <c r="R990" s="6" t="s">
        <v>37</v>
      </c>
      <c r="S990" s="6" t="s">
        <v>37</v>
      </c>
      <c r="T990" s="6" t="s">
        <v>37</v>
      </c>
      <c r="U990" s="6" t="s">
        <v>37</v>
      </c>
      <c r="V990" s="6" t="s">
        <v>37</v>
      </c>
      <c r="W990" s="6" t="s">
        <v>70</v>
      </c>
      <c r="X990" s="6" t="s">
        <v>1107</v>
      </c>
      <c r="Y990" s="6" t="s">
        <v>505</v>
      </c>
      <c r="Z990" s="6" t="s">
        <v>5397</v>
      </c>
    </row>
    <row r="991" spans="1:26" ht="13.2">
      <c r="A991" s="5">
        <v>45177.433329432868</v>
      </c>
      <c r="B991" s="6" t="s">
        <v>5398</v>
      </c>
      <c r="C991" s="6" t="s">
        <v>27</v>
      </c>
      <c r="D991" s="6" t="s">
        <v>45</v>
      </c>
      <c r="E991" s="6" t="s">
        <v>29</v>
      </c>
      <c r="F991" s="6" t="s">
        <v>30</v>
      </c>
      <c r="G991" s="6" t="s">
        <v>31</v>
      </c>
      <c r="H991" s="6" t="s">
        <v>46</v>
      </c>
      <c r="I991" s="6" t="s">
        <v>47</v>
      </c>
      <c r="J991" s="6" t="s">
        <v>48</v>
      </c>
      <c r="K991" s="6" t="s">
        <v>48</v>
      </c>
      <c r="L991" s="6" t="s">
        <v>48</v>
      </c>
      <c r="M991" s="6" t="s">
        <v>35</v>
      </c>
      <c r="N991" s="6" t="s">
        <v>35</v>
      </c>
      <c r="O991" s="6" t="s">
        <v>87</v>
      </c>
      <c r="P991" s="6" t="s">
        <v>37</v>
      </c>
      <c r="Q991" s="6" t="s">
        <v>37</v>
      </c>
      <c r="R991" s="6" t="s">
        <v>37</v>
      </c>
      <c r="S991" s="6" t="s">
        <v>37</v>
      </c>
      <c r="T991" s="6" t="s">
        <v>37</v>
      </c>
      <c r="U991" s="6" t="s">
        <v>37</v>
      </c>
      <c r="V991" s="6" t="s">
        <v>37</v>
      </c>
      <c r="W991" s="6" t="s">
        <v>70</v>
      </c>
      <c r="X991" s="6" t="s">
        <v>1107</v>
      </c>
      <c r="Y991" s="6" t="s">
        <v>505</v>
      </c>
      <c r="Z991" s="6" t="s">
        <v>5399</v>
      </c>
    </row>
    <row r="992" spans="1:26" ht="13.2">
      <c r="A992" s="5">
        <v>45177.434652268523</v>
      </c>
      <c r="B992" s="6" t="s">
        <v>5402</v>
      </c>
      <c r="C992" s="6" t="s">
        <v>27</v>
      </c>
      <c r="D992" s="6" t="s">
        <v>45</v>
      </c>
      <c r="E992" s="6" t="s">
        <v>230</v>
      </c>
      <c r="F992" s="6" t="s">
        <v>30</v>
      </c>
      <c r="G992" s="6" t="s">
        <v>58</v>
      </c>
      <c r="H992" s="6" t="s">
        <v>94</v>
      </c>
      <c r="I992" s="6" t="s">
        <v>47</v>
      </c>
      <c r="J992" s="6" t="s">
        <v>48</v>
      </c>
      <c r="K992" s="6" t="s">
        <v>48</v>
      </c>
      <c r="L992" s="6" t="s">
        <v>48</v>
      </c>
      <c r="M992" s="6" t="s">
        <v>48</v>
      </c>
      <c r="N992" s="6" t="s">
        <v>48</v>
      </c>
      <c r="O992" s="6" t="s">
        <v>49</v>
      </c>
      <c r="P992" s="6" t="s">
        <v>49</v>
      </c>
      <c r="Q992" s="6" t="s">
        <v>49</v>
      </c>
      <c r="R992" s="6" t="s">
        <v>49</v>
      </c>
      <c r="S992" s="6" t="s">
        <v>49</v>
      </c>
      <c r="T992" s="6" t="s">
        <v>49</v>
      </c>
      <c r="U992" s="6" t="s">
        <v>49</v>
      </c>
      <c r="V992" s="6" t="s">
        <v>49</v>
      </c>
      <c r="W992" s="6" t="s">
        <v>106</v>
      </c>
      <c r="X992" s="6" t="s">
        <v>1024</v>
      </c>
      <c r="Y992" s="6" t="s">
        <v>779</v>
      </c>
      <c r="Z992" s="6" t="s">
        <v>5403</v>
      </c>
    </row>
    <row r="993" spans="1:26" ht="13.2">
      <c r="A993" s="5">
        <v>45177.437760115739</v>
      </c>
      <c r="B993" s="6" t="s">
        <v>5409</v>
      </c>
      <c r="C993" s="6" t="s">
        <v>44</v>
      </c>
      <c r="D993" s="6" t="s">
        <v>45</v>
      </c>
      <c r="E993" s="6" t="s">
        <v>75</v>
      </c>
      <c r="F993" s="6" t="s">
        <v>248</v>
      </c>
      <c r="G993" s="6" t="s">
        <v>58</v>
      </c>
      <c r="H993" s="6" t="s">
        <v>83</v>
      </c>
      <c r="I993" s="6" t="s">
        <v>47</v>
      </c>
      <c r="J993" s="6" t="s">
        <v>48</v>
      </c>
      <c r="K993" s="6" t="s">
        <v>35</v>
      </c>
      <c r="L993" s="6" t="s">
        <v>35</v>
      </c>
      <c r="M993" s="6" t="s">
        <v>35</v>
      </c>
      <c r="N993" s="6" t="s">
        <v>35</v>
      </c>
      <c r="O993" s="6" t="s">
        <v>87</v>
      </c>
      <c r="P993" s="6" t="s">
        <v>37</v>
      </c>
      <c r="Q993" s="6" t="s">
        <v>37</v>
      </c>
      <c r="R993" s="6" t="s">
        <v>37</v>
      </c>
      <c r="S993" s="6" t="s">
        <v>37</v>
      </c>
      <c r="T993" s="6" t="s">
        <v>37</v>
      </c>
      <c r="U993" s="6" t="s">
        <v>37</v>
      </c>
      <c r="V993" s="6" t="s">
        <v>37</v>
      </c>
      <c r="W993" s="6" t="s">
        <v>106</v>
      </c>
      <c r="X993" s="6" t="s">
        <v>5228</v>
      </c>
      <c r="Y993" s="6" t="s">
        <v>1142</v>
      </c>
      <c r="Z993" s="6" t="s">
        <v>5410</v>
      </c>
    </row>
    <row r="994" spans="1:26" ht="13.2">
      <c r="A994" s="5">
        <v>45177.437775150465</v>
      </c>
      <c r="B994" s="6" t="s">
        <v>5411</v>
      </c>
      <c r="C994" s="6" t="s">
        <v>44</v>
      </c>
      <c r="D994" s="6" t="s">
        <v>45</v>
      </c>
      <c r="E994" s="6" t="s">
        <v>75</v>
      </c>
      <c r="F994" s="6" t="s">
        <v>164</v>
      </c>
      <c r="G994" s="6" t="s">
        <v>214</v>
      </c>
      <c r="H994" s="6" t="s">
        <v>46</v>
      </c>
      <c r="I994" s="6" t="s">
        <v>33</v>
      </c>
      <c r="J994" s="6" t="s">
        <v>35</v>
      </c>
      <c r="K994" s="6" t="s">
        <v>35</v>
      </c>
      <c r="L994" s="6" t="s">
        <v>35</v>
      </c>
      <c r="M994" s="6" t="s">
        <v>34</v>
      </c>
      <c r="N994" s="6" t="s">
        <v>34</v>
      </c>
      <c r="O994" s="6" t="s">
        <v>87</v>
      </c>
      <c r="P994" s="6" t="s">
        <v>37</v>
      </c>
      <c r="Q994" s="6" t="s">
        <v>37</v>
      </c>
      <c r="R994" s="6" t="s">
        <v>37</v>
      </c>
      <c r="S994" s="6" t="s">
        <v>38</v>
      </c>
      <c r="T994" s="6" t="s">
        <v>37</v>
      </c>
      <c r="U994" s="6" t="s">
        <v>38</v>
      </c>
      <c r="V994" s="6" t="s">
        <v>37</v>
      </c>
      <c r="W994" s="6" t="s">
        <v>50</v>
      </c>
      <c r="X994" s="6" t="s">
        <v>978</v>
      </c>
      <c r="Y994" s="6" t="s">
        <v>151</v>
      </c>
      <c r="Z994" s="6" t="s">
        <v>5412</v>
      </c>
    </row>
    <row r="995" spans="1:26" ht="13.2">
      <c r="A995" s="5">
        <v>45177.446884594909</v>
      </c>
      <c r="B995" s="6" t="s">
        <v>5431</v>
      </c>
      <c r="C995" s="6" t="s">
        <v>27</v>
      </c>
      <c r="D995" s="6" t="s">
        <v>45</v>
      </c>
      <c r="E995" s="6" t="s">
        <v>29</v>
      </c>
      <c r="F995" s="6" t="s">
        <v>30</v>
      </c>
      <c r="G995" s="6" t="s">
        <v>31</v>
      </c>
      <c r="H995" s="6" t="s">
        <v>46</v>
      </c>
      <c r="I995" s="6" t="s">
        <v>47</v>
      </c>
      <c r="J995" s="6" t="s">
        <v>48</v>
      </c>
      <c r="K995" s="6" t="s">
        <v>48</v>
      </c>
      <c r="L995" s="6" t="s">
        <v>48</v>
      </c>
      <c r="M995" s="6" t="s">
        <v>48</v>
      </c>
      <c r="N995" s="6" t="s">
        <v>48</v>
      </c>
      <c r="O995" s="6" t="s">
        <v>49</v>
      </c>
      <c r="P995" s="6" t="s">
        <v>49</v>
      </c>
      <c r="Q995" s="6" t="s">
        <v>49</v>
      </c>
      <c r="R995" s="6" t="s">
        <v>49</v>
      </c>
      <c r="S995" s="6" t="s">
        <v>37</v>
      </c>
      <c r="T995" s="6" t="s">
        <v>49</v>
      </c>
      <c r="U995" s="6" t="s">
        <v>49</v>
      </c>
      <c r="V995" s="6" t="s">
        <v>49</v>
      </c>
      <c r="W995" s="6" t="s">
        <v>191</v>
      </c>
      <c r="X995" s="6" t="s">
        <v>978</v>
      </c>
      <c r="Y995" s="6" t="s">
        <v>393</v>
      </c>
      <c r="Z995" s="6" t="s">
        <v>5432</v>
      </c>
    </row>
    <row r="996" spans="1:26" ht="13.2">
      <c r="A996" s="5">
        <v>45177.448175740741</v>
      </c>
      <c r="B996" s="6" t="s">
        <v>5433</v>
      </c>
      <c r="C996" s="6" t="s">
        <v>27</v>
      </c>
      <c r="D996" s="6" t="s">
        <v>45</v>
      </c>
      <c r="E996" s="6" t="s">
        <v>29</v>
      </c>
      <c r="F996" s="6" t="s">
        <v>30</v>
      </c>
      <c r="G996" s="6" t="s">
        <v>31</v>
      </c>
      <c r="H996" s="6" t="s">
        <v>226</v>
      </c>
      <c r="I996" s="6" t="s">
        <v>47</v>
      </c>
      <c r="J996" s="6" t="s">
        <v>48</v>
      </c>
      <c r="K996" s="6" t="s">
        <v>48</v>
      </c>
      <c r="L996" s="6" t="s">
        <v>48</v>
      </c>
      <c r="M996" s="6" t="s">
        <v>48</v>
      </c>
      <c r="N996" s="6" t="s">
        <v>48</v>
      </c>
      <c r="O996" s="6" t="s">
        <v>49</v>
      </c>
      <c r="P996" s="6" t="s">
        <v>49</v>
      </c>
      <c r="Q996" s="6" t="s">
        <v>49</v>
      </c>
      <c r="R996" s="6" t="s">
        <v>49</v>
      </c>
      <c r="S996" s="6" t="s">
        <v>49</v>
      </c>
      <c r="T996" s="6" t="s">
        <v>49</v>
      </c>
      <c r="U996" s="6" t="s">
        <v>49</v>
      </c>
      <c r="V996" s="6" t="s">
        <v>49</v>
      </c>
      <c r="W996" s="6" t="s">
        <v>119</v>
      </c>
      <c r="X996" s="6" t="s">
        <v>1107</v>
      </c>
      <c r="Y996" s="6" t="s">
        <v>223</v>
      </c>
      <c r="Z996" s="6" t="s">
        <v>5434</v>
      </c>
    </row>
    <row r="997" spans="1:26" ht="13.2">
      <c r="A997" s="5">
        <v>45177.450702280097</v>
      </c>
      <c r="B997" s="6" t="s">
        <v>5435</v>
      </c>
      <c r="C997" s="6" t="s">
        <v>44</v>
      </c>
      <c r="D997" s="6" t="s">
        <v>5436</v>
      </c>
      <c r="E997" s="6" t="s">
        <v>29</v>
      </c>
      <c r="F997" s="6" t="s">
        <v>30</v>
      </c>
      <c r="G997" s="6" t="s">
        <v>31</v>
      </c>
      <c r="H997" s="6" t="s">
        <v>201</v>
      </c>
      <c r="I997" s="6" t="s">
        <v>47</v>
      </c>
      <c r="J997" s="6" t="s">
        <v>60</v>
      </c>
      <c r="K997" s="6" t="s">
        <v>60</v>
      </c>
      <c r="L997" s="6" t="s">
        <v>60</v>
      </c>
      <c r="M997" s="6" t="s">
        <v>60</v>
      </c>
      <c r="N997" s="6" t="s">
        <v>60</v>
      </c>
      <c r="O997" s="6" t="s">
        <v>87</v>
      </c>
      <c r="P997" s="6" t="s">
        <v>49</v>
      </c>
      <c r="Q997" s="6" t="s">
        <v>37</v>
      </c>
      <c r="R997" s="6" t="s">
        <v>37</v>
      </c>
      <c r="S997" s="6" t="s">
        <v>49</v>
      </c>
      <c r="T997" s="6" t="s">
        <v>49</v>
      </c>
      <c r="U997" s="6" t="s">
        <v>49</v>
      </c>
      <c r="V997" s="6" t="s">
        <v>49</v>
      </c>
      <c r="W997" s="6" t="s">
        <v>154</v>
      </c>
      <c r="X997" s="6" t="s">
        <v>1501</v>
      </c>
      <c r="Y997" s="6" t="s">
        <v>151</v>
      </c>
      <c r="Z997" s="6" t="s">
        <v>5437</v>
      </c>
    </row>
    <row r="998" spans="1:26" ht="13.2">
      <c r="A998" s="5">
        <v>45177.451915763886</v>
      </c>
      <c r="B998" s="6" t="s">
        <v>5438</v>
      </c>
      <c r="C998" s="6" t="s">
        <v>44</v>
      </c>
      <c r="D998" s="6" t="s">
        <v>45</v>
      </c>
      <c r="E998" s="6" t="s">
        <v>29</v>
      </c>
      <c r="F998" s="6" t="s">
        <v>30</v>
      </c>
      <c r="G998" s="6" t="s">
        <v>31</v>
      </c>
      <c r="H998" s="6" t="s">
        <v>59</v>
      </c>
      <c r="I998" s="6" t="s">
        <v>33</v>
      </c>
      <c r="J998" s="6" t="s">
        <v>34</v>
      </c>
      <c r="K998" s="6" t="s">
        <v>34</v>
      </c>
      <c r="L998" s="6" t="s">
        <v>35</v>
      </c>
      <c r="M998" s="6" t="s">
        <v>35</v>
      </c>
      <c r="N998" s="6" t="s">
        <v>35</v>
      </c>
      <c r="O998" s="6" t="s">
        <v>87</v>
      </c>
      <c r="P998" s="6" t="s">
        <v>37</v>
      </c>
      <c r="Q998" s="6" t="s">
        <v>37</v>
      </c>
      <c r="R998" s="6" t="s">
        <v>38</v>
      </c>
      <c r="S998" s="6" t="s">
        <v>37</v>
      </c>
      <c r="T998" s="6" t="s">
        <v>37</v>
      </c>
      <c r="U998" s="6" t="s">
        <v>38</v>
      </c>
      <c r="V998" s="6" t="s">
        <v>38</v>
      </c>
      <c r="W998" s="6" t="s">
        <v>5439</v>
      </c>
      <c r="X998" s="6" t="s">
        <v>2356</v>
      </c>
      <c r="Y998" s="6" t="s">
        <v>885</v>
      </c>
      <c r="Z998" s="6" t="s">
        <v>5440</v>
      </c>
    </row>
    <row r="999" spans="1:26" ht="13.2">
      <c r="A999" s="5">
        <v>45177.453025729163</v>
      </c>
      <c r="B999" s="6" t="s">
        <v>5444</v>
      </c>
      <c r="C999" s="6" t="s">
        <v>44</v>
      </c>
      <c r="D999" s="6" t="s">
        <v>45</v>
      </c>
      <c r="E999" s="6" t="s">
        <v>75</v>
      </c>
      <c r="F999" s="6" t="s">
        <v>30</v>
      </c>
      <c r="G999" s="6" t="s">
        <v>31</v>
      </c>
      <c r="H999" s="6" t="s">
        <v>59</v>
      </c>
      <c r="I999" s="6" t="s">
        <v>33</v>
      </c>
      <c r="J999" s="6" t="s">
        <v>35</v>
      </c>
      <c r="K999" s="6" t="s">
        <v>35</v>
      </c>
      <c r="L999" s="6" t="s">
        <v>35</v>
      </c>
      <c r="M999" s="6" t="s">
        <v>35</v>
      </c>
      <c r="N999" s="6" t="s">
        <v>35</v>
      </c>
      <c r="O999" s="6" t="s">
        <v>87</v>
      </c>
      <c r="P999" s="6" t="s">
        <v>37</v>
      </c>
      <c r="Q999" s="6" t="s">
        <v>37</v>
      </c>
      <c r="R999" s="6" t="s">
        <v>37</v>
      </c>
      <c r="S999" s="6" t="s">
        <v>37</v>
      </c>
      <c r="T999" s="6" t="s">
        <v>37</v>
      </c>
      <c r="U999" s="6" t="s">
        <v>37</v>
      </c>
      <c r="V999" s="6" t="s">
        <v>37</v>
      </c>
      <c r="W999" s="6" t="s">
        <v>100</v>
      </c>
      <c r="X999" s="6" t="s">
        <v>1652</v>
      </c>
      <c r="Y999" s="6" t="s">
        <v>2725</v>
      </c>
      <c r="Z999" s="6" t="s">
        <v>5445</v>
      </c>
    </row>
    <row r="1000" spans="1:26" ht="13.2">
      <c r="A1000" s="5">
        <v>45177.454304386571</v>
      </c>
      <c r="B1000" s="6" t="s">
        <v>5452</v>
      </c>
      <c r="C1000" s="6" t="s">
        <v>44</v>
      </c>
      <c r="D1000" s="6" t="s">
        <v>45</v>
      </c>
      <c r="E1000" s="6" t="s">
        <v>29</v>
      </c>
      <c r="F1000" s="6" t="s">
        <v>30</v>
      </c>
      <c r="G1000" s="6" t="s">
        <v>214</v>
      </c>
      <c r="H1000" s="6" t="s">
        <v>83</v>
      </c>
      <c r="I1000" s="6" t="s">
        <v>33</v>
      </c>
      <c r="J1000" s="6" t="s">
        <v>34</v>
      </c>
      <c r="K1000" s="6" t="s">
        <v>34</v>
      </c>
      <c r="L1000" s="6" t="s">
        <v>34</v>
      </c>
      <c r="M1000" s="6" t="s">
        <v>34</v>
      </c>
      <c r="N1000" s="6" t="s">
        <v>34</v>
      </c>
      <c r="O1000" s="6" t="s">
        <v>87</v>
      </c>
      <c r="P1000" s="6" t="s">
        <v>37</v>
      </c>
      <c r="Q1000" s="6" t="s">
        <v>38</v>
      </c>
      <c r="R1000" s="6" t="s">
        <v>37</v>
      </c>
      <c r="S1000" s="6" t="s">
        <v>38</v>
      </c>
      <c r="T1000" s="6" t="s">
        <v>38</v>
      </c>
      <c r="U1000" s="6" t="s">
        <v>37</v>
      </c>
      <c r="V1000" s="6" t="s">
        <v>49</v>
      </c>
      <c r="W1000" s="6" t="s">
        <v>88</v>
      </c>
      <c r="X1000" s="6" t="s">
        <v>1004</v>
      </c>
      <c r="Y1000" s="6" t="s">
        <v>5453</v>
      </c>
      <c r="Z1000" s="6" t="s">
        <v>1021</v>
      </c>
    </row>
    <row r="1001" spans="1:26" ht="13.2">
      <c r="A1001" s="5">
        <v>45177.478411099539</v>
      </c>
      <c r="B1001" s="6" t="s">
        <v>5469</v>
      </c>
      <c r="C1001" s="6" t="s">
        <v>44</v>
      </c>
      <c r="D1001" s="6" t="s">
        <v>45</v>
      </c>
      <c r="E1001" s="6" t="s">
        <v>75</v>
      </c>
      <c r="F1001" s="6" t="s">
        <v>57</v>
      </c>
      <c r="G1001" s="6" t="s">
        <v>31</v>
      </c>
      <c r="H1001" s="6" t="s">
        <v>112</v>
      </c>
      <c r="I1001" s="6" t="s">
        <v>33</v>
      </c>
      <c r="J1001" s="6" t="s">
        <v>326</v>
      </c>
      <c r="K1001" s="6" t="s">
        <v>34</v>
      </c>
      <c r="L1001" s="6" t="s">
        <v>35</v>
      </c>
      <c r="M1001" s="6" t="s">
        <v>35</v>
      </c>
      <c r="N1001" s="6" t="s">
        <v>34</v>
      </c>
      <c r="O1001" s="6" t="s">
        <v>87</v>
      </c>
      <c r="P1001" s="6" t="s">
        <v>37</v>
      </c>
      <c r="Q1001" s="6" t="s">
        <v>37</v>
      </c>
      <c r="R1001" s="6" t="s">
        <v>38</v>
      </c>
      <c r="S1001" s="6" t="s">
        <v>37</v>
      </c>
      <c r="T1001" s="6" t="s">
        <v>49</v>
      </c>
      <c r="U1001" s="6" t="s">
        <v>37</v>
      </c>
      <c r="V1001" s="6" t="s">
        <v>37</v>
      </c>
      <c r="W1001" s="6" t="s">
        <v>119</v>
      </c>
      <c r="X1001" s="6" t="s">
        <v>1320</v>
      </c>
      <c r="Y1001" s="6" t="s">
        <v>286</v>
      </c>
      <c r="Z1001" s="6" t="s">
        <v>5470</v>
      </c>
    </row>
    <row r="1002" spans="1:26" ht="13.2">
      <c r="A1002" s="5">
        <v>45177.588385312498</v>
      </c>
      <c r="B1002" s="6" t="s">
        <v>5488</v>
      </c>
      <c r="C1002" s="6" t="s">
        <v>44</v>
      </c>
      <c r="D1002" s="6" t="s">
        <v>45</v>
      </c>
      <c r="E1002" s="6" t="s">
        <v>29</v>
      </c>
      <c r="F1002" s="6" t="s">
        <v>164</v>
      </c>
      <c r="G1002" s="6" t="s">
        <v>214</v>
      </c>
      <c r="H1002" s="6" t="s">
        <v>32</v>
      </c>
      <c r="I1002" s="6" t="s">
        <v>33</v>
      </c>
      <c r="J1002" s="6" t="s">
        <v>35</v>
      </c>
      <c r="K1002" s="6" t="s">
        <v>35</v>
      </c>
      <c r="L1002" s="6" t="s">
        <v>35</v>
      </c>
      <c r="M1002" s="6" t="s">
        <v>35</v>
      </c>
      <c r="N1002" s="6" t="s">
        <v>35</v>
      </c>
      <c r="O1002" s="6" t="s">
        <v>87</v>
      </c>
      <c r="P1002" s="6" t="s">
        <v>49</v>
      </c>
      <c r="Q1002" s="6" t="s">
        <v>37</v>
      </c>
      <c r="R1002" s="6" t="s">
        <v>37</v>
      </c>
      <c r="S1002" s="6" t="s">
        <v>37</v>
      </c>
      <c r="T1002" s="6" t="s">
        <v>37</v>
      </c>
      <c r="U1002" s="6" t="s">
        <v>38</v>
      </c>
      <c r="V1002" s="6" t="s">
        <v>38</v>
      </c>
      <c r="W1002" s="6" t="s">
        <v>274</v>
      </c>
      <c r="X1002" s="6" t="s">
        <v>1766</v>
      </c>
      <c r="Y1002" s="6" t="s">
        <v>671</v>
      </c>
      <c r="Z1002" s="6" t="s">
        <v>5489</v>
      </c>
    </row>
    <row r="1003" spans="1:26" ht="13.2">
      <c r="A1003" s="5">
        <v>45177.590908599537</v>
      </c>
      <c r="B1003" s="6" t="s">
        <v>5493</v>
      </c>
      <c r="C1003" s="6" t="s">
        <v>44</v>
      </c>
      <c r="D1003" s="6" t="s">
        <v>45</v>
      </c>
      <c r="E1003" s="6" t="s">
        <v>75</v>
      </c>
      <c r="F1003" s="6" t="s">
        <v>164</v>
      </c>
      <c r="G1003" s="6" t="s">
        <v>214</v>
      </c>
      <c r="H1003" s="6" t="s">
        <v>201</v>
      </c>
      <c r="I1003" s="6" t="s">
        <v>47</v>
      </c>
      <c r="J1003" s="6" t="s">
        <v>48</v>
      </c>
      <c r="K1003" s="6" t="s">
        <v>48</v>
      </c>
      <c r="L1003" s="6" t="s">
        <v>48</v>
      </c>
      <c r="M1003" s="6" t="s">
        <v>48</v>
      </c>
      <c r="N1003" s="6" t="s">
        <v>48</v>
      </c>
      <c r="O1003" s="6" t="s">
        <v>49</v>
      </c>
      <c r="P1003" s="6" t="s">
        <v>49</v>
      </c>
      <c r="Q1003" s="6" t="s">
        <v>49</v>
      </c>
      <c r="R1003" s="6" t="s">
        <v>49</v>
      </c>
      <c r="S1003" s="6" t="s">
        <v>49</v>
      </c>
      <c r="T1003" s="6" t="s">
        <v>49</v>
      </c>
      <c r="U1003" s="6" t="s">
        <v>49</v>
      </c>
      <c r="V1003" s="6" t="s">
        <v>49</v>
      </c>
      <c r="W1003" s="6" t="s">
        <v>95</v>
      </c>
      <c r="X1003" s="6" t="s">
        <v>1744</v>
      </c>
      <c r="Y1003" s="6" t="s">
        <v>4091</v>
      </c>
      <c r="Z1003" s="6" t="s">
        <v>5494</v>
      </c>
    </row>
    <row r="1004" spans="1:26" ht="13.2">
      <c r="A1004" s="5">
        <v>45177.592660474533</v>
      </c>
      <c r="B1004" s="6" t="s">
        <v>5495</v>
      </c>
      <c r="C1004" s="6" t="s">
        <v>27</v>
      </c>
      <c r="D1004" s="6" t="s">
        <v>45</v>
      </c>
      <c r="E1004" s="6" t="s">
        <v>29</v>
      </c>
      <c r="F1004" s="6" t="s">
        <v>30</v>
      </c>
      <c r="G1004" s="6" t="s">
        <v>31</v>
      </c>
      <c r="H1004" s="6" t="s">
        <v>32</v>
      </c>
      <c r="I1004" s="6" t="s">
        <v>47</v>
      </c>
      <c r="J1004" s="6" t="s">
        <v>35</v>
      </c>
      <c r="K1004" s="6" t="s">
        <v>35</v>
      </c>
      <c r="L1004" s="6" t="s">
        <v>35</v>
      </c>
      <c r="M1004" s="6" t="s">
        <v>35</v>
      </c>
      <c r="N1004" s="6" t="s">
        <v>35</v>
      </c>
      <c r="O1004" s="6" t="s">
        <v>87</v>
      </c>
      <c r="P1004" s="6" t="s">
        <v>37</v>
      </c>
      <c r="Q1004" s="6" t="s">
        <v>37</v>
      </c>
      <c r="R1004" s="6" t="s">
        <v>37</v>
      </c>
      <c r="S1004" s="6" t="s">
        <v>37</v>
      </c>
      <c r="T1004" s="6" t="s">
        <v>37</v>
      </c>
      <c r="U1004" s="6" t="s">
        <v>37</v>
      </c>
      <c r="V1004" s="6" t="s">
        <v>37</v>
      </c>
      <c r="W1004" s="6" t="s">
        <v>88</v>
      </c>
      <c r="X1004" s="6" t="s">
        <v>1652</v>
      </c>
      <c r="Y1004" s="6" t="s">
        <v>102</v>
      </c>
      <c r="Z1004" s="6" t="s">
        <v>5496</v>
      </c>
    </row>
    <row r="1005" spans="1:26" ht="13.2">
      <c r="A1005" s="5">
        <v>45177.593989652778</v>
      </c>
      <c r="B1005" s="6" t="s">
        <v>5499</v>
      </c>
      <c r="C1005" s="6" t="s">
        <v>27</v>
      </c>
      <c r="D1005" s="6" t="s">
        <v>45</v>
      </c>
      <c r="E1005" s="6" t="s">
        <v>29</v>
      </c>
      <c r="F1005" s="6" t="s">
        <v>30</v>
      </c>
      <c r="G1005" s="6" t="s">
        <v>214</v>
      </c>
      <c r="H1005" s="6" t="s">
        <v>125</v>
      </c>
      <c r="I1005" s="6" t="s">
        <v>33</v>
      </c>
      <c r="J1005" s="6" t="s">
        <v>34</v>
      </c>
      <c r="K1005" s="6" t="s">
        <v>35</v>
      </c>
      <c r="L1005" s="6" t="s">
        <v>48</v>
      </c>
      <c r="M1005" s="6" t="s">
        <v>35</v>
      </c>
      <c r="N1005" s="6" t="s">
        <v>35</v>
      </c>
      <c r="O1005" s="6" t="s">
        <v>49</v>
      </c>
      <c r="P1005" s="6" t="s">
        <v>37</v>
      </c>
      <c r="Q1005" s="6" t="s">
        <v>49</v>
      </c>
      <c r="R1005" s="6" t="s">
        <v>37</v>
      </c>
      <c r="S1005" s="6" t="s">
        <v>37</v>
      </c>
      <c r="T1005" s="6" t="s">
        <v>37</v>
      </c>
      <c r="U1005" s="6" t="s">
        <v>37</v>
      </c>
      <c r="V1005" s="6" t="s">
        <v>37</v>
      </c>
      <c r="W1005" s="6" t="s">
        <v>1106</v>
      </c>
      <c r="X1005" s="6" t="s">
        <v>2026</v>
      </c>
      <c r="Y1005" s="6" t="s">
        <v>5500</v>
      </c>
      <c r="Z1005" s="6" t="s">
        <v>5501</v>
      </c>
    </row>
    <row r="1006" spans="1:26" ht="13.2">
      <c r="A1006" s="5">
        <v>45177.594771296295</v>
      </c>
      <c r="B1006" s="6" t="s">
        <v>5502</v>
      </c>
      <c r="C1006" s="6" t="s">
        <v>27</v>
      </c>
      <c r="D1006" s="6" t="s">
        <v>45</v>
      </c>
      <c r="E1006" s="6" t="s">
        <v>29</v>
      </c>
      <c r="F1006" s="6" t="s">
        <v>164</v>
      </c>
      <c r="G1006" s="6" t="s">
        <v>4095</v>
      </c>
      <c r="H1006" s="6" t="s">
        <v>5503</v>
      </c>
      <c r="I1006" s="6" t="s">
        <v>47</v>
      </c>
      <c r="J1006" s="6" t="s">
        <v>35</v>
      </c>
      <c r="K1006" s="6" t="s">
        <v>48</v>
      </c>
      <c r="L1006" s="6" t="s">
        <v>34</v>
      </c>
      <c r="M1006" s="6" t="s">
        <v>48</v>
      </c>
      <c r="N1006" s="6" t="s">
        <v>48</v>
      </c>
      <c r="O1006" s="6" t="s">
        <v>87</v>
      </c>
      <c r="P1006" s="6" t="s">
        <v>49</v>
      </c>
      <c r="Q1006" s="6" t="s">
        <v>49</v>
      </c>
      <c r="R1006" s="6" t="s">
        <v>49</v>
      </c>
      <c r="S1006" s="6" t="s">
        <v>49</v>
      </c>
      <c r="T1006" s="6" t="s">
        <v>49</v>
      </c>
      <c r="U1006" s="6" t="s">
        <v>49</v>
      </c>
      <c r="V1006" s="6" t="s">
        <v>49</v>
      </c>
      <c r="W1006" s="6" t="s">
        <v>50</v>
      </c>
      <c r="X1006" s="6" t="s">
        <v>1024</v>
      </c>
      <c r="Y1006" s="6" t="s">
        <v>286</v>
      </c>
      <c r="Z1006" s="6" t="s">
        <v>5504</v>
      </c>
    </row>
    <row r="1007" spans="1:26" ht="13.2">
      <c r="A1007" s="5">
        <v>45177.607872129629</v>
      </c>
      <c r="B1007" s="6" t="s">
        <v>5510</v>
      </c>
      <c r="C1007" s="6" t="s">
        <v>27</v>
      </c>
      <c r="D1007" s="6" t="s">
        <v>45</v>
      </c>
      <c r="E1007" s="6" t="s">
        <v>75</v>
      </c>
      <c r="F1007" s="6" t="s">
        <v>164</v>
      </c>
      <c r="G1007" s="6" t="s">
        <v>214</v>
      </c>
      <c r="H1007" s="6" t="s">
        <v>112</v>
      </c>
      <c r="I1007" s="6" t="s">
        <v>47</v>
      </c>
      <c r="J1007" s="6" t="s">
        <v>60</v>
      </c>
      <c r="K1007" s="6" t="s">
        <v>48</v>
      </c>
      <c r="L1007" s="6" t="s">
        <v>48</v>
      </c>
      <c r="M1007" s="6" t="s">
        <v>48</v>
      </c>
      <c r="N1007" s="6" t="s">
        <v>48</v>
      </c>
      <c r="O1007" s="6" t="s">
        <v>49</v>
      </c>
      <c r="P1007" s="6" t="s">
        <v>49</v>
      </c>
      <c r="Q1007" s="6" t="s">
        <v>37</v>
      </c>
      <c r="R1007" s="6" t="s">
        <v>49</v>
      </c>
      <c r="S1007" s="6" t="s">
        <v>49</v>
      </c>
      <c r="T1007" s="6" t="s">
        <v>49</v>
      </c>
      <c r="U1007" s="6" t="s">
        <v>49</v>
      </c>
      <c r="V1007" s="6" t="s">
        <v>37</v>
      </c>
      <c r="W1007" s="6" t="s">
        <v>154</v>
      </c>
      <c r="X1007" s="6" t="s">
        <v>974</v>
      </c>
      <c r="Y1007" s="6" t="s">
        <v>505</v>
      </c>
      <c r="Z1007" s="6" t="s">
        <v>5511</v>
      </c>
    </row>
    <row r="1008" spans="1:26" ht="13.2">
      <c r="A1008" s="5">
        <v>45177.666660034723</v>
      </c>
      <c r="B1008" s="6" t="s">
        <v>5515</v>
      </c>
      <c r="C1008" s="6" t="s">
        <v>27</v>
      </c>
      <c r="D1008" s="6" t="s">
        <v>45</v>
      </c>
      <c r="E1008" s="6" t="s">
        <v>75</v>
      </c>
      <c r="F1008" s="6" t="s">
        <v>164</v>
      </c>
      <c r="G1008" s="6" t="s">
        <v>867</v>
      </c>
      <c r="H1008" s="6" t="s">
        <v>32</v>
      </c>
      <c r="I1008" s="6" t="s">
        <v>47</v>
      </c>
      <c r="J1008" s="6" t="s">
        <v>48</v>
      </c>
      <c r="K1008" s="6" t="s">
        <v>48</v>
      </c>
      <c r="L1008" s="6" t="s">
        <v>48</v>
      </c>
      <c r="M1008" s="6" t="s">
        <v>60</v>
      </c>
      <c r="N1008" s="6" t="s">
        <v>48</v>
      </c>
      <c r="O1008" s="6" t="s">
        <v>87</v>
      </c>
      <c r="P1008" s="6" t="s">
        <v>37</v>
      </c>
      <c r="Q1008" s="6" t="s">
        <v>49</v>
      </c>
      <c r="R1008" s="6" t="s">
        <v>69</v>
      </c>
      <c r="S1008" s="6" t="s">
        <v>37</v>
      </c>
      <c r="T1008" s="6" t="s">
        <v>37</v>
      </c>
      <c r="U1008" s="6" t="s">
        <v>37</v>
      </c>
      <c r="V1008" s="6" t="s">
        <v>49</v>
      </c>
      <c r="W1008" s="6" t="s">
        <v>50</v>
      </c>
      <c r="X1008" s="6" t="s">
        <v>1626</v>
      </c>
      <c r="Y1008" s="6" t="s">
        <v>193</v>
      </c>
      <c r="Z1008" s="6" t="s">
        <v>5516</v>
      </c>
    </row>
    <row r="1009" spans="1:27" ht="13.2">
      <c r="A1009" s="5">
        <v>45177.67490784722</v>
      </c>
      <c r="B1009" s="6" t="s">
        <v>5517</v>
      </c>
      <c r="C1009" s="6" t="s">
        <v>27</v>
      </c>
      <c r="D1009" s="6" t="s">
        <v>45</v>
      </c>
      <c r="E1009" s="6" t="s">
        <v>75</v>
      </c>
      <c r="F1009" s="6" t="s">
        <v>5282</v>
      </c>
      <c r="G1009" s="6" t="s">
        <v>4095</v>
      </c>
      <c r="H1009" s="6" t="s">
        <v>32</v>
      </c>
      <c r="I1009" s="6" t="s">
        <v>47</v>
      </c>
      <c r="J1009" s="6" t="s">
        <v>35</v>
      </c>
      <c r="K1009" s="6" t="s">
        <v>60</v>
      </c>
      <c r="L1009" s="6" t="s">
        <v>60</v>
      </c>
      <c r="M1009" s="6" t="s">
        <v>60</v>
      </c>
      <c r="N1009" s="6" t="s">
        <v>60</v>
      </c>
      <c r="O1009" s="6" t="s">
        <v>68</v>
      </c>
      <c r="P1009" s="6" t="s">
        <v>69</v>
      </c>
      <c r="Q1009" s="6" t="s">
        <v>37</v>
      </c>
      <c r="R1009" s="6" t="s">
        <v>37</v>
      </c>
      <c r="S1009" s="6" t="s">
        <v>49</v>
      </c>
      <c r="T1009" s="6" t="s">
        <v>69</v>
      </c>
      <c r="U1009" s="6" t="s">
        <v>69</v>
      </c>
      <c r="V1009" s="6" t="s">
        <v>37</v>
      </c>
      <c r="W1009" s="6" t="s">
        <v>206</v>
      </c>
      <c r="X1009" s="6" t="s">
        <v>3047</v>
      </c>
      <c r="Y1009" s="6" t="s">
        <v>286</v>
      </c>
      <c r="Z1009" s="6" t="s">
        <v>5518</v>
      </c>
    </row>
    <row r="1010" spans="1:27" ht="13.2">
      <c r="A1010" s="5">
        <v>45177.684350405092</v>
      </c>
      <c r="B1010" s="6" t="s">
        <v>5519</v>
      </c>
      <c r="C1010" s="6" t="s">
        <v>27</v>
      </c>
      <c r="D1010" s="6" t="s">
        <v>45</v>
      </c>
      <c r="E1010" s="6" t="s">
        <v>29</v>
      </c>
      <c r="F1010" s="6" t="s">
        <v>30</v>
      </c>
      <c r="G1010" s="6" t="s">
        <v>403</v>
      </c>
      <c r="H1010" s="6" t="s">
        <v>32</v>
      </c>
      <c r="I1010" s="6" t="s">
        <v>47</v>
      </c>
      <c r="J1010" s="6" t="s">
        <v>48</v>
      </c>
      <c r="K1010" s="6" t="s">
        <v>48</v>
      </c>
      <c r="L1010" s="6" t="s">
        <v>48</v>
      </c>
      <c r="M1010" s="6" t="s">
        <v>48</v>
      </c>
      <c r="N1010" s="6" t="s">
        <v>48</v>
      </c>
      <c r="O1010" s="6" t="s">
        <v>87</v>
      </c>
      <c r="P1010" s="6" t="s">
        <v>37</v>
      </c>
      <c r="Q1010" s="6" t="s">
        <v>37</v>
      </c>
      <c r="R1010" s="6" t="s">
        <v>37</v>
      </c>
      <c r="S1010" s="6" t="s">
        <v>49</v>
      </c>
      <c r="T1010" s="6" t="s">
        <v>49</v>
      </c>
      <c r="U1010" s="6" t="s">
        <v>37</v>
      </c>
      <c r="V1010" s="6" t="s">
        <v>49</v>
      </c>
      <c r="W1010" s="6" t="s">
        <v>126</v>
      </c>
      <c r="X1010" s="6" t="s">
        <v>1501</v>
      </c>
      <c r="Y1010" s="6" t="s">
        <v>156</v>
      </c>
      <c r="Z1010" s="6" t="s">
        <v>5520</v>
      </c>
    </row>
    <row r="1011" spans="1:27" ht="13.2">
      <c r="A1011" s="5">
        <v>45177.693224814815</v>
      </c>
      <c r="B1011" s="6" t="s">
        <v>5521</v>
      </c>
      <c r="C1011" s="6" t="s">
        <v>27</v>
      </c>
      <c r="D1011" s="6" t="s">
        <v>45</v>
      </c>
      <c r="E1011" s="6" t="s">
        <v>75</v>
      </c>
      <c r="F1011" s="6" t="s">
        <v>30</v>
      </c>
      <c r="G1011" s="6" t="s">
        <v>31</v>
      </c>
      <c r="H1011" s="6" t="s">
        <v>201</v>
      </c>
      <c r="I1011" s="6" t="s">
        <v>47</v>
      </c>
      <c r="J1011" s="6" t="s">
        <v>35</v>
      </c>
      <c r="K1011" s="6" t="s">
        <v>35</v>
      </c>
      <c r="L1011" s="6" t="s">
        <v>48</v>
      </c>
      <c r="M1011" s="6" t="s">
        <v>35</v>
      </c>
      <c r="N1011" s="6" t="s">
        <v>35</v>
      </c>
      <c r="O1011" s="6" t="s">
        <v>49</v>
      </c>
      <c r="P1011" s="6" t="s">
        <v>37</v>
      </c>
      <c r="Q1011" s="6" t="s">
        <v>37</v>
      </c>
      <c r="R1011" s="6" t="s">
        <v>37</v>
      </c>
      <c r="S1011" s="6" t="s">
        <v>49</v>
      </c>
      <c r="T1011" s="6" t="s">
        <v>37</v>
      </c>
      <c r="U1011" s="6" t="s">
        <v>49</v>
      </c>
      <c r="V1011" s="6" t="s">
        <v>49</v>
      </c>
      <c r="W1011" s="6" t="s">
        <v>206</v>
      </c>
      <c r="X1011" s="6" t="s">
        <v>5522</v>
      </c>
      <c r="Y1011" s="6" t="s">
        <v>1718</v>
      </c>
      <c r="Z1011" s="6" t="s">
        <v>5523</v>
      </c>
    </row>
    <row r="1012" spans="1:27" ht="13.2">
      <c r="A1012" s="5">
        <v>45177.704642060184</v>
      </c>
      <c r="B1012" s="6" t="s">
        <v>5527</v>
      </c>
      <c r="C1012" s="6" t="s">
        <v>27</v>
      </c>
      <c r="D1012" s="6" t="s">
        <v>45</v>
      </c>
      <c r="E1012" s="6" t="s">
        <v>75</v>
      </c>
      <c r="F1012" s="6" t="s">
        <v>30</v>
      </c>
      <c r="G1012" s="6" t="s">
        <v>31</v>
      </c>
      <c r="H1012" s="6" t="s">
        <v>201</v>
      </c>
      <c r="I1012" s="6" t="s">
        <v>47</v>
      </c>
      <c r="J1012" s="6" t="s">
        <v>35</v>
      </c>
      <c r="K1012" s="6" t="s">
        <v>48</v>
      </c>
      <c r="L1012" s="6" t="s">
        <v>48</v>
      </c>
      <c r="M1012" s="6" t="s">
        <v>48</v>
      </c>
      <c r="N1012" s="6" t="s">
        <v>35</v>
      </c>
      <c r="O1012" s="6" t="s">
        <v>49</v>
      </c>
      <c r="P1012" s="6" t="s">
        <v>49</v>
      </c>
      <c r="Q1012" s="6" t="s">
        <v>37</v>
      </c>
      <c r="R1012" s="6" t="s">
        <v>49</v>
      </c>
      <c r="S1012" s="6" t="s">
        <v>49</v>
      </c>
      <c r="T1012" s="6" t="s">
        <v>37</v>
      </c>
      <c r="U1012" s="6" t="s">
        <v>49</v>
      </c>
      <c r="V1012" s="6" t="s">
        <v>37</v>
      </c>
      <c r="W1012" s="6" t="s">
        <v>154</v>
      </c>
      <c r="X1012" s="6" t="s">
        <v>990</v>
      </c>
      <c r="Y1012" s="6" t="s">
        <v>5528</v>
      </c>
      <c r="Z1012" s="6" t="s">
        <v>5529</v>
      </c>
    </row>
    <row r="1013" spans="1:27" ht="13.2">
      <c r="A1013" s="5">
        <v>45177.714431712964</v>
      </c>
      <c r="B1013" s="6" t="s">
        <v>5533</v>
      </c>
      <c r="C1013" s="6" t="s">
        <v>27</v>
      </c>
      <c r="D1013" s="6" t="s">
        <v>45</v>
      </c>
      <c r="E1013" s="6" t="s">
        <v>75</v>
      </c>
      <c r="F1013" s="6" t="s">
        <v>30</v>
      </c>
      <c r="G1013" s="6" t="s">
        <v>31</v>
      </c>
      <c r="H1013" s="6" t="s">
        <v>201</v>
      </c>
      <c r="I1013" s="6" t="s">
        <v>47</v>
      </c>
      <c r="J1013" s="6" t="s">
        <v>48</v>
      </c>
      <c r="K1013" s="6" t="s">
        <v>48</v>
      </c>
      <c r="L1013" s="6" t="s">
        <v>48</v>
      </c>
      <c r="M1013" s="6" t="s">
        <v>48</v>
      </c>
      <c r="N1013" s="6" t="s">
        <v>35</v>
      </c>
      <c r="O1013" s="6" t="s">
        <v>49</v>
      </c>
      <c r="P1013" s="6" t="s">
        <v>49</v>
      </c>
      <c r="Q1013" s="6" t="s">
        <v>49</v>
      </c>
      <c r="R1013" s="6" t="s">
        <v>49</v>
      </c>
      <c r="S1013" s="6" t="s">
        <v>49</v>
      </c>
      <c r="T1013" s="6" t="s">
        <v>49</v>
      </c>
      <c r="U1013" s="6" t="s">
        <v>49</v>
      </c>
      <c r="V1013" s="6" t="s">
        <v>37</v>
      </c>
      <c r="W1013" s="6" t="s">
        <v>238</v>
      </c>
      <c r="X1013" s="6" t="s">
        <v>1297</v>
      </c>
      <c r="Y1013" s="6" t="s">
        <v>5534</v>
      </c>
      <c r="Z1013" s="6" t="s">
        <v>5535</v>
      </c>
    </row>
    <row r="1014" spans="1:27" ht="13.2">
      <c r="A1014" s="5">
        <v>45177.720295231484</v>
      </c>
      <c r="B1014" s="6" t="s">
        <v>5536</v>
      </c>
      <c r="C1014" s="6" t="s">
        <v>27</v>
      </c>
      <c r="D1014" s="6" t="s">
        <v>45</v>
      </c>
      <c r="E1014" s="6" t="s">
        <v>75</v>
      </c>
      <c r="F1014" s="6" t="s">
        <v>30</v>
      </c>
      <c r="G1014" s="6" t="s">
        <v>31</v>
      </c>
      <c r="H1014" s="6" t="s">
        <v>201</v>
      </c>
      <c r="I1014" s="6" t="s">
        <v>47</v>
      </c>
      <c r="J1014" s="6" t="s">
        <v>48</v>
      </c>
      <c r="K1014" s="6" t="s">
        <v>48</v>
      </c>
      <c r="L1014" s="6" t="s">
        <v>48</v>
      </c>
      <c r="M1014" s="6" t="s">
        <v>48</v>
      </c>
      <c r="N1014" s="6" t="s">
        <v>48</v>
      </c>
      <c r="O1014" s="6" t="s">
        <v>49</v>
      </c>
      <c r="P1014" s="6" t="s">
        <v>37</v>
      </c>
      <c r="Q1014" s="6" t="s">
        <v>49</v>
      </c>
      <c r="R1014" s="6" t="s">
        <v>49</v>
      </c>
      <c r="S1014" s="6" t="s">
        <v>49</v>
      </c>
      <c r="T1014" s="6" t="s">
        <v>49</v>
      </c>
      <c r="U1014" s="6" t="s">
        <v>49</v>
      </c>
      <c r="V1014" s="6" t="s">
        <v>37</v>
      </c>
      <c r="W1014" s="6" t="s">
        <v>154</v>
      </c>
      <c r="X1014" s="6" t="s">
        <v>1009</v>
      </c>
      <c r="Y1014" s="6" t="s">
        <v>5537</v>
      </c>
      <c r="Z1014" s="6" t="s">
        <v>5538</v>
      </c>
    </row>
    <row r="1015" spans="1:27" ht="13.2">
      <c r="A1015" s="5">
        <v>45177.729685694445</v>
      </c>
      <c r="B1015" s="6" t="s">
        <v>5536</v>
      </c>
      <c r="C1015" s="6" t="s">
        <v>27</v>
      </c>
      <c r="D1015" s="6" t="s">
        <v>45</v>
      </c>
      <c r="E1015" s="6" t="s">
        <v>75</v>
      </c>
      <c r="F1015" s="6" t="s">
        <v>30</v>
      </c>
      <c r="G1015" s="6" t="s">
        <v>31</v>
      </c>
      <c r="H1015" s="6" t="s">
        <v>201</v>
      </c>
      <c r="I1015" s="6" t="s">
        <v>47</v>
      </c>
      <c r="J1015" s="6" t="s">
        <v>48</v>
      </c>
      <c r="K1015" s="6" t="s">
        <v>48</v>
      </c>
      <c r="L1015" s="6" t="s">
        <v>48</v>
      </c>
      <c r="M1015" s="6" t="s">
        <v>48</v>
      </c>
      <c r="N1015" s="6" t="s">
        <v>48</v>
      </c>
      <c r="O1015" s="6" t="s">
        <v>49</v>
      </c>
      <c r="P1015" s="6" t="s">
        <v>49</v>
      </c>
      <c r="Q1015" s="6" t="s">
        <v>49</v>
      </c>
      <c r="R1015" s="6" t="s">
        <v>49</v>
      </c>
      <c r="S1015" s="6" t="s">
        <v>49</v>
      </c>
      <c r="T1015" s="6" t="s">
        <v>49</v>
      </c>
      <c r="U1015" s="6" t="s">
        <v>49</v>
      </c>
      <c r="V1015" s="6" t="s">
        <v>49</v>
      </c>
      <c r="W1015" s="6" t="s">
        <v>154</v>
      </c>
      <c r="X1015" s="6" t="s">
        <v>1058</v>
      </c>
      <c r="Y1015" s="6" t="s">
        <v>5539</v>
      </c>
      <c r="Z1015" s="6" t="s">
        <v>5540</v>
      </c>
    </row>
    <row r="1016" spans="1:27" ht="13.2">
      <c r="A1016" s="5">
        <v>45177.778463032402</v>
      </c>
      <c r="B1016" s="6" t="s">
        <v>5544</v>
      </c>
      <c r="C1016" s="6" t="s">
        <v>44</v>
      </c>
      <c r="D1016" s="6" t="s">
        <v>45</v>
      </c>
      <c r="E1016" s="6" t="s">
        <v>75</v>
      </c>
      <c r="F1016" s="6" t="s">
        <v>76</v>
      </c>
      <c r="G1016" s="6" t="s">
        <v>31</v>
      </c>
      <c r="H1016" s="6" t="s">
        <v>148</v>
      </c>
      <c r="I1016" s="6" t="s">
        <v>47</v>
      </c>
      <c r="J1016" s="6" t="s">
        <v>48</v>
      </c>
      <c r="K1016" s="6" t="s">
        <v>48</v>
      </c>
      <c r="L1016" s="6" t="s">
        <v>48</v>
      </c>
      <c r="M1016" s="6" t="s">
        <v>48</v>
      </c>
      <c r="N1016" s="6" t="s">
        <v>35</v>
      </c>
      <c r="O1016" s="6" t="s">
        <v>87</v>
      </c>
      <c r="P1016" s="6" t="s">
        <v>49</v>
      </c>
      <c r="Q1016" s="6" t="s">
        <v>37</v>
      </c>
      <c r="R1016" s="6" t="s">
        <v>49</v>
      </c>
      <c r="S1016" s="6" t="s">
        <v>49</v>
      </c>
      <c r="T1016" s="6" t="s">
        <v>49</v>
      </c>
      <c r="U1016" s="6" t="s">
        <v>49</v>
      </c>
      <c r="V1016" s="6" t="s">
        <v>37</v>
      </c>
      <c r="W1016" s="6" t="s">
        <v>154</v>
      </c>
      <c r="X1016" s="6" t="s">
        <v>1805</v>
      </c>
      <c r="Y1016" s="6" t="s">
        <v>223</v>
      </c>
      <c r="Z1016" s="6" t="s">
        <v>5545</v>
      </c>
    </row>
    <row r="1017" spans="1:27" ht="13.2">
      <c r="A1017" s="5">
        <v>45177.785448738425</v>
      </c>
      <c r="B1017" s="6" t="s">
        <v>5546</v>
      </c>
      <c r="C1017" s="6" t="s">
        <v>44</v>
      </c>
      <c r="D1017" s="6" t="s">
        <v>45</v>
      </c>
      <c r="E1017" s="6" t="s">
        <v>230</v>
      </c>
      <c r="F1017" s="6" t="s">
        <v>164</v>
      </c>
      <c r="G1017" s="6" t="s">
        <v>31</v>
      </c>
      <c r="H1017" s="6" t="s">
        <v>94</v>
      </c>
      <c r="I1017" s="6" t="s">
        <v>33</v>
      </c>
      <c r="J1017" s="6" t="s">
        <v>48</v>
      </c>
      <c r="K1017" s="6" t="s">
        <v>48</v>
      </c>
      <c r="L1017" s="6" t="s">
        <v>35</v>
      </c>
      <c r="M1017" s="6" t="s">
        <v>48</v>
      </c>
      <c r="N1017" s="6" t="s">
        <v>48</v>
      </c>
      <c r="O1017" s="6" t="s">
        <v>49</v>
      </c>
      <c r="P1017" s="6" t="s">
        <v>49</v>
      </c>
      <c r="Q1017" s="6" t="s">
        <v>37</v>
      </c>
      <c r="R1017" s="6" t="s">
        <v>37</v>
      </c>
      <c r="S1017" s="6" t="s">
        <v>49</v>
      </c>
      <c r="T1017" s="6" t="s">
        <v>37</v>
      </c>
      <c r="U1017" s="6" t="s">
        <v>37</v>
      </c>
      <c r="V1017" s="6" t="s">
        <v>37</v>
      </c>
      <c r="W1017" s="6" t="s">
        <v>126</v>
      </c>
      <c r="X1017" s="6" t="s">
        <v>940</v>
      </c>
      <c r="Y1017" s="6" t="s">
        <v>2461</v>
      </c>
      <c r="Z1017" s="6" t="s">
        <v>5547</v>
      </c>
    </row>
    <row r="1018" spans="1:27" ht="13.2">
      <c r="A1018" s="5">
        <v>45177.803472569445</v>
      </c>
      <c r="B1018" s="6" t="s">
        <v>5548</v>
      </c>
      <c r="C1018" s="6" t="s">
        <v>27</v>
      </c>
      <c r="D1018" s="6" t="s">
        <v>45</v>
      </c>
      <c r="E1018" s="6" t="s">
        <v>75</v>
      </c>
      <c r="F1018" s="6" t="s">
        <v>30</v>
      </c>
      <c r="G1018" s="6" t="s">
        <v>58</v>
      </c>
      <c r="H1018" s="6" t="s">
        <v>201</v>
      </c>
      <c r="I1018" s="6" t="s">
        <v>47</v>
      </c>
      <c r="J1018" s="6" t="s">
        <v>60</v>
      </c>
      <c r="K1018" s="6" t="s">
        <v>48</v>
      </c>
      <c r="L1018" s="6" t="s">
        <v>48</v>
      </c>
      <c r="M1018" s="6" t="s">
        <v>48</v>
      </c>
      <c r="N1018" s="6" t="s">
        <v>48</v>
      </c>
      <c r="O1018" s="6" t="s">
        <v>49</v>
      </c>
      <c r="P1018" s="6" t="s">
        <v>49</v>
      </c>
      <c r="Q1018" s="6" t="s">
        <v>37</v>
      </c>
      <c r="R1018" s="6" t="s">
        <v>49</v>
      </c>
      <c r="S1018" s="6" t="s">
        <v>49</v>
      </c>
      <c r="T1018" s="6" t="s">
        <v>69</v>
      </c>
      <c r="U1018" s="6" t="s">
        <v>49</v>
      </c>
      <c r="V1018" s="6" t="s">
        <v>37</v>
      </c>
      <c r="W1018" s="6" t="s">
        <v>191</v>
      </c>
      <c r="X1018" s="6" t="s">
        <v>1026</v>
      </c>
      <c r="Y1018" s="6" t="s">
        <v>270</v>
      </c>
      <c r="Z1018" s="6" t="s">
        <v>5549</v>
      </c>
    </row>
    <row r="1019" spans="1:27" ht="13.2">
      <c r="A1019" s="5">
        <v>45177.823800208338</v>
      </c>
      <c r="B1019" s="6" t="s">
        <v>5553</v>
      </c>
      <c r="C1019" s="6" t="s">
        <v>27</v>
      </c>
      <c r="D1019" s="6" t="s">
        <v>45</v>
      </c>
      <c r="E1019" s="6" t="s">
        <v>230</v>
      </c>
      <c r="F1019" s="6" t="s">
        <v>248</v>
      </c>
      <c r="G1019" s="6" t="s">
        <v>403</v>
      </c>
      <c r="H1019" s="6" t="s">
        <v>94</v>
      </c>
      <c r="I1019" s="6" t="s">
        <v>33</v>
      </c>
      <c r="J1019" s="6" t="s">
        <v>35</v>
      </c>
      <c r="K1019" s="6" t="s">
        <v>35</v>
      </c>
      <c r="L1019" s="6" t="s">
        <v>35</v>
      </c>
      <c r="M1019" s="6" t="s">
        <v>34</v>
      </c>
      <c r="N1019" s="6" t="s">
        <v>35</v>
      </c>
      <c r="O1019" s="6" t="s">
        <v>87</v>
      </c>
      <c r="P1019" s="6" t="s">
        <v>37</v>
      </c>
      <c r="Q1019" s="6" t="s">
        <v>37</v>
      </c>
      <c r="R1019" s="6" t="s">
        <v>37</v>
      </c>
      <c r="S1019" s="6" t="s">
        <v>37</v>
      </c>
      <c r="T1019" s="6" t="s">
        <v>37</v>
      </c>
      <c r="U1019" s="6" t="s">
        <v>37</v>
      </c>
      <c r="V1019" s="6" t="s">
        <v>37</v>
      </c>
      <c r="W1019" s="6" t="s">
        <v>95</v>
      </c>
      <c r="X1019" s="6" t="s">
        <v>1673</v>
      </c>
      <c r="Y1019" s="6" t="s">
        <v>151</v>
      </c>
      <c r="Z1019" s="6" t="s">
        <v>5554</v>
      </c>
    </row>
    <row r="1020" spans="1:27" ht="13.2">
      <c r="A1020" s="5">
        <v>45177.841411817135</v>
      </c>
      <c r="B1020" s="6" t="s">
        <v>5558</v>
      </c>
      <c r="C1020" s="6" t="s">
        <v>44</v>
      </c>
      <c r="D1020" s="6" t="s">
        <v>5559</v>
      </c>
      <c r="E1020" s="6" t="s">
        <v>75</v>
      </c>
      <c r="F1020" s="6" t="s">
        <v>164</v>
      </c>
      <c r="G1020" s="6" t="s">
        <v>403</v>
      </c>
      <c r="H1020" s="6" t="s">
        <v>201</v>
      </c>
      <c r="I1020" s="6" t="s">
        <v>33</v>
      </c>
      <c r="J1020" s="6" t="s">
        <v>35</v>
      </c>
      <c r="K1020" s="6" t="s">
        <v>35</v>
      </c>
      <c r="L1020" s="6" t="s">
        <v>35</v>
      </c>
      <c r="M1020" s="6" t="s">
        <v>48</v>
      </c>
      <c r="N1020" s="6" t="s">
        <v>35</v>
      </c>
      <c r="O1020" s="6" t="s">
        <v>49</v>
      </c>
      <c r="P1020" s="6" t="s">
        <v>49</v>
      </c>
      <c r="Q1020" s="6" t="s">
        <v>38</v>
      </c>
      <c r="R1020" s="6" t="s">
        <v>37</v>
      </c>
      <c r="S1020" s="6" t="s">
        <v>37</v>
      </c>
      <c r="T1020" s="6" t="s">
        <v>38</v>
      </c>
      <c r="U1020" s="6" t="s">
        <v>37</v>
      </c>
      <c r="V1020" s="6" t="s">
        <v>38</v>
      </c>
      <c r="W1020" s="6" t="s">
        <v>206</v>
      </c>
      <c r="X1020" s="6" t="s">
        <v>974</v>
      </c>
      <c r="Y1020" s="6" t="s">
        <v>1987</v>
      </c>
      <c r="Z1020" s="6" t="s">
        <v>5560</v>
      </c>
    </row>
    <row r="1021" spans="1:27" ht="13.2">
      <c r="A1021" s="5">
        <v>45177.858836863423</v>
      </c>
      <c r="B1021" s="6" t="s">
        <v>5562</v>
      </c>
      <c r="C1021" s="6" t="s">
        <v>27</v>
      </c>
      <c r="D1021" s="6" t="s">
        <v>45</v>
      </c>
      <c r="E1021" s="6" t="s">
        <v>29</v>
      </c>
      <c r="F1021" s="6" t="s">
        <v>76</v>
      </c>
      <c r="G1021" s="6" t="s">
        <v>58</v>
      </c>
      <c r="H1021" s="6" t="s">
        <v>201</v>
      </c>
      <c r="I1021" s="6" t="s">
        <v>47</v>
      </c>
      <c r="J1021" s="6" t="s">
        <v>35</v>
      </c>
      <c r="K1021" s="6" t="s">
        <v>35</v>
      </c>
      <c r="L1021" s="6" t="s">
        <v>48</v>
      </c>
      <c r="M1021" s="6" t="s">
        <v>48</v>
      </c>
      <c r="N1021" s="6" t="s">
        <v>48</v>
      </c>
      <c r="O1021" s="6" t="s">
        <v>49</v>
      </c>
      <c r="P1021" s="6" t="s">
        <v>49</v>
      </c>
      <c r="Q1021" s="6" t="s">
        <v>49</v>
      </c>
      <c r="R1021" s="6" t="s">
        <v>49</v>
      </c>
      <c r="S1021" s="6" t="s">
        <v>49</v>
      </c>
      <c r="T1021" s="6" t="s">
        <v>49</v>
      </c>
      <c r="U1021" s="6" t="s">
        <v>49</v>
      </c>
      <c r="V1021" s="6" t="s">
        <v>49</v>
      </c>
      <c r="W1021" s="6" t="s">
        <v>154</v>
      </c>
      <c r="X1021" s="6" t="s">
        <v>3586</v>
      </c>
      <c r="Y1021" s="6" t="s">
        <v>286</v>
      </c>
      <c r="Z1021" s="6" t="s">
        <v>5563</v>
      </c>
    </row>
    <row r="1022" spans="1:27" ht="13.2">
      <c r="A1022" s="5">
        <v>45177.910558009258</v>
      </c>
      <c r="B1022" s="6" t="s">
        <v>5564</v>
      </c>
      <c r="C1022" s="6" t="s">
        <v>27</v>
      </c>
      <c r="D1022" s="6" t="s">
        <v>45</v>
      </c>
      <c r="E1022" s="6" t="s">
        <v>29</v>
      </c>
      <c r="F1022" s="6" t="s">
        <v>164</v>
      </c>
      <c r="G1022" s="6" t="s">
        <v>403</v>
      </c>
      <c r="H1022" s="6" t="s">
        <v>112</v>
      </c>
      <c r="I1022" s="6" t="s">
        <v>47</v>
      </c>
      <c r="J1022" s="6" t="s">
        <v>35</v>
      </c>
      <c r="K1022" s="6" t="s">
        <v>35</v>
      </c>
      <c r="L1022" s="6" t="s">
        <v>35</v>
      </c>
      <c r="M1022" s="6" t="s">
        <v>35</v>
      </c>
      <c r="N1022" s="6" t="s">
        <v>35</v>
      </c>
      <c r="O1022" s="6" t="s">
        <v>87</v>
      </c>
      <c r="P1022" s="6" t="s">
        <v>37</v>
      </c>
      <c r="Q1022" s="6" t="s">
        <v>37</v>
      </c>
      <c r="R1022" s="6" t="s">
        <v>37</v>
      </c>
      <c r="S1022" s="6" t="s">
        <v>37</v>
      </c>
      <c r="T1022" s="6" t="s">
        <v>37</v>
      </c>
      <c r="U1022" s="6" t="s">
        <v>37</v>
      </c>
      <c r="V1022" s="6" t="s">
        <v>37</v>
      </c>
      <c r="W1022" s="6" t="s">
        <v>70</v>
      </c>
      <c r="X1022" s="6" t="s">
        <v>974</v>
      </c>
      <c r="Y1022" s="6" t="s">
        <v>578</v>
      </c>
      <c r="Z1022" s="6" t="s">
        <v>5565</v>
      </c>
    </row>
    <row r="1023" spans="1:27" ht="52.8">
      <c r="A1023" s="2">
        <v>45161.373662789352</v>
      </c>
      <c r="B1023" s="3" t="s">
        <v>26</v>
      </c>
      <c r="C1023" s="3" t="s">
        <v>27</v>
      </c>
      <c r="D1023" s="3" t="s">
        <v>28</v>
      </c>
      <c r="E1023" s="4" t="s">
        <v>29</v>
      </c>
      <c r="F1023" s="3" t="s">
        <v>30</v>
      </c>
      <c r="G1023" s="4" t="s">
        <v>31</v>
      </c>
      <c r="H1023" s="3" t="s">
        <v>32</v>
      </c>
      <c r="I1023" s="3" t="s">
        <v>33</v>
      </c>
      <c r="J1023" s="3" t="s">
        <v>34</v>
      </c>
      <c r="K1023" s="3" t="s">
        <v>35</v>
      </c>
      <c r="L1023" s="3" t="s">
        <v>34</v>
      </c>
      <c r="M1023" s="3" t="s">
        <v>35</v>
      </c>
      <c r="N1023" s="3" t="s">
        <v>34</v>
      </c>
      <c r="O1023" s="3" t="s">
        <v>36</v>
      </c>
      <c r="P1023" s="3" t="s">
        <v>37</v>
      </c>
      <c r="Q1023" s="3" t="s">
        <v>38</v>
      </c>
      <c r="R1023" s="3" t="s">
        <v>37</v>
      </c>
      <c r="S1023" s="3" t="s">
        <v>38</v>
      </c>
      <c r="T1023" s="3" t="s">
        <v>37</v>
      </c>
      <c r="U1023" s="3" t="s">
        <v>38</v>
      </c>
      <c r="V1023" s="3" t="s">
        <v>38</v>
      </c>
      <c r="W1023" s="4" t="s">
        <v>39</v>
      </c>
      <c r="X1023" s="4" t="s">
        <v>40</v>
      </c>
      <c r="Y1023" s="4" t="s">
        <v>41</v>
      </c>
      <c r="Z1023" s="4" t="s">
        <v>42</v>
      </c>
      <c r="AA1023" s="3"/>
    </row>
    <row r="1024" spans="1:27" ht="52.8">
      <c r="A1024" s="2">
        <v>45161.377906215275</v>
      </c>
      <c r="B1024" s="3" t="s">
        <v>54</v>
      </c>
      <c r="C1024" s="3" t="s">
        <v>44</v>
      </c>
      <c r="D1024" s="3" t="s">
        <v>55</v>
      </c>
      <c r="E1024" s="4" t="s">
        <v>56</v>
      </c>
      <c r="F1024" s="3" t="s">
        <v>57</v>
      </c>
      <c r="G1024" s="4" t="s">
        <v>58</v>
      </c>
      <c r="H1024" s="3" t="s">
        <v>59</v>
      </c>
      <c r="I1024" s="3" t="s">
        <v>33</v>
      </c>
      <c r="J1024" s="3" t="s">
        <v>60</v>
      </c>
      <c r="K1024" s="3" t="s">
        <v>48</v>
      </c>
      <c r="L1024" s="3" t="s">
        <v>48</v>
      </c>
      <c r="M1024" s="3" t="s">
        <v>48</v>
      </c>
      <c r="N1024" s="3" t="s">
        <v>48</v>
      </c>
      <c r="O1024" s="3" t="s">
        <v>49</v>
      </c>
      <c r="P1024" s="3" t="s">
        <v>49</v>
      </c>
      <c r="Q1024" s="3" t="s">
        <v>37</v>
      </c>
      <c r="R1024" s="3" t="s">
        <v>49</v>
      </c>
      <c r="S1024" s="3" t="s">
        <v>49</v>
      </c>
      <c r="T1024" s="3" t="s">
        <v>37</v>
      </c>
      <c r="U1024" s="3" t="s">
        <v>37</v>
      </c>
      <c r="V1024" s="3" t="s">
        <v>37</v>
      </c>
      <c r="W1024" s="4" t="s">
        <v>61</v>
      </c>
      <c r="X1024" s="4" t="s">
        <v>62</v>
      </c>
      <c r="Y1024" s="4" t="s">
        <v>63</v>
      </c>
      <c r="Z1024" s="4" t="s">
        <v>64</v>
      </c>
      <c r="AA1024" s="3"/>
    </row>
    <row r="1025" spans="1:27" ht="52.8">
      <c r="A1025" s="2">
        <v>45161.383785254628</v>
      </c>
      <c r="B1025" s="3" t="s">
        <v>65</v>
      </c>
      <c r="C1025" s="3" t="s">
        <v>44</v>
      </c>
      <c r="D1025" s="3" t="s">
        <v>66</v>
      </c>
      <c r="E1025" s="4" t="s">
        <v>29</v>
      </c>
      <c r="F1025" s="3" t="s">
        <v>30</v>
      </c>
      <c r="G1025" s="4" t="s">
        <v>31</v>
      </c>
      <c r="H1025" s="3" t="s">
        <v>67</v>
      </c>
      <c r="I1025" s="3" t="s">
        <v>47</v>
      </c>
      <c r="J1025" s="3" t="s">
        <v>48</v>
      </c>
      <c r="K1025" s="3" t="s">
        <v>48</v>
      </c>
      <c r="L1025" s="3" t="s">
        <v>48</v>
      </c>
      <c r="M1025" s="3" t="s">
        <v>48</v>
      </c>
      <c r="N1025" s="3" t="s">
        <v>48</v>
      </c>
      <c r="O1025" s="3" t="s">
        <v>68</v>
      </c>
      <c r="P1025" s="3" t="s">
        <v>49</v>
      </c>
      <c r="Q1025" s="3" t="s">
        <v>37</v>
      </c>
      <c r="R1025" s="3" t="s">
        <v>69</v>
      </c>
      <c r="S1025" s="3" t="s">
        <v>49</v>
      </c>
      <c r="T1025" s="3" t="s">
        <v>69</v>
      </c>
      <c r="U1025" s="3" t="s">
        <v>37</v>
      </c>
      <c r="V1025" s="3" t="s">
        <v>37</v>
      </c>
      <c r="W1025" s="4" t="s">
        <v>70</v>
      </c>
      <c r="X1025" s="4" t="s">
        <v>71</v>
      </c>
      <c r="Y1025" s="4" t="s">
        <v>72</v>
      </c>
      <c r="Z1025" s="4" t="s">
        <v>73</v>
      </c>
      <c r="AA1025" s="3"/>
    </row>
    <row r="1026" spans="1:27" ht="52.8">
      <c r="A1026" s="2">
        <v>45161.388223275462</v>
      </c>
      <c r="B1026" s="3" t="s">
        <v>81</v>
      </c>
      <c r="C1026" s="3" t="s">
        <v>44</v>
      </c>
      <c r="D1026" s="3" t="s">
        <v>82</v>
      </c>
      <c r="E1026" s="4" t="s">
        <v>29</v>
      </c>
      <c r="F1026" s="3" t="s">
        <v>76</v>
      </c>
      <c r="G1026" s="4" t="s">
        <v>31</v>
      </c>
      <c r="H1026" s="3" t="s">
        <v>83</v>
      </c>
      <c r="I1026" s="3" t="s">
        <v>47</v>
      </c>
      <c r="J1026" s="3" t="s">
        <v>60</v>
      </c>
      <c r="K1026" s="3" t="s">
        <v>60</v>
      </c>
      <c r="L1026" s="3" t="s">
        <v>60</v>
      </c>
      <c r="M1026" s="3" t="s">
        <v>60</v>
      </c>
      <c r="N1026" s="3" t="s">
        <v>48</v>
      </c>
      <c r="O1026" s="3" t="s">
        <v>68</v>
      </c>
      <c r="P1026" s="3" t="s">
        <v>69</v>
      </c>
      <c r="Q1026" s="3" t="s">
        <v>69</v>
      </c>
      <c r="R1026" s="3" t="s">
        <v>69</v>
      </c>
      <c r="S1026" s="3" t="s">
        <v>69</v>
      </c>
      <c r="T1026" s="3" t="s">
        <v>49</v>
      </c>
      <c r="U1026" s="3" t="s">
        <v>49</v>
      </c>
      <c r="V1026" s="3" t="s">
        <v>49</v>
      </c>
      <c r="W1026" s="4" t="s">
        <v>50</v>
      </c>
      <c r="X1026" s="4" t="s">
        <v>84</v>
      </c>
      <c r="Y1026" s="4" t="s">
        <v>41</v>
      </c>
      <c r="Z1026" s="4" t="s">
        <v>85</v>
      </c>
      <c r="AA1026" s="3"/>
    </row>
    <row r="1027" spans="1:27" ht="66">
      <c r="A1027" s="2">
        <v>45161.388860868057</v>
      </c>
      <c r="B1027" s="3" t="s">
        <v>92</v>
      </c>
      <c r="C1027" s="3" t="s">
        <v>27</v>
      </c>
      <c r="D1027" s="3" t="s">
        <v>93</v>
      </c>
      <c r="E1027" s="4" t="s">
        <v>75</v>
      </c>
      <c r="F1027" s="3" t="s">
        <v>30</v>
      </c>
      <c r="G1027" s="4" t="s">
        <v>31</v>
      </c>
      <c r="H1027" s="3" t="s">
        <v>94</v>
      </c>
      <c r="I1027" s="3" t="s">
        <v>33</v>
      </c>
      <c r="J1027" s="3" t="s">
        <v>35</v>
      </c>
      <c r="K1027" s="3" t="s">
        <v>48</v>
      </c>
      <c r="L1027" s="3" t="s">
        <v>48</v>
      </c>
      <c r="M1027" s="3" t="s">
        <v>48</v>
      </c>
      <c r="N1027" s="3" t="s">
        <v>35</v>
      </c>
      <c r="O1027" s="3" t="s">
        <v>49</v>
      </c>
      <c r="P1027" s="3" t="s">
        <v>49</v>
      </c>
      <c r="Q1027" s="3" t="s">
        <v>37</v>
      </c>
      <c r="R1027" s="3" t="s">
        <v>49</v>
      </c>
      <c r="S1027" s="3" t="s">
        <v>49</v>
      </c>
      <c r="T1027" s="3" t="s">
        <v>49</v>
      </c>
      <c r="U1027" s="3" t="s">
        <v>37</v>
      </c>
      <c r="V1027" s="3" t="s">
        <v>49</v>
      </c>
      <c r="W1027" s="4" t="s">
        <v>95</v>
      </c>
      <c r="X1027" s="4" t="s">
        <v>96</v>
      </c>
      <c r="Y1027" s="4" t="s">
        <v>97</v>
      </c>
      <c r="Z1027" s="4" t="s">
        <v>98</v>
      </c>
      <c r="AA1027" s="3"/>
    </row>
    <row r="1028" spans="1:27" ht="39.6">
      <c r="A1028" s="2">
        <v>45161.397131284721</v>
      </c>
      <c r="B1028" s="3" t="s">
        <v>110</v>
      </c>
      <c r="C1028" s="3" t="s">
        <v>44</v>
      </c>
      <c r="D1028" s="3" t="s">
        <v>111</v>
      </c>
      <c r="E1028" s="4" t="s">
        <v>75</v>
      </c>
      <c r="F1028" s="3" t="s">
        <v>76</v>
      </c>
      <c r="G1028" s="4" t="s">
        <v>31</v>
      </c>
      <c r="H1028" s="3" t="s">
        <v>112</v>
      </c>
      <c r="I1028" s="3" t="s">
        <v>33</v>
      </c>
      <c r="J1028" s="3" t="s">
        <v>35</v>
      </c>
      <c r="K1028" s="3" t="s">
        <v>48</v>
      </c>
      <c r="L1028" s="3" t="s">
        <v>48</v>
      </c>
      <c r="M1028" s="3" t="s">
        <v>48</v>
      </c>
      <c r="N1028" s="3" t="s">
        <v>35</v>
      </c>
      <c r="O1028" s="3" t="s">
        <v>49</v>
      </c>
      <c r="P1028" s="3" t="s">
        <v>49</v>
      </c>
      <c r="Q1028" s="3" t="s">
        <v>49</v>
      </c>
      <c r="R1028" s="3" t="s">
        <v>49</v>
      </c>
      <c r="S1028" s="3" t="s">
        <v>37</v>
      </c>
      <c r="T1028" s="3" t="s">
        <v>37</v>
      </c>
      <c r="U1028" s="3" t="s">
        <v>37</v>
      </c>
      <c r="V1028" s="3" t="s">
        <v>49</v>
      </c>
      <c r="W1028" s="4" t="s">
        <v>113</v>
      </c>
      <c r="X1028" s="4" t="s">
        <v>114</v>
      </c>
      <c r="Y1028" s="4" t="s">
        <v>115</v>
      </c>
      <c r="Z1028" s="4" t="s">
        <v>116</v>
      </c>
      <c r="AA1028" s="3"/>
    </row>
    <row r="1029" spans="1:27" ht="39.6">
      <c r="A1029" s="2">
        <v>45161.397826967594</v>
      </c>
      <c r="B1029" s="3" t="s">
        <v>117</v>
      </c>
      <c r="C1029" s="3" t="s">
        <v>44</v>
      </c>
      <c r="D1029" s="3" t="s">
        <v>118</v>
      </c>
      <c r="E1029" s="4" t="s">
        <v>75</v>
      </c>
      <c r="F1029" s="3" t="s">
        <v>76</v>
      </c>
      <c r="G1029" s="4" t="s">
        <v>31</v>
      </c>
      <c r="H1029" s="3" t="s">
        <v>83</v>
      </c>
      <c r="I1029" s="3" t="s">
        <v>33</v>
      </c>
      <c r="J1029" s="3" t="s">
        <v>34</v>
      </c>
      <c r="K1029" s="3" t="s">
        <v>35</v>
      </c>
      <c r="L1029" s="3" t="s">
        <v>34</v>
      </c>
      <c r="M1029" s="3" t="s">
        <v>35</v>
      </c>
      <c r="N1029" s="3" t="s">
        <v>35</v>
      </c>
      <c r="O1029" s="3" t="s">
        <v>87</v>
      </c>
      <c r="P1029" s="3" t="s">
        <v>37</v>
      </c>
      <c r="Q1029" s="3" t="s">
        <v>37</v>
      </c>
      <c r="R1029" s="3" t="s">
        <v>38</v>
      </c>
      <c r="S1029" s="3" t="s">
        <v>38</v>
      </c>
      <c r="T1029" s="3" t="s">
        <v>37</v>
      </c>
      <c r="U1029" s="3" t="s">
        <v>37</v>
      </c>
      <c r="V1029" s="3" t="s">
        <v>37</v>
      </c>
      <c r="W1029" s="4" t="s">
        <v>119</v>
      </c>
      <c r="X1029" s="4" t="s">
        <v>120</v>
      </c>
      <c r="Y1029" s="4" t="s">
        <v>121</v>
      </c>
      <c r="Z1029" s="4" t="s">
        <v>122</v>
      </c>
      <c r="AA1029" s="3"/>
    </row>
    <row r="1030" spans="1:27" ht="39.6">
      <c r="A1030" s="2">
        <v>45161.39862414352</v>
      </c>
      <c r="B1030" s="3" t="s">
        <v>123</v>
      </c>
      <c r="C1030" s="3" t="s">
        <v>27</v>
      </c>
      <c r="D1030" s="3" t="s">
        <v>124</v>
      </c>
      <c r="E1030" s="4" t="s">
        <v>75</v>
      </c>
      <c r="F1030" s="3" t="s">
        <v>30</v>
      </c>
      <c r="G1030" s="4" t="s">
        <v>31</v>
      </c>
      <c r="H1030" s="3" t="s">
        <v>125</v>
      </c>
      <c r="I1030" s="3" t="s">
        <v>47</v>
      </c>
      <c r="J1030" s="3" t="s">
        <v>48</v>
      </c>
      <c r="K1030" s="3" t="s">
        <v>60</v>
      </c>
      <c r="L1030" s="3" t="s">
        <v>60</v>
      </c>
      <c r="M1030" s="3" t="s">
        <v>60</v>
      </c>
      <c r="N1030" s="3" t="s">
        <v>48</v>
      </c>
      <c r="O1030" s="3" t="s">
        <v>49</v>
      </c>
      <c r="P1030" s="3" t="s">
        <v>49</v>
      </c>
      <c r="Q1030" s="3" t="s">
        <v>37</v>
      </c>
      <c r="R1030" s="3" t="s">
        <v>69</v>
      </c>
      <c r="S1030" s="3" t="s">
        <v>69</v>
      </c>
      <c r="T1030" s="3" t="s">
        <v>69</v>
      </c>
      <c r="U1030" s="3" t="s">
        <v>49</v>
      </c>
      <c r="V1030" s="3" t="s">
        <v>37</v>
      </c>
      <c r="W1030" s="4" t="s">
        <v>126</v>
      </c>
      <c r="X1030" s="4" t="s">
        <v>127</v>
      </c>
      <c r="Y1030" s="4" t="s">
        <v>128</v>
      </c>
      <c r="Z1030" s="4" t="s">
        <v>129</v>
      </c>
      <c r="AA1030" s="3"/>
    </row>
    <row r="1031" spans="1:27" ht="52.8">
      <c r="A1031" s="2">
        <v>45161.39902143518</v>
      </c>
      <c r="B1031" s="3" t="s">
        <v>130</v>
      </c>
      <c r="C1031" s="3" t="s">
        <v>44</v>
      </c>
      <c r="D1031" s="3" t="s">
        <v>131</v>
      </c>
      <c r="E1031" s="4" t="s">
        <v>29</v>
      </c>
      <c r="F1031" s="3" t="s">
        <v>30</v>
      </c>
      <c r="G1031" s="4" t="s">
        <v>31</v>
      </c>
      <c r="H1031" s="3" t="s">
        <v>83</v>
      </c>
      <c r="I1031" s="3" t="s">
        <v>47</v>
      </c>
      <c r="J1031" s="3" t="s">
        <v>48</v>
      </c>
      <c r="K1031" s="3" t="s">
        <v>48</v>
      </c>
      <c r="L1031" s="3" t="s">
        <v>48</v>
      </c>
      <c r="M1031" s="3" t="s">
        <v>48</v>
      </c>
      <c r="N1031" s="3" t="s">
        <v>48</v>
      </c>
      <c r="O1031" s="3" t="s">
        <v>87</v>
      </c>
      <c r="P1031" s="3" t="s">
        <v>49</v>
      </c>
      <c r="Q1031" s="3" t="s">
        <v>49</v>
      </c>
      <c r="R1031" s="3" t="s">
        <v>69</v>
      </c>
      <c r="S1031" s="3" t="s">
        <v>49</v>
      </c>
      <c r="T1031" s="3" t="s">
        <v>49</v>
      </c>
      <c r="U1031" s="3" t="s">
        <v>37</v>
      </c>
      <c r="V1031" s="3" t="s">
        <v>37</v>
      </c>
      <c r="W1031" s="4" t="s">
        <v>132</v>
      </c>
      <c r="X1031" s="4" t="s">
        <v>133</v>
      </c>
      <c r="Y1031" s="4" t="s">
        <v>41</v>
      </c>
      <c r="Z1031" s="4" t="s">
        <v>134</v>
      </c>
      <c r="AA1031" s="3"/>
    </row>
    <row r="1032" spans="1:27" ht="66">
      <c r="A1032" s="2">
        <v>45161.404221064819</v>
      </c>
      <c r="B1032" s="3" t="s">
        <v>146</v>
      </c>
      <c r="C1032" s="3" t="s">
        <v>27</v>
      </c>
      <c r="D1032" s="3" t="s">
        <v>147</v>
      </c>
      <c r="E1032" s="4" t="s">
        <v>75</v>
      </c>
      <c r="F1032" s="3" t="s">
        <v>76</v>
      </c>
      <c r="G1032" s="4" t="s">
        <v>31</v>
      </c>
      <c r="H1032" s="3" t="s">
        <v>148</v>
      </c>
      <c r="I1032" s="3" t="s">
        <v>33</v>
      </c>
      <c r="J1032" s="3" t="s">
        <v>35</v>
      </c>
      <c r="K1032" s="3" t="s">
        <v>35</v>
      </c>
      <c r="L1032" s="3" t="s">
        <v>35</v>
      </c>
      <c r="M1032" s="3" t="s">
        <v>35</v>
      </c>
      <c r="N1032" s="3" t="s">
        <v>35</v>
      </c>
      <c r="O1032" s="3" t="s">
        <v>87</v>
      </c>
      <c r="P1032" s="3" t="s">
        <v>37</v>
      </c>
      <c r="Q1032" s="3" t="s">
        <v>37</v>
      </c>
      <c r="R1032" s="3" t="s">
        <v>37</v>
      </c>
      <c r="S1032" s="3" t="s">
        <v>37</v>
      </c>
      <c r="T1032" s="3" t="s">
        <v>37</v>
      </c>
      <c r="U1032" s="3" t="s">
        <v>37</v>
      </c>
      <c r="V1032" s="3" t="s">
        <v>37</v>
      </c>
      <c r="W1032" s="4" t="s">
        <v>149</v>
      </c>
      <c r="X1032" s="4" t="s">
        <v>150</v>
      </c>
      <c r="Y1032" s="4" t="s">
        <v>151</v>
      </c>
      <c r="Z1032" s="4" t="s">
        <v>152</v>
      </c>
      <c r="AA1032" s="3"/>
    </row>
    <row r="1033" spans="1:27" ht="39.6">
      <c r="A1033" s="2">
        <v>45161.420419131944</v>
      </c>
      <c r="B1033" s="3" t="s">
        <v>117</v>
      </c>
      <c r="C1033" s="3" t="s">
        <v>44</v>
      </c>
      <c r="D1033" s="3" t="s">
        <v>118</v>
      </c>
      <c r="E1033" s="4" t="s">
        <v>75</v>
      </c>
      <c r="F1033" s="3" t="s">
        <v>76</v>
      </c>
      <c r="G1033" s="4" t="s">
        <v>31</v>
      </c>
      <c r="H1033" s="3" t="s">
        <v>83</v>
      </c>
      <c r="I1033" s="3" t="s">
        <v>33</v>
      </c>
      <c r="J1033" s="3" t="s">
        <v>34</v>
      </c>
      <c r="K1033" s="3" t="s">
        <v>35</v>
      </c>
      <c r="L1033" s="3" t="s">
        <v>35</v>
      </c>
      <c r="M1033" s="3" t="s">
        <v>35</v>
      </c>
      <c r="N1033" s="3" t="s">
        <v>35</v>
      </c>
      <c r="O1033" s="3" t="s">
        <v>87</v>
      </c>
      <c r="P1033" s="3" t="s">
        <v>37</v>
      </c>
      <c r="Q1033" s="3" t="s">
        <v>37</v>
      </c>
      <c r="R1033" s="3" t="s">
        <v>38</v>
      </c>
      <c r="S1033" s="3" t="s">
        <v>37</v>
      </c>
      <c r="T1033" s="3" t="s">
        <v>37</v>
      </c>
      <c r="U1033" s="3" t="s">
        <v>37</v>
      </c>
      <c r="V1033" s="3" t="s">
        <v>37</v>
      </c>
      <c r="W1033" s="4" t="s">
        <v>119</v>
      </c>
      <c r="X1033" s="4" t="s">
        <v>120</v>
      </c>
      <c r="Y1033" s="4" t="s">
        <v>173</v>
      </c>
      <c r="Z1033" s="4" t="s">
        <v>174</v>
      </c>
      <c r="AA1033" s="3"/>
    </row>
    <row r="1034" spans="1:27" ht="52.8">
      <c r="A1034" s="2">
        <v>45161.423511064815</v>
      </c>
      <c r="B1034" s="3" t="s">
        <v>175</v>
      </c>
      <c r="C1034" s="3" t="s">
        <v>44</v>
      </c>
      <c r="D1034" s="3" t="s">
        <v>111</v>
      </c>
      <c r="E1034" s="4" t="s">
        <v>29</v>
      </c>
      <c r="F1034" s="3" t="s">
        <v>76</v>
      </c>
      <c r="G1034" s="4" t="s">
        <v>31</v>
      </c>
      <c r="H1034" s="3" t="s">
        <v>46</v>
      </c>
      <c r="I1034" s="3" t="s">
        <v>33</v>
      </c>
      <c r="J1034" s="3" t="s">
        <v>48</v>
      </c>
      <c r="K1034" s="3" t="s">
        <v>48</v>
      </c>
      <c r="L1034" s="3" t="s">
        <v>48</v>
      </c>
      <c r="M1034" s="3" t="s">
        <v>48</v>
      </c>
      <c r="N1034" s="3" t="s">
        <v>48</v>
      </c>
      <c r="O1034" s="3" t="s">
        <v>49</v>
      </c>
      <c r="P1034" s="3" t="s">
        <v>49</v>
      </c>
      <c r="Q1034" s="3" t="s">
        <v>49</v>
      </c>
      <c r="R1034" s="3" t="s">
        <v>49</v>
      </c>
      <c r="S1034" s="3" t="s">
        <v>49</v>
      </c>
      <c r="T1034" s="3" t="s">
        <v>49</v>
      </c>
      <c r="U1034" s="3" t="s">
        <v>37</v>
      </c>
      <c r="V1034" s="3" t="s">
        <v>37</v>
      </c>
      <c r="W1034" s="4" t="s">
        <v>50</v>
      </c>
      <c r="X1034" s="4" t="s">
        <v>176</v>
      </c>
      <c r="Y1034" s="4" t="s">
        <v>79</v>
      </c>
      <c r="Z1034" s="4" t="s">
        <v>177</v>
      </c>
      <c r="AA1034" s="3"/>
    </row>
    <row r="1035" spans="1:27" ht="52.8">
      <c r="A1035" s="2">
        <v>45161.425657210653</v>
      </c>
      <c r="B1035" s="3" t="s">
        <v>184</v>
      </c>
      <c r="C1035" s="3" t="s">
        <v>27</v>
      </c>
      <c r="D1035" s="3" t="s">
        <v>185</v>
      </c>
      <c r="E1035" s="4" t="s">
        <v>29</v>
      </c>
      <c r="F1035" s="3" t="s">
        <v>30</v>
      </c>
      <c r="G1035" s="4" t="s">
        <v>186</v>
      </c>
      <c r="H1035" s="3" t="s">
        <v>148</v>
      </c>
      <c r="I1035" s="3" t="s">
        <v>33</v>
      </c>
      <c r="J1035" s="3" t="s">
        <v>35</v>
      </c>
      <c r="K1035" s="3" t="s">
        <v>35</v>
      </c>
      <c r="L1035" s="3" t="s">
        <v>34</v>
      </c>
      <c r="M1035" s="3" t="s">
        <v>34</v>
      </c>
      <c r="N1035" s="3" t="s">
        <v>35</v>
      </c>
      <c r="O1035" s="3" t="s">
        <v>87</v>
      </c>
      <c r="P1035" s="3" t="s">
        <v>38</v>
      </c>
      <c r="Q1035" s="3" t="s">
        <v>37</v>
      </c>
      <c r="R1035" s="3" t="s">
        <v>49</v>
      </c>
      <c r="S1035" s="3" t="s">
        <v>38</v>
      </c>
      <c r="T1035" s="3" t="s">
        <v>49</v>
      </c>
      <c r="U1035" s="3" t="s">
        <v>37</v>
      </c>
      <c r="V1035" s="3" t="s">
        <v>38</v>
      </c>
      <c r="W1035" s="4" t="s">
        <v>70</v>
      </c>
      <c r="X1035" s="4" t="s">
        <v>187</v>
      </c>
      <c r="Y1035" s="4" t="s">
        <v>188</v>
      </c>
      <c r="Z1035" s="4" t="s">
        <v>189</v>
      </c>
      <c r="AA1035" s="3"/>
    </row>
    <row r="1036" spans="1:27" ht="52.8">
      <c r="A1036" s="2">
        <v>45161.428248402779</v>
      </c>
      <c r="B1036" s="3" t="s">
        <v>195</v>
      </c>
      <c r="C1036" s="3" t="s">
        <v>44</v>
      </c>
      <c r="D1036" s="3" t="s">
        <v>196</v>
      </c>
      <c r="E1036" s="4" t="s">
        <v>75</v>
      </c>
      <c r="F1036" s="3" t="s">
        <v>76</v>
      </c>
      <c r="G1036" s="4" t="s">
        <v>31</v>
      </c>
      <c r="H1036" s="3" t="s">
        <v>59</v>
      </c>
      <c r="I1036" s="3" t="s">
        <v>33</v>
      </c>
      <c r="J1036" s="3" t="s">
        <v>35</v>
      </c>
      <c r="K1036" s="3" t="s">
        <v>48</v>
      </c>
      <c r="L1036" s="3" t="s">
        <v>48</v>
      </c>
      <c r="M1036" s="3" t="s">
        <v>48</v>
      </c>
      <c r="N1036" s="3" t="s">
        <v>48</v>
      </c>
      <c r="O1036" s="3" t="s">
        <v>49</v>
      </c>
      <c r="P1036" s="3" t="s">
        <v>49</v>
      </c>
      <c r="Q1036" s="3" t="s">
        <v>49</v>
      </c>
      <c r="R1036" s="3" t="s">
        <v>49</v>
      </c>
      <c r="S1036" s="3" t="s">
        <v>49</v>
      </c>
      <c r="T1036" s="3" t="s">
        <v>49</v>
      </c>
      <c r="U1036" s="3" t="s">
        <v>49</v>
      </c>
      <c r="V1036" s="3" t="s">
        <v>37</v>
      </c>
      <c r="W1036" s="4" t="s">
        <v>197</v>
      </c>
      <c r="X1036" s="4" t="s">
        <v>198</v>
      </c>
      <c r="Y1036" s="4" t="s">
        <v>151</v>
      </c>
      <c r="Z1036" s="4" t="s">
        <v>199</v>
      </c>
      <c r="AA1036" s="3"/>
    </row>
    <row r="1037" spans="1:27" ht="66">
      <c r="A1037" s="2">
        <v>45161.431150312499</v>
      </c>
      <c r="B1037" s="3" t="s">
        <v>204</v>
      </c>
      <c r="C1037" s="3" t="s">
        <v>44</v>
      </c>
      <c r="D1037" s="3" t="s">
        <v>205</v>
      </c>
      <c r="E1037" s="4" t="s">
        <v>75</v>
      </c>
      <c r="F1037" s="3" t="s">
        <v>30</v>
      </c>
      <c r="G1037" s="4" t="s">
        <v>31</v>
      </c>
      <c r="H1037" s="3" t="s">
        <v>83</v>
      </c>
      <c r="I1037" s="3" t="s">
        <v>33</v>
      </c>
      <c r="J1037" s="3" t="s">
        <v>35</v>
      </c>
      <c r="K1037" s="3" t="s">
        <v>35</v>
      </c>
      <c r="L1037" s="3" t="s">
        <v>35</v>
      </c>
      <c r="M1037" s="3" t="s">
        <v>35</v>
      </c>
      <c r="N1037" s="3" t="s">
        <v>35</v>
      </c>
      <c r="O1037" s="3" t="s">
        <v>49</v>
      </c>
      <c r="P1037" s="3" t="s">
        <v>49</v>
      </c>
      <c r="Q1037" s="3" t="s">
        <v>37</v>
      </c>
      <c r="R1037" s="3" t="s">
        <v>49</v>
      </c>
      <c r="S1037" s="3" t="s">
        <v>37</v>
      </c>
      <c r="T1037" s="3" t="s">
        <v>37</v>
      </c>
      <c r="U1037" s="3" t="s">
        <v>37</v>
      </c>
      <c r="V1037" s="3" t="s">
        <v>37</v>
      </c>
      <c r="W1037" s="4" t="s">
        <v>206</v>
      </c>
      <c r="X1037" s="4" t="s">
        <v>207</v>
      </c>
      <c r="Y1037" s="4" t="s">
        <v>97</v>
      </c>
      <c r="Z1037" s="4" t="s">
        <v>208</v>
      </c>
      <c r="AA1037" s="3"/>
    </row>
    <row r="1038" spans="1:27" ht="52.8">
      <c r="A1038" s="2">
        <v>45161.431483460648</v>
      </c>
      <c r="B1038" s="3" t="s">
        <v>212</v>
      </c>
      <c r="C1038" s="3" t="s">
        <v>27</v>
      </c>
      <c r="D1038" s="3" t="s">
        <v>213</v>
      </c>
      <c r="E1038" s="4" t="s">
        <v>75</v>
      </c>
      <c r="F1038" s="3" t="s">
        <v>30</v>
      </c>
      <c r="G1038" s="4" t="s">
        <v>214</v>
      </c>
      <c r="H1038" s="3" t="s">
        <v>148</v>
      </c>
      <c r="I1038" s="3" t="s">
        <v>47</v>
      </c>
      <c r="J1038" s="3" t="s">
        <v>48</v>
      </c>
      <c r="K1038" s="3" t="s">
        <v>48</v>
      </c>
      <c r="L1038" s="3" t="s">
        <v>48</v>
      </c>
      <c r="M1038" s="3" t="s">
        <v>48</v>
      </c>
      <c r="N1038" s="3" t="s">
        <v>48</v>
      </c>
      <c r="O1038" s="3" t="s">
        <v>49</v>
      </c>
      <c r="P1038" s="3" t="s">
        <v>49</v>
      </c>
      <c r="Q1038" s="3" t="s">
        <v>49</v>
      </c>
      <c r="R1038" s="3" t="s">
        <v>69</v>
      </c>
      <c r="S1038" s="3" t="s">
        <v>49</v>
      </c>
      <c r="T1038" s="3" t="s">
        <v>37</v>
      </c>
      <c r="U1038" s="3" t="s">
        <v>49</v>
      </c>
      <c r="V1038" s="3" t="s">
        <v>37</v>
      </c>
      <c r="W1038" s="4" t="s">
        <v>126</v>
      </c>
      <c r="X1038" s="4" t="s">
        <v>215</v>
      </c>
      <c r="Y1038" s="4" t="s">
        <v>151</v>
      </c>
      <c r="Z1038" s="4" t="s">
        <v>216</v>
      </c>
      <c r="AA1038" s="3"/>
    </row>
    <row r="1039" spans="1:27" ht="52.8">
      <c r="A1039" s="2">
        <v>45161.432346423608</v>
      </c>
      <c r="B1039" s="3" t="s">
        <v>217</v>
      </c>
      <c r="C1039" s="3" t="s">
        <v>44</v>
      </c>
      <c r="D1039" s="3" t="s">
        <v>218</v>
      </c>
      <c r="E1039" s="4" t="s">
        <v>75</v>
      </c>
      <c r="F1039" s="3" t="s">
        <v>164</v>
      </c>
      <c r="G1039" s="4" t="s">
        <v>31</v>
      </c>
      <c r="H1039" s="3" t="s">
        <v>59</v>
      </c>
      <c r="I1039" s="3" t="s">
        <v>47</v>
      </c>
      <c r="J1039" s="3" t="s">
        <v>48</v>
      </c>
      <c r="K1039" s="3" t="s">
        <v>35</v>
      </c>
      <c r="L1039" s="3" t="s">
        <v>35</v>
      </c>
      <c r="M1039" s="3" t="s">
        <v>48</v>
      </c>
      <c r="N1039" s="3" t="s">
        <v>34</v>
      </c>
      <c r="O1039" s="3" t="s">
        <v>49</v>
      </c>
      <c r="P1039" s="3" t="s">
        <v>38</v>
      </c>
      <c r="Q1039" s="3" t="s">
        <v>37</v>
      </c>
      <c r="R1039" s="3" t="s">
        <v>49</v>
      </c>
      <c r="S1039" s="3" t="s">
        <v>37</v>
      </c>
      <c r="T1039" s="3" t="s">
        <v>49</v>
      </c>
      <c r="U1039" s="3" t="s">
        <v>37</v>
      </c>
      <c r="V1039" s="3" t="s">
        <v>38</v>
      </c>
      <c r="W1039" s="4" t="s">
        <v>206</v>
      </c>
      <c r="X1039" s="4" t="s">
        <v>219</v>
      </c>
      <c r="Y1039" s="4" t="s">
        <v>151</v>
      </c>
      <c r="Z1039" s="4" t="s">
        <v>220</v>
      </c>
      <c r="AA1039" s="3"/>
    </row>
    <row r="1040" spans="1:27" ht="92.4">
      <c r="A1040" s="2">
        <v>45161.43366008102</v>
      </c>
      <c r="B1040" s="3" t="s">
        <v>221</v>
      </c>
      <c r="C1040" s="3" t="s">
        <v>44</v>
      </c>
      <c r="D1040" s="3" t="s">
        <v>222</v>
      </c>
      <c r="E1040" s="4" t="s">
        <v>29</v>
      </c>
      <c r="F1040" s="3" t="s">
        <v>164</v>
      </c>
      <c r="G1040" s="4" t="s">
        <v>214</v>
      </c>
      <c r="H1040" s="3" t="s">
        <v>83</v>
      </c>
      <c r="I1040" s="3" t="s">
        <v>33</v>
      </c>
      <c r="J1040" s="3" t="s">
        <v>35</v>
      </c>
      <c r="K1040" s="3" t="s">
        <v>48</v>
      </c>
      <c r="L1040" s="3" t="s">
        <v>48</v>
      </c>
      <c r="M1040" s="3" t="s">
        <v>48</v>
      </c>
      <c r="N1040" s="3" t="s">
        <v>48</v>
      </c>
      <c r="O1040" s="3" t="s">
        <v>87</v>
      </c>
      <c r="P1040" s="3" t="s">
        <v>49</v>
      </c>
      <c r="Q1040" s="3" t="s">
        <v>49</v>
      </c>
      <c r="R1040" s="3" t="s">
        <v>37</v>
      </c>
      <c r="S1040" s="3" t="s">
        <v>38</v>
      </c>
      <c r="T1040" s="3" t="s">
        <v>37</v>
      </c>
      <c r="U1040" s="3" t="s">
        <v>38</v>
      </c>
      <c r="V1040" s="3" t="s">
        <v>37</v>
      </c>
      <c r="W1040" s="4" t="s">
        <v>77</v>
      </c>
      <c r="X1040" s="4" t="s">
        <v>120</v>
      </c>
      <c r="Y1040" s="4" t="s">
        <v>223</v>
      </c>
      <c r="Z1040" s="4" t="s">
        <v>224</v>
      </c>
      <c r="AA1040" s="3"/>
    </row>
    <row r="1041" spans="1:27" ht="39.6">
      <c r="A1041" s="2">
        <v>45161.43518237269</v>
      </c>
      <c r="B1041" s="3" t="s">
        <v>236</v>
      </c>
      <c r="C1041" s="3" t="s">
        <v>27</v>
      </c>
      <c r="D1041" s="3" t="s">
        <v>237</v>
      </c>
      <c r="E1041" s="4" t="s">
        <v>75</v>
      </c>
      <c r="F1041" s="3" t="s">
        <v>30</v>
      </c>
      <c r="G1041" s="4" t="s">
        <v>31</v>
      </c>
      <c r="H1041" s="3" t="s">
        <v>94</v>
      </c>
      <c r="I1041" s="3" t="s">
        <v>33</v>
      </c>
      <c r="J1041" s="3" t="s">
        <v>35</v>
      </c>
      <c r="K1041" s="3" t="s">
        <v>35</v>
      </c>
      <c r="L1041" s="3" t="s">
        <v>34</v>
      </c>
      <c r="M1041" s="3" t="s">
        <v>35</v>
      </c>
      <c r="N1041" s="3" t="s">
        <v>35</v>
      </c>
      <c r="O1041" s="3" t="s">
        <v>87</v>
      </c>
      <c r="P1041" s="3" t="s">
        <v>37</v>
      </c>
      <c r="Q1041" s="3" t="s">
        <v>37</v>
      </c>
      <c r="R1041" s="3" t="s">
        <v>49</v>
      </c>
      <c r="S1041" s="3" t="s">
        <v>37</v>
      </c>
      <c r="T1041" s="3" t="s">
        <v>49</v>
      </c>
      <c r="U1041" s="3" t="s">
        <v>37</v>
      </c>
      <c r="V1041" s="3" t="s">
        <v>37</v>
      </c>
      <c r="W1041" s="4" t="s">
        <v>238</v>
      </c>
      <c r="X1041" s="4" t="s">
        <v>239</v>
      </c>
      <c r="Y1041" s="4" t="s">
        <v>240</v>
      </c>
      <c r="Z1041" s="4" t="s">
        <v>241</v>
      </c>
      <c r="AA1041" s="3"/>
    </row>
    <row r="1042" spans="1:27" ht="79.2">
      <c r="A1042" s="2">
        <v>45161.436164756946</v>
      </c>
      <c r="B1042" s="3" t="s">
        <v>246</v>
      </c>
      <c r="C1042" s="3" t="s">
        <v>44</v>
      </c>
      <c r="D1042" s="3" t="s">
        <v>247</v>
      </c>
      <c r="E1042" s="4" t="s">
        <v>230</v>
      </c>
      <c r="F1042" s="3" t="s">
        <v>248</v>
      </c>
      <c r="G1042" s="4" t="s">
        <v>31</v>
      </c>
      <c r="H1042" s="3" t="s">
        <v>59</v>
      </c>
      <c r="I1042" s="3" t="s">
        <v>33</v>
      </c>
      <c r="J1042" s="3" t="s">
        <v>48</v>
      </c>
      <c r="K1042" s="3" t="s">
        <v>35</v>
      </c>
      <c r="L1042" s="3" t="s">
        <v>35</v>
      </c>
      <c r="M1042" s="3" t="s">
        <v>35</v>
      </c>
      <c r="N1042" s="3" t="s">
        <v>35</v>
      </c>
      <c r="O1042" s="3" t="s">
        <v>49</v>
      </c>
      <c r="P1042" s="3" t="s">
        <v>49</v>
      </c>
      <c r="Q1042" s="3" t="s">
        <v>49</v>
      </c>
      <c r="R1042" s="3" t="s">
        <v>37</v>
      </c>
      <c r="S1042" s="3" t="s">
        <v>37</v>
      </c>
      <c r="T1042" s="3" t="s">
        <v>49</v>
      </c>
      <c r="U1042" s="3" t="s">
        <v>49</v>
      </c>
      <c r="V1042" s="3" t="s">
        <v>49</v>
      </c>
      <c r="W1042" s="4" t="s">
        <v>139</v>
      </c>
      <c r="X1042" s="4" t="s">
        <v>192</v>
      </c>
      <c r="Y1042" s="4" t="s">
        <v>249</v>
      </c>
      <c r="Z1042" s="4" t="s">
        <v>250</v>
      </c>
      <c r="AA1042" s="3"/>
    </row>
    <row r="1043" spans="1:27" ht="39.6">
      <c r="A1043" s="2">
        <v>45161.436594837964</v>
      </c>
      <c r="B1043" s="3" t="s">
        <v>251</v>
      </c>
      <c r="C1043" s="3" t="s">
        <v>27</v>
      </c>
      <c r="D1043" s="3" t="s">
        <v>252</v>
      </c>
      <c r="E1043" s="4" t="s">
        <v>29</v>
      </c>
      <c r="F1043" s="3" t="s">
        <v>164</v>
      </c>
      <c r="G1043" s="4" t="s">
        <v>31</v>
      </c>
      <c r="H1043" s="3" t="s">
        <v>83</v>
      </c>
      <c r="I1043" s="3" t="s">
        <v>47</v>
      </c>
      <c r="J1043" s="3" t="s">
        <v>35</v>
      </c>
      <c r="K1043" s="3" t="s">
        <v>35</v>
      </c>
      <c r="L1043" s="3" t="s">
        <v>48</v>
      </c>
      <c r="M1043" s="3" t="s">
        <v>48</v>
      </c>
      <c r="N1043" s="3" t="s">
        <v>48</v>
      </c>
      <c r="O1043" s="3" t="s">
        <v>87</v>
      </c>
      <c r="P1043" s="3" t="s">
        <v>37</v>
      </c>
      <c r="Q1043" s="3" t="s">
        <v>37</v>
      </c>
      <c r="R1043" s="3" t="s">
        <v>37</v>
      </c>
      <c r="S1043" s="3" t="s">
        <v>37</v>
      </c>
      <c r="T1043" s="3" t="s">
        <v>37</v>
      </c>
      <c r="U1043" s="3" t="s">
        <v>37</v>
      </c>
      <c r="V1043" s="3" t="s">
        <v>37</v>
      </c>
      <c r="W1043" s="4" t="s">
        <v>159</v>
      </c>
      <c r="X1043" s="4" t="s">
        <v>89</v>
      </c>
      <c r="Y1043" s="4" t="s">
        <v>102</v>
      </c>
      <c r="Z1043" s="4" t="s">
        <v>253</v>
      </c>
      <c r="AA1043" s="3"/>
    </row>
    <row r="1044" spans="1:27" ht="52.8">
      <c r="A1044" s="2">
        <v>45161.437766030096</v>
      </c>
      <c r="B1044" s="3" t="s">
        <v>254</v>
      </c>
      <c r="C1044" s="3" t="s">
        <v>44</v>
      </c>
      <c r="D1044" s="3" t="s">
        <v>255</v>
      </c>
      <c r="E1044" s="4" t="s">
        <v>29</v>
      </c>
      <c r="F1044" s="3" t="s">
        <v>57</v>
      </c>
      <c r="G1044" s="4" t="s">
        <v>58</v>
      </c>
      <c r="H1044" s="3" t="s">
        <v>59</v>
      </c>
      <c r="I1044" s="3" t="s">
        <v>47</v>
      </c>
      <c r="J1044" s="3" t="s">
        <v>48</v>
      </c>
      <c r="K1044" s="3" t="s">
        <v>48</v>
      </c>
      <c r="L1044" s="3" t="s">
        <v>60</v>
      </c>
      <c r="M1044" s="3" t="s">
        <v>48</v>
      </c>
      <c r="N1044" s="3" t="s">
        <v>35</v>
      </c>
      <c r="O1044" s="3" t="s">
        <v>49</v>
      </c>
      <c r="P1044" s="3" t="s">
        <v>49</v>
      </c>
      <c r="Q1044" s="3" t="s">
        <v>49</v>
      </c>
      <c r="R1044" s="3" t="s">
        <v>37</v>
      </c>
      <c r="S1044" s="3" t="s">
        <v>49</v>
      </c>
      <c r="T1044" s="3" t="s">
        <v>69</v>
      </c>
      <c r="U1044" s="3" t="s">
        <v>37</v>
      </c>
      <c r="V1044" s="3" t="s">
        <v>49</v>
      </c>
      <c r="W1044" s="4" t="s">
        <v>77</v>
      </c>
      <c r="X1044" s="4" t="s">
        <v>256</v>
      </c>
      <c r="Y1044" s="4" t="s">
        <v>151</v>
      </c>
      <c r="Z1044" s="4" t="s">
        <v>257</v>
      </c>
      <c r="AA1044" s="3"/>
    </row>
    <row r="1045" spans="1:27" ht="52.8">
      <c r="A1045" s="2">
        <v>45161.438923113426</v>
      </c>
      <c r="B1045" s="3" t="s">
        <v>261</v>
      </c>
      <c r="C1045" s="3" t="s">
        <v>44</v>
      </c>
      <c r="D1045" s="3" t="s">
        <v>262</v>
      </c>
      <c r="E1045" s="4" t="s">
        <v>29</v>
      </c>
      <c r="F1045" s="3" t="s">
        <v>30</v>
      </c>
      <c r="G1045" s="4" t="s">
        <v>31</v>
      </c>
      <c r="H1045" s="3" t="s">
        <v>83</v>
      </c>
      <c r="I1045" s="3" t="s">
        <v>47</v>
      </c>
      <c r="J1045" s="3" t="s">
        <v>48</v>
      </c>
      <c r="K1045" s="3" t="s">
        <v>48</v>
      </c>
      <c r="L1045" s="3" t="s">
        <v>48</v>
      </c>
      <c r="M1045" s="3" t="s">
        <v>48</v>
      </c>
      <c r="N1045" s="3" t="s">
        <v>48</v>
      </c>
      <c r="O1045" s="3" t="s">
        <v>68</v>
      </c>
      <c r="P1045" s="3" t="s">
        <v>49</v>
      </c>
      <c r="Q1045" s="3" t="s">
        <v>69</v>
      </c>
      <c r="R1045" s="3" t="s">
        <v>69</v>
      </c>
      <c r="S1045" s="3" t="s">
        <v>49</v>
      </c>
      <c r="T1045" s="3" t="s">
        <v>69</v>
      </c>
      <c r="U1045" s="3" t="s">
        <v>37</v>
      </c>
      <c r="V1045" s="3" t="s">
        <v>69</v>
      </c>
      <c r="W1045" s="4" t="s">
        <v>77</v>
      </c>
      <c r="X1045" s="4" t="s">
        <v>263</v>
      </c>
      <c r="Y1045" s="4" t="s">
        <v>151</v>
      </c>
      <c r="Z1045" s="4" t="s">
        <v>264</v>
      </c>
      <c r="AA1045" s="3"/>
    </row>
    <row r="1046" spans="1:27" ht="52.8">
      <c r="A1046" s="2">
        <v>45161.439793761572</v>
      </c>
      <c r="B1046" s="3" t="s">
        <v>272</v>
      </c>
      <c r="C1046" s="3" t="s">
        <v>27</v>
      </c>
      <c r="D1046" s="3" t="s">
        <v>118</v>
      </c>
      <c r="E1046" s="4" t="s">
        <v>29</v>
      </c>
      <c r="F1046" s="3" t="s">
        <v>30</v>
      </c>
      <c r="G1046" s="4" t="s">
        <v>273</v>
      </c>
      <c r="H1046" s="3" t="s">
        <v>83</v>
      </c>
      <c r="I1046" s="3" t="s">
        <v>47</v>
      </c>
      <c r="J1046" s="3" t="s">
        <v>35</v>
      </c>
      <c r="K1046" s="3" t="s">
        <v>35</v>
      </c>
      <c r="L1046" s="3" t="s">
        <v>35</v>
      </c>
      <c r="M1046" s="3" t="s">
        <v>35</v>
      </c>
      <c r="N1046" s="3" t="s">
        <v>34</v>
      </c>
      <c r="O1046" s="3" t="s">
        <v>87</v>
      </c>
      <c r="P1046" s="3" t="s">
        <v>37</v>
      </c>
      <c r="Q1046" s="3" t="s">
        <v>37</v>
      </c>
      <c r="R1046" s="3" t="s">
        <v>49</v>
      </c>
      <c r="S1046" s="3" t="s">
        <v>37</v>
      </c>
      <c r="T1046" s="3" t="s">
        <v>37</v>
      </c>
      <c r="U1046" s="3" t="s">
        <v>37</v>
      </c>
      <c r="V1046" s="3" t="s">
        <v>37</v>
      </c>
      <c r="W1046" s="4" t="s">
        <v>274</v>
      </c>
      <c r="X1046" s="4" t="s">
        <v>275</v>
      </c>
      <c r="Y1046" s="4" t="s">
        <v>276</v>
      </c>
      <c r="Z1046" s="4" t="s">
        <v>277</v>
      </c>
      <c r="AA1046" s="3"/>
    </row>
    <row r="1047" spans="1:27" ht="39.6">
      <c r="A1047" s="2">
        <v>45161.441371736109</v>
      </c>
      <c r="B1047" s="3" t="s">
        <v>288</v>
      </c>
      <c r="C1047" s="3" t="s">
        <v>27</v>
      </c>
      <c r="D1047" s="3" t="s">
        <v>289</v>
      </c>
      <c r="E1047" s="4" t="s">
        <v>29</v>
      </c>
      <c r="F1047" s="3" t="s">
        <v>164</v>
      </c>
      <c r="G1047" s="4" t="s">
        <v>31</v>
      </c>
      <c r="H1047" s="3" t="s">
        <v>83</v>
      </c>
      <c r="I1047" s="3" t="s">
        <v>33</v>
      </c>
      <c r="J1047" s="3" t="s">
        <v>34</v>
      </c>
      <c r="K1047" s="3" t="s">
        <v>34</v>
      </c>
      <c r="L1047" s="3" t="s">
        <v>35</v>
      </c>
      <c r="M1047" s="3" t="s">
        <v>35</v>
      </c>
      <c r="N1047" s="3" t="s">
        <v>34</v>
      </c>
      <c r="O1047" s="3" t="s">
        <v>49</v>
      </c>
      <c r="P1047" s="3" t="s">
        <v>38</v>
      </c>
      <c r="Q1047" s="3" t="s">
        <v>38</v>
      </c>
      <c r="R1047" s="3" t="s">
        <v>49</v>
      </c>
      <c r="S1047" s="3" t="s">
        <v>49</v>
      </c>
      <c r="T1047" s="3" t="s">
        <v>69</v>
      </c>
      <c r="U1047" s="3" t="s">
        <v>38</v>
      </c>
      <c r="V1047" s="3" t="s">
        <v>38</v>
      </c>
      <c r="W1047" s="4" t="s">
        <v>88</v>
      </c>
      <c r="X1047" s="4" t="s">
        <v>127</v>
      </c>
      <c r="Y1047" s="4" t="s">
        <v>168</v>
      </c>
      <c r="Z1047" s="4" t="s">
        <v>290</v>
      </c>
      <c r="AA1047" s="3"/>
    </row>
    <row r="1048" spans="1:27" ht="39.6">
      <c r="A1048" s="2">
        <v>45161.443153981483</v>
      </c>
      <c r="B1048" s="3" t="s">
        <v>298</v>
      </c>
      <c r="C1048" s="3" t="s">
        <v>44</v>
      </c>
      <c r="D1048" s="3" t="s">
        <v>299</v>
      </c>
      <c r="E1048" s="4" t="s">
        <v>75</v>
      </c>
      <c r="F1048" s="3" t="s">
        <v>30</v>
      </c>
      <c r="G1048" s="4" t="s">
        <v>31</v>
      </c>
      <c r="H1048" s="3" t="s">
        <v>59</v>
      </c>
      <c r="I1048" s="3" t="s">
        <v>33</v>
      </c>
      <c r="J1048" s="3" t="s">
        <v>35</v>
      </c>
      <c r="K1048" s="3" t="s">
        <v>35</v>
      </c>
      <c r="L1048" s="3" t="s">
        <v>35</v>
      </c>
      <c r="M1048" s="3" t="s">
        <v>35</v>
      </c>
      <c r="N1048" s="3" t="s">
        <v>34</v>
      </c>
      <c r="O1048" s="3" t="s">
        <v>49</v>
      </c>
      <c r="P1048" s="3" t="s">
        <v>37</v>
      </c>
      <c r="Q1048" s="3" t="s">
        <v>37</v>
      </c>
      <c r="R1048" s="3" t="s">
        <v>37</v>
      </c>
      <c r="S1048" s="3" t="s">
        <v>37</v>
      </c>
      <c r="T1048" s="3" t="s">
        <v>37</v>
      </c>
      <c r="U1048" s="3" t="s">
        <v>37</v>
      </c>
      <c r="V1048" s="3" t="s">
        <v>37</v>
      </c>
      <c r="W1048" s="4" t="s">
        <v>88</v>
      </c>
      <c r="X1048" s="4" t="s">
        <v>300</v>
      </c>
      <c r="Y1048" s="4" t="s">
        <v>301</v>
      </c>
      <c r="Z1048" s="4" t="s">
        <v>302</v>
      </c>
      <c r="AA1048" s="3"/>
    </row>
    <row r="1049" spans="1:27" ht="52.8">
      <c r="A1049" s="2">
        <v>45161.443556168982</v>
      </c>
      <c r="B1049" s="3" t="s">
        <v>303</v>
      </c>
      <c r="C1049" s="3" t="s">
        <v>44</v>
      </c>
      <c r="D1049" s="3" t="s">
        <v>304</v>
      </c>
      <c r="E1049" s="4" t="s">
        <v>75</v>
      </c>
      <c r="F1049" s="3" t="s">
        <v>57</v>
      </c>
      <c r="G1049" s="4" t="s">
        <v>58</v>
      </c>
      <c r="H1049" s="3" t="s">
        <v>148</v>
      </c>
      <c r="I1049" s="3" t="s">
        <v>33</v>
      </c>
      <c r="J1049" s="3" t="s">
        <v>35</v>
      </c>
      <c r="K1049" s="3" t="s">
        <v>35</v>
      </c>
      <c r="L1049" s="3" t="s">
        <v>48</v>
      </c>
      <c r="M1049" s="3" t="s">
        <v>35</v>
      </c>
      <c r="N1049" s="3" t="s">
        <v>35</v>
      </c>
      <c r="O1049" s="3" t="s">
        <v>87</v>
      </c>
      <c r="P1049" s="3" t="s">
        <v>49</v>
      </c>
      <c r="Q1049" s="3" t="s">
        <v>49</v>
      </c>
      <c r="R1049" s="3" t="s">
        <v>49</v>
      </c>
      <c r="S1049" s="3" t="s">
        <v>37</v>
      </c>
      <c r="T1049" s="3" t="s">
        <v>49</v>
      </c>
      <c r="U1049" s="3" t="s">
        <v>37</v>
      </c>
      <c r="V1049" s="3" t="s">
        <v>37</v>
      </c>
      <c r="W1049" s="4" t="s">
        <v>50</v>
      </c>
      <c r="X1049" s="4" t="s">
        <v>305</v>
      </c>
      <c r="Y1049" s="4" t="s">
        <v>306</v>
      </c>
      <c r="Z1049" s="4" t="s">
        <v>307</v>
      </c>
      <c r="AA1049" s="3"/>
    </row>
    <row r="1050" spans="1:27" ht="66">
      <c r="A1050" s="2">
        <v>45161.444197523146</v>
      </c>
      <c r="B1050" s="3" t="s">
        <v>308</v>
      </c>
      <c r="C1050" s="3" t="s">
        <v>27</v>
      </c>
      <c r="D1050" s="3" t="s">
        <v>309</v>
      </c>
      <c r="E1050" s="4" t="s">
        <v>29</v>
      </c>
      <c r="F1050" s="3" t="s">
        <v>30</v>
      </c>
      <c r="G1050" s="4" t="s">
        <v>31</v>
      </c>
      <c r="H1050" s="3" t="s">
        <v>148</v>
      </c>
      <c r="I1050" s="3" t="s">
        <v>47</v>
      </c>
      <c r="J1050" s="3" t="s">
        <v>60</v>
      </c>
      <c r="K1050" s="3" t="s">
        <v>60</v>
      </c>
      <c r="L1050" s="3" t="s">
        <v>48</v>
      </c>
      <c r="M1050" s="3" t="s">
        <v>48</v>
      </c>
      <c r="N1050" s="3" t="s">
        <v>48</v>
      </c>
      <c r="O1050" s="3" t="s">
        <v>49</v>
      </c>
      <c r="P1050" s="3" t="s">
        <v>37</v>
      </c>
      <c r="Q1050" s="3" t="s">
        <v>37</v>
      </c>
      <c r="R1050" s="3" t="s">
        <v>49</v>
      </c>
      <c r="S1050" s="3" t="s">
        <v>37</v>
      </c>
      <c r="T1050" s="3" t="s">
        <v>49</v>
      </c>
      <c r="U1050" s="3" t="s">
        <v>37</v>
      </c>
      <c r="V1050" s="3" t="s">
        <v>37</v>
      </c>
      <c r="W1050" s="4" t="s">
        <v>100</v>
      </c>
      <c r="X1050" s="4" t="s">
        <v>295</v>
      </c>
      <c r="Y1050" s="4" t="s">
        <v>193</v>
      </c>
      <c r="Z1050" s="4" t="s">
        <v>310</v>
      </c>
      <c r="AA1050" s="3"/>
    </row>
    <row r="1051" spans="1:27" ht="52.8">
      <c r="A1051" s="2">
        <v>45161.447601307867</v>
      </c>
      <c r="B1051" s="3" t="s">
        <v>336</v>
      </c>
      <c r="C1051" s="3" t="s">
        <v>27</v>
      </c>
      <c r="D1051" s="3" t="s">
        <v>337</v>
      </c>
      <c r="E1051" s="4" t="s">
        <v>75</v>
      </c>
      <c r="F1051" s="3" t="s">
        <v>30</v>
      </c>
      <c r="G1051" s="4" t="s">
        <v>214</v>
      </c>
      <c r="H1051" s="3" t="s">
        <v>32</v>
      </c>
      <c r="I1051" s="3" t="s">
        <v>47</v>
      </c>
      <c r="J1051" s="3" t="s">
        <v>48</v>
      </c>
      <c r="K1051" s="3" t="s">
        <v>35</v>
      </c>
      <c r="L1051" s="3" t="s">
        <v>35</v>
      </c>
      <c r="M1051" s="3" t="s">
        <v>35</v>
      </c>
      <c r="N1051" s="3" t="s">
        <v>35</v>
      </c>
      <c r="O1051" s="3" t="s">
        <v>87</v>
      </c>
      <c r="P1051" s="3" t="s">
        <v>49</v>
      </c>
      <c r="Q1051" s="3" t="s">
        <v>37</v>
      </c>
      <c r="R1051" s="3" t="s">
        <v>49</v>
      </c>
      <c r="S1051" s="3" t="s">
        <v>37</v>
      </c>
      <c r="T1051" s="3" t="s">
        <v>37</v>
      </c>
      <c r="U1051" s="3" t="s">
        <v>37</v>
      </c>
      <c r="V1051" s="3" t="s">
        <v>38</v>
      </c>
      <c r="W1051" s="4" t="s">
        <v>70</v>
      </c>
      <c r="X1051" s="4" t="s">
        <v>334</v>
      </c>
      <c r="Y1051" s="4" t="s">
        <v>72</v>
      </c>
      <c r="Z1051" s="4" t="s">
        <v>338</v>
      </c>
      <c r="AA1051" s="3"/>
    </row>
    <row r="1052" spans="1:27" ht="52.8">
      <c r="A1052" s="2">
        <v>45161.448300034725</v>
      </c>
      <c r="B1052" s="3" t="s">
        <v>346</v>
      </c>
      <c r="C1052" s="3" t="s">
        <v>27</v>
      </c>
      <c r="D1052" s="3" t="s">
        <v>347</v>
      </c>
      <c r="E1052" s="4" t="s">
        <v>29</v>
      </c>
      <c r="F1052" s="3" t="s">
        <v>30</v>
      </c>
      <c r="G1052" s="4" t="s">
        <v>31</v>
      </c>
      <c r="H1052" s="3" t="s">
        <v>83</v>
      </c>
      <c r="I1052" s="3" t="s">
        <v>33</v>
      </c>
      <c r="J1052" s="3" t="s">
        <v>35</v>
      </c>
      <c r="K1052" s="3" t="s">
        <v>35</v>
      </c>
      <c r="L1052" s="3" t="s">
        <v>35</v>
      </c>
      <c r="M1052" s="3" t="s">
        <v>35</v>
      </c>
      <c r="N1052" s="3" t="s">
        <v>35</v>
      </c>
      <c r="O1052" s="3" t="s">
        <v>36</v>
      </c>
      <c r="P1052" s="3" t="s">
        <v>37</v>
      </c>
      <c r="Q1052" s="3" t="s">
        <v>38</v>
      </c>
      <c r="R1052" s="3" t="s">
        <v>37</v>
      </c>
      <c r="S1052" s="3" t="s">
        <v>38</v>
      </c>
      <c r="T1052" s="3" t="s">
        <v>37</v>
      </c>
      <c r="U1052" s="3" t="s">
        <v>38</v>
      </c>
      <c r="V1052" s="3" t="s">
        <v>37</v>
      </c>
      <c r="W1052" s="4" t="s">
        <v>106</v>
      </c>
      <c r="X1052" s="4" t="s">
        <v>348</v>
      </c>
      <c r="Y1052" s="4" t="s">
        <v>349</v>
      </c>
      <c r="Z1052" s="4" t="s">
        <v>350</v>
      </c>
      <c r="AA1052" s="3"/>
    </row>
    <row r="1053" spans="1:27" ht="52.8">
      <c r="A1053" s="2">
        <v>45161.448383263887</v>
      </c>
      <c r="B1053" s="3" t="s">
        <v>351</v>
      </c>
      <c r="C1053" s="3" t="s">
        <v>27</v>
      </c>
      <c r="D1053" s="3" t="s">
        <v>28</v>
      </c>
      <c r="E1053" s="4" t="s">
        <v>230</v>
      </c>
      <c r="F1053" s="3" t="s">
        <v>30</v>
      </c>
      <c r="G1053" s="4" t="s">
        <v>31</v>
      </c>
      <c r="H1053" s="3" t="s">
        <v>46</v>
      </c>
      <c r="I1053" s="3" t="s">
        <v>33</v>
      </c>
      <c r="J1053" s="3" t="s">
        <v>35</v>
      </c>
      <c r="K1053" s="3" t="s">
        <v>34</v>
      </c>
      <c r="L1053" s="3" t="s">
        <v>35</v>
      </c>
      <c r="M1053" s="3" t="s">
        <v>35</v>
      </c>
      <c r="N1053" s="3" t="s">
        <v>34</v>
      </c>
      <c r="O1053" s="3" t="s">
        <v>36</v>
      </c>
      <c r="P1053" s="3" t="s">
        <v>37</v>
      </c>
      <c r="Q1053" s="3" t="s">
        <v>37</v>
      </c>
      <c r="R1053" s="3" t="s">
        <v>37</v>
      </c>
      <c r="S1053" s="3" t="s">
        <v>37</v>
      </c>
      <c r="T1053" s="3" t="s">
        <v>37</v>
      </c>
      <c r="U1053" s="3" t="s">
        <v>37</v>
      </c>
      <c r="V1053" s="3" t="s">
        <v>37</v>
      </c>
      <c r="W1053" s="4" t="s">
        <v>106</v>
      </c>
      <c r="X1053" s="4" t="s">
        <v>352</v>
      </c>
      <c r="Y1053" s="4" t="s">
        <v>353</v>
      </c>
      <c r="Z1053" s="4" t="s">
        <v>354</v>
      </c>
      <c r="AA1053" s="3"/>
    </row>
    <row r="1054" spans="1:27" ht="39.6">
      <c r="A1054" s="2">
        <v>45161.448706412033</v>
      </c>
      <c r="B1054" s="3" t="s">
        <v>355</v>
      </c>
      <c r="C1054" s="3" t="s">
        <v>44</v>
      </c>
      <c r="D1054" s="3" t="s">
        <v>82</v>
      </c>
      <c r="E1054" s="4" t="s">
        <v>75</v>
      </c>
      <c r="F1054" s="3" t="s">
        <v>248</v>
      </c>
      <c r="G1054" s="4" t="s">
        <v>31</v>
      </c>
      <c r="H1054" s="3" t="s">
        <v>125</v>
      </c>
      <c r="I1054" s="3" t="s">
        <v>47</v>
      </c>
      <c r="J1054" s="3" t="s">
        <v>35</v>
      </c>
      <c r="K1054" s="3" t="s">
        <v>60</v>
      </c>
      <c r="L1054" s="3" t="s">
        <v>48</v>
      </c>
      <c r="M1054" s="3" t="s">
        <v>48</v>
      </c>
      <c r="N1054" s="3" t="s">
        <v>48</v>
      </c>
      <c r="O1054" s="3" t="s">
        <v>87</v>
      </c>
      <c r="P1054" s="3" t="s">
        <v>49</v>
      </c>
      <c r="Q1054" s="3" t="s">
        <v>37</v>
      </c>
      <c r="R1054" s="3" t="s">
        <v>49</v>
      </c>
      <c r="S1054" s="3" t="s">
        <v>38</v>
      </c>
      <c r="T1054" s="3" t="s">
        <v>49</v>
      </c>
      <c r="U1054" s="3" t="s">
        <v>38</v>
      </c>
      <c r="V1054" s="3" t="s">
        <v>38</v>
      </c>
      <c r="W1054" s="4" t="s">
        <v>126</v>
      </c>
      <c r="X1054" s="4" t="s">
        <v>127</v>
      </c>
      <c r="Y1054" s="4" t="s">
        <v>168</v>
      </c>
      <c r="Z1054" s="4" t="s">
        <v>356</v>
      </c>
      <c r="AA1054" s="3"/>
    </row>
    <row r="1055" spans="1:27" ht="52.8">
      <c r="A1055" s="2">
        <v>45161.448923923614</v>
      </c>
      <c r="B1055" s="3" t="s">
        <v>357</v>
      </c>
      <c r="C1055" s="3" t="s">
        <v>27</v>
      </c>
      <c r="D1055" s="3" t="s">
        <v>358</v>
      </c>
      <c r="E1055" s="4" t="s">
        <v>75</v>
      </c>
      <c r="F1055" s="3" t="s">
        <v>76</v>
      </c>
      <c r="G1055" s="4" t="s">
        <v>31</v>
      </c>
      <c r="H1055" s="3" t="s">
        <v>59</v>
      </c>
      <c r="I1055" s="3" t="s">
        <v>33</v>
      </c>
      <c r="J1055" s="3" t="s">
        <v>35</v>
      </c>
      <c r="K1055" s="3" t="s">
        <v>35</v>
      </c>
      <c r="L1055" s="3" t="s">
        <v>35</v>
      </c>
      <c r="M1055" s="3" t="s">
        <v>48</v>
      </c>
      <c r="N1055" s="3" t="s">
        <v>35</v>
      </c>
      <c r="O1055" s="3" t="s">
        <v>49</v>
      </c>
      <c r="P1055" s="3" t="s">
        <v>37</v>
      </c>
      <c r="Q1055" s="3" t="s">
        <v>37</v>
      </c>
      <c r="R1055" s="3" t="s">
        <v>69</v>
      </c>
      <c r="S1055" s="3" t="s">
        <v>37</v>
      </c>
      <c r="T1055" s="3" t="s">
        <v>49</v>
      </c>
      <c r="U1055" s="3" t="s">
        <v>37</v>
      </c>
      <c r="V1055" s="3" t="s">
        <v>49</v>
      </c>
      <c r="W1055" s="4" t="s">
        <v>95</v>
      </c>
      <c r="X1055" s="4" t="s">
        <v>359</v>
      </c>
      <c r="Y1055" s="4" t="s">
        <v>151</v>
      </c>
      <c r="Z1055" s="4" t="s">
        <v>360</v>
      </c>
      <c r="AA1055" s="3"/>
    </row>
    <row r="1056" spans="1:27" ht="52.8">
      <c r="A1056" s="2">
        <v>45161.449433773145</v>
      </c>
      <c r="B1056" s="3" t="s">
        <v>361</v>
      </c>
      <c r="C1056" s="3" t="s">
        <v>44</v>
      </c>
      <c r="D1056" s="3" t="s">
        <v>362</v>
      </c>
      <c r="E1056" s="4" t="s">
        <v>29</v>
      </c>
      <c r="F1056" s="3" t="s">
        <v>164</v>
      </c>
      <c r="G1056" s="4" t="s">
        <v>214</v>
      </c>
      <c r="H1056" s="3" t="s">
        <v>105</v>
      </c>
      <c r="I1056" s="3" t="s">
        <v>33</v>
      </c>
      <c r="J1056" s="3" t="s">
        <v>35</v>
      </c>
      <c r="K1056" s="3" t="s">
        <v>60</v>
      </c>
      <c r="L1056" s="3" t="s">
        <v>35</v>
      </c>
      <c r="M1056" s="3" t="s">
        <v>35</v>
      </c>
      <c r="N1056" s="3" t="s">
        <v>35</v>
      </c>
      <c r="O1056" s="3" t="s">
        <v>49</v>
      </c>
      <c r="P1056" s="3" t="s">
        <v>37</v>
      </c>
      <c r="Q1056" s="3" t="s">
        <v>37</v>
      </c>
      <c r="R1056" s="3" t="s">
        <v>49</v>
      </c>
      <c r="S1056" s="3" t="s">
        <v>37</v>
      </c>
      <c r="T1056" s="3" t="s">
        <v>49</v>
      </c>
      <c r="U1056" s="3" t="s">
        <v>363</v>
      </c>
      <c r="V1056" s="3" t="s">
        <v>37</v>
      </c>
      <c r="W1056" s="4" t="s">
        <v>126</v>
      </c>
      <c r="X1056" s="4" t="s">
        <v>244</v>
      </c>
      <c r="Y1056" s="4" t="s">
        <v>168</v>
      </c>
      <c r="Z1056" s="4" t="s">
        <v>364</v>
      </c>
      <c r="AA1056" s="3"/>
    </row>
    <row r="1057" spans="1:27" ht="52.8">
      <c r="A1057" s="2">
        <v>45161.449469097221</v>
      </c>
      <c r="B1057" s="3" t="s">
        <v>365</v>
      </c>
      <c r="C1057" s="3" t="s">
        <v>27</v>
      </c>
      <c r="D1057" s="3" t="s">
        <v>366</v>
      </c>
      <c r="E1057" s="4" t="s">
        <v>29</v>
      </c>
      <c r="F1057" s="3" t="s">
        <v>164</v>
      </c>
      <c r="G1057" s="4" t="s">
        <v>214</v>
      </c>
      <c r="H1057" s="3" t="s">
        <v>83</v>
      </c>
      <c r="I1057" s="3" t="s">
        <v>47</v>
      </c>
      <c r="J1057" s="3" t="s">
        <v>35</v>
      </c>
      <c r="K1057" s="3" t="s">
        <v>35</v>
      </c>
      <c r="L1057" s="3" t="s">
        <v>60</v>
      </c>
      <c r="M1057" s="3" t="s">
        <v>48</v>
      </c>
      <c r="N1057" s="3" t="s">
        <v>48</v>
      </c>
      <c r="O1057" s="3" t="s">
        <v>87</v>
      </c>
      <c r="P1057" s="3" t="s">
        <v>37</v>
      </c>
      <c r="Q1057" s="3" t="s">
        <v>49</v>
      </c>
      <c r="R1057" s="3" t="s">
        <v>37</v>
      </c>
      <c r="S1057" s="3" t="s">
        <v>49</v>
      </c>
      <c r="T1057" s="3" t="s">
        <v>37</v>
      </c>
      <c r="U1057" s="3" t="s">
        <v>37</v>
      </c>
      <c r="V1057" s="3" t="s">
        <v>37</v>
      </c>
      <c r="W1057" s="4" t="s">
        <v>139</v>
      </c>
      <c r="X1057" s="4" t="s">
        <v>367</v>
      </c>
      <c r="Y1057" s="4" t="s">
        <v>368</v>
      </c>
      <c r="Z1057" s="4" t="s">
        <v>369</v>
      </c>
      <c r="AA1057" s="3"/>
    </row>
    <row r="1058" spans="1:27" ht="52.8">
      <c r="A1058" s="2">
        <v>45161.450330601852</v>
      </c>
      <c r="B1058" s="3" t="s">
        <v>374</v>
      </c>
      <c r="C1058" s="3" t="s">
        <v>27</v>
      </c>
      <c r="D1058" s="3" t="s">
        <v>375</v>
      </c>
      <c r="E1058" s="4" t="s">
        <v>230</v>
      </c>
      <c r="F1058" s="3" t="s">
        <v>164</v>
      </c>
      <c r="G1058" s="4" t="s">
        <v>214</v>
      </c>
      <c r="H1058" s="3" t="s">
        <v>376</v>
      </c>
      <c r="I1058" s="3" t="s">
        <v>33</v>
      </c>
      <c r="J1058" s="3" t="s">
        <v>35</v>
      </c>
      <c r="K1058" s="3" t="s">
        <v>35</v>
      </c>
      <c r="L1058" s="3" t="s">
        <v>35</v>
      </c>
      <c r="M1058" s="3" t="s">
        <v>35</v>
      </c>
      <c r="N1058" s="3" t="s">
        <v>48</v>
      </c>
      <c r="O1058" s="3" t="s">
        <v>49</v>
      </c>
      <c r="P1058" s="3" t="s">
        <v>49</v>
      </c>
      <c r="Q1058" s="3" t="s">
        <v>37</v>
      </c>
      <c r="R1058" s="3" t="s">
        <v>37</v>
      </c>
      <c r="S1058" s="3" t="s">
        <v>49</v>
      </c>
      <c r="T1058" s="3" t="s">
        <v>49</v>
      </c>
      <c r="U1058" s="3" t="s">
        <v>37</v>
      </c>
      <c r="V1058" s="3" t="s">
        <v>37</v>
      </c>
      <c r="W1058" s="4" t="s">
        <v>113</v>
      </c>
      <c r="X1058" s="4" t="s">
        <v>107</v>
      </c>
      <c r="Y1058" s="4" t="s">
        <v>151</v>
      </c>
      <c r="Z1058" s="4" t="s">
        <v>377</v>
      </c>
      <c r="AA1058" s="3"/>
    </row>
    <row r="1059" spans="1:27" ht="52.8">
      <c r="A1059" s="2">
        <v>45161.451316354171</v>
      </c>
      <c r="B1059" s="3" t="s">
        <v>382</v>
      </c>
      <c r="C1059" s="3" t="s">
        <v>44</v>
      </c>
      <c r="D1059" s="3" t="s">
        <v>383</v>
      </c>
      <c r="E1059" s="4" t="s">
        <v>29</v>
      </c>
      <c r="F1059" s="3" t="s">
        <v>30</v>
      </c>
      <c r="G1059" s="4" t="s">
        <v>31</v>
      </c>
      <c r="H1059" s="3" t="s">
        <v>32</v>
      </c>
      <c r="I1059" s="3" t="s">
        <v>47</v>
      </c>
      <c r="J1059" s="3" t="s">
        <v>48</v>
      </c>
      <c r="K1059" s="3" t="s">
        <v>48</v>
      </c>
      <c r="L1059" s="3" t="s">
        <v>48</v>
      </c>
      <c r="M1059" s="3" t="s">
        <v>48</v>
      </c>
      <c r="N1059" s="3" t="s">
        <v>48</v>
      </c>
      <c r="O1059" s="3" t="s">
        <v>87</v>
      </c>
      <c r="P1059" s="3" t="s">
        <v>37</v>
      </c>
      <c r="Q1059" s="3" t="s">
        <v>37</v>
      </c>
      <c r="R1059" s="3" t="s">
        <v>37</v>
      </c>
      <c r="S1059" s="3" t="s">
        <v>37</v>
      </c>
      <c r="T1059" s="3" t="s">
        <v>37</v>
      </c>
      <c r="U1059" s="3" t="s">
        <v>37</v>
      </c>
      <c r="V1059" s="3" t="s">
        <v>37</v>
      </c>
      <c r="W1059" s="4" t="s">
        <v>70</v>
      </c>
      <c r="X1059" s="4" t="s">
        <v>259</v>
      </c>
      <c r="Y1059" s="4" t="s">
        <v>384</v>
      </c>
      <c r="Z1059" s="4" t="s">
        <v>385</v>
      </c>
      <c r="AA1059" s="3"/>
    </row>
    <row r="1060" spans="1:27" ht="52.8">
      <c r="A1060" s="2">
        <v>45161.452031261579</v>
      </c>
      <c r="B1060" s="3" t="s">
        <v>386</v>
      </c>
      <c r="C1060" s="3" t="s">
        <v>27</v>
      </c>
      <c r="D1060" s="3" t="s">
        <v>387</v>
      </c>
      <c r="E1060" s="4" t="s">
        <v>230</v>
      </c>
      <c r="F1060" s="3" t="s">
        <v>164</v>
      </c>
      <c r="G1060" s="4" t="s">
        <v>214</v>
      </c>
      <c r="H1060" s="3" t="s">
        <v>112</v>
      </c>
      <c r="I1060" s="3" t="s">
        <v>33</v>
      </c>
      <c r="J1060" s="3" t="s">
        <v>48</v>
      </c>
      <c r="K1060" s="3" t="s">
        <v>48</v>
      </c>
      <c r="L1060" s="3" t="s">
        <v>35</v>
      </c>
      <c r="M1060" s="3" t="s">
        <v>35</v>
      </c>
      <c r="N1060" s="3" t="s">
        <v>35</v>
      </c>
      <c r="O1060" s="3" t="s">
        <v>49</v>
      </c>
      <c r="P1060" s="3" t="s">
        <v>49</v>
      </c>
      <c r="Q1060" s="3" t="s">
        <v>49</v>
      </c>
      <c r="R1060" s="3" t="s">
        <v>49</v>
      </c>
      <c r="S1060" s="3" t="s">
        <v>69</v>
      </c>
      <c r="T1060" s="3" t="s">
        <v>49</v>
      </c>
      <c r="U1060" s="3" t="s">
        <v>49</v>
      </c>
      <c r="V1060" s="3" t="s">
        <v>49</v>
      </c>
      <c r="W1060" s="4" t="s">
        <v>126</v>
      </c>
      <c r="X1060" s="4" t="s">
        <v>51</v>
      </c>
      <c r="Y1060" s="4" t="s">
        <v>388</v>
      </c>
      <c r="Z1060" s="4" t="s">
        <v>389</v>
      </c>
      <c r="AA1060" s="3"/>
    </row>
    <row r="1061" spans="1:27" ht="52.8">
      <c r="A1061" s="2">
        <v>45161.452066134254</v>
      </c>
      <c r="B1061" s="3" t="s">
        <v>390</v>
      </c>
      <c r="C1061" s="3" t="s">
        <v>27</v>
      </c>
      <c r="D1061" s="3" t="s">
        <v>147</v>
      </c>
      <c r="E1061" s="4" t="s">
        <v>29</v>
      </c>
      <c r="F1061" s="3" t="s">
        <v>76</v>
      </c>
      <c r="G1061" s="4" t="s">
        <v>391</v>
      </c>
      <c r="H1061" s="3" t="s">
        <v>46</v>
      </c>
      <c r="I1061" s="3" t="s">
        <v>33</v>
      </c>
      <c r="J1061" s="3" t="s">
        <v>35</v>
      </c>
      <c r="K1061" s="3" t="s">
        <v>48</v>
      </c>
      <c r="L1061" s="3" t="s">
        <v>34</v>
      </c>
      <c r="M1061" s="3" t="s">
        <v>35</v>
      </c>
      <c r="N1061" s="3" t="s">
        <v>34</v>
      </c>
      <c r="O1061" s="3" t="s">
        <v>36</v>
      </c>
      <c r="P1061" s="3" t="s">
        <v>38</v>
      </c>
      <c r="Q1061" s="3" t="s">
        <v>37</v>
      </c>
      <c r="R1061" s="3" t="s">
        <v>38</v>
      </c>
      <c r="S1061" s="3" t="s">
        <v>38</v>
      </c>
      <c r="T1061" s="3" t="s">
        <v>37</v>
      </c>
      <c r="U1061" s="3" t="s">
        <v>37</v>
      </c>
      <c r="V1061" s="3" t="s">
        <v>38</v>
      </c>
      <c r="W1061" s="4" t="s">
        <v>206</v>
      </c>
      <c r="X1061" s="4" t="s">
        <v>392</v>
      </c>
      <c r="Y1061" s="4" t="s">
        <v>393</v>
      </c>
      <c r="Z1061" s="4" t="s">
        <v>394</v>
      </c>
      <c r="AA1061" s="3"/>
    </row>
    <row r="1062" spans="1:27" ht="52.8">
      <c r="A1062" s="2">
        <v>45161.452883726852</v>
      </c>
      <c r="B1062" s="3" t="s">
        <v>395</v>
      </c>
      <c r="C1062" s="3" t="s">
        <v>44</v>
      </c>
      <c r="D1062" s="3" t="s">
        <v>66</v>
      </c>
      <c r="E1062" s="4" t="s">
        <v>75</v>
      </c>
      <c r="F1062" s="3" t="s">
        <v>248</v>
      </c>
      <c r="G1062" s="4" t="s">
        <v>31</v>
      </c>
      <c r="H1062" s="3" t="s">
        <v>125</v>
      </c>
      <c r="I1062" s="3" t="s">
        <v>33</v>
      </c>
      <c r="J1062" s="3" t="s">
        <v>34</v>
      </c>
      <c r="K1062" s="3" t="s">
        <v>34</v>
      </c>
      <c r="L1062" s="3" t="s">
        <v>34</v>
      </c>
      <c r="M1062" s="3" t="s">
        <v>35</v>
      </c>
      <c r="N1062" s="3" t="s">
        <v>34</v>
      </c>
      <c r="O1062" s="3" t="s">
        <v>87</v>
      </c>
      <c r="P1062" s="3" t="s">
        <v>37</v>
      </c>
      <c r="Q1062" s="3" t="s">
        <v>37</v>
      </c>
      <c r="R1062" s="3" t="s">
        <v>37</v>
      </c>
      <c r="S1062" s="3" t="s">
        <v>37</v>
      </c>
      <c r="T1062" s="3" t="s">
        <v>37</v>
      </c>
      <c r="U1062" s="3" t="s">
        <v>37</v>
      </c>
      <c r="V1062" s="3" t="s">
        <v>37</v>
      </c>
      <c r="W1062" s="4" t="s">
        <v>88</v>
      </c>
      <c r="X1062" s="4" t="s">
        <v>396</v>
      </c>
      <c r="Y1062" s="4" t="s">
        <v>151</v>
      </c>
      <c r="Z1062" s="4" t="s">
        <v>397</v>
      </c>
      <c r="AA1062" s="3"/>
    </row>
    <row r="1063" spans="1:27" ht="145.19999999999999">
      <c r="A1063" s="2">
        <v>45161.454471516205</v>
      </c>
      <c r="B1063" s="3" t="s">
        <v>401</v>
      </c>
      <c r="C1063" s="3" t="s">
        <v>44</v>
      </c>
      <c r="D1063" s="3" t="s">
        <v>402</v>
      </c>
      <c r="E1063" s="4" t="s">
        <v>75</v>
      </c>
      <c r="F1063" s="3" t="s">
        <v>30</v>
      </c>
      <c r="G1063" s="4" t="s">
        <v>403</v>
      </c>
      <c r="H1063" s="3" t="s">
        <v>226</v>
      </c>
      <c r="I1063" s="3" t="s">
        <v>33</v>
      </c>
      <c r="J1063" s="3" t="s">
        <v>34</v>
      </c>
      <c r="K1063" s="3" t="s">
        <v>35</v>
      </c>
      <c r="L1063" s="3" t="s">
        <v>34</v>
      </c>
      <c r="M1063" s="3" t="s">
        <v>35</v>
      </c>
      <c r="N1063" s="3" t="s">
        <v>35</v>
      </c>
      <c r="O1063" s="3" t="s">
        <v>87</v>
      </c>
      <c r="P1063" s="3" t="s">
        <v>37</v>
      </c>
      <c r="Q1063" s="3" t="s">
        <v>37</v>
      </c>
      <c r="R1063" s="3" t="s">
        <v>38</v>
      </c>
      <c r="S1063" s="3" t="s">
        <v>38</v>
      </c>
      <c r="T1063" s="3" t="s">
        <v>37</v>
      </c>
      <c r="U1063" s="3" t="s">
        <v>37</v>
      </c>
      <c r="V1063" s="3" t="s">
        <v>38</v>
      </c>
      <c r="W1063" s="4" t="s">
        <v>266</v>
      </c>
      <c r="X1063" s="4" t="s">
        <v>143</v>
      </c>
      <c r="Y1063" s="4" t="s">
        <v>404</v>
      </c>
      <c r="Z1063" s="4" t="s">
        <v>405</v>
      </c>
      <c r="AA1063" s="3"/>
    </row>
    <row r="1064" spans="1:27" ht="52.8">
      <c r="A1064" s="2">
        <v>45161.455091886572</v>
      </c>
      <c r="B1064" s="3" t="s">
        <v>406</v>
      </c>
      <c r="C1064" s="3" t="s">
        <v>27</v>
      </c>
      <c r="D1064" s="3" t="s">
        <v>407</v>
      </c>
      <c r="E1064" s="4" t="s">
        <v>230</v>
      </c>
      <c r="F1064" s="3" t="s">
        <v>30</v>
      </c>
      <c r="G1064" s="4" t="s">
        <v>31</v>
      </c>
      <c r="H1064" s="3" t="s">
        <v>408</v>
      </c>
      <c r="I1064" s="3" t="s">
        <v>33</v>
      </c>
      <c r="J1064" s="3" t="s">
        <v>35</v>
      </c>
      <c r="K1064" s="3" t="s">
        <v>48</v>
      </c>
      <c r="L1064" s="3" t="s">
        <v>48</v>
      </c>
      <c r="M1064" s="3" t="s">
        <v>48</v>
      </c>
      <c r="N1064" s="3" t="s">
        <v>35</v>
      </c>
      <c r="O1064" s="3" t="s">
        <v>49</v>
      </c>
      <c r="P1064" s="3" t="s">
        <v>49</v>
      </c>
      <c r="Q1064" s="3" t="s">
        <v>49</v>
      </c>
      <c r="R1064" s="3" t="s">
        <v>49</v>
      </c>
      <c r="S1064" s="3" t="s">
        <v>49</v>
      </c>
      <c r="T1064" s="3" t="s">
        <v>49</v>
      </c>
      <c r="U1064" s="3" t="s">
        <v>49</v>
      </c>
      <c r="V1064" s="3" t="s">
        <v>37</v>
      </c>
      <c r="W1064" s="4" t="s">
        <v>70</v>
      </c>
      <c r="X1064" s="4" t="s">
        <v>143</v>
      </c>
      <c r="Y1064" s="4" t="s">
        <v>409</v>
      </c>
      <c r="Z1064" s="4" t="s">
        <v>410</v>
      </c>
      <c r="AA1064" s="3"/>
    </row>
    <row r="1065" spans="1:27" ht="66">
      <c r="A1065" s="2">
        <v>45161.455609062497</v>
      </c>
      <c r="B1065" s="3" t="s">
        <v>414</v>
      </c>
      <c r="C1065" s="3" t="s">
        <v>44</v>
      </c>
      <c r="D1065" s="3" t="s">
        <v>362</v>
      </c>
      <c r="E1065" s="4" t="s">
        <v>29</v>
      </c>
      <c r="F1065" s="3" t="s">
        <v>164</v>
      </c>
      <c r="G1065" s="4" t="s">
        <v>214</v>
      </c>
      <c r="H1065" s="3" t="s">
        <v>105</v>
      </c>
      <c r="I1065" s="3" t="s">
        <v>47</v>
      </c>
      <c r="J1065" s="3" t="s">
        <v>35</v>
      </c>
      <c r="K1065" s="3" t="s">
        <v>35</v>
      </c>
      <c r="L1065" s="3" t="s">
        <v>35</v>
      </c>
      <c r="M1065" s="3" t="s">
        <v>35</v>
      </c>
      <c r="N1065" s="3" t="s">
        <v>35</v>
      </c>
      <c r="O1065" s="3" t="s">
        <v>87</v>
      </c>
      <c r="P1065" s="3" t="s">
        <v>37</v>
      </c>
      <c r="Q1065" s="3" t="s">
        <v>37</v>
      </c>
      <c r="R1065" s="3" t="s">
        <v>49</v>
      </c>
      <c r="S1065" s="3" t="s">
        <v>37</v>
      </c>
      <c r="T1065" s="3" t="s">
        <v>37</v>
      </c>
      <c r="U1065" s="3" t="s">
        <v>37</v>
      </c>
      <c r="V1065" s="3" t="s">
        <v>37</v>
      </c>
      <c r="W1065" s="4" t="s">
        <v>154</v>
      </c>
      <c r="X1065" s="4" t="s">
        <v>150</v>
      </c>
      <c r="Y1065" s="4" t="s">
        <v>415</v>
      </c>
      <c r="Z1065" s="4" t="s">
        <v>416</v>
      </c>
      <c r="AA1065" s="3"/>
    </row>
    <row r="1066" spans="1:27" ht="52.8">
      <c r="A1066" s="2">
        <v>45161.459639791668</v>
      </c>
      <c r="B1066" s="3" t="s">
        <v>433</v>
      </c>
      <c r="C1066" s="3" t="s">
        <v>44</v>
      </c>
      <c r="D1066" s="3" t="s">
        <v>66</v>
      </c>
      <c r="E1066" s="4" t="s">
        <v>75</v>
      </c>
      <c r="F1066" s="3" t="s">
        <v>30</v>
      </c>
      <c r="G1066" s="4" t="s">
        <v>31</v>
      </c>
      <c r="H1066" s="3" t="s">
        <v>226</v>
      </c>
      <c r="I1066" s="3" t="s">
        <v>47</v>
      </c>
      <c r="J1066" s="3" t="s">
        <v>48</v>
      </c>
      <c r="K1066" s="3" t="s">
        <v>48</v>
      </c>
      <c r="L1066" s="3" t="s">
        <v>48</v>
      </c>
      <c r="M1066" s="3" t="s">
        <v>48</v>
      </c>
      <c r="N1066" s="3" t="s">
        <v>48</v>
      </c>
      <c r="O1066" s="3" t="s">
        <v>49</v>
      </c>
      <c r="P1066" s="3" t="s">
        <v>49</v>
      </c>
      <c r="Q1066" s="3" t="s">
        <v>37</v>
      </c>
      <c r="R1066" s="3" t="s">
        <v>49</v>
      </c>
      <c r="S1066" s="3" t="s">
        <v>49</v>
      </c>
      <c r="T1066" s="3" t="s">
        <v>49</v>
      </c>
      <c r="U1066" s="3" t="s">
        <v>37</v>
      </c>
      <c r="V1066" s="3" t="s">
        <v>49</v>
      </c>
      <c r="W1066" s="4" t="s">
        <v>197</v>
      </c>
      <c r="X1066" s="4" t="s">
        <v>176</v>
      </c>
      <c r="Y1066" s="4" t="s">
        <v>151</v>
      </c>
      <c r="Z1066" s="4" t="s">
        <v>434</v>
      </c>
      <c r="AA1066" s="3"/>
    </row>
    <row r="1067" spans="1:27" ht="39.6">
      <c r="A1067" s="2">
        <v>45161.461544421298</v>
      </c>
      <c r="B1067" s="3" t="s">
        <v>438</v>
      </c>
      <c r="C1067" s="3" t="s">
        <v>27</v>
      </c>
      <c r="D1067" s="3" t="s">
        <v>439</v>
      </c>
      <c r="E1067" s="4" t="s">
        <v>29</v>
      </c>
      <c r="F1067" s="3" t="s">
        <v>30</v>
      </c>
      <c r="G1067" s="4" t="s">
        <v>31</v>
      </c>
      <c r="H1067" s="3" t="s">
        <v>59</v>
      </c>
      <c r="I1067" s="3" t="s">
        <v>47</v>
      </c>
      <c r="J1067" s="3" t="s">
        <v>35</v>
      </c>
      <c r="K1067" s="3" t="s">
        <v>35</v>
      </c>
      <c r="L1067" s="3" t="s">
        <v>48</v>
      </c>
      <c r="M1067" s="3" t="s">
        <v>35</v>
      </c>
      <c r="N1067" s="3" t="s">
        <v>35</v>
      </c>
      <c r="O1067" s="3" t="s">
        <v>49</v>
      </c>
      <c r="P1067" s="3" t="s">
        <v>37</v>
      </c>
      <c r="Q1067" s="3" t="s">
        <v>37</v>
      </c>
      <c r="R1067" s="3" t="s">
        <v>69</v>
      </c>
      <c r="S1067" s="3" t="s">
        <v>49</v>
      </c>
      <c r="T1067" s="3" t="s">
        <v>49</v>
      </c>
      <c r="U1067" s="3" t="s">
        <v>49</v>
      </c>
      <c r="V1067" s="3" t="s">
        <v>49</v>
      </c>
      <c r="W1067" s="4" t="s">
        <v>126</v>
      </c>
      <c r="X1067" s="4" t="s">
        <v>440</v>
      </c>
      <c r="Y1067" s="4" t="s">
        <v>90</v>
      </c>
      <c r="Z1067" s="4" t="s">
        <v>441</v>
      </c>
      <c r="AA1067" s="3"/>
    </row>
    <row r="1068" spans="1:27" ht="52.8">
      <c r="A1068" s="2">
        <v>45161.462695266207</v>
      </c>
      <c r="B1068" s="3" t="s">
        <v>442</v>
      </c>
      <c r="C1068" s="3" t="s">
        <v>44</v>
      </c>
      <c r="D1068" s="3" t="s">
        <v>443</v>
      </c>
      <c r="E1068" s="4" t="s">
        <v>29</v>
      </c>
      <c r="F1068" s="3" t="s">
        <v>164</v>
      </c>
      <c r="G1068" s="4" t="s">
        <v>214</v>
      </c>
      <c r="H1068" s="3" t="s">
        <v>66</v>
      </c>
      <c r="I1068" s="3" t="s">
        <v>47</v>
      </c>
      <c r="J1068" s="3" t="s">
        <v>48</v>
      </c>
      <c r="K1068" s="3" t="s">
        <v>48</v>
      </c>
      <c r="L1068" s="3" t="s">
        <v>48</v>
      </c>
      <c r="M1068" s="3" t="s">
        <v>48</v>
      </c>
      <c r="N1068" s="3" t="s">
        <v>48</v>
      </c>
      <c r="O1068" s="3" t="s">
        <v>49</v>
      </c>
      <c r="P1068" s="3" t="s">
        <v>49</v>
      </c>
      <c r="Q1068" s="3" t="s">
        <v>49</v>
      </c>
      <c r="R1068" s="3" t="s">
        <v>49</v>
      </c>
      <c r="S1068" s="3" t="s">
        <v>49</v>
      </c>
      <c r="T1068" s="3" t="s">
        <v>49</v>
      </c>
      <c r="U1068" s="3" t="s">
        <v>49</v>
      </c>
      <c r="V1068" s="3" t="s">
        <v>49</v>
      </c>
      <c r="W1068" s="4" t="s">
        <v>88</v>
      </c>
      <c r="X1068" s="4" t="s">
        <v>89</v>
      </c>
      <c r="Y1068" s="4" t="s">
        <v>102</v>
      </c>
      <c r="Z1068" s="4" t="s">
        <v>444</v>
      </c>
      <c r="AA1068" s="3"/>
    </row>
    <row r="1069" spans="1:27" ht="66">
      <c r="A1069" s="2">
        <v>45161.464213136569</v>
      </c>
      <c r="B1069" s="3" t="s">
        <v>453</v>
      </c>
      <c r="C1069" s="3" t="s">
        <v>27</v>
      </c>
      <c r="D1069" s="3" t="s">
        <v>118</v>
      </c>
      <c r="E1069" s="4" t="s">
        <v>75</v>
      </c>
      <c r="F1069" s="3" t="s">
        <v>57</v>
      </c>
      <c r="G1069" s="4" t="s">
        <v>454</v>
      </c>
      <c r="H1069" s="3" t="s">
        <v>125</v>
      </c>
      <c r="I1069" s="3" t="s">
        <v>33</v>
      </c>
      <c r="J1069" s="3" t="s">
        <v>35</v>
      </c>
      <c r="K1069" s="3" t="s">
        <v>35</v>
      </c>
      <c r="L1069" s="3" t="s">
        <v>35</v>
      </c>
      <c r="M1069" s="3" t="s">
        <v>35</v>
      </c>
      <c r="N1069" s="3" t="s">
        <v>35</v>
      </c>
      <c r="O1069" s="3" t="s">
        <v>87</v>
      </c>
      <c r="P1069" s="3" t="s">
        <v>49</v>
      </c>
      <c r="Q1069" s="3" t="s">
        <v>37</v>
      </c>
      <c r="R1069" s="3" t="s">
        <v>49</v>
      </c>
      <c r="S1069" s="3" t="s">
        <v>37</v>
      </c>
      <c r="T1069" s="3" t="s">
        <v>49</v>
      </c>
      <c r="U1069" s="3" t="s">
        <v>37</v>
      </c>
      <c r="V1069" s="3" t="s">
        <v>37</v>
      </c>
      <c r="W1069" s="4" t="s">
        <v>238</v>
      </c>
      <c r="X1069" s="4" t="s">
        <v>455</v>
      </c>
      <c r="Y1069" s="4" t="s">
        <v>79</v>
      </c>
      <c r="Z1069" s="4" t="s">
        <v>456</v>
      </c>
      <c r="AA1069" s="3"/>
    </row>
    <row r="1070" spans="1:27" ht="52.8">
      <c r="A1070" s="2">
        <v>45161.464457337963</v>
      </c>
      <c r="B1070" s="3" t="s">
        <v>457</v>
      </c>
      <c r="C1070" s="3" t="s">
        <v>27</v>
      </c>
      <c r="D1070" s="3" t="s">
        <v>458</v>
      </c>
      <c r="E1070" s="4" t="s">
        <v>75</v>
      </c>
      <c r="F1070" s="3" t="s">
        <v>76</v>
      </c>
      <c r="G1070" s="4" t="s">
        <v>31</v>
      </c>
      <c r="H1070" s="3" t="s">
        <v>148</v>
      </c>
      <c r="I1070" s="3" t="s">
        <v>33</v>
      </c>
      <c r="J1070" s="3" t="s">
        <v>34</v>
      </c>
      <c r="K1070" s="3" t="s">
        <v>48</v>
      </c>
      <c r="L1070" s="3" t="s">
        <v>35</v>
      </c>
      <c r="M1070" s="3" t="s">
        <v>48</v>
      </c>
      <c r="N1070" s="3" t="s">
        <v>48</v>
      </c>
      <c r="O1070" s="3" t="s">
        <v>49</v>
      </c>
      <c r="P1070" s="3" t="s">
        <v>49</v>
      </c>
      <c r="Q1070" s="3" t="s">
        <v>49</v>
      </c>
      <c r="R1070" s="3" t="s">
        <v>37</v>
      </c>
      <c r="S1070" s="3" t="s">
        <v>37</v>
      </c>
      <c r="T1070" s="3" t="s">
        <v>49</v>
      </c>
      <c r="U1070" s="3" t="s">
        <v>37</v>
      </c>
      <c r="V1070" s="3" t="s">
        <v>49</v>
      </c>
      <c r="W1070" s="4" t="s">
        <v>132</v>
      </c>
      <c r="X1070" s="4" t="s">
        <v>459</v>
      </c>
      <c r="Y1070" s="4" t="s">
        <v>460</v>
      </c>
      <c r="Z1070" s="4" t="s">
        <v>461</v>
      </c>
      <c r="AA1070" s="3"/>
    </row>
    <row r="1071" spans="1:27" ht="39.6">
      <c r="A1071" s="2">
        <v>45161.465040162038</v>
      </c>
      <c r="B1071" s="3" t="s">
        <v>462</v>
      </c>
      <c r="C1071" s="3" t="s">
        <v>27</v>
      </c>
      <c r="D1071" s="3" t="s">
        <v>118</v>
      </c>
      <c r="E1071" s="4" t="s">
        <v>29</v>
      </c>
      <c r="F1071" s="3" t="s">
        <v>76</v>
      </c>
      <c r="G1071" s="4" t="s">
        <v>31</v>
      </c>
      <c r="H1071" s="3" t="s">
        <v>112</v>
      </c>
      <c r="I1071" s="3" t="s">
        <v>47</v>
      </c>
      <c r="J1071" s="3" t="s">
        <v>48</v>
      </c>
      <c r="K1071" s="3" t="s">
        <v>48</v>
      </c>
      <c r="L1071" s="3" t="s">
        <v>48</v>
      </c>
      <c r="M1071" s="3" t="s">
        <v>48</v>
      </c>
      <c r="N1071" s="3" t="s">
        <v>48</v>
      </c>
      <c r="O1071" s="3" t="s">
        <v>49</v>
      </c>
      <c r="P1071" s="3" t="s">
        <v>49</v>
      </c>
      <c r="Q1071" s="3" t="s">
        <v>49</v>
      </c>
      <c r="R1071" s="3" t="s">
        <v>49</v>
      </c>
      <c r="S1071" s="3" t="s">
        <v>49</v>
      </c>
      <c r="T1071" s="3" t="s">
        <v>49</v>
      </c>
      <c r="U1071" s="3" t="s">
        <v>49</v>
      </c>
      <c r="V1071" s="3" t="s">
        <v>49</v>
      </c>
      <c r="W1071" s="4" t="s">
        <v>100</v>
      </c>
      <c r="X1071" s="4" t="s">
        <v>127</v>
      </c>
      <c r="Y1071" s="4" t="s">
        <v>168</v>
      </c>
      <c r="Z1071" s="4" t="s">
        <v>463</v>
      </c>
      <c r="AA1071" s="3"/>
    </row>
    <row r="1072" spans="1:27" ht="52.8">
      <c r="A1072" s="2">
        <v>45161.465937800924</v>
      </c>
      <c r="B1072" s="3" t="s">
        <v>464</v>
      </c>
      <c r="C1072" s="3" t="s">
        <v>44</v>
      </c>
      <c r="D1072" s="3" t="s">
        <v>66</v>
      </c>
      <c r="E1072" s="4" t="s">
        <v>75</v>
      </c>
      <c r="F1072" s="3" t="s">
        <v>30</v>
      </c>
      <c r="G1072" s="4" t="s">
        <v>31</v>
      </c>
      <c r="H1072" s="3" t="s">
        <v>83</v>
      </c>
      <c r="I1072" s="3" t="s">
        <v>33</v>
      </c>
      <c r="J1072" s="3" t="s">
        <v>48</v>
      </c>
      <c r="K1072" s="3" t="s">
        <v>35</v>
      </c>
      <c r="L1072" s="3" t="s">
        <v>35</v>
      </c>
      <c r="M1072" s="3" t="s">
        <v>48</v>
      </c>
      <c r="N1072" s="3" t="s">
        <v>35</v>
      </c>
      <c r="O1072" s="3" t="s">
        <v>49</v>
      </c>
      <c r="P1072" s="3" t="s">
        <v>49</v>
      </c>
      <c r="Q1072" s="3" t="s">
        <v>37</v>
      </c>
      <c r="R1072" s="3" t="s">
        <v>69</v>
      </c>
      <c r="S1072" s="3" t="s">
        <v>49</v>
      </c>
      <c r="T1072" s="3" t="s">
        <v>49</v>
      </c>
      <c r="U1072" s="3" t="s">
        <v>37</v>
      </c>
      <c r="V1072" s="3" t="s">
        <v>49</v>
      </c>
      <c r="W1072" s="4" t="s">
        <v>139</v>
      </c>
      <c r="X1072" s="4" t="s">
        <v>379</v>
      </c>
      <c r="Y1072" s="4" t="s">
        <v>223</v>
      </c>
      <c r="Z1072" s="4" t="s">
        <v>465</v>
      </c>
      <c r="AA1072" s="3"/>
    </row>
    <row r="1073" spans="1:27" ht="66">
      <c r="A1073" s="2">
        <v>45161.469327141203</v>
      </c>
      <c r="B1073" s="3" t="s">
        <v>471</v>
      </c>
      <c r="C1073" s="3" t="s">
        <v>44</v>
      </c>
      <c r="D1073" s="3" t="s">
        <v>472</v>
      </c>
      <c r="E1073" s="4" t="s">
        <v>29</v>
      </c>
      <c r="F1073" s="3" t="s">
        <v>30</v>
      </c>
      <c r="G1073" s="4" t="s">
        <v>31</v>
      </c>
      <c r="H1073" s="3" t="s">
        <v>83</v>
      </c>
      <c r="I1073" s="3" t="s">
        <v>33</v>
      </c>
      <c r="J1073" s="3" t="s">
        <v>35</v>
      </c>
      <c r="K1073" s="3" t="s">
        <v>35</v>
      </c>
      <c r="L1073" s="3" t="s">
        <v>48</v>
      </c>
      <c r="M1073" s="3" t="s">
        <v>35</v>
      </c>
      <c r="N1073" s="3" t="s">
        <v>35</v>
      </c>
      <c r="O1073" s="3" t="s">
        <v>49</v>
      </c>
      <c r="P1073" s="3" t="s">
        <v>37</v>
      </c>
      <c r="Q1073" s="3" t="s">
        <v>37</v>
      </c>
      <c r="R1073" s="3" t="s">
        <v>37</v>
      </c>
      <c r="S1073" s="3" t="s">
        <v>38</v>
      </c>
      <c r="T1073" s="3" t="s">
        <v>49</v>
      </c>
      <c r="U1073" s="3" t="s">
        <v>37</v>
      </c>
      <c r="V1073" s="3" t="s">
        <v>37</v>
      </c>
      <c r="W1073" s="4" t="s">
        <v>50</v>
      </c>
      <c r="X1073" s="4" t="s">
        <v>473</v>
      </c>
      <c r="Y1073" s="4" t="s">
        <v>474</v>
      </c>
      <c r="Z1073" s="4" t="s">
        <v>475</v>
      </c>
      <c r="AA1073" s="3"/>
    </row>
    <row r="1074" spans="1:27" ht="52.8">
      <c r="A1074" s="2">
        <v>45161.47000483796</v>
      </c>
      <c r="B1074" s="3" t="s">
        <v>476</v>
      </c>
      <c r="C1074" s="3" t="s">
        <v>44</v>
      </c>
      <c r="D1074" s="3" t="s">
        <v>218</v>
      </c>
      <c r="E1074" s="4" t="s">
        <v>75</v>
      </c>
      <c r="F1074" s="3" t="s">
        <v>248</v>
      </c>
      <c r="G1074" s="4" t="s">
        <v>31</v>
      </c>
      <c r="H1074" s="3" t="s">
        <v>46</v>
      </c>
      <c r="I1074" s="3" t="s">
        <v>47</v>
      </c>
      <c r="J1074" s="3" t="s">
        <v>35</v>
      </c>
      <c r="K1074" s="3" t="s">
        <v>35</v>
      </c>
      <c r="L1074" s="3" t="s">
        <v>35</v>
      </c>
      <c r="M1074" s="3" t="s">
        <v>48</v>
      </c>
      <c r="N1074" s="3" t="s">
        <v>35</v>
      </c>
      <c r="O1074" s="3" t="s">
        <v>87</v>
      </c>
      <c r="P1074" s="3" t="s">
        <v>37</v>
      </c>
      <c r="Q1074" s="3" t="s">
        <v>37</v>
      </c>
      <c r="R1074" s="3" t="s">
        <v>49</v>
      </c>
      <c r="S1074" s="3" t="s">
        <v>37</v>
      </c>
      <c r="T1074" s="3" t="s">
        <v>37</v>
      </c>
      <c r="U1074" s="3" t="s">
        <v>37</v>
      </c>
      <c r="V1074" s="3" t="s">
        <v>49</v>
      </c>
      <c r="W1074" s="4" t="s">
        <v>95</v>
      </c>
      <c r="X1074" s="4" t="s">
        <v>477</v>
      </c>
      <c r="Y1074" s="4" t="s">
        <v>286</v>
      </c>
      <c r="Z1074" s="4" t="s">
        <v>478</v>
      </c>
      <c r="AA1074" s="3"/>
    </row>
    <row r="1075" spans="1:27" ht="39.6">
      <c r="A1075" s="2">
        <v>45161.471197615741</v>
      </c>
      <c r="B1075" s="3" t="s">
        <v>483</v>
      </c>
      <c r="C1075" s="3" t="s">
        <v>27</v>
      </c>
      <c r="D1075" s="3" t="s">
        <v>484</v>
      </c>
      <c r="E1075" s="4" t="s">
        <v>29</v>
      </c>
      <c r="F1075" s="3" t="s">
        <v>30</v>
      </c>
      <c r="G1075" s="4" t="s">
        <v>31</v>
      </c>
      <c r="H1075" s="3" t="s">
        <v>83</v>
      </c>
      <c r="I1075" s="3" t="s">
        <v>47</v>
      </c>
      <c r="J1075" s="3" t="s">
        <v>60</v>
      </c>
      <c r="K1075" s="3" t="s">
        <v>48</v>
      </c>
      <c r="L1075" s="3" t="s">
        <v>48</v>
      </c>
      <c r="M1075" s="3" t="s">
        <v>48</v>
      </c>
      <c r="N1075" s="3" t="s">
        <v>35</v>
      </c>
      <c r="O1075" s="3" t="s">
        <v>68</v>
      </c>
      <c r="P1075" s="3" t="s">
        <v>37</v>
      </c>
      <c r="Q1075" s="3" t="s">
        <v>38</v>
      </c>
      <c r="R1075" s="3" t="s">
        <v>37</v>
      </c>
      <c r="S1075" s="3" t="s">
        <v>37</v>
      </c>
      <c r="T1075" s="3" t="s">
        <v>49</v>
      </c>
      <c r="U1075" s="3" t="s">
        <v>49</v>
      </c>
      <c r="V1075" s="3" t="s">
        <v>37</v>
      </c>
      <c r="W1075" s="4" t="s">
        <v>206</v>
      </c>
      <c r="X1075" s="4" t="s">
        <v>96</v>
      </c>
      <c r="Y1075" s="4" t="s">
        <v>485</v>
      </c>
      <c r="Z1075" s="4" t="s">
        <v>486</v>
      </c>
      <c r="AA1075" s="3"/>
    </row>
    <row r="1076" spans="1:27" ht="52.8">
      <c r="A1076" s="2">
        <v>45161.471242418978</v>
      </c>
      <c r="B1076" s="3" t="s">
        <v>487</v>
      </c>
      <c r="C1076" s="3" t="s">
        <v>44</v>
      </c>
      <c r="D1076" s="3" t="s">
        <v>488</v>
      </c>
      <c r="E1076" s="4" t="s">
        <v>29</v>
      </c>
      <c r="F1076" s="3" t="s">
        <v>76</v>
      </c>
      <c r="G1076" s="4" t="s">
        <v>31</v>
      </c>
      <c r="H1076" s="3" t="s">
        <v>59</v>
      </c>
      <c r="I1076" s="3" t="s">
        <v>33</v>
      </c>
      <c r="J1076" s="3" t="s">
        <v>326</v>
      </c>
      <c r="K1076" s="3" t="s">
        <v>35</v>
      </c>
      <c r="L1076" s="3" t="s">
        <v>35</v>
      </c>
      <c r="M1076" s="3" t="s">
        <v>35</v>
      </c>
      <c r="N1076" s="3" t="s">
        <v>35</v>
      </c>
      <c r="O1076" s="3" t="s">
        <v>87</v>
      </c>
      <c r="P1076" s="3" t="s">
        <v>49</v>
      </c>
      <c r="Q1076" s="3" t="s">
        <v>37</v>
      </c>
      <c r="R1076" s="3" t="s">
        <v>69</v>
      </c>
      <c r="S1076" s="3" t="s">
        <v>37</v>
      </c>
      <c r="T1076" s="3" t="s">
        <v>49</v>
      </c>
      <c r="U1076" s="3" t="s">
        <v>37</v>
      </c>
      <c r="V1076" s="3" t="s">
        <v>37</v>
      </c>
      <c r="W1076" s="4" t="s">
        <v>50</v>
      </c>
      <c r="X1076" s="4" t="s">
        <v>489</v>
      </c>
      <c r="Y1076" s="4" t="s">
        <v>490</v>
      </c>
      <c r="Z1076" s="4" t="s">
        <v>491</v>
      </c>
      <c r="AA1076" s="3"/>
    </row>
    <row r="1077" spans="1:27" ht="52.8">
      <c r="A1077" s="2">
        <v>45161.472023321759</v>
      </c>
      <c r="B1077" s="3" t="s">
        <v>374</v>
      </c>
      <c r="C1077" s="3" t="s">
        <v>27</v>
      </c>
      <c r="D1077" s="3" t="s">
        <v>492</v>
      </c>
      <c r="E1077" s="4" t="s">
        <v>230</v>
      </c>
      <c r="F1077" s="3" t="s">
        <v>164</v>
      </c>
      <c r="G1077" s="4" t="s">
        <v>214</v>
      </c>
      <c r="H1077" s="3" t="s">
        <v>493</v>
      </c>
      <c r="I1077" s="3" t="s">
        <v>47</v>
      </c>
      <c r="J1077" s="3" t="s">
        <v>35</v>
      </c>
      <c r="K1077" s="3" t="s">
        <v>35</v>
      </c>
      <c r="L1077" s="3" t="s">
        <v>35</v>
      </c>
      <c r="M1077" s="3" t="s">
        <v>35</v>
      </c>
      <c r="N1077" s="3" t="s">
        <v>35</v>
      </c>
      <c r="O1077" s="3" t="s">
        <v>49</v>
      </c>
      <c r="P1077" s="3" t="s">
        <v>49</v>
      </c>
      <c r="Q1077" s="3" t="s">
        <v>37</v>
      </c>
      <c r="R1077" s="3" t="s">
        <v>37</v>
      </c>
      <c r="S1077" s="3" t="s">
        <v>37</v>
      </c>
      <c r="T1077" s="3" t="s">
        <v>49</v>
      </c>
      <c r="U1077" s="3" t="s">
        <v>37</v>
      </c>
      <c r="V1077" s="3" t="s">
        <v>37</v>
      </c>
      <c r="W1077" s="4" t="s">
        <v>113</v>
      </c>
      <c r="X1077" s="4" t="s">
        <v>107</v>
      </c>
      <c r="Y1077" s="4" t="s">
        <v>494</v>
      </c>
      <c r="Z1077" s="4" t="s">
        <v>495</v>
      </c>
      <c r="AA1077" s="3"/>
    </row>
    <row r="1078" spans="1:27" ht="52.8">
      <c r="A1078" s="2">
        <v>45161.474047812502</v>
      </c>
      <c r="B1078" s="3" t="s">
        <v>499</v>
      </c>
      <c r="C1078" s="3" t="s">
        <v>27</v>
      </c>
      <c r="D1078" s="3" t="s">
        <v>500</v>
      </c>
      <c r="E1078" s="4" t="s">
        <v>29</v>
      </c>
      <c r="F1078" s="3" t="s">
        <v>30</v>
      </c>
      <c r="G1078" s="4" t="s">
        <v>501</v>
      </c>
      <c r="H1078" s="3" t="s">
        <v>32</v>
      </c>
      <c r="I1078" s="3" t="s">
        <v>33</v>
      </c>
      <c r="J1078" s="3" t="s">
        <v>35</v>
      </c>
      <c r="K1078" s="3" t="s">
        <v>35</v>
      </c>
      <c r="L1078" s="3" t="s">
        <v>34</v>
      </c>
      <c r="M1078" s="3" t="s">
        <v>34</v>
      </c>
      <c r="N1078" s="3" t="s">
        <v>34</v>
      </c>
      <c r="O1078" s="3" t="s">
        <v>87</v>
      </c>
      <c r="P1078" s="3" t="s">
        <v>37</v>
      </c>
      <c r="Q1078" s="3" t="s">
        <v>38</v>
      </c>
      <c r="R1078" s="3" t="s">
        <v>38</v>
      </c>
      <c r="S1078" s="3" t="s">
        <v>38</v>
      </c>
      <c r="T1078" s="3" t="s">
        <v>38</v>
      </c>
      <c r="U1078" s="3" t="s">
        <v>38</v>
      </c>
      <c r="V1078" s="3" t="s">
        <v>363</v>
      </c>
      <c r="W1078" s="4" t="s">
        <v>95</v>
      </c>
      <c r="X1078" s="4" t="s">
        <v>207</v>
      </c>
      <c r="Y1078" s="4" t="s">
        <v>502</v>
      </c>
      <c r="Z1078" s="4" t="s">
        <v>503</v>
      </c>
      <c r="AA1078" s="3"/>
    </row>
    <row r="1079" spans="1:27" ht="52.8">
      <c r="A1079" s="2">
        <v>45161.475791944446</v>
      </c>
      <c r="B1079" s="3" t="s">
        <v>507</v>
      </c>
      <c r="C1079" s="3" t="s">
        <v>27</v>
      </c>
      <c r="D1079" s="3" t="s">
        <v>508</v>
      </c>
      <c r="E1079" s="4" t="s">
        <v>29</v>
      </c>
      <c r="F1079" s="3" t="s">
        <v>76</v>
      </c>
      <c r="G1079" s="4" t="s">
        <v>31</v>
      </c>
      <c r="H1079" s="3" t="s">
        <v>125</v>
      </c>
      <c r="I1079" s="3" t="s">
        <v>33</v>
      </c>
      <c r="J1079" s="3" t="s">
        <v>35</v>
      </c>
      <c r="K1079" s="3" t="s">
        <v>35</v>
      </c>
      <c r="L1079" s="3" t="s">
        <v>35</v>
      </c>
      <c r="M1079" s="3" t="s">
        <v>35</v>
      </c>
      <c r="N1079" s="3" t="s">
        <v>34</v>
      </c>
      <c r="O1079" s="3" t="s">
        <v>87</v>
      </c>
      <c r="P1079" s="3" t="s">
        <v>37</v>
      </c>
      <c r="Q1079" s="3" t="s">
        <v>37</v>
      </c>
      <c r="R1079" s="3" t="s">
        <v>38</v>
      </c>
      <c r="S1079" s="3" t="s">
        <v>37</v>
      </c>
      <c r="T1079" s="3" t="s">
        <v>37</v>
      </c>
      <c r="U1079" s="3" t="s">
        <v>37</v>
      </c>
      <c r="V1079" s="3" t="s">
        <v>37</v>
      </c>
      <c r="W1079" s="4" t="s">
        <v>39</v>
      </c>
      <c r="X1079" s="4" t="s">
        <v>509</v>
      </c>
      <c r="Y1079" s="4" t="s">
        <v>72</v>
      </c>
      <c r="Z1079" s="4" t="s">
        <v>510</v>
      </c>
      <c r="AA1079" s="3"/>
    </row>
    <row r="1080" spans="1:27" ht="105.6">
      <c r="A1080" s="2">
        <v>45161.485090115741</v>
      </c>
      <c r="B1080" s="3" t="s">
        <v>520</v>
      </c>
      <c r="C1080" s="3" t="s">
        <v>44</v>
      </c>
      <c r="D1080" s="3" t="s">
        <v>521</v>
      </c>
      <c r="E1080" s="4" t="s">
        <v>75</v>
      </c>
      <c r="F1080" s="3" t="s">
        <v>30</v>
      </c>
      <c r="G1080" s="4" t="s">
        <v>31</v>
      </c>
      <c r="H1080" s="3" t="s">
        <v>83</v>
      </c>
      <c r="I1080" s="3" t="s">
        <v>47</v>
      </c>
      <c r="J1080" s="3" t="s">
        <v>35</v>
      </c>
      <c r="K1080" s="3" t="s">
        <v>35</v>
      </c>
      <c r="L1080" s="3" t="s">
        <v>48</v>
      </c>
      <c r="M1080" s="3" t="s">
        <v>48</v>
      </c>
      <c r="N1080" s="3" t="s">
        <v>48</v>
      </c>
      <c r="O1080" s="3" t="s">
        <v>49</v>
      </c>
      <c r="P1080" s="3" t="s">
        <v>49</v>
      </c>
      <c r="Q1080" s="3" t="s">
        <v>49</v>
      </c>
      <c r="R1080" s="3" t="s">
        <v>69</v>
      </c>
      <c r="S1080" s="3" t="s">
        <v>49</v>
      </c>
      <c r="T1080" s="3" t="s">
        <v>49</v>
      </c>
      <c r="U1080" s="3" t="s">
        <v>37</v>
      </c>
      <c r="V1080" s="3" t="s">
        <v>37</v>
      </c>
      <c r="W1080" s="4" t="s">
        <v>95</v>
      </c>
      <c r="X1080" s="4" t="s">
        <v>340</v>
      </c>
      <c r="Y1080" s="4" t="s">
        <v>522</v>
      </c>
      <c r="Z1080" s="4" t="s">
        <v>523</v>
      </c>
      <c r="AA1080" s="3"/>
    </row>
    <row r="1081" spans="1:27" ht="39.6">
      <c r="A1081" s="2">
        <v>45161.487758541669</v>
      </c>
      <c r="B1081" s="3" t="s">
        <v>527</v>
      </c>
      <c r="C1081" s="3" t="s">
        <v>27</v>
      </c>
      <c r="D1081" s="3" t="s">
        <v>500</v>
      </c>
      <c r="E1081" s="4" t="s">
        <v>75</v>
      </c>
      <c r="F1081" s="3" t="s">
        <v>30</v>
      </c>
      <c r="G1081" s="4" t="s">
        <v>31</v>
      </c>
      <c r="H1081" s="3" t="s">
        <v>125</v>
      </c>
      <c r="I1081" s="3" t="s">
        <v>33</v>
      </c>
      <c r="J1081" s="3" t="s">
        <v>48</v>
      </c>
      <c r="K1081" s="3" t="s">
        <v>48</v>
      </c>
      <c r="L1081" s="3" t="s">
        <v>48</v>
      </c>
      <c r="M1081" s="3" t="s">
        <v>48</v>
      </c>
      <c r="N1081" s="3" t="s">
        <v>48</v>
      </c>
      <c r="O1081" s="3" t="s">
        <v>49</v>
      </c>
      <c r="P1081" s="3" t="s">
        <v>49</v>
      </c>
      <c r="Q1081" s="3" t="s">
        <v>49</v>
      </c>
      <c r="R1081" s="3" t="s">
        <v>37</v>
      </c>
      <c r="S1081" s="3" t="s">
        <v>49</v>
      </c>
      <c r="T1081" s="3" t="s">
        <v>49</v>
      </c>
      <c r="U1081" s="3" t="s">
        <v>49</v>
      </c>
      <c r="V1081" s="3" t="s">
        <v>49</v>
      </c>
      <c r="W1081" s="4" t="s">
        <v>100</v>
      </c>
      <c r="X1081" s="4" t="s">
        <v>89</v>
      </c>
      <c r="Y1081" s="4" t="s">
        <v>528</v>
      </c>
      <c r="Z1081" s="4" t="s">
        <v>529</v>
      </c>
      <c r="AA1081" s="3"/>
    </row>
    <row r="1082" spans="1:27" ht="39.6">
      <c r="A1082" s="2">
        <v>45161.487788541664</v>
      </c>
      <c r="B1082" s="3" t="s">
        <v>530</v>
      </c>
      <c r="C1082" s="3" t="s">
        <v>44</v>
      </c>
      <c r="D1082" s="3" t="s">
        <v>66</v>
      </c>
      <c r="E1082" s="4" t="s">
        <v>75</v>
      </c>
      <c r="F1082" s="3" t="s">
        <v>30</v>
      </c>
      <c r="G1082" s="4" t="s">
        <v>31</v>
      </c>
      <c r="H1082" s="3" t="s">
        <v>59</v>
      </c>
      <c r="I1082" s="3" t="s">
        <v>47</v>
      </c>
      <c r="J1082" s="3" t="s">
        <v>48</v>
      </c>
      <c r="K1082" s="3" t="s">
        <v>48</v>
      </c>
      <c r="L1082" s="3" t="s">
        <v>48</v>
      </c>
      <c r="M1082" s="3" t="s">
        <v>48</v>
      </c>
      <c r="N1082" s="3" t="s">
        <v>35</v>
      </c>
      <c r="O1082" s="3" t="s">
        <v>49</v>
      </c>
      <c r="P1082" s="3" t="s">
        <v>49</v>
      </c>
      <c r="Q1082" s="3" t="s">
        <v>49</v>
      </c>
      <c r="R1082" s="3" t="s">
        <v>69</v>
      </c>
      <c r="S1082" s="3" t="s">
        <v>49</v>
      </c>
      <c r="T1082" s="3" t="s">
        <v>49</v>
      </c>
      <c r="U1082" s="3" t="s">
        <v>49</v>
      </c>
      <c r="V1082" s="3" t="s">
        <v>49</v>
      </c>
      <c r="W1082" s="4" t="s">
        <v>126</v>
      </c>
      <c r="X1082" s="4" t="s">
        <v>101</v>
      </c>
      <c r="Y1082" s="4" t="s">
        <v>531</v>
      </c>
      <c r="Z1082" s="4" t="s">
        <v>532</v>
      </c>
      <c r="AA1082" s="3"/>
    </row>
    <row r="1083" spans="1:27" ht="39.6">
      <c r="A1083" s="2">
        <v>45161.493173032402</v>
      </c>
      <c r="B1083" s="3" t="s">
        <v>537</v>
      </c>
      <c r="C1083" s="3" t="s">
        <v>27</v>
      </c>
      <c r="D1083" s="3" t="s">
        <v>538</v>
      </c>
      <c r="E1083" s="4" t="s">
        <v>75</v>
      </c>
      <c r="F1083" s="3" t="s">
        <v>30</v>
      </c>
      <c r="G1083" s="4" t="s">
        <v>31</v>
      </c>
      <c r="H1083" s="3" t="s">
        <v>59</v>
      </c>
      <c r="I1083" s="3" t="s">
        <v>33</v>
      </c>
      <c r="J1083" s="3" t="s">
        <v>35</v>
      </c>
      <c r="K1083" s="3" t="s">
        <v>35</v>
      </c>
      <c r="L1083" s="3" t="s">
        <v>35</v>
      </c>
      <c r="M1083" s="3" t="s">
        <v>35</v>
      </c>
      <c r="N1083" s="3" t="s">
        <v>35</v>
      </c>
      <c r="O1083" s="3" t="s">
        <v>87</v>
      </c>
      <c r="P1083" s="3" t="s">
        <v>37</v>
      </c>
      <c r="Q1083" s="3" t="s">
        <v>37</v>
      </c>
      <c r="R1083" s="3" t="s">
        <v>37</v>
      </c>
      <c r="S1083" s="3" t="s">
        <v>37</v>
      </c>
      <c r="T1083" s="3" t="s">
        <v>37</v>
      </c>
      <c r="U1083" s="3" t="s">
        <v>37</v>
      </c>
      <c r="V1083" s="3" t="s">
        <v>37</v>
      </c>
      <c r="W1083" s="4" t="s">
        <v>88</v>
      </c>
      <c r="X1083" s="4" t="s">
        <v>89</v>
      </c>
      <c r="Y1083" s="4" t="s">
        <v>102</v>
      </c>
      <c r="Z1083" s="4" t="s">
        <v>539</v>
      </c>
      <c r="AA1083" s="3"/>
    </row>
    <row r="1084" spans="1:27" ht="52.8">
      <c r="A1084" s="2">
        <v>45161.493585300923</v>
      </c>
      <c r="B1084" s="3" t="s">
        <v>540</v>
      </c>
      <c r="C1084" s="3" t="s">
        <v>44</v>
      </c>
      <c r="D1084" s="3" t="s">
        <v>541</v>
      </c>
      <c r="E1084" s="4" t="s">
        <v>75</v>
      </c>
      <c r="F1084" s="3" t="s">
        <v>76</v>
      </c>
      <c r="G1084" s="4" t="s">
        <v>31</v>
      </c>
      <c r="H1084" s="3" t="s">
        <v>148</v>
      </c>
      <c r="I1084" s="3" t="s">
        <v>47</v>
      </c>
      <c r="J1084" s="3" t="s">
        <v>48</v>
      </c>
      <c r="K1084" s="3" t="s">
        <v>48</v>
      </c>
      <c r="L1084" s="3" t="s">
        <v>48</v>
      </c>
      <c r="M1084" s="3" t="s">
        <v>48</v>
      </c>
      <c r="N1084" s="3" t="s">
        <v>48</v>
      </c>
      <c r="O1084" s="3" t="s">
        <v>49</v>
      </c>
      <c r="P1084" s="3" t="s">
        <v>37</v>
      </c>
      <c r="Q1084" s="3" t="s">
        <v>49</v>
      </c>
      <c r="R1084" s="3" t="s">
        <v>49</v>
      </c>
      <c r="S1084" s="3" t="s">
        <v>37</v>
      </c>
      <c r="T1084" s="3" t="s">
        <v>49</v>
      </c>
      <c r="U1084" s="3" t="s">
        <v>49</v>
      </c>
      <c r="V1084" s="3" t="s">
        <v>37</v>
      </c>
      <c r="W1084" s="4" t="s">
        <v>132</v>
      </c>
      <c r="X1084" s="4" t="s">
        <v>392</v>
      </c>
      <c r="Y1084" s="4" t="s">
        <v>542</v>
      </c>
      <c r="Z1084" s="4" t="s">
        <v>543</v>
      </c>
      <c r="AA1084" s="3"/>
    </row>
    <row r="1085" spans="1:27" ht="52.8">
      <c r="A1085" s="2">
        <v>45161.494720393515</v>
      </c>
      <c r="B1085" s="3" t="s">
        <v>546</v>
      </c>
      <c r="C1085" s="3" t="s">
        <v>44</v>
      </c>
      <c r="D1085" s="3" t="s">
        <v>547</v>
      </c>
      <c r="E1085" s="4" t="s">
        <v>29</v>
      </c>
      <c r="F1085" s="3" t="s">
        <v>30</v>
      </c>
      <c r="G1085" s="4" t="s">
        <v>31</v>
      </c>
      <c r="H1085" s="3" t="s">
        <v>148</v>
      </c>
      <c r="I1085" s="3" t="s">
        <v>47</v>
      </c>
      <c r="J1085" s="3" t="s">
        <v>35</v>
      </c>
      <c r="K1085" s="3" t="s">
        <v>35</v>
      </c>
      <c r="L1085" s="3" t="s">
        <v>35</v>
      </c>
      <c r="M1085" s="3" t="s">
        <v>35</v>
      </c>
      <c r="N1085" s="3" t="s">
        <v>35</v>
      </c>
      <c r="O1085" s="3" t="s">
        <v>87</v>
      </c>
      <c r="P1085" s="3" t="s">
        <v>37</v>
      </c>
      <c r="Q1085" s="3" t="s">
        <v>37</v>
      </c>
      <c r="R1085" s="3" t="s">
        <v>37</v>
      </c>
      <c r="S1085" s="3" t="s">
        <v>37</v>
      </c>
      <c r="T1085" s="3" t="s">
        <v>37</v>
      </c>
      <c r="U1085" s="3" t="s">
        <v>37</v>
      </c>
      <c r="V1085" s="3" t="s">
        <v>37</v>
      </c>
      <c r="W1085" s="4" t="s">
        <v>61</v>
      </c>
      <c r="X1085" s="4" t="s">
        <v>207</v>
      </c>
      <c r="Y1085" s="4" t="s">
        <v>548</v>
      </c>
      <c r="Z1085" s="4" t="s">
        <v>549</v>
      </c>
      <c r="AA1085" s="3"/>
    </row>
    <row r="1086" spans="1:27" ht="52.8">
      <c r="A1086" s="2">
        <v>45161.494787835647</v>
      </c>
      <c r="B1086" s="3" t="s">
        <v>550</v>
      </c>
      <c r="C1086" s="3" t="s">
        <v>44</v>
      </c>
      <c r="D1086" s="3" t="s">
        <v>551</v>
      </c>
      <c r="E1086" s="4" t="s">
        <v>75</v>
      </c>
      <c r="F1086" s="3" t="s">
        <v>248</v>
      </c>
      <c r="G1086" s="4" t="s">
        <v>31</v>
      </c>
      <c r="H1086" s="3" t="s">
        <v>94</v>
      </c>
      <c r="I1086" s="3" t="s">
        <v>47</v>
      </c>
      <c r="J1086" s="3" t="s">
        <v>48</v>
      </c>
      <c r="K1086" s="3" t="s">
        <v>48</v>
      </c>
      <c r="L1086" s="3" t="s">
        <v>48</v>
      </c>
      <c r="M1086" s="3" t="s">
        <v>48</v>
      </c>
      <c r="N1086" s="3" t="s">
        <v>48</v>
      </c>
      <c r="O1086" s="3" t="s">
        <v>49</v>
      </c>
      <c r="P1086" s="3" t="s">
        <v>49</v>
      </c>
      <c r="Q1086" s="3" t="s">
        <v>38</v>
      </c>
      <c r="R1086" s="3" t="s">
        <v>49</v>
      </c>
      <c r="S1086" s="3" t="s">
        <v>49</v>
      </c>
      <c r="T1086" s="3" t="s">
        <v>49</v>
      </c>
      <c r="U1086" s="3" t="s">
        <v>49</v>
      </c>
      <c r="V1086" s="3" t="s">
        <v>69</v>
      </c>
      <c r="W1086" s="4" t="s">
        <v>206</v>
      </c>
      <c r="X1086" s="4" t="s">
        <v>143</v>
      </c>
      <c r="Y1086" s="4" t="s">
        <v>156</v>
      </c>
      <c r="Z1086" s="4" t="s">
        <v>552</v>
      </c>
      <c r="AA1086" s="3"/>
    </row>
    <row r="1087" spans="1:27" ht="39.6">
      <c r="A1087" s="2">
        <v>45161.495817754629</v>
      </c>
      <c r="B1087" s="3" t="s">
        <v>553</v>
      </c>
      <c r="C1087" s="3" t="s">
        <v>44</v>
      </c>
      <c r="D1087" s="3" t="s">
        <v>111</v>
      </c>
      <c r="E1087" s="4" t="s">
        <v>29</v>
      </c>
      <c r="F1087" s="3" t="s">
        <v>30</v>
      </c>
      <c r="G1087" s="4" t="s">
        <v>31</v>
      </c>
      <c r="H1087" s="3" t="s">
        <v>148</v>
      </c>
      <c r="I1087" s="3" t="s">
        <v>47</v>
      </c>
      <c r="J1087" s="3" t="s">
        <v>35</v>
      </c>
      <c r="K1087" s="3" t="s">
        <v>35</v>
      </c>
      <c r="L1087" s="3" t="s">
        <v>48</v>
      </c>
      <c r="M1087" s="3" t="s">
        <v>35</v>
      </c>
      <c r="N1087" s="3" t="s">
        <v>35</v>
      </c>
      <c r="O1087" s="3" t="s">
        <v>49</v>
      </c>
      <c r="P1087" s="3" t="s">
        <v>37</v>
      </c>
      <c r="Q1087" s="3" t="s">
        <v>49</v>
      </c>
      <c r="R1087" s="3" t="s">
        <v>37</v>
      </c>
      <c r="S1087" s="3" t="s">
        <v>49</v>
      </c>
      <c r="T1087" s="3" t="s">
        <v>37</v>
      </c>
      <c r="U1087" s="3" t="s">
        <v>37</v>
      </c>
      <c r="V1087" s="3" t="s">
        <v>37</v>
      </c>
      <c r="W1087" s="4" t="s">
        <v>159</v>
      </c>
      <c r="X1087" s="4" t="s">
        <v>554</v>
      </c>
      <c r="Y1087" s="4" t="s">
        <v>555</v>
      </c>
      <c r="Z1087" s="4" t="s">
        <v>556</v>
      </c>
      <c r="AA1087" s="3"/>
    </row>
    <row r="1088" spans="1:27" ht="52.8">
      <c r="A1088" s="2">
        <v>45161.497196886572</v>
      </c>
      <c r="B1088" s="3" t="s">
        <v>557</v>
      </c>
      <c r="C1088" s="3" t="s">
        <v>27</v>
      </c>
      <c r="D1088" s="3" t="s">
        <v>558</v>
      </c>
      <c r="E1088" s="4" t="s">
        <v>75</v>
      </c>
      <c r="F1088" s="3" t="s">
        <v>30</v>
      </c>
      <c r="G1088" s="4" t="s">
        <v>31</v>
      </c>
      <c r="H1088" s="3" t="s">
        <v>148</v>
      </c>
      <c r="I1088" s="3" t="s">
        <v>47</v>
      </c>
      <c r="J1088" s="3" t="s">
        <v>48</v>
      </c>
      <c r="K1088" s="3" t="s">
        <v>48</v>
      </c>
      <c r="L1088" s="3" t="s">
        <v>48</v>
      </c>
      <c r="M1088" s="3" t="s">
        <v>48</v>
      </c>
      <c r="N1088" s="3" t="s">
        <v>48</v>
      </c>
      <c r="O1088" s="3" t="s">
        <v>49</v>
      </c>
      <c r="P1088" s="3" t="s">
        <v>37</v>
      </c>
      <c r="Q1088" s="3" t="s">
        <v>37</v>
      </c>
      <c r="R1088" s="3" t="s">
        <v>49</v>
      </c>
      <c r="S1088" s="3" t="s">
        <v>37</v>
      </c>
      <c r="T1088" s="3" t="s">
        <v>49</v>
      </c>
      <c r="U1088" s="3" t="s">
        <v>37</v>
      </c>
      <c r="V1088" s="3" t="s">
        <v>49</v>
      </c>
      <c r="W1088" s="4" t="s">
        <v>191</v>
      </c>
      <c r="X1088" s="4" t="s">
        <v>559</v>
      </c>
      <c r="Y1088" s="4" t="s">
        <v>79</v>
      </c>
      <c r="Z1088" s="4" t="s">
        <v>560</v>
      </c>
      <c r="AA1088" s="3"/>
    </row>
    <row r="1089" spans="1:27" ht="39.6">
      <c r="A1089" s="2">
        <v>45161.50311085648</v>
      </c>
      <c r="B1089" s="3" t="s">
        <v>572</v>
      </c>
      <c r="C1089" s="3" t="s">
        <v>44</v>
      </c>
      <c r="D1089" s="3" t="s">
        <v>551</v>
      </c>
      <c r="E1089" s="4" t="s">
        <v>75</v>
      </c>
      <c r="F1089" s="3" t="s">
        <v>248</v>
      </c>
      <c r="G1089" s="4" t="s">
        <v>31</v>
      </c>
      <c r="H1089" s="3" t="s">
        <v>94</v>
      </c>
      <c r="I1089" s="3" t="s">
        <v>47</v>
      </c>
      <c r="J1089" s="3" t="s">
        <v>48</v>
      </c>
      <c r="K1089" s="3" t="s">
        <v>60</v>
      </c>
      <c r="L1089" s="3" t="s">
        <v>60</v>
      </c>
      <c r="M1089" s="3" t="s">
        <v>48</v>
      </c>
      <c r="N1089" s="3" t="s">
        <v>48</v>
      </c>
      <c r="O1089" s="3" t="s">
        <v>68</v>
      </c>
      <c r="P1089" s="3" t="s">
        <v>49</v>
      </c>
      <c r="Q1089" s="3" t="s">
        <v>37</v>
      </c>
      <c r="R1089" s="3" t="s">
        <v>49</v>
      </c>
      <c r="S1089" s="3" t="s">
        <v>69</v>
      </c>
      <c r="T1089" s="3" t="s">
        <v>69</v>
      </c>
      <c r="U1089" s="3" t="s">
        <v>69</v>
      </c>
      <c r="V1089" s="3" t="s">
        <v>49</v>
      </c>
      <c r="W1089" s="4" t="s">
        <v>88</v>
      </c>
      <c r="X1089" s="4" t="s">
        <v>143</v>
      </c>
      <c r="Y1089" s="4" t="s">
        <v>431</v>
      </c>
      <c r="Z1089" s="4" t="s">
        <v>573</v>
      </c>
      <c r="AA1089" s="3"/>
    </row>
    <row r="1090" spans="1:27" ht="39.6">
      <c r="A1090" s="2">
        <v>45161.505855833333</v>
      </c>
      <c r="B1090" s="3" t="s">
        <v>583</v>
      </c>
      <c r="C1090" s="3" t="s">
        <v>44</v>
      </c>
      <c r="D1090" s="3" t="s">
        <v>584</v>
      </c>
      <c r="E1090" s="4" t="s">
        <v>75</v>
      </c>
      <c r="F1090" s="3" t="s">
        <v>30</v>
      </c>
      <c r="G1090" s="4" t="s">
        <v>31</v>
      </c>
      <c r="H1090" s="3" t="s">
        <v>46</v>
      </c>
      <c r="I1090" s="3" t="s">
        <v>33</v>
      </c>
      <c r="J1090" s="3" t="s">
        <v>35</v>
      </c>
      <c r="K1090" s="3" t="s">
        <v>35</v>
      </c>
      <c r="L1090" s="3" t="s">
        <v>48</v>
      </c>
      <c r="M1090" s="3" t="s">
        <v>35</v>
      </c>
      <c r="N1090" s="3" t="s">
        <v>48</v>
      </c>
      <c r="O1090" s="3" t="s">
        <v>49</v>
      </c>
      <c r="P1090" s="3" t="s">
        <v>49</v>
      </c>
      <c r="Q1090" s="3" t="s">
        <v>37</v>
      </c>
      <c r="R1090" s="3" t="s">
        <v>49</v>
      </c>
      <c r="S1090" s="3" t="s">
        <v>49</v>
      </c>
      <c r="T1090" s="3" t="s">
        <v>49</v>
      </c>
      <c r="U1090" s="3" t="s">
        <v>49</v>
      </c>
      <c r="V1090" s="3" t="s">
        <v>37</v>
      </c>
      <c r="W1090" s="4" t="s">
        <v>197</v>
      </c>
      <c r="X1090" s="4" t="s">
        <v>318</v>
      </c>
      <c r="Y1090" s="4" t="s">
        <v>90</v>
      </c>
      <c r="Z1090" s="4" t="s">
        <v>585</v>
      </c>
      <c r="AA1090" s="3"/>
    </row>
    <row r="1091" spans="1:27" ht="66">
      <c r="A1091" s="2">
        <v>45161.509220567124</v>
      </c>
      <c r="B1091" s="3" t="s">
        <v>586</v>
      </c>
      <c r="C1091" s="3" t="s">
        <v>27</v>
      </c>
      <c r="D1091" s="3" t="s">
        <v>558</v>
      </c>
      <c r="E1091" s="4" t="s">
        <v>29</v>
      </c>
      <c r="F1091" s="3" t="s">
        <v>30</v>
      </c>
      <c r="G1091" s="4" t="s">
        <v>31</v>
      </c>
      <c r="H1091" s="3" t="s">
        <v>46</v>
      </c>
      <c r="I1091" s="3" t="s">
        <v>47</v>
      </c>
      <c r="J1091" s="3" t="s">
        <v>60</v>
      </c>
      <c r="K1091" s="3" t="s">
        <v>48</v>
      </c>
      <c r="L1091" s="3" t="s">
        <v>48</v>
      </c>
      <c r="M1091" s="3" t="s">
        <v>60</v>
      </c>
      <c r="N1091" s="3" t="s">
        <v>48</v>
      </c>
      <c r="O1091" s="3" t="s">
        <v>49</v>
      </c>
      <c r="P1091" s="3" t="s">
        <v>49</v>
      </c>
      <c r="Q1091" s="3" t="s">
        <v>49</v>
      </c>
      <c r="R1091" s="3" t="s">
        <v>69</v>
      </c>
      <c r="S1091" s="3" t="s">
        <v>37</v>
      </c>
      <c r="T1091" s="3" t="s">
        <v>49</v>
      </c>
      <c r="U1091" s="3" t="s">
        <v>49</v>
      </c>
      <c r="V1091" s="3" t="s">
        <v>49</v>
      </c>
      <c r="W1091" s="4" t="s">
        <v>77</v>
      </c>
      <c r="X1091" s="4" t="s">
        <v>198</v>
      </c>
      <c r="Y1091" s="4" t="s">
        <v>267</v>
      </c>
      <c r="Z1091" s="4" t="s">
        <v>587</v>
      </c>
      <c r="AA1091" s="3"/>
    </row>
    <row r="1092" spans="1:27" ht="39.6">
      <c r="A1092" s="2">
        <v>45161.510170555557</v>
      </c>
      <c r="B1092" s="3" t="s">
        <v>588</v>
      </c>
      <c r="C1092" s="3" t="s">
        <v>44</v>
      </c>
      <c r="D1092" s="3" t="s">
        <v>589</v>
      </c>
      <c r="E1092" s="4" t="s">
        <v>29</v>
      </c>
      <c r="F1092" s="3" t="s">
        <v>30</v>
      </c>
      <c r="G1092" s="4" t="s">
        <v>31</v>
      </c>
      <c r="H1092" s="3" t="s">
        <v>59</v>
      </c>
      <c r="I1092" s="3" t="s">
        <v>33</v>
      </c>
      <c r="J1092" s="3" t="s">
        <v>34</v>
      </c>
      <c r="K1092" s="3" t="s">
        <v>34</v>
      </c>
      <c r="L1092" s="3" t="s">
        <v>35</v>
      </c>
      <c r="M1092" s="3" t="s">
        <v>35</v>
      </c>
      <c r="N1092" s="3" t="s">
        <v>35</v>
      </c>
      <c r="O1092" s="3" t="s">
        <v>87</v>
      </c>
      <c r="P1092" s="3" t="s">
        <v>37</v>
      </c>
      <c r="Q1092" s="3" t="s">
        <v>37</v>
      </c>
      <c r="R1092" s="3" t="s">
        <v>37</v>
      </c>
      <c r="S1092" s="3" t="s">
        <v>37</v>
      </c>
      <c r="T1092" s="3" t="s">
        <v>37</v>
      </c>
      <c r="U1092" s="3" t="s">
        <v>37</v>
      </c>
      <c r="V1092" s="3" t="s">
        <v>37</v>
      </c>
      <c r="W1092" s="4" t="s">
        <v>100</v>
      </c>
      <c r="X1092" s="4" t="s">
        <v>300</v>
      </c>
      <c r="Y1092" s="4" t="s">
        <v>168</v>
      </c>
      <c r="Z1092" s="4" t="s">
        <v>590</v>
      </c>
      <c r="AA1092" s="3"/>
    </row>
    <row r="1093" spans="1:27" ht="39.6">
      <c r="A1093" s="2">
        <v>45161.511585590277</v>
      </c>
      <c r="B1093" s="3" t="s">
        <v>583</v>
      </c>
      <c r="C1093" s="3" t="s">
        <v>44</v>
      </c>
      <c r="D1093" s="3" t="s">
        <v>584</v>
      </c>
      <c r="E1093" s="4" t="s">
        <v>75</v>
      </c>
      <c r="F1093" s="3" t="s">
        <v>30</v>
      </c>
      <c r="G1093" s="4" t="s">
        <v>31</v>
      </c>
      <c r="H1093" s="3" t="s">
        <v>46</v>
      </c>
      <c r="I1093" s="3" t="s">
        <v>33</v>
      </c>
      <c r="J1093" s="3" t="s">
        <v>35</v>
      </c>
      <c r="K1093" s="3" t="s">
        <v>48</v>
      </c>
      <c r="L1093" s="3" t="s">
        <v>35</v>
      </c>
      <c r="M1093" s="3" t="s">
        <v>48</v>
      </c>
      <c r="N1093" s="3" t="s">
        <v>48</v>
      </c>
      <c r="O1093" s="3" t="s">
        <v>49</v>
      </c>
      <c r="P1093" s="3" t="s">
        <v>49</v>
      </c>
      <c r="Q1093" s="3" t="s">
        <v>37</v>
      </c>
      <c r="R1093" s="3" t="s">
        <v>37</v>
      </c>
      <c r="S1093" s="3" t="s">
        <v>37</v>
      </c>
      <c r="T1093" s="3" t="s">
        <v>37</v>
      </c>
      <c r="U1093" s="3" t="s">
        <v>37</v>
      </c>
      <c r="V1093" s="3" t="s">
        <v>37</v>
      </c>
      <c r="W1093" s="4" t="s">
        <v>197</v>
      </c>
      <c r="X1093" s="4" t="s">
        <v>101</v>
      </c>
      <c r="Y1093" s="4" t="s">
        <v>90</v>
      </c>
      <c r="Z1093" s="4" t="s">
        <v>599</v>
      </c>
      <c r="AA1093" s="3"/>
    </row>
    <row r="1094" spans="1:27" ht="39.6">
      <c r="A1094" s="2">
        <v>45161.512484629631</v>
      </c>
      <c r="B1094" s="3" t="s">
        <v>605</v>
      </c>
      <c r="C1094" s="3" t="s">
        <v>44</v>
      </c>
      <c r="D1094" s="3" t="s">
        <v>606</v>
      </c>
      <c r="E1094" s="4" t="s">
        <v>29</v>
      </c>
      <c r="F1094" s="3" t="s">
        <v>248</v>
      </c>
      <c r="G1094" s="4" t="s">
        <v>31</v>
      </c>
      <c r="H1094" s="3" t="s">
        <v>83</v>
      </c>
      <c r="I1094" s="3" t="s">
        <v>47</v>
      </c>
      <c r="J1094" s="3" t="s">
        <v>60</v>
      </c>
      <c r="K1094" s="3" t="s">
        <v>60</v>
      </c>
      <c r="L1094" s="3" t="s">
        <v>60</v>
      </c>
      <c r="M1094" s="3" t="s">
        <v>60</v>
      </c>
      <c r="N1094" s="3" t="s">
        <v>60</v>
      </c>
      <c r="O1094" s="3" t="s">
        <v>87</v>
      </c>
      <c r="P1094" s="3" t="s">
        <v>37</v>
      </c>
      <c r="Q1094" s="3" t="s">
        <v>49</v>
      </c>
      <c r="R1094" s="3" t="s">
        <v>69</v>
      </c>
      <c r="S1094" s="3" t="s">
        <v>69</v>
      </c>
      <c r="T1094" s="3" t="s">
        <v>37</v>
      </c>
      <c r="U1094" s="3" t="s">
        <v>37</v>
      </c>
      <c r="V1094" s="3" t="s">
        <v>37</v>
      </c>
      <c r="W1094" s="4" t="s">
        <v>100</v>
      </c>
      <c r="X1094" s="4" t="s">
        <v>318</v>
      </c>
      <c r="Y1094" s="4" t="s">
        <v>168</v>
      </c>
      <c r="Z1094" s="4" t="s">
        <v>607</v>
      </c>
      <c r="AA1094" s="3"/>
    </row>
    <row r="1095" spans="1:27" ht="39.6">
      <c r="A1095" s="2">
        <v>45161.514012025465</v>
      </c>
      <c r="B1095" s="3" t="s">
        <v>608</v>
      </c>
      <c r="C1095" s="3" t="s">
        <v>27</v>
      </c>
      <c r="D1095" s="3" t="s">
        <v>609</v>
      </c>
      <c r="E1095" s="4" t="s">
        <v>75</v>
      </c>
      <c r="F1095" s="3" t="s">
        <v>76</v>
      </c>
      <c r="G1095" s="4" t="s">
        <v>31</v>
      </c>
      <c r="H1095" s="3" t="s">
        <v>125</v>
      </c>
      <c r="I1095" s="3" t="s">
        <v>47</v>
      </c>
      <c r="J1095" s="3" t="s">
        <v>34</v>
      </c>
      <c r="K1095" s="3" t="s">
        <v>34</v>
      </c>
      <c r="L1095" s="3" t="s">
        <v>48</v>
      </c>
      <c r="M1095" s="3" t="s">
        <v>48</v>
      </c>
      <c r="N1095" s="3" t="s">
        <v>34</v>
      </c>
      <c r="O1095" s="3" t="s">
        <v>49</v>
      </c>
      <c r="P1095" s="3" t="s">
        <v>49</v>
      </c>
      <c r="Q1095" s="3" t="s">
        <v>49</v>
      </c>
      <c r="R1095" s="3" t="s">
        <v>49</v>
      </c>
      <c r="S1095" s="3" t="s">
        <v>38</v>
      </c>
      <c r="T1095" s="3" t="s">
        <v>49</v>
      </c>
      <c r="U1095" s="3" t="s">
        <v>49</v>
      </c>
      <c r="V1095" s="3" t="s">
        <v>49</v>
      </c>
      <c r="W1095" s="4" t="s">
        <v>88</v>
      </c>
      <c r="X1095" s="4" t="s">
        <v>399</v>
      </c>
      <c r="Y1095" s="4" t="s">
        <v>90</v>
      </c>
      <c r="Z1095" s="4" t="s">
        <v>610</v>
      </c>
      <c r="AA1095" s="3"/>
    </row>
    <row r="1096" spans="1:27" ht="52.8">
      <c r="A1096" s="2">
        <v>45161.520299756943</v>
      </c>
      <c r="B1096" s="3" t="s">
        <v>616</v>
      </c>
      <c r="C1096" s="3" t="s">
        <v>27</v>
      </c>
      <c r="D1096" s="3" t="s">
        <v>617</v>
      </c>
      <c r="E1096" s="4" t="s">
        <v>75</v>
      </c>
      <c r="F1096" s="3" t="s">
        <v>30</v>
      </c>
      <c r="G1096" s="4" t="s">
        <v>31</v>
      </c>
      <c r="H1096" s="3" t="s">
        <v>59</v>
      </c>
      <c r="I1096" s="3" t="s">
        <v>47</v>
      </c>
      <c r="J1096" s="3" t="s">
        <v>35</v>
      </c>
      <c r="K1096" s="3" t="s">
        <v>35</v>
      </c>
      <c r="L1096" s="3" t="s">
        <v>48</v>
      </c>
      <c r="M1096" s="3" t="s">
        <v>48</v>
      </c>
      <c r="N1096" s="3" t="s">
        <v>35</v>
      </c>
      <c r="O1096" s="3" t="s">
        <v>49</v>
      </c>
      <c r="P1096" s="3" t="s">
        <v>49</v>
      </c>
      <c r="Q1096" s="3" t="s">
        <v>37</v>
      </c>
      <c r="R1096" s="3" t="s">
        <v>49</v>
      </c>
      <c r="S1096" s="3" t="s">
        <v>49</v>
      </c>
      <c r="T1096" s="3" t="s">
        <v>49</v>
      </c>
      <c r="U1096" s="3" t="s">
        <v>49</v>
      </c>
      <c r="V1096" s="3" t="s">
        <v>49</v>
      </c>
      <c r="W1096" s="4" t="s">
        <v>191</v>
      </c>
      <c r="X1096" s="4" t="s">
        <v>618</v>
      </c>
      <c r="Y1096" s="4" t="s">
        <v>151</v>
      </c>
      <c r="Z1096" s="4" t="s">
        <v>619</v>
      </c>
      <c r="AA1096" s="3"/>
    </row>
    <row r="1097" spans="1:27" ht="52.8">
      <c r="A1097" s="2">
        <v>45161.520767037036</v>
      </c>
      <c r="B1097" s="3" t="s">
        <v>620</v>
      </c>
      <c r="C1097" s="3" t="s">
        <v>27</v>
      </c>
      <c r="D1097" s="3" t="s">
        <v>67</v>
      </c>
      <c r="E1097" s="4" t="s">
        <v>75</v>
      </c>
      <c r="F1097" s="3" t="s">
        <v>76</v>
      </c>
      <c r="G1097" s="4" t="s">
        <v>31</v>
      </c>
      <c r="H1097" s="3" t="s">
        <v>32</v>
      </c>
      <c r="I1097" s="3" t="s">
        <v>47</v>
      </c>
      <c r="J1097" s="3" t="s">
        <v>48</v>
      </c>
      <c r="K1097" s="3" t="s">
        <v>48</v>
      </c>
      <c r="L1097" s="3" t="s">
        <v>48</v>
      </c>
      <c r="M1097" s="3" t="s">
        <v>48</v>
      </c>
      <c r="N1097" s="3" t="s">
        <v>48</v>
      </c>
      <c r="O1097" s="3" t="s">
        <v>49</v>
      </c>
      <c r="P1097" s="3" t="s">
        <v>49</v>
      </c>
      <c r="Q1097" s="3" t="s">
        <v>49</v>
      </c>
      <c r="R1097" s="3" t="s">
        <v>69</v>
      </c>
      <c r="S1097" s="3" t="s">
        <v>49</v>
      </c>
      <c r="T1097" s="3" t="s">
        <v>69</v>
      </c>
      <c r="U1097" s="3" t="s">
        <v>69</v>
      </c>
      <c r="V1097" s="3" t="s">
        <v>37</v>
      </c>
      <c r="W1097" s="4" t="s">
        <v>106</v>
      </c>
      <c r="X1097" s="4" t="s">
        <v>107</v>
      </c>
      <c r="Y1097" s="4" t="s">
        <v>621</v>
      </c>
      <c r="Z1097" s="4" t="s">
        <v>622</v>
      </c>
      <c r="AA1097" s="3"/>
    </row>
    <row r="1098" spans="1:27" ht="52.8">
      <c r="A1098" s="2">
        <v>45161.520830428242</v>
      </c>
      <c r="B1098" s="3" t="s">
        <v>623</v>
      </c>
      <c r="C1098" s="3" t="s">
        <v>44</v>
      </c>
      <c r="D1098" s="3" t="s">
        <v>66</v>
      </c>
      <c r="E1098" s="4" t="s">
        <v>75</v>
      </c>
      <c r="F1098" s="3" t="s">
        <v>30</v>
      </c>
      <c r="G1098" s="4" t="s">
        <v>624</v>
      </c>
      <c r="H1098" s="3" t="s">
        <v>125</v>
      </c>
      <c r="I1098" s="3" t="s">
        <v>33</v>
      </c>
      <c r="J1098" s="3" t="s">
        <v>48</v>
      </c>
      <c r="K1098" s="3" t="s">
        <v>60</v>
      </c>
      <c r="L1098" s="3" t="s">
        <v>60</v>
      </c>
      <c r="M1098" s="3" t="s">
        <v>48</v>
      </c>
      <c r="N1098" s="3" t="s">
        <v>48</v>
      </c>
      <c r="O1098" s="3" t="s">
        <v>36</v>
      </c>
      <c r="P1098" s="3" t="s">
        <v>37</v>
      </c>
      <c r="Q1098" s="3" t="s">
        <v>49</v>
      </c>
      <c r="R1098" s="3" t="s">
        <v>37</v>
      </c>
      <c r="S1098" s="3" t="s">
        <v>49</v>
      </c>
      <c r="T1098" s="3" t="s">
        <v>37</v>
      </c>
      <c r="U1098" s="3" t="s">
        <v>49</v>
      </c>
      <c r="V1098" s="3" t="s">
        <v>37</v>
      </c>
      <c r="W1098" s="4" t="s">
        <v>50</v>
      </c>
      <c r="X1098" s="4" t="s">
        <v>340</v>
      </c>
      <c r="Y1098" s="4" t="s">
        <v>151</v>
      </c>
      <c r="Z1098" s="4" t="s">
        <v>625</v>
      </c>
      <c r="AA1098" s="3"/>
    </row>
    <row r="1099" spans="1:27" ht="66">
      <c r="A1099" s="2">
        <v>45161.521792615742</v>
      </c>
      <c r="B1099" s="3" t="s">
        <v>628</v>
      </c>
      <c r="C1099" s="3" t="s">
        <v>27</v>
      </c>
      <c r="D1099" s="3" t="s">
        <v>629</v>
      </c>
      <c r="E1099" s="4" t="s">
        <v>75</v>
      </c>
      <c r="F1099" s="3" t="s">
        <v>30</v>
      </c>
      <c r="G1099" s="4" t="s">
        <v>31</v>
      </c>
      <c r="H1099" s="3" t="s">
        <v>226</v>
      </c>
      <c r="I1099" s="3" t="s">
        <v>47</v>
      </c>
      <c r="J1099" s="3" t="s">
        <v>48</v>
      </c>
      <c r="K1099" s="3" t="s">
        <v>48</v>
      </c>
      <c r="L1099" s="3" t="s">
        <v>48</v>
      </c>
      <c r="M1099" s="3" t="s">
        <v>48</v>
      </c>
      <c r="N1099" s="3" t="s">
        <v>48</v>
      </c>
      <c r="O1099" s="3" t="s">
        <v>87</v>
      </c>
      <c r="P1099" s="3" t="s">
        <v>49</v>
      </c>
      <c r="Q1099" s="3" t="s">
        <v>49</v>
      </c>
      <c r="R1099" s="3" t="s">
        <v>69</v>
      </c>
      <c r="S1099" s="3" t="s">
        <v>38</v>
      </c>
      <c r="T1099" s="3" t="s">
        <v>49</v>
      </c>
      <c r="U1099" s="3" t="s">
        <v>49</v>
      </c>
      <c r="V1099" s="3" t="s">
        <v>38</v>
      </c>
      <c r="W1099" s="4" t="s">
        <v>61</v>
      </c>
      <c r="X1099" s="4" t="s">
        <v>275</v>
      </c>
      <c r="Y1099" s="4" t="s">
        <v>193</v>
      </c>
      <c r="Z1099" s="4" t="s">
        <v>630</v>
      </c>
      <c r="AA1099" s="3"/>
    </row>
    <row r="1100" spans="1:27" ht="52.8">
      <c r="A1100" s="2">
        <v>45161.522118726847</v>
      </c>
      <c r="B1100" s="3" t="s">
        <v>631</v>
      </c>
      <c r="C1100" s="3" t="s">
        <v>27</v>
      </c>
      <c r="D1100" s="3" t="s">
        <v>632</v>
      </c>
      <c r="E1100" s="4" t="s">
        <v>75</v>
      </c>
      <c r="F1100" s="3" t="s">
        <v>30</v>
      </c>
      <c r="G1100" s="4" t="s">
        <v>31</v>
      </c>
      <c r="H1100" s="3" t="s">
        <v>59</v>
      </c>
      <c r="I1100" s="3" t="s">
        <v>47</v>
      </c>
      <c r="J1100" s="3" t="s">
        <v>35</v>
      </c>
      <c r="K1100" s="3" t="s">
        <v>35</v>
      </c>
      <c r="L1100" s="3" t="s">
        <v>48</v>
      </c>
      <c r="M1100" s="3" t="s">
        <v>48</v>
      </c>
      <c r="N1100" s="3" t="s">
        <v>35</v>
      </c>
      <c r="O1100" s="3" t="s">
        <v>49</v>
      </c>
      <c r="P1100" s="3" t="s">
        <v>49</v>
      </c>
      <c r="Q1100" s="3" t="s">
        <v>37</v>
      </c>
      <c r="R1100" s="3" t="s">
        <v>49</v>
      </c>
      <c r="S1100" s="3" t="s">
        <v>49</v>
      </c>
      <c r="T1100" s="3" t="s">
        <v>49</v>
      </c>
      <c r="U1100" s="3" t="s">
        <v>49</v>
      </c>
      <c r="V1100" s="3" t="s">
        <v>49</v>
      </c>
      <c r="W1100" s="4" t="s">
        <v>191</v>
      </c>
      <c r="X1100" s="4" t="s">
        <v>633</v>
      </c>
      <c r="Y1100" s="4" t="s">
        <v>151</v>
      </c>
      <c r="Z1100" s="4" t="s">
        <v>634</v>
      </c>
      <c r="AA1100" s="3"/>
    </row>
    <row r="1101" spans="1:27" ht="52.8">
      <c r="A1101" s="2">
        <v>45161.522696782413</v>
      </c>
      <c r="B1101" s="3" t="s">
        <v>635</v>
      </c>
      <c r="C1101" s="3" t="s">
        <v>27</v>
      </c>
      <c r="D1101" s="3" t="s">
        <v>636</v>
      </c>
      <c r="E1101" s="4" t="s">
        <v>29</v>
      </c>
      <c r="F1101" s="3" t="s">
        <v>30</v>
      </c>
      <c r="G1101" s="4" t="s">
        <v>31</v>
      </c>
      <c r="H1101" s="3" t="s">
        <v>46</v>
      </c>
      <c r="I1101" s="3" t="s">
        <v>33</v>
      </c>
      <c r="J1101" s="3" t="s">
        <v>35</v>
      </c>
      <c r="K1101" s="3" t="s">
        <v>35</v>
      </c>
      <c r="L1101" s="3" t="s">
        <v>35</v>
      </c>
      <c r="M1101" s="3" t="s">
        <v>35</v>
      </c>
      <c r="N1101" s="3" t="s">
        <v>35</v>
      </c>
      <c r="O1101" s="3" t="s">
        <v>87</v>
      </c>
      <c r="P1101" s="3" t="s">
        <v>37</v>
      </c>
      <c r="Q1101" s="3" t="s">
        <v>37</v>
      </c>
      <c r="R1101" s="3" t="s">
        <v>37</v>
      </c>
      <c r="S1101" s="3" t="s">
        <v>37</v>
      </c>
      <c r="T1101" s="3" t="s">
        <v>37</v>
      </c>
      <c r="U1101" s="3" t="s">
        <v>49</v>
      </c>
      <c r="V1101" s="3" t="s">
        <v>37</v>
      </c>
      <c r="W1101" s="4" t="s">
        <v>95</v>
      </c>
      <c r="X1101" s="4" t="s">
        <v>455</v>
      </c>
      <c r="Y1101" s="4" t="s">
        <v>156</v>
      </c>
      <c r="Z1101" s="4" t="s">
        <v>637</v>
      </c>
      <c r="AA1101" s="3"/>
    </row>
    <row r="1102" spans="1:27" ht="39.6">
      <c r="A1102" s="2">
        <v>45161.525158530094</v>
      </c>
      <c r="B1102" s="3" t="s">
        <v>638</v>
      </c>
      <c r="C1102" s="3" t="s">
        <v>44</v>
      </c>
      <c r="D1102" s="3" t="s">
        <v>639</v>
      </c>
      <c r="E1102" s="4" t="s">
        <v>29</v>
      </c>
      <c r="F1102" s="3" t="s">
        <v>30</v>
      </c>
      <c r="G1102" s="4" t="s">
        <v>31</v>
      </c>
      <c r="H1102" s="3" t="s">
        <v>94</v>
      </c>
      <c r="I1102" s="3" t="s">
        <v>33</v>
      </c>
      <c r="J1102" s="3" t="s">
        <v>35</v>
      </c>
      <c r="K1102" s="3" t="s">
        <v>35</v>
      </c>
      <c r="L1102" s="3" t="s">
        <v>34</v>
      </c>
      <c r="M1102" s="3" t="s">
        <v>48</v>
      </c>
      <c r="N1102" s="3" t="s">
        <v>48</v>
      </c>
      <c r="O1102" s="3" t="s">
        <v>49</v>
      </c>
      <c r="P1102" s="3" t="s">
        <v>49</v>
      </c>
      <c r="Q1102" s="3" t="s">
        <v>37</v>
      </c>
      <c r="R1102" s="3" t="s">
        <v>37</v>
      </c>
      <c r="S1102" s="3" t="s">
        <v>49</v>
      </c>
      <c r="T1102" s="3" t="s">
        <v>49</v>
      </c>
      <c r="U1102" s="3" t="s">
        <v>49</v>
      </c>
      <c r="V1102" s="3" t="s">
        <v>49</v>
      </c>
      <c r="W1102" s="4" t="s">
        <v>640</v>
      </c>
      <c r="X1102" s="4" t="s">
        <v>641</v>
      </c>
      <c r="Y1102" s="4" t="s">
        <v>409</v>
      </c>
      <c r="Z1102" s="4" t="s">
        <v>642</v>
      </c>
      <c r="AA1102" s="3"/>
    </row>
    <row r="1103" spans="1:27" ht="52.8">
      <c r="A1103" s="2">
        <v>45161.528114884262</v>
      </c>
      <c r="B1103" s="3" t="s">
        <v>651</v>
      </c>
      <c r="C1103" s="3" t="s">
        <v>27</v>
      </c>
      <c r="D1103" s="3" t="s">
        <v>652</v>
      </c>
      <c r="E1103" s="4" t="s">
        <v>230</v>
      </c>
      <c r="F1103" s="3" t="s">
        <v>30</v>
      </c>
      <c r="G1103" s="4" t="s">
        <v>214</v>
      </c>
      <c r="H1103" s="3" t="s">
        <v>94</v>
      </c>
      <c r="I1103" s="3" t="s">
        <v>33</v>
      </c>
      <c r="J1103" s="3" t="s">
        <v>35</v>
      </c>
      <c r="K1103" s="3" t="s">
        <v>35</v>
      </c>
      <c r="L1103" s="3" t="s">
        <v>35</v>
      </c>
      <c r="M1103" s="3" t="s">
        <v>35</v>
      </c>
      <c r="N1103" s="3" t="s">
        <v>48</v>
      </c>
      <c r="O1103" s="3" t="s">
        <v>87</v>
      </c>
      <c r="P1103" s="3" t="s">
        <v>49</v>
      </c>
      <c r="Q1103" s="3" t="s">
        <v>37</v>
      </c>
      <c r="R1103" s="3" t="s">
        <v>37</v>
      </c>
      <c r="S1103" s="3" t="s">
        <v>49</v>
      </c>
      <c r="T1103" s="3" t="s">
        <v>37</v>
      </c>
      <c r="U1103" s="3" t="s">
        <v>37</v>
      </c>
      <c r="V1103" s="3" t="s">
        <v>37</v>
      </c>
      <c r="W1103" s="4" t="s">
        <v>132</v>
      </c>
      <c r="X1103" s="4" t="s">
        <v>455</v>
      </c>
      <c r="Y1103" s="4" t="s">
        <v>79</v>
      </c>
      <c r="Z1103" s="4" t="s">
        <v>653</v>
      </c>
      <c r="AA1103" s="3"/>
    </row>
    <row r="1104" spans="1:27" ht="52.8">
      <c r="A1104" s="2">
        <v>45161.531092083329</v>
      </c>
      <c r="B1104" s="3" t="s">
        <v>656</v>
      </c>
      <c r="C1104" s="3" t="s">
        <v>27</v>
      </c>
      <c r="D1104" s="3" t="s">
        <v>657</v>
      </c>
      <c r="E1104" s="4" t="s">
        <v>29</v>
      </c>
      <c r="F1104" s="3" t="s">
        <v>30</v>
      </c>
      <c r="G1104" s="4" t="s">
        <v>31</v>
      </c>
      <c r="H1104" s="3" t="s">
        <v>658</v>
      </c>
      <c r="I1104" s="3" t="s">
        <v>33</v>
      </c>
      <c r="J1104" s="3" t="s">
        <v>35</v>
      </c>
      <c r="K1104" s="3" t="s">
        <v>35</v>
      </c>
      <c r="L1104" s="3" t="s">
        <v>35</v>
      </c>
      <c r="M1104" s="3" t="s">
        <v>34</v>
      </c>
      <c r="N1104" s="3" t="s">
        <v>34</v>
      </c>
      <c r="O1104" s="3" t="s">
        <v>87</v>
      </c>
      <c r="P1104" s="3" t="s">
        <v>38</v>
      </c>
      <c r="Q1104" s="3" t="s">
        <v>38</v>
      </c>
      <c r="R1104" s="3" t="s">
        <v>37</v>
      </c>
      <c r="S1104" s="3" t="s">
        <v>37</v>
      </c>
      <c r="T1104" s="3" t="s">
        <v>37</v>
      </c>
      <c r="U1104" s="3" t="s">
        <v>37</v>
      </c>
      <c r="V1104" s="3" t="s">
        <v>37</v>
      </c>
      <c r="W1104" s="4" t="s">
        <v>191</v>
      </c>
      <c r="X1104" s="4" t="s">
        <v>187</v>
      </c>
      <c r="Y1104" s="4" t="s">
        <v>659</v>
      </c>
      <c r="Z1104" s="4" t="s">
        <v>660</v>
      </c>
      <c r="AA1104" s="3"/>
    </row>
    <row r="1105" spans="1:27" ht="52.8">
      <c r="A1105" s="2">
        <v>45161.532313796299</v>
      </c>
      <c r="B1105" s="3" t="s">
        <v>663</v>
      </c>
      <c r="C1105" s="3" t="s">
        <v>27</v>
      </c>
      <c r="D1105" s="3" t="s">
        <v>255</v>
      </c>
      <c r="E1105" s="4" t="s">
        <v>29</v>
      </c>
      <c r="F1105" s="3" t="s">
        <v>30</v>
      </c>
      <c r="G1105" s="4" t="s">
        <v>31</v>
      </c>
      <c r="H1105" s="3" t="s">
        <v>125</v>
      </c>
      <c r="I1105" s="3" t="s">
        <v>33</v>
      </c>
      <c r="J1105" s="3" t="s">
        <v>48</v>
      </c>
      <c r="K1105" s="3" t="s">
        <v>48</v>
      </c>
      <c r="L1105" s="3" t="s">
        <v>48</v>
      </c>
      <c r="M1105" s="3" t="s">
        <v>48</v>
      </c>
      <c r="N1105" s="3" t="s">
        <v>35</v>
      </c>
      <c r="O1105" s="3" t="s">
        <v>49</v>
      </c>
      <c r="P1105" s="3" t="s">
        <v>49</v>
      </c>
      <c r="Q1105" s="3" t="s">
        <v>49</v>
      </c>
      <c r="R1105" s="3" t="s">
        <v>49</v>
      </c>
      <c r="S1105" s="3" t="s">
        <v>49</v>
      </c>
      <c r="T1105" s="3" t="s">
        <v>49</v>
      </c>
      <c r="U1105" s="3" t="s">
        <v>49</v>
      </c>
      <c r="V1105" s="3" t="s">
        <v>49</v>
      </c>
      <c r="W1105" s="4" t="s">
        <v>106</v>
      </c>
      <c r="X1105" s="4" t="s">
        <v>259</v>
      </c>
      <c r="Y1105" s="4" t="s">
        <v>151</v>
      </c>
      <c r="Z1105" s="4" t="s">
        <v>664</v>
      </c>
      <c r="AA1105" s="3"/>
    </row>
    <row r="1106" spans="1:27" ht="52.8">
      <c r="A1106" s="2">
        <v>45161.534206932869</v>
      </c>
      <c r="B1106" s="3" t="s">
        <v>665</v>
      </c>
      <c r="C1106" s="3" t="s">
        <v>44</v>
      </c>
      <c r="D1106" s="3" t="s">
        <v>558</v>
      </c>
      <c r="E1106" s="4" t="s">
        <v>75</v>
      </c>
      <c r="F1106" s="3" t="s">
        <v>30</v>
      </c>
      <c r="G1106" s="4" t="s">
        <v>31</v>
      </c>
      <c r="H1106" s="3" t="s">
        <v>226</v>
      </c>
      <c r="I1106" s="3" t="s">
        <v>33</v>
      </c>
      <c r="J1106" s="3" t="s">
        <v>34</v>
      </c>
      <c r="K1106" s="3" t="s">
        <v>34</v>
      </c>
      <c r="L1106" s="3" t="s">
        <v>35</v>
      </c>
      <c r="M1106" s="3" t="s">
        <v>35</v>
      </c>
      <c r="N1106" s="3" t="s">
        <v>35</v>
      </c>
      <c r="O1106" s="3" t="s">
        <v>87</v>
      </c>
      <c r="P1106" s="3" t="s">
        <v>37</v>
      </c>
      <c r="Q1106" s="3" t="s">
        <v>37</v>
      </c>
      <c r="R1106" s="3" t="s">
        <v>37</v>
      </c>
      <c r="S1106" s="3" t="s">
        <v>363</v>
      </c>
      <c r="T1106" s="3" t="s">
        <v>38</v>
      </c>
      <c r="U1106" s="3" t="s">
        <v>38</v>
      </c>
      <c r="V1106" s="3" t="s">
        <v>38</v>
      </c>
      <c r="W1106" s="4" t="s">
        <v>50</v>
      </c>
      <c r="X1106" s="4" t="s">
        <v>666</v>
      </c>
      <c r="Y1106" s="4" t="s">
        <v>667</v>
      </c>
      <c r="Z1106" s="4" t="s">
        <v>668</v>
      </c>
      <c r="AA1106" s="3"/>
    </row>
    <row r="1107" spans="1:27" ht="39.6">
      <c r="A1107" s="2">
        <v>45161.536012685188</v>
      </c>
      <c r="B1107" s="3" t="s">
        <v>673</v>
      </c>
      <c r="C1107" s="3" t="s">
        <v>27</v>
      </c>
      <c r="D1107" s="3" t="s">
        <v>674</v>
      </c>
      <c r="E1107" s="4" t="s">
        <v>29</v>
      </c>
      <c r="F1107" s="3" t="s">
        <v>30</v>
      </c>
      <c r="G1107" s="4" t="s">
        <v>31</v>
      </c>
      <c r="H1107" s="3" t="s">
        <v>32</v>
      </c>
      <c r="I1107" s="3" t="s">
        <v>33</v>
      </c>
      <c r="J1107" s="3" t="s">
        <v>35</v>
      </c>
      <c r="K1107" s="3" t="s">
        <v>35</v>
      </c>
      <c r="L1107" s="3" t="s">
        <v>35</v>
      </c>
      <c r="M1107" s="3" t="s">
        <v>35</v>
      </c>
      <c r="N1107" s="3" t="s">
        <v>35</v>
      </c>
      <c r="O1107" s="3" t="s">
        <v>87</v>
      </c>
      <c r="P1107" s="3" t="s">
        <v>37</v>
      </c>
      <c r="Q1107" s="3" t="s">
        <v>37</v>
      </c>
      <c r="R1107" s="3" t="s">
        <v>37</v>
      </c>
      <c r="S1107" s="3" t="s">
        <v>37</v>
      </c>
      <c r="T1107" s="3" t="s">
        <v>37</v>
      </c>
      <c r="U1107" s="3" t="s">
        <v>37</v>
      </c>
      <c r="V1107" s="3" t="s">
        <v>37</v>
      </c>
      <c r="W1107" s="4" t="s">
        <v>675</v>
      </c>
      <c r="X1107" s="4" t="s">
        <v>613</v>
      </c>
      <c r="Y1107" s="4" t="s">
        <v>115</v>
      </c>
      <c r="Z1107" s="4" t="s">
        <v>676</v>
      </c>
      <c r="AA1107" s="3"/>
    </row>
    <row r="1108" spans="1:27" ht="66">
      <c r="A1108" s="2">
        <v>45161.536847233801</v>
      </c>
      <c r="B1108" s="3" t="s">
        <v>680</v>
      </c>
      <c r="C1108" s="3" t="s">
        <v>44</v>
      </c>
      <c r="D1108" s="3" t="s">
        <v>681</v>
      </c>
      <c r="E1108" s="4" t="s">
        <v>75</v>
      </c>
      <c r="F1108" s="3" t="s">
        <v>30</v>
      </c>
      <c r="G1108" s="4" t="s">
        <v>31</v>
      </c>
      <c r="H1108" s="3" t="s">
        <v>83</v>
      </c>
      <c r="I1108" s="3" t="s">
        <v>33</v>
      </c>
      <c r="J1108" s="3" t="s">
        <v>35</v>
      </c>
      <c r="K1108" s="3" t="s">
        <v>35</v>
      </c>
      <c r="L1108" s="3" t="s">
        <v>48</v>
      </c>
      <c r="M1108" s="3" t="s">
        <v>48</v>
      </c>
      <c r="N1108" s="3" t="s">
        <v>35</v>
      </c>
      <c r="O1108" s="3" t="s">
        <v>87</v>
      </c>
      <c r="P1108" s="3" t="s">
        <v>49</v>
      </c>
      <c r="Q1108" s="3" t="s">
        <v>37</v>
      </c>
      <c r="R1108" s="3" t="s">
        <v>49</v>
      </c>
      <c r="S1108" s="3" t="s">
        <v>38</v>
      </c>
      <c r="T1108" s="3" t="s">
        <v>37</v>
      </c>
      <c r="U1108" s="3" t="s">
        <v>37</v>
      </c>
      <c r="V1108" s="3" t="s">
        <v>37</v>
      </c>
      <c r="W1108" s="4" t="s">
        <v>70</v>
      </c>
      <c r="X1108" s="4" t="s">
        <v>682</v>
      </c>
      <c r="Y1108" s="4" t="s">
        <v>41</v>
      </c>
      <c r="Z1108" s="4" t="s">
        <v>683</v>
      </c>
      <c r="AA1108" s="3"/>
    </row>
    <row r="1109" spans="1:27" ht="52.8">
      <c r="A1109" s="2">
        <v>45161.536961087964</v>
      </c>
      <c r="B1109" s="3" t="s">
        <v>684</v>
      </c>
      <c r="C1109" s="3" t="s">
        <v>44</v>
      </c>
      <c r="D1109" s="3" t="s">
        <v>685</v>
      </c>
      <c r="E1109" s="4" t="s">
        <v>29</v>
      </c>
      <c r="F1109" s="3" t="s">
        <v>30</v>
      </c>
      <c r="G1109" s="4" t="s">
        <v>31</v>
      </c>
      <c r="H1109" s="3" t="s">
        <v>201</v>
      </c>
      <c r="I1109" s="3" t="s">
        <v>47</v>
      </c>
      <c r="J1109" s="3" t="s">
        <v>35</v>
      </c>
      <c r="K1109" s="3" t="s">
        <v>35</v>
      </c>
      <c r="L1109" s="3" t="s">
        <v>35</v>
      </c>
      <c r="M1109" s="3" t="s">
        <v>35</v>
      </c>
      <c r="N1109" s="3" t="s">
        <v>35</v>
      </c>
      <c r="O1109" s="3" t="s">
        <v>87</v>
      </c>
      <c r="P1109" s="3" t="s">
        <v>37</v>
      </c>
      <c r="Q1109" s="3" t="s">
        <v>37</v>
      </c>
      <c r="R1109" s="3" t="s">
        <v>37</v>
      </c>
      <c r="S1109" s="3" t="s">
        <v>37</v>
      </c>
      <c r="T1109" s="3" t="s">
        <v>37</v>
      </c>
      <c r="U1109" s="3" t="s">
        <v>37</v>
      </c>
      <c r="V1109" s="3" t="s">
        <v>37</v>
      </c>
      <c r="W1109" s="4" t="s">
        <v>50</v>
      </c>
      <c r="X1109" s="4" t="s">
        <v>340</v>
      </c>
      <c r="Y1109" s="4" t="s">
        <v>686</v>
      </c>
      <c r="Z1109" s="4" t="s">
        <v>687</v>
      </c>
      <c r="AA1109" s="3"/>
    </row>
    <row r="1110" spans="1:27" ht="52.8">
      <c r="A1110" s="2">
        <v>45161.540263287039</v>
      </c>
      <c r="B1110" s="3" t="s">
        <v>693</v>
      </c>
      <c r="C1110" s="3" t="s">
        <v>44</v>
      </c>
      <c r="D1110" s="3" t="s">
        <v>694</v>
      </c>
      <c r="E1110" s="4" t="s">
        <v>29</v>
      </c>
      <c r="F1110" s="3" t="s">
        <v>30</v>
      </c>
      <c r="G1110" s="4" t="s">
        <v>31</v>
      </c>
      <c r="H1110" s="3" t="s">
        <v>32</v>
      </c>
      <c r="I1110" s="3" t="s">
        <v>33</v>
      </c>
      <c r="J1110" s="3" t="s">
        <v>35</v>
      </c>
      <c r="K1110" s="3" t="s">
        <v>35</v>
      </c>
      <c r="L1110" s="3" t="s">
        <v>34</v>
      </c>
      <c r="M1110" s="3" t="s">
        <v>35</v>
      </c>
      <c r="N1110" s="3" t="s">
        <v>35</v>
      </c>
      <c r="O1110" s="3" t="s">
        <v>36</v>
      </c>
      <c r="P1110" s="3" t="s">
        <v>37</v>
      </c>
      <c r="Q1110" s="3" t="s">
        <v>38</v>
      </c>
      <c r="R1110" s="3" t="s">
        <v>49</v>
      </c>
      <c r="S1110" s="3" t="s">
        <v>37</v>
      </c>
      <c r="T1110" s="3" t="s">
        <v>37</v>
      </c>
      <c r="U1110" s="3" t="s">
        <v>37</v>
      </c>
      <c r="V1110" s="3" t="s">
        <v>49</v>
      </c>
      <c r="W1110" s="4" t="s">
        <v>191</v>
      </c>
      <c r="X1110" s="4" t="s">
        <v>140</v>
      </c>
      <c r="Y1110" s="4" t="s">
        <v>223</v>
      </c>
      <c r="Z1110" s="4" t="s">
        <v>695</v>
      </c>
      <c r="AA1110" s="3"/>
    </row>
    <row r="1111" spans="1:27" ht="92.4">
      <c r="A1111" s="2">
        <v>45161.542535925924</v>
      </c>
      <c r="B1111" s="3" t="s">
        <v>700</v>
      </c>
      <c r="C1111" s="3" t="s">
        <v>44</v>
      </c>
      <c r="D1111" s="3" t="s">
        <v>632</v>
      </c>
      <c r="E1111" s="4" t="s">
        <v>29</v>
      </c>
      <c r="F1111" s="3" t="s">
        <v>30</v>
      </c>
      <c r="G1111" s="4" t="s">
        <v>31</v>
      </c>
      <c r="H1111" s="3" t="s">
        <v>125</v>
      </c>
      <c r="I1111" s="3" t="s">
        <v>33</v>
      </c>
      <c r="J1111" s="3" t="s">
        <v>34</v>
      </c>
      <c r="K1111" s="3" t="s">
        <v>35</v>
      </c>
      <c r="L1111" s="3" t="s">
        <v>48</v>
      </c>
      <c r="M1111" s="3" t="s">
        <v>48</v>
      </c>
      <c r="N1111" s="3" t="s">
        <v>35</v>
      </c>
      <c r="O1111" s="3" t="s">
        <v>49</v>
      </c>
      <c r="P1111" s="3" t="s">
        <v>37</v>
      </c>
      <c r="Q1111" s="3" t="s">
        <v>37</v>
      </c>
      <c r="R1111" s="3" t="s">
        <v>37</v>
      </c>
      <c r="S1111" s="3" t="s">
        <v>38</v>
      </c>
      <c r="T1111" s="3" t="s">
        <v>37</v>
      </c>
      <c r="U1111" s="3" t="s">
        <v>37</v>
      </c>
      <c r="V1111" s="3" t="s">
        <v>49</v>
      </c>
      <c r="W1111" s="4" t="s">
        <v>77</v>
      </c>
      <c r="X1111" s="4" t="s">
        <v>509</v>
      </c>
      <c r="Y1111" s="4" t="s">
        <v>72</v>
      </c>
      <c r="Z1111" s="4" t="s">
        <v>701</v>
      </c>
      <c r="AA1111" s="3"/>
    </row>
    <row r="1112" spans="1:27" ht="79.2">
      <c r="A1112" s="2">
        <v>45161.545172592596</v>
      </c>
      <c r="B1112" s="3" t="s">
        <v>81</v>
      </c>
      <c r="C1112" s="3" t="s">
        <v>44</v>
      </c>
      <c r="D1112" s="3" t="s">
        <v>118</v>
      </c>
      <c r="E1112" s="4" t="s">
        <v>75</v>
      </c>
      <c r="F1112" s="3" t="s">
        <v>30</v>
      </c>
      <c r="G1112" s="4" t="s">
        <v>31</v>
      </c>
      <c r="H1112" s="3" t="s">
        <v>32</v>
      </c>
      <c r="I1112" s="3" t="s">
        <v>33</v>
      </c>
      <c r="J1112" s="3" t="s">
        <v>35</v>
      </c>
      <c r="K1112" s="3" t="s">
        <v>48</v>
      </c>
      <c r="L1112" s="3" t="s">
        <v>35</v>
      </c>
      <c r="M1112" s="3" t="s">
        <v>35</v>
      </c>
      <c r="N1112" s="3" t="s">
        <v>48</v>
      </c>
      <c r="O1112" s="3" t="s">
        <v>49</v>
      </c>
      <c r="P1112" s="3" t="s">
        <v>49</v>
      </c>
      <c r="Q1112" s="3" t="s">
        <v>37</v>
      </c>
      <c r="R1112" s="3" t="s">
        <v>49</v>
      </c>
      <c r="S1112" s="3" t="s">
        <v>49</v>
      </c>
      <c r="T1112" s="3" t="s">
        <v>49</v>
      </c>
      <c r="U1112" s="3" t="s">
        <v>49</v>
      </c>
      <c r="V1112" s="3" t="s">
        <v>37</v>
      </c>
      <c r="W1112" s="4" t="s">
        <v>206</v>
      </c>
      <c r="X1112" s="4" t="s">
        <v>709</v>
      </c>
      <c r="Y1112" s="4" t="s">
        <v>710</v>
      </c>
      <c r="Z1112" s="4" t="s">
        <v>711</v>
      </c>
      <c r="AA1112" s="3"/>
    </row>
    <row r="1113" spans="1:27" ht="52.8">
      <c r="A1113" s="2">
        <v>45161.547626689819</v>
      </c>
      <c r="B1113" s="3" t="s">
        <v>719</v>
      </c>
      <c r="C1113" s="3" t="s">
        <v>44</v>
      </c>
      <c r="D1113" s="3" t="s">
        <v>720</v>
      </c>
      <c r="E1113" s="4" t="s">
        <v>75</v>
      </c>
      <c r="F1113" s="3" t="s">
        <v>30</v>
      </c>
      <c r="G1113" s="4" t="s">
        <v>214</v>
      </c>
      <c r="H1113" s="3" t="s">
        <v>148</v>
      </c>
      <c r="I1113" s="3" t="s">
        <v>33</v>
      </c>
      <c r="J1113" s="3" t="s">
        <v>34</v>
      </c>
      <c r="K1113" s="3" t="s">
        <v>35</v>
      </c>
      <c r="L1113" s="3" t="s">
        <v>34</v>
      </c>
      <c r="M1113" s="3" t="s">
        <v>35</v>
      </c>
      <c r="N1113" s="3" t="s">
        <v>34</v>
      </c>
      <c r="O1113" s="3" t="s">
        <v>87</v>
      </c>
      <c r="P1113" s="3" t="s">
        <v>37</v>
      </c>
      <c r="Q1113" s="3" t="s">
        <v>38</v>
      </c>
      <c r="R1113" s="3" t="s">
        <v>37</v>
      </c>
      <c r="S1113" s="3" t="s">
        <v>38</v>
      </c>
      <c r="T1113" s="3" t="s">
        <v>37</v>
      </c>
      <c r="U1113" s="3" t="s">
        <v>38</v>
      </c>
      <c r="V1113" s="3" t="s">
        <v>37</v>
      </c>
      <c r="W1113" s="4" t="s">
        <v>721</v>
      </c>
      <c r="X1113" s="4" t="s">
        <v>722</v>
      </c>
      <c r="Y1113" s="4" t="s">
        <v>270</v>
      </c>
      <c r="Z1113" s="4" t="s">
        <v>723</v>
      </c>
      <c r="AA1113" s="3"/>
    </row>
    <row r="1114" spans="1:27" ht="39.6">
      <c r="A1114" s="2">
        <v>45161.547867060188</v>
      </c>
      <c r="B1114" s="3" t="s">
        <v>724</v>
      </c>
      <c r="C1114" s="3" t="s">
        <v>27</v>
      </c>
      <c r="D1114" s="3" t="s">
        <v>725</v>
      </c>
      <c r="E1114" s="4" t="s">
        <v>29</v>
      </c>
      <c r="F1114" s="3" t="s">
        <v>76</v>
      </c>
      <c r="G1114" s="4" t="s">
        <v>31</v>
      </c>
      <c r="H1114" s="3" t="s">
        <v>59</v>
      </c>
      <c r="I1114" s="3" t="s">
        <v>47</v>
      </c>
      <c r="J1114" s="3" t="s">
        <v>35</v>
      </c>
      <c r="K1114" s="3" t="s">
        <v>48</v>
      </c>
      <c r="L1114" s="3" t="s">
        <v>35</v>
      </c>
      <c r="M1114" s="3" t="s">
        <v>48</v>
      </c>
      <c r="N1114" s="3" t="s">
        <v>35</v>
      </c>
      <c r="O1114" s="3" t="s">
        <v>49</v>
      </c>
      <c r="P1114" s="3" t="s">
        <v>49</v>
      </c>
      <c r="Q1114" s="3" t="s">
        <v>37</v>
      </c>
      <c r="R1114" s="3" t="s">
        <v>49</v>
      </c>
      <c r="S1114" s="3" t="s">
        <v>37</v>
      </c>
      <c r="T1114" s="3" t="s">
        <v>37</v>
      </c>
      <c r="U1114" s="3" t="s">
        <v>49</v>
      </c>
      <c r="V1114" s="3" t="s">
        <v>37</v>
      </c>
      <c r="W1114" s="4" t="s">
        <v>726</v>
      </c>
      <c r="X1114" s="4" t="s">
        <v>455</v>
      </c>
      <c r="Y1114" s="4" t="s">
        <v>409</v>
      </c>
      <c r="Z1114" s="4" t="s">
        <v>727</v>
      </c>
      <c r="AA1114" s="3"/>
    </row>
    <row r="1115" spans="1:27" ht="132">
      <c r="A1115" s="2">
        <v>45161.550373472222</v>
      </c>
      <c r="B1115" s="3" t="s">
        <v>734</v>
      </c>
      <c r="C1115" s="3" t="s">
        <v>44</v>
      </c>
      <c r="D1115" s="3" t="s">
        <v>589</v>
      </c>
      <c r="E1115" s="4" t="s">
        <v>29</v>
      </c>
      <c r="F1115" s="3" t="s">
        <v>76</v>
      </c>
      <c r="G1115" s="4" t="s">
        <v>31</v>
      </c>
      <c r="H1115" s="3" t="s">
        <v>59</v>
      </c>
      <c r="I1115" s="3" t="s">
        <v>33</v>
      </c>
      <c r="J1115" s="3" t="s">
        <v>34</v>
      </c>
      <c r="K1115" s="3" t="s">
        <v>326</v>
      </c>
      <c r="L1115" s="3" t="s">
        <v>34</v>
      </c>
      <c r="M1115" s="3" t="s">
        <v>48</v>
      </c>
      <c r="N1115" s="3" t="s">
        <v>48</v>
      </c>
      <c r="O1115" s="3" t="s">
        <v>49</v>
      </c>
      <c r="P1115" s="3" t="s">
        <v>49</v>
      </c>
      <c r="Q1115" s="3" t="s">
        <v>37</v>
      </c>
      <c r="R1115" s="3" t="s">
        <v>37</v>
      </c>
      <c r="S1115" s="3" t="s">
        <v>38</v>
      </c>
      <c r="T1115" s="3" t="s">
        <v>37</v>
      </c>
      <c r="U1115" s="3" t="s">
        <v>37</v>
      </c>
      <c r="V1115" s="3" t="s">
        <v>37</v>
      </c>
      <c r="W1115" s="4" t="s">
        <v>735</v>
      </c>
      <c r="X1115" s="4" t="s">
        <v>736</v>
      </c>
      <c r="Y1115" s="4" t="s">
        <v>240</v>
      </c>
      <c r="Z1115" s="4" t="s">
        <v>737</v>
      </c>
      <c r="AA1115" s="3"/>
    </row>
    <row r="1116" spans="1:27" ht="52.8">
      <c r="A1116" s="2">
        <v>45161.554693275466</v>
      </c>
      <c r="B1116" s="3" t="s">
        <v>743</v>
      </c>
      <c r="C1116" s="3" t="s">
        <v>44</v>
      </c>
      <c r="D1116" s="3" t="s">
        <v>111</v>
      </c>
      <c r="E1116" s="4" t="s">
        <v>230</v>
      </c>
      <c r="F1116" s="3" t="s">
        <v>30</v>
      </c>
      <c r="G1116" s="4" t="s">
        <v>31</v>
      </c>
      <c r="H1116" s="3" t="s">
        <v>125</v>
      </c>
      <c r="I1116" s="3" t="s">
        <v>33</v>
      </c>
      <c r="J1116" s="3" t="s">
        <v>34</v>
      </c>
      <c r="K1116" s="3" t="s">
        <v>34</v>
      </c>
      <c r="L1116" s="3" t="s">
        <v>34</v>
      </c>
      <c r="M1116" s="3" t="s">
        <v>34</v>
      </c>
      <c r="N1116" s="3" t="s">
        <v>34</v>
      </c>
      <c r="O1116" s="3" t="s">
        <v>87</v>
      </c>
      <c r="P1116" s="3" t="s">
        <v>38</v>
      </c>
      <c r="Q1116" s="3" t="s">
        <v>38</v>
      </c>
      <c r="R1116" s="3" t="s">
        <v>37</v>
      </c>
      <c r="S1116" s="3" t="s">
        <v>37</v>
      </c>
      <c r="T1116" s="3" t="s">
        <v>37</v>
      </c>
      <c r="U1116" s="3" t="s">
        <v>38</v>
      </c>
      <c r="V1116" s="3" t="s">
        <v>37</v>
      </c>
      <c r="W1116" s="4" t="s">
        <v>191</v>
      </c>
      <c r="X1116" s="4" t="s">
        <v>202</v>
      </c>
      <c r="Y1116" s="4" t="s">
        <v>704</v>
      </c>
      <c r="Z1116" s="4" t="s">
        <v>744</v>
      </c>
      <c r="AA1116" s="3"/>
    </row>
    <row r="1117" spans="1:27" ht="66">
      <c r="A1117" s="2">
        <v>45161.555580266198</v>
      </c>
      <c r="B1117" s="3" t="s">
        <v>745</v>
      </c>
      <c r="C1117" s="3" t="s">
        <v>44</v>
      </c>
      <c r="D1117" s="3" t="s">
        <v>111</v>
      </c>
      <c r="E1117" s="4" t="s">
        <v>29</v>
      </c>
      <c r="F1117" s="3" t="s">
        <v>248</v>
      </c>
      <c r="G1117" s="4" t="s">
        <v>31</v>
      </c>
      <c r="H1117" s="3" t="s">
        <v>201</v>
      </c>
      <c r="I1117" s="3" t="s">
        <v>47</v>
      </c>
      <c r="J1117" s="3" t="s">
        <v>60</v>
      </c>
      <c r="K1117" s="3" t="s">
        <v>60</v>
      </c>
      <c r="L1117" s="3" t="s">
        <v>60</v>
      </c>
      <c r="M1117" s="3" t="s">
        <v>48</v>
      </c>
      <c r="N1117" s="3" t="s">
        <v>48</v>
      </c>
      <c r="O1117" s="3" t="s">
        <v>68</v>
      </c>
      <c r="P1117" s="3" t="s">
        <v>49</v>
      </c>
      <c r="Q1117" s="3" t="s">
        <v>37</v>
      </c>
      <c r="R1117" s="3" t="s">
        <v>49</v>
      </c>
      <c r="S1117" s="3" t="s">
        <v>49</v>
      </c>
      <c r="T1117" s="3" t="s">
        <v>49</v>
      </c>
      <c r="U1117" s="3" t="s">
        <v>49</v>
      </c>
      <c r="V1117" s="3" t="s">
        <v>49</v>
      </c>
      <c r="W1117" s="4" t="s">
        <v>106</v>
      </c>
      <c r="X1117" s="4" t="s">
        <v>641</v>
      </c>
      <c r="Y1117" s="4" t="s">
        <v>344</v>
      </c>
      <c r="Z1117" s="4" t="s">
        <v>746</v>
      </c>
      <c r="AA1117" s="3"/>
    </row>
    <row r="1118" spans="1:27" ht="52.8">
      <c r="A1118" s="2">
        <v>45161.557913865741</v>
      </c>
      <c r="B1118" s="3" t="s">
        <v>750</v>
      </c>
      <c r="C1118" s="3" t="s">
        <v>44</v>
      </c>
      <c r="D1118" s="3" t="s">
        <v>118</v>
      </c>
      <c r="E1118" s="4" t="s">
        <v>75</v>
      </c>
      <c r="F1118" s="3" t="s">
        <v>30</v>
      </c>
      <c r="G1118" s="4" t="s">
        <v>31</v>
      </c>
      <c r="H1118" s="3" t="s">
        <v>148</v>
      </c>
      <c r="I1118" s="3" t="s">
        <v>33</v>
      </c>
      <c r="J1118" s="3" t="s">
        <v>35</v>
      </c>
      <c r="K1118" s="3" t="s">
        <v>35</v>
      </c>
      <c r="L1118" s="3" t="s">
        <v>35</v>
      </c>
      <c r="M1118" s="3" t="s">
        <v>35</v>
      </c>
      <c r="N1118" s="3" t="s">
        <v>35</v>
      </c>
      <c r="O1118" s="3" t="s">
        <v>87</v>
      </c>
      <c r="P1118" s="3" t="s">
        <v>37</v>
      </c>
      <c r="Q1118" s="3" t="s">
        <v>37</v>
      </c>
      <c r="R1118" s="3" t="s">
        <v>37</v>
      </c>
      <c r="S1118" s="3" t="s">
        <v>37</v>
      </c>
      <c r="T1118" s="3" t="s">
        <v>37</v>
      </c>
      <c r="U1118" s="3" t="s">
        <v>37</v>
      </c>
      <c r="V1118" s="3" t="s">
        <v>38</v>
      </c>
      <c r="W1118" s="4" t="s">
        <v>70</v>
      </c>
      <c r="X1118" s="4" t="s">
        <v>524</v>
      </c>
      <c r="Y1118" s="4" t="s">
        <v>223</v>
      </c>
      <c r="Z1118" s="4" t="s">
        <v>751</v>
      </c>
      <c r="AA1118" s="3"/>
    </row>
    <row r="1119" spans="1:27" ht="52.8">
      <c r="A1119" s="2">
        <v>45161.558039120369</v>
      </c>
      <c r="B1119" s="3" t="s">
        <v>752</v>
      </c>
      <c r="C1119" s="3" t="s">
        <v>27</v>
      </c>
      <c r="D1119" s="3" t="s">
        <v>753</v>
      </c>
      <c r="E1119" s="4" t="s">
        <v>75</v>
      </c>
      <c r="F1119" s="3" t="s">
        <v>164</v>
      </c>
      <c r="G1119" s="4" t="s">
        <v>31</v>
      </c>
      <c r="H1119" s="3" t="s">
        <v>83</v>
      </c>
      <c r="I1119" s="3" t="s">
        <v>33</v>
      </c>
      <c r="J1119" s="3" t="s">
        <v>35</v>
      </c>
      <c r="K1119" s="3" t="s">
        <v>60</v>
      </c>
      <c r="L1119" s="3" t="s">
        <v>60</v>
      </c>
      <c r="M1119" s="3" t="s">
        <v>60</v>
      </c>
      <c r="N1119" s="3" t="s">
        <v>60</v>
      </c>
      <c r="O1119" s="3" t="s">
        <v>68</v>
      </c>
      <c r="P1119" s="3" t="s">
        <v>49</v>
      </c>
      <c r="Q1119" s="3" t="s">
        <v>49</v>
      </c>
      <c r="R1119" s="3" t="s">
        <v>49</v>
      </c>
      <c r="S1119" s="3" t="s">
        <v>49</v>
      </c>
      <c r="T1119" s="3" t="s">
        <v>49</v>
      </c>
      <c r="U1119" s="3" t="s">
        <v>49</v>
      </c>
      <c r="V1119" s="3" t="s">
        <v>49</v>
      </c>
      <c r="W1119" s="4" t="s">
        <v>100</v>
      </c>
      <c r="X1119" s="4" t="s">
        <v>513</v>
      </c>
      <c r="Y1119" s="4" t="s">
        <v>754</v>
      </c>
      <c r="Z1119" s="4" t="s">
        <v>755</v>
      </c>
      <c r="AA1119" s="3"/>
    </row>
    <row r="1120" spans="1:27" ht="39.6">
      <c r="A1120" s="2">
        <v>45161.558834560186</v>
      </c>
      <c r="B1120" s="3" t="s">
        <v>756</v>
      </c>
      <c r="C1120" s="3" t="s">
        <v>27</v>
      </c>
      <c r="D1120" s="3" t="s">
        <v>82</v>
      </c>
      <c r="E1120" s="4" t="s">
        <v>75</v>
      </c>
      <c r="F1120" s="3" t="s">
        <v>248</v>
      </c>
      <c r="G1120" s="4" t="s">
        <v>31</v>
      </c>
      <c r="H1120" s="3" t="s">
        <v>59</v>
      </c>
      <c r="I1120" s="3" t="s">
        <v>47</v>
      </c>
      <c r="J1120" s="3" t="s">
        <v>48</v>
      </c>
      <c r="K1120" s="3" t="s">
        <v>48</v>
      </c>
      <c r="L1120" s="3" t="s">
        <v>35</v>
      </c>
      <c r="M1120" s="3" t="s">
        <v>35</v>
      </c>
      <c r="N1120" s="3" t="s">
        <v>48</v>
      </c>
      <c r="O1120" s="3" t="s">
        <v>87</v>
      </c>
      <c r="P1120" s="3" t="s">
        <v>37</v>
      </c>
      <c r="Q1120" s="3" t="s">
        <v>37</v>
      </c>
      <c r="R1120" s="3" t="s">
        <v>49</v>
      </c>
      <c r="S1120" s="3" t="s">
        <v>37</v>
      </c>
      <c r="T1120" s="3" t="s">
        <v>37</v>
      </c>
      <c r="U1120" s="3" t="s">
        <v>37</v>
      </c>
      <c r="V1120" s="3" t="s">
        <v>37</v>
      </c>
      <c r="W1120" s="4" t="s">
        <v>100</v>
      </c>
      <c r="X1120" s="4" t="s">
        <v>300</v>
      </c>
      <c r="Y1120" s="4" t="s">
        <v>168</v>
      </c>
      <c r="Z1120" s="4" t="s">
        <v>757</v>
      </c>
      <c r="AA1120" s="3"/>
    </row>
    <row r="1121" spans="1:27" ht="52.8">
      <c r="A1121" s="2">
        <v>45161.560750763892</v>
      </c>
      <c r="B1121" s="3" t="s">
        <v>762</v>
      </c>
      <c r="C1121" s="3" t="s">
        <v>44</v>
      </c>
      <c r="D1121" s="3" t="s">
        <v>763</v>
      </c>
      <c r="E1121" s="4" t="s">
        <v>75</v>
      </c>
      <c r="F1121" s="3" t="s">
        <v>164</v>
      </c>
      <c r="G1121" s="4" t="s">
        <v>31</v>
      </c>
      <c r="H1121" s="3" t="s">
        <v>226</v>
      </c>
      <c r="I1121" s="3" t="s">
        <v>33</v>
      </c>
      <c r="J1121" s="3" t="s">
        <v>34</v>
      </c>
      <c r="K1121" s="3" t="s">
        <v>34</v>
      </c>
      <c r="L1121" s="3" t="s">
        <v>48</v>
      </c>
      <c r="M1121" s="3" t="s">
        <v>48</v>
      </c>
      <c r="N1121" s="3" t="s">
        <v>48</v>
      </c>
      <c r="O1121" s="3" t="s">
        <v>36</v>
      </c>
      <c r="P1121" s="3" t="s">
        <v>38</v>
      </c>
      <c r="Q1121" s="3" t="s">
        <v>49</v>
      </c>
      <c r="R1121" s="3" t="s">
        <v>69</v>
      </c>
      <c r="S1121" s="3" t="s">
        <v>49</v>
      </c>
      <c r="T1121" s="3" t="s">
        <v>69</v>
      </c>
      <c r="U1121" s="3" t="s">
        <v>49</v>
      </c>
      <c r="V1121" s="3" t="s">
        <v>49</v>
      </c>
      <c r="W1121" s="4" t="s">
        <v>106</v>
      </c>
      <c r="X1121" s="4" t="s">
        <v>666</v>
      </c>
      <c r="Y1121" s="4" t="s">
        <v>349</v>
      </c>
      <c r="Z1121" s="4" t="s">
        <v>764</v>
      </c>
      <c r="AA1121" s="3"/>
    </row>
    <row r="1122" spans="1:27" ht="39.6">
      <c r="A1122" s="2">
        <v>45161.561549664351</v>
      </c>
      <c r="B1122" s="3" t="s">
        <v>768</v>
      </c>
      <c r="C1122" s="3" t="s">
        <v>27</v>
      </c>
      <c r="D1122" s="3" t="s">
        <v>407</v>
      </c>
      <c r="E1122" s="4" t="s">
        <v>230</v>
      </c>
      <c r="F1122" s="3" t="s">
        <v>30</v>
      </c>
      <c r="G1122" s="4" t="s">
        <v>31</v>
      </c>
      <c r="H1122" s="3" t="s">
        <v>66</v>
      </c>
      <c r="I1122" s="3" t="s">
        <v>47</v>
      </c>
      <c r="J1122" s="3" t="s">
        <v>35</v>
      </c>
      <c r="K1122" s="3" t="s">
        <v>35</v>
      </c>
      <c r="L1122" s="3" t="s">
        <v>35</v>
      </c>
      <c r="M1122" s="3" t="s">
        <v>35</v>
      </c>
      <c r="N1122" s="3" t="s">
        <v>35</v>
      </c>
      <c r="O1122" s="3" t="s">
        <v>87</v>
      </c>
      <c r="P1122" s="3" t="s">
        <v>37</v>
      </c>
      <c r="Q1122" s="3" t="s">
        <v>37</v>
      </c>
      <c r="R1122" s="3" t="s">
        <v>37</v>
      </c>
      <c r="S1122" s="3" t="s">
        <v>37</v>
      </c>
      <c r="T1122" s="3" t="s">
        <v>37</v>
      </c>
      <c r="U1122" s="3" t="s">
        <v>37</v>
      </c>
      <c r="V1122" s="3" t="s">
        <v>37</v>
      </c>
      <c r="W1122" s="4" t="s">
        <v>159</v>
      </c>
      <c r="X1122" s="4" t="s">
        <v>399</v>
      </c>
      <c r="Y1122" s="4" t="s">
        <v>90</v>
      </c>
      <c r="Z1122" s="4" t="s">
        <v>769</v>
      </c>
      <c r="AA1122" s="3"/>
    </row>
    <row r="1123" spans="1:27" ht="145.19999999999999">
      <c r="A1123" s="2">
        <v>45161.562806562499</v>
      </c>
      <c r="B1123" s="3" t="s">
        <v>770</v>
      </c>
      <c r="C1123" s="3" t="s">
        <v>44</v>
      </c>
      <c r="D1123" s="3" t="s">
        <v>771</v>
      </c>
      <c r="E1123" s="4" t="s">
        <v>230</v>
      </c>
      <c r="F1123" s="3" t="s">
        <v>30</v>
      </c>
      <c r="G1123" s="4" t="s">
        <v>403</v>
      </c>
      <c r="H1123" s="3" t="s">
        <v>46</v>
      </c>
      <c r="I1123" s="3" t="s">
        <v>33</v>
      </c>
      <c r="J1123" s="3" t="s">
        <v>34</v>
      </c>
      <c r="K1123" s="3" t="s">
        <v>35</v>
      </c>
      <c r="L1123" s="3" t="s">
        <v>35</v>
      </c>
      <c r="M1123" s="3" t="s">
        <v>48</v>
      </c>
      <c r="N1123" s="3" t="s">
        <v>35</v>
      </c>
      <c r="O1123" s="3" t="s">
        <v>87</v>
      </c>
      <c r="P1123" s="3" t="s">
        <v>37</v>
      </c>
      <c r="Q1123" s="3" t="s">
        <v>37</v>
      </c>
      <c r="R1123" s="3" t="s">
        <v>49</v>
      </c>
      <c r="S1123" s="3" t="s">
        <v>38</v>
      </c>
      <c r="T1123" s="3" t="s">
        <v>38</v>
      </c>
      <c r="U1123" s="3" t="s">
        <v>37</v>
      </c>
      <c r="V1123" s="3" t="s">
        <v>37</v>
      </c>
      <c r="W1123" s="4" t="s">
        <v>191</v>
      </c>
      <c r="X1123" s="4" t="s">
        <v>327</v>
      </c>
      <c r="Y1123" s="4" t="s">
        <v>505</v>
      </c>
      <c r="Z1123" s="4" t="s">
        <v>772</v>
      </c>
      <c r="AA1123" s="3"/>
    </row>
    <row r="1124" spans="1:27" ht="52.8">
      <c r="A1124" s="2">
        <v>45161.564079791671</v>
      </c>
      <c r="B1124" s="3" t="s">
        <v>773</v>
      </c>
      <c r="C1124" s="3" t="s">
        <v>44</v>
      </c>
      <c r="D1124" s="3" t="s">
        <v>774</v>
      </c>
      <c r="E1124" s="4" t="s">
        <v>29</v>
      </c>
      <c r="F1124" s="3" t="s">
        <v>76</v>
      </c>
      <c r="G1124" s="4" t="s">
        <v>58</v>
      </c>
      <c r="H1124" s="3" t="s">
        <v>148</v>
      </c>
      <c r="I1124" s="3" t="s">
        <v>47</v>
      </c>
      <c r="J1124" s="3" t="s">
        <v>35</v>
      </c>
      <c r="K1124" s="3" t="s">
        <v>35</v>
      </c>
      <c r="L1124" s="3" t="s">
        <v>35</v>
      </c>
      <c r="M1124" s="3" t="s">
        <v>35</v>
      </c>
      <c r="N1124" s="3" t="s">
        <v>35</v>
      </c>
      <c r="O1124" s="3" t="s">
        <v>87</v>
      </c>
      <c r="P1124" s="3" t="s">
        <v>37</v>
      </c>
      <c r="Q1124" s="3" t="s">
        <v>37</v>
      </c>
      <c r="R1124" s="3" t="s">
        <v>37</v>
      </c>
      <c r="S1124" s="3" t="s">
        <v>37</v>
      </c>
      <c r="T1124" s="3" t="s">
        <v>37</v>
      </c>
      <c r="U1124" s="3" t="s">
        <v>38</v>
      </c>
      <c r="V1124" s="3" t="s">
        <v>37</v>
      </c>
      <c r="W1124" s="4" t="s">
        <v>775</v>
      </c>
      <c r="X1124" s="4" t="s">
        <v>182</v>
      </c>
      <c r="Y1124" s="4" t="s">
        <v>151</v>
      </c>
      <c r="Z1124" s="4" t="s">
        <v>776</v>
      </c>
      <c r="AA1124" s="3"/>
    </row>
    <row r="1125" spans="1:27" ht="145.19999999999999">
      <c r="A1125" s="2">
        <v>45161.564988020837</v>
      </c>
      <c r="B1125" s="3" t="s">
        <v>783</v>
      </c>
      <c r="C1125" s="3" t="s">
        <v>27</v>
      </c>
      <c r="D1125" s="3" t="s">
        <v>784</v>
      </c>
      <c r="E1125" s="4" t="s">
        <v>29</v>
      </c>
      <c r="F1125" s="3" t="s">
        <v>164</v>
      </c>
      <c r="G1125" s="4" t="s">
        <v>403</v>
      </c>
      <c r="H1125" s="3" t="s">
        <v>32</v>
      </c>
      <c r="I1125" s="3" t="s">
        <v>33</v>
      </c>
      <c r="J1125" s="3" t="s">
        <v>35</v>
      </c>
      <c r="K1125" s="3" t="s">
        <v>48</v>
      </c>
      <c r="L1125" s="3" t="s">
        <v>35</v>
      </c>
      <c r="M1125" s="3" t="s">
        <v>35</v>
      </c>
      <c r="N1125" s="3" t="s">
        <v>34</v>
      </c>
      <c r="O1125" s="3" t="s">
        <v>87</v>
      </c>
      <c r="P1125" s="3" t="s">
        <v>38</v>
      </c>
      <c r="Q1125" s="3" t="s">
        <v>38</v>
      </c>
      <c r="R1125" s="3" t="s">
        <v>37</v>
      </c>
      <c r="S1125" s="3" t="s">
        <v>38</v>
      </c>
      <c r="T1125" s="3" t="s">
        <v>37</v>
      </c>
      <c r="U1125" s="3" t="s">
        <v>37</v>
      </c>
      <c r="V1125" s="3" t="s">
        <v>38</v>
      </c>
      <c r="W1125" s="4" t="s">
        <v>785</v>
      </c>
      <c r="X1125" s="4" t="s">
        <v>786</v>
      </c>
      <c r="Y1125" s="4" t="s">
        <v>270</v>
      </c>
      <c r="Z1125" s="4" t="s">
        <v>787</v>
      </c>
      <c r="AA1125" s="3"/>
    </row>
    <row r="1126" spans="1:27" ht="52.8">
      <c r="A1126" s="2">
        <v>45161.57123681713</v>
      </c>
      <c r="B1126" s="3" t="s">
        <v>796</v>
      </c>
      <c r="C1126" s="3" t="s">
        <v>44</v>
      </c>
      <c r="D1126" s="3" t="s">
        <v>185</v>
      </c>
      <c r="E1126" s="4" t="s">
        <v>29</v>
      </c>
      <c r="F1126" s="3" t="s">
        <v>30</v>
      </c>
      <c r="G1126" s="4" t="s">
        <v>31</v>
      </c>
      <c r="H1126" s="3" t="s">
        <v>46</v>
      </c>
      <c r="I1126" s="3" t="s">
        <v>47</v>
      </c>
      <c r="J1126" s="3" t="s">
        <v>35</v>
      </c>
      <c r="K1126" s="3" t="s">
        <v>48</v>
      </c>
      <c r="L1126" s="3" t="s">
        <v>48</v>
      </c>
      <c r="M1126" s="3" t="s">
        <v>48</v>
      </c>
      <c r="N1126" s="3" t="s">
        <v>48</v>
      </c>
      <c r="O1126" s="3" t="s">
        <v>49</v>
      </c>
      <c r="P1126" s="3" t="s">
        <v>49</v>
      </c>
      <c r="Q1126" s="3" t="s">
        <v>49</v>
      </c>
      <c r="R1126" s="3" t="s">
        <v>49</v>
      </c>
      <c r="S1126" s="3" t="s">
        <v>49</v>
      </c>
      <c r="T1126" s="3" t="s">
        <v>49</v>
      </c>
      <c r="U1126" s="3" t="s">
        <v>49</v>
      </c>
      <c r="V1126" s="3" t="s">
        <v>49</v>
      </c>
      <c r="W1126" s="4" t="s">
        <v>266</v>
      </c>
      <c r="X1126" s="4" t="s">
        <v>143</v>
      </c>
      <c r="Y1126" s="4" t="s">
        <v>754</v>
      </c>
      <c r="Z1126" s="4" t="s">
        <v>797</v>
      </c>
      <c r="AA1126" s="3"/>
    </row>
    <row r="1127" spans="1:27" ht="39.6">
      <c r="A1127" s="2">
        <v>45161.573860578705</v>
      </c>
      <c r="B1127" s="3" t="s">
        <v>806</v>
      </c>
      <c r="C1127" s="3" t="s">
        <v>44</v>
      </c>
      <c r="D1127" s="3" t="s">
        <v>807</v>
      </c>
      <c r="E1127" s="4" t="s">
        <v>29</v>
      </c>
      <c r="F1127" s="3" t="s">
        <v>30</v>
      </c>
      <c r="G1127" s="4" t="s">
        <v>31</v>
      </c>
      <c r="H1127" s="3" t="s">
        <v>59</v>
      </c>
      <c r="I1127" s="3" t="s">
        <v>47</v>
      </c>
      <c r="J1127" s="3" t="s">
        <v>35</v>
      </c>
      <c r="K1127" s="3" t="s">
        <v>48</v>
      </c>
      <c r="L1127" s="3" t="s">
        <v>48</v>
      </c>
      <c r="M1127" s="3" t="s">
        <v>48</v>
      </c>
      <c r="N1127" s="3" t="s">
        <v>48</v>
      </c>
      <c r="O1127" s="3" t="s">
        <v>49</v>
      </c>
      <c r="P1127" s="3" t="s">
        <v>37</v>
      </c>
      <c r="Q1127" s="3" t="s">
        <v>37</v>
      </c>
      <c r="R1127" s="3" t="s">
        <v>49</v>
      </c>
      <c r="S1127" s="3" t="s">
        <v>49</v>
      </c>
      <c r="T1127" s="3" t="s">
        <v>49</v>
      </c>
      <c r="U1127" s="3" t="s">
        <v>49</v>
      </c>
      <c r="V1127" s="3" t="s">
        <v>37</v>
      </c>
      <c r="W1127" s="4" t="s">
        <v>238</v>
      </c>
      <c r="X1127" s="4" t="s">
        <v>202</v>
      </c>
      <c r="Y1127" s="4" t="s">
        <v>188</v>
      </c>
      <c r="Z1127" s="4" t="s">
        <v>808</v>
      </c>
      <c r="AA1127" s="3"/>
    </row>
    <row r="1128" spans="1:27" ht="39.6">
      <c r="A1128" s="2">
        <v>45161.574636053236</v>
      </c>
      <c r="B1128" s="3" t="s">
        <v>809</v>
      </c>
      <c r="C1128" s="3" t="s">
        <v>27</v>
      </c>
      <c r="D1128" s="3" t="s">
        <v>810</v>
      </c>
      <c r="E1128" s="4" t="s">
        <v>29</v>
      </c>
      <c r="F1128" s="3" t="s">
        <v>30</v>
      </c>
      <c r="G1128" s="4" t="s">
        <v>31</v>
      </c>
      <c r="H1128" s="3" t="s">
        <v>46</v>
      </c>
      <c r="I1128" s="3" t="s">
        <v>47</v>
      </c>
      <c r="J1128" s="3" t="s">
        <v>48</v>
      </c>
      <c r="K1128" s="3" t="s">
        <v>48</v>
      </c>
      <c r="L1128" s="3" t="s">
        <v>48</v>
      </c>
      <c r="M1128" s="3" t="s">
        <v>48</v>
      </c>
      <c r="N1128" s="3" t="s">
        <v>48</v>
      </c>
      <c r="O1128" s="3" t="s">
        <v>49</v>
      </c>
      <c r="P1128" s="3" t="s">
        <v>37</v>
      </c>
      <c r="Q1128" s="3" t="s">
        <v>37</v>
      </c>
      <c r="R1128" s="3" t="s">
        <v>49</v>
      </c>
      <c r="S1128" s="3" t="s">
        <v>49</v>
      </c>
      <c r="T1128" s="3" t="s">
        <v>37</v>
      </c>
      <c r="U1128" s="3" t="s">
        <v>49</v>
      </c>
      <c r="V1128" s="3" t="s">
        <v>37</v>
      </c>
      <c r="W1128" s="4" t="s">
        <v>100</v>
      </c>
      <c r="X1128" s="4" t="s">
        <v>440</v>
      </c>
      <c r="Y1128" s="4" t="s">
        <v>90</v>
      </c>
      <c r="Z1128" s="4" t="s">
        <v>811</v>
      </c>
      <c r="AA1128" s="3"/>
    </row>
    <row r="1129" spans="1:27" ht="52.8">
      <c r="A1129" s="2">
        <v>45161.576870775461</v>
      </c>
      <c r="B1129" s="3" t="s">
        <v>762</v>
      </c>
      <c r="C1129" s="3" t="s">
        <v>44</v>
      </c>
      <c r="D1129" s="3" t="s">
        <v>763</v>
      </c>
      <c r="E1129" s="4" t="s">
        <v>75</v>
      </c>
      <c r="F1129" s="3" t="s">
        <v>164</v>
      </c>
      <c r="G1129" s="4" t="s">
        <v>31</v>
      </c>
      <c r="H1129" s="3" t="s">
        <v>226</v>
      </c>
      <c r="I1129" s="3" t="s">
        <v>47</v>
      </c>
      <c r="J1129" s="3" t="s">
        <v>34</v>
      </c>
      <c r="K1129" s="3" t="s">
        <v>48</v>
      </c>
      <c r="L1129" s="3" t="s">
        <v>48</v>
      </c>
      <c r="M1129" s="3" t="s">
        <v>48</v>
      </c>
      <c r="N1129" s="3" t="s">
        <v>35</v>
      </c>
      <c r="O1129" s="3" t="s">
        <v>36</v>
      </c>
      <c r="P1129" s="3" t="s">
        <v>37</v>
      </c>
      <c r="Q1129" s="3" t="s">
        <v>37</v>
      </c>
      <c r="R1129" s="3" t="s">
        <v>49</v>
      </c>
      <c r="S1129" s="3" t="s">
        <v>37</v>
      </c>
      <c r="T1129" s="3" t="s">
        <v>49</v>
      </c>
      <c r="U1129" s="3" t="s">
        <v>37</v>
      </c>
      <c r="V1129" s="3" t="s">
        <v>37</v>
      </c>
      <c r="W1129" s="4" t="s">
        <v>154</v>
      </c>
      <c r="X1129" s="4" t="s">
        <v>295</v>
      </c>
      <c r="Y1129" s="4" t="s">
        <v>816</v>
      </c>
      <c r="Z1129" s="4" t="s">
        <v>817</v>
      </c>
      <c r="AA1129" s="3"/>
    </row>
    <row r="1130" spans="1:27" ht="52.8">
      <c r="A1130" s="2">
        <v>45161.579542326392</v>
      </c>
      <c r="B1130" s="3" t="s">
        <v>818</v>
      </c>
      <c r="C1130" s="3" t="s">
        <v>44</v>
      </c>
      <c r="D1130" s="3" t="s">
        <v>185</v>
      </c>
      <c r="E1130" s="4" t="s">
        <v>29</v>
      </c>
      <c r="F1130" s="3" t="s">
        <v>30</v>
      </c>
      <c r="G1130" s="4" t="s">
        <v>31</v>
      </c>
      <c r="H1130" s="3" t="s">
        <v>46</v>
      </c>
      <c r="I1130" s="3" t="s">
        <v>47</v>
      </c>
      <c r="J1130" s="3" t="s">
        <v>48</v>
      </c>
      <c r="K1130" s="3" t="s">
        <v>48</v>
      </c>
      <c r="L1130" s="3" t="s">
        <v>48</v>
      </c>
      <c r="M1130" s="3" t="s">
        <v>48</v>
      </c>
      <c r="N1130" s="3" t="s">
        <v>48</v>
      </c>
      <c r="O1130" s="3" t="s">
        <v>49</v>
      </c>
      <c r="P1130" s="3" t="s">
        <v>49</v>
      </c>
      <c r="Q1130" s="3" t="s">
        <v>49</v>
      </c>
      <c r="R1130" s="3" t="s">
        <v>49</v>
      </c>
      <c r="S1130" s="3" t="s">
        <v>49</v>
      </c>
      <c r="T1130" s="3" t="s">
        <v>49</v>
      </c>
      <c r="U1130" s="3" t="s">
        <v>49</v>
      </c>
      <c r="V1130" s="3" t="s">
        <v>37</v>
      </c>
      <c r="W1130" s="4" t="s">
        <v>191</v>
      </c>
      <c r="X1130" s="4" t="s">
        <v>644</v>
      </c>
      <c r="Y1130" s="4" t="s">
        <v>754</v>
      </c>
      <c r="Z1130" s="4" t="s">
        <v>819</v>
      </c>
      <c r="AA1130" s="3"/>
    </row>
    <row r="1131" spans="1:27" ht="52.8">
      <c r="A1131" s="2">
        <v>45161.583610856484</v>
      </c>
      <c r="B1131" s="3" t="s">
        <v>826</v>
      </c>
      <c r="C1131" s="3" t="s">
        <v>27</v>
      </c>
      <c r="D1131" s="3" t="s">
        <v>827</v>
      </c>
      <c r="E1131" s="4" t="s">
        <v>29</v>
      </c>
      <c r="F1131" s="3" t="s">
        <v>30</v>
      </c>
      <c r="G1131" s="4" t="s">
        <v>31</v>
      </c>
      <c r="H1131" s="3" t="s">
        <v>83</v>
      </c>
      <c r="I1131" s="3" t="s">
        <v>33</v>
      </c>
      <c r="J1131" s="3" t="s">
        <v>34</v>
      </c>
      <c r="K1131" s="3" t="s">
        <v>35</v>
      </c>
      <c r="L1131" s="3" t="s">
        <v>35</v>
      </c>
      <c r="M1131" s="3" t="s">
        <v>35</v>
      </c>
      <c r="N1131" s="3" t="s">
        <v>35</v>
      </c>
      <c r="O1131" s="3" t="s">
        <v>87</v>
      </c>
      <c r="P1131" s="3" t="s">
        <v>37</v>
      </c>
      <c r="Q1131" s="3" t="s">
        <v>37</v>
      </c>
      <c r="R1131" s="3" t="s">
        <v>37</v>
      </c>
      <c r="S1131" s="3" t="s">
        <v>37</v>
      </c>
      <c r="T1131" s="3" t="s">
        <v>37</v>
      </c>
      <c r="U1131" s="3" t="s">
        <v>37</v>
      </c>
      <c r="V1131" s="3" t="s">
        <v>37</v>
      </c>
      <c r="W1131" s="4" t="s">
        <v>39</v>
      </c>
      <c r="X1131" s="4" t="s">
        <v>259</v>
      </c>
      <c r="Y1131" s="4" t="s">
        <v>828</v>
      </c>
      <c r="Z1131" s="4" t="s">
        <v>829</v>
      </c>
      <c r="AA1131" s="3"/>
    </row>
    <row r="1132" spans="1:27" ht="66">
      <c r="A1132" s="2">
        <v>45161.584086388888</v>
      </c>
      <c r="B1132" s="3" t="s">
        <v>832</v>
      </c>
      <c r="C1132" s="3" t="s">
        <v>44</v>
      </c>
      <c r="D1132" s="3" t="s">
        <v>558</v>
      </c>
      <c r="E1132" s="4" t="s">
        <v>29</v>
      </c>
      <c r="F1132" s="3" t="s">
        <v>164</v>
      </c>
      <c r="G1132" s="4" t="s">
        <v>214</v>
      </c>
      <c r="H1132" s="3" t="s">
        <v>148</v>
      </c>
      <c r="I1132" s="3" t="s">
        <v>33</v>
      </c>
      <c r="J1132" s="3" t="s">
        <v>34</v>
      </c>
      <c r="K1132" s="3" t="s">
        <v>35</v>
      </c>
      <c r="L1132" s="3" t="s">
        <v>35</v>
      </c>
      <c r="M1132" s="3" t="s">
        <v>35</v>
      </c>
      <c r="N1132" s="3" t="s">
        <v>35</v>
      </c>
      <c r="O1132" s="3" t="s">
        <v>87</v>
      </c>
      <c r="P1132" s="3" t="s">
        <v>37</v>
      </c>
      <c r="Q1132" s="3" t="s">
        <v>49</v>
      </c>
      <c r="R1132" s="3" t="s">
        <v>49</v>
      </c>
      <c r="S1132" s="3" t="s">
        <v>37</v>
      </c>
      <c r="T1132" s="3" t="s">
        <v>37</v>
      </c>
      <c r="U1132" s="3" t="s">
        <v>37</v>
      </c>
      <c r="V1132" s="3" t="s">
        <v>49</v>
      </c>
      <c r="W1132" s="4" t="s">
        <v>713</v>
      </c>
      <c r="X1132" s="4" t="s">
        <v>833</v>
      </c>
      <c r="Y1132" s="4" t="s">
        <v>97</v>
      </c>
      <c r="Z1132" s="4" t="s">
        <v>834</v>
      </c>
      <c r="AA1132" s="3"/>
    </row>
    <row r="1133" spans="1:27" ht="52.8">
      <c r="A1133" s="2">
        <v>45161.586048252313</v>
      </c>
      <c r="B1133" s="3" t="s">
        <v>840</v>
      </c>
      <c r="C1133" s="3" t="s">
        <v>44</v>
      </c>
      <c r="D1133" s="3" t="s">
        <v>841</v>
      </c>
      <c r="E1133" s="4" t="s">
        <v>29</v>
      </c>
      <c r="F1133" s="3" t="s">
        <v>30</v>
      </c>
      <c r="G1133" s="4" t="s">
        <v>31</v>
      </c>
      <c r="H1133" s="3" t="s">
        <v>59</v>
      </c>
      <c r="I1133" s="3" t="s">
        <v>47</v>
      </c>
      <c r="J1133" s="3" t="s">
        <v>35</v>
      </c>
      <c r="K1133" s="3" t="s">
        <v>60</v>
      </c>
      <c r="L1133" s="3" t="s">
        <v>35</v>
      </c>
      <c r="M1133" s="3" t="s">
        <v>48</v>
      </c>
      <c r="N1133" s="3" t="s">
        <v>35</v>
      </c>
      <c r="O1133" s="3" t="s">
        <v>87</v>
      </c>
      <c r="P1133" s="3" t="s">
        <v>37</v>
      </c>
      <c r="Q1133" s="3" t="s">
        <v>37</v>
      </c>
      <c r="R1133" s="3" t="s">
        <v>37</v>
      </c>
      <c r="S1133" s="3" t="s">
        <v>49</v>
      </c>
      <c r="T1133" s="3" t="s">
        <v>49</v>
      </c>
      <c r="U1133" s="3" t="s">
        <v>49</v>
      </c>
      <c r="V1133" s="3" t="s">
        <v>37</v>
      </c>
      <c r="W1133" s="4" t="s">
        <v>95</v>
      </c>
      <c r="X1133" s="4" t="s">
        <v>396</v>
      </c>
      <c r="Y1133" s="4" t="s">
        <v>286</v>
      </c>
      <c r="Z1133" s="4" t="s">
        <v>842</v>
      </c>
      <c r="AA1133" s="3"/>
    </row>
    <row r="1134" spans="1:27" ht="39.6">
      <c r="A1134" s="2">
        <v>45161.588581770833</v>
      </c>
      <c r="B1134" s="3" t="s">
        <v>843</v>
      </c>
      <c r="C1134" s="3" t="s">
        <v>27</v>
      </c>
      <c r="D1134" s="3" t="s">
        <v>844</v>
      </c>
      <c r="E1134" s="4" t="s">
        <v>29</v>
      </c>
      <c r="F1134" s="3" t="s">
        <v>30</v>
      </c>
      <c r="G1134" s="4" t="s">
        <v>31</v>
      </c>
      <c r="H1134" s="3" t="s">
        <v>125</v>
      </c>
      <c r="I1134" s="3" t="s">
        <v>33</v>
      </c>
      <c r="J1134" s="3" t="s">
        <v>35</v>
      </c>
      <c r="K1134" s="3" t="s">
        <v>35</v>
      </c>
      <c r="L1134" s="3" t="s">
        <v>35</v>
      </c>
      <c r="M1134" s="3" t="s">
        <v>35</v>
      </c>
      <c r="N1134" s="3" t="s">
        <v>35</v>
      </c>
      <c r="O1134" s="3" t="s">
        <v>87</v>
      </c>
      <c r="P1134" s="3" t="s">
        <v>37</v>
      </c>
      <c r="Q1134" s="3" t="s">
        <v>37</v>
      </c>
      <c r="R1134" s="3" t="s">
        <v>37</v>
      </c>
      <c r="S1134" s="3" t="s">
        <v>37</v>
      </c>
      <c r="T1134" s="3" t="s">
        <v>37</v>
      </c>
      <c r="U1134" s="3" t="s">
        <v>37</v>
      </c>
      <c r="V1134" s="3" t="s">
        <v>37</v>
      </c>
      <c r="W1134" s="4" t="s">
        <v>88</v>
      </c>
      <c r="X1134" s="4" t="s">
        <v>136</v>
      </c>
      <c r="Y1134" s="4" t="s">
        <v>323</v>
      </c>
      <c r="Z1134" s="4" t="s">
        <v>845</v>
      </c>
      <c r="AA1134" s="3"/>
    </row>
    <row r="1135" spans="1:27" ht="52.8">
      <c r="A1135" s="2">
        <v>45161.589356481483</v>
      </c>
      <c r="B1135" s="3" t="s">
        <v>849</v>
      </c>
      <c r="C1135" s="3" t="s">
        <v>27</v>
      </c>
      <c r="D1135" s="3" t="s">
        <v>558</v>
      </c>
      <c r="E1135" s="4" t="s">
        <v>75</v>
      </c>
      <c r="F1135" s="3" t="s">
        <v>76</v>
      </c>
      <c r="G1135" s="4" t="s">
        <v>31</v>
      </c>
      <c r="H1135" s="3" t="s">
        <v>148</v>
      </c>
      <c r="I1135" s="3" t="s">
        <v>33</v>
      </c>
      <c r="J1135" s="3" t="s">
        <v>34</v>
      </c>
      <c r="K1135" s="3" t="s">
        <v>34</v>
      </c>
      <c r="L1135" s="3" t="s">
        <v>35</v>
      </c>
      <c r="M1135" s="3" t="s">
        <v>35</v>
      </c>
      <c r="N1135" s="3" t="s">
        <v>35</v>
      </c>
      <c r="O1135" s="3" t="s">
        <v>87</v>
      </c>
      <c r="P1135" s="3" t="s">
        <v>37</v>
      </c>
      <c r="Q1135" s="3" t="s">
        <v>38</v>
      </c>
      <c r="R1135" s="3" t="s">
        <v>37</v>
      </c>
      <c r="S1135" s="3" t="s">
        <v>37</v>
      </c>
      <c r="T1135" s="3" t="s">
        <v>37</v>
      </c>
      <c r="U1135" s="3" t="s">
        <v>38</v>
      </c>
      <c r="V1135" s="3" t="s">
        <v>37</v>
      </c>
      <c r="W1135" s="4" t="s">
        <v>132</v>
      </c>
      <c r="X1135" s="4" t="s">
        <v>412</v>
      </c>
      <c r="Y1135" s="4" t="s">
        <v>72</v>
      </c>
      <c r="Z1135" s="4" t="s">
        <v>850</v>
      </c>
      <c r="AA1135" s="3"/>
    </row>
    <row r="1136" spans="1:27" ht="39.6">
      <c r="A1136" s="2">
        <v>45161.596131574071</v>
      </c>
      <c r="B1136" s="3" t="s">
        <v>857</v>
      </c>
      <c r="C1136" s="3" t="s">
        <v>27</v>
      </c>
      <c r="D1136" s="3" t="s">
        <v>147</v>
      </c>
      <c r="E1136" s="4" t="s">
        <v>75</v>
      </c>
      <c r="F1136" s="3" t="s">
        <v>30</v>
      </c>
      <c r="G1136" s="4" t="s">
        <v>31</v>
      </c>
      <c r="H1136" s="3" t="s">
        <v>83</v>
      </c>
      <c r="I1136" s="3" t="s">
        <v>33</v>
      </c>
      <c r="J1136" s="3" t="s">
        <v>35</v>
      </c>
      <c r="K1136" s="3" t="s">
        <v>35</v>
      </c>
      <c r="L1136" s="3" t="s">
        <v>35</v>
      </c>
      <c r="M1136" s="3" t="s">
        <v>35</v>
      </c>
      <c r="N1136" s="3" t="s">
        <v>48</v>
      </c>
      <c r="O1136" s="3" t="s">
        <v>49</v>
      </c>
      <c r="P1136" s="3" t="s">
        <v>49</v>
      </c>
      <c r="Q1136" s="3" t="s">
        <v>49</v>
      </c>
      <c r="R1136" s="3" t="s">
        <v>69</v>
      </c>
      <c r="S1136" s="3" t="s">
        <v>37</v>
      </c>
      <c r="T1136" s="3" t="s">
        <v>49</v>
      </c>
      <c r="U1136" s="3" t="s">
        <v>49</v>
      </c>
      <c r="V1136" s="3" t="s">
        <v>49</v>
      </c>
      <c r="W1136" s="4" t="s">
        <v>100</v>
      </c>
      <c r="X1136" s="4" t="s">
        <v>244</v>
      </c>
      <c r="Y1136" s="4" t="s">
        <v>168</v>
      </c>
      <c r="Z1136" s="4" t="s">
        <v>858</v>
      </c>
      <c r="AA1136" s="3"/>
    </row>
    <row r="1137" spans="1:27" ht="52.8">
      <c r="A1137" s="2">
        <v>45161.596663807868</v>
      </c>
      <c r="B1137" s="3" t="s">
        <v>859</v>
      </c>
      <c r="C1137" s="3" t="s">
        <v>44</v>
      </c>
      <c r="D1137" s="3" t="s">
        <v>66</v>
      </c>
      <c r="E1137" s="4" t="s">
        <v>29</v>
      </c>
      <c r="F1137" s="3" t="s">
        <v>30</v>
      </c>
      <c r="G1137" s="4" t="s">
        <v>31</v>
      </c>
      <c r="H1137" s="3" t="s">
        <v>32</v>
      </c>
      <c r="I1137" s="3" t="s">
        <v>33</v>
      </c>
      <c r="J1137" s="3" t="s">
        <v>34</v>
      </c>
      <c r="K1137" s="3" t="s">
        <v>34</v>
      </c>
      <c r="L1137" s="3" t="s">
        <v>34</v>
      </c>
      <c r="M1137" s="3" t="s">
        <v>34</v>
      </c>
      <c r="N1137" s="3" t="s">
        <v>34</v>
      </c>
      <c r="O1137" s="3" t="s">
        <v>36</v>
      </c>
      <c r="P1137" s="3" t="s">
        <v>38</v>
      </c>
      <c r="Q1137" s="3" t="s">
        <v>38</v>
      </c>
      <c r="R1137" s="3" t="s">
        <v>363</v>
      </c>
      <c r="S1137" s="3" t="s">
        <v>38</v>
      </c>
      <c r="T1137" s="3" t="s">
        <v>38</v>
      </c>
      <c r="U1137" s="3" t="s">
        <v>38</v>
      </c>
      <c r="V1137" s="3" t="s">
        <v>38</v>
      </c>
      <c r="W1137" s="4" t="s">
        <v>860</v>
      </c>
      <c r="X1137" s="4" t="s">
        <v>861</v>
      </c>
      <c r="Y1137" s="4" t="s">
        <v>188</v>
      </c>
      <c r="Z1137" s="4" t="s">
        <v>862</v>
      </c>
      <c r="AA1137" s="3"/>
    </row>
    <row r="1138" spans="1:27" ht="52.8">
      <c r="A1138" s="2">
        <v>45161.598092349537</v>
      </c>
      <c r="B1138" s="3" t="s">
        <v>863</v>
      </c>
      <c r="C1138" s="3" t="s">
        <v>27</v>
      </c>
      <c r="D1138" s="3" t="s">
        <v>864</v>
      </c>
      <c r="E1138" s="4" t="s">
        <v>75</v>
      </c>
      <c r="F1138" s="3" t="s">
        <v>30</v>
      </c>
      <c r="G1138" s="4" t="s">
        <v>31</v>
      </c>
      <c r="H1138" s="3" t="s">
        <v>46</v>
      </c>
      <c r="I1138" s="3" t="s">
        <v>47</v>
      </c>
      <c r="J1138" s="3" t="s">
        <v>48</v>
      </c>
      <c r="K1138" s="3" t="s">
        <v>48</v>
      </c>
      <c r="L1138" s="3" t="s">
        <v>60</v>
      </c>
      <c r="M1138" s="3" t="s">
        <v>60</v>
      </c>
      <c r="N1138" s="3" t="s">
        <v>60</v>
      </c>
      <c r="O1138" s="3" t="s">
        <v>49</v>
      </c>
      <c r="P1138" s="3" t="s">
        <v>49</v>
      </c>
      <c r="Q1138" s="3" t="s">
        <v>69</v>
      </c>
      <c r="R1138" s="3" t="s">
        <v>69</v>
      </c>
      <c r="S1138" s="3" t="s">
        <v>49</v>
      </c>
      <c r="T1138" s="3" t="s">
        <v>69</v>
      </c>
      <c r="U1138" s="3" t="s">
        <v>49</v>
      </c>
      <c r="V1138" s="3" t="s">
        <v>49</v>
      </c>
      <c r="W1138" s="4" t="s">
        <v>197</v>
      </c>
      <c r="X1138" s="4" t="s">
        <v>792</v>
      </c>
      <c r="Y1138" s="4" t="s">
        <v>79</v>
      </c>
      <c r="Z1138" s="4" t="s">
        <v>865</v>
      </c>
      <c r="AA1138" s="3"/>
    </row>
    <row r="1139" spans="1:27" ht="52.8">
      <c r="A1139" s="2">
        <v>45161.599738206016</v>
      </c>
      <c r="B1139" s="3" t="s">
        <v>870</v>
      </c>
      <c r="C1139" s="3" t="s">
        <v>44</v>
      </c>
      <c r="D1139" s="3" t="s">
        <v>871</v>
      </c>
      <c r="E1139" s="4" t="s">
        <v>75</v>
      </c>
      <c r="F1139" s="3" t="s">
        <v>164</v>
      </c>
      <c r="G1139" s="4" t="s">
        <v>31</v>
      </c>
      <c r="H1139" s="3" t="s">
        <v>148</v>
      </c>
      <c r="I1139" s="3" t="s">
        <v>47</v>
      </c>
      <c r="J1139" s="3" t="s">
        <v>35</v>
      </c>
      <c r="K1139" s="3" t="s">
        <v>60</v>
      </c>
      <c r="L1139" s="3" t="s">
        <v>60</v>
      </c>
      <c r="M1139" s="3" t="s">
        <v>60</v>
      </c>
      <c r="N1139" s="3" t="s">
        <v>60</v>
      </c>
      <c r="O1139" s="3" t="s">
        <v>49</v>
      </c>
      <c r="P1139" s="3" t="s">
        <v>49</v>
      </c>
      <c r="Q1139" s="3" t="s">
        <v>49</v>
      </c>
      <c r="R1139" s="3" t="s">
        <v>49</v>
      </c>
      <c r="S1139" s="3" t="s">
        <v>49</v>
      </c>
      <c r="T1139" s="3" t="s">
        <v>69</v>
      </c>
      <c r="U1139" s="3" t="s">
        <v>49</v>
      </c>
      <c r="V1139" s="3" t="s">
        <v>37</v>
      </c>
      <c r="W1139" s="4" t="s">
        <v>139</v>
      </c>
      <c r="X1139" s="4" t="s">
        <v>207</v>
      </c>
      <c r="Y1139" s="4" t="s">
        <v>79</v>
      </c>
      <c r="Z1139" s="4" t="s">
        <v>872</v>
      </c>
      <c r="AA1139" s="3"/>
    </row>
    <row r="1140" spans="1:27" ht="66">
      <c r="A1140" s="2">
        <v>45161.603689953699</v>
      </c>
      <c r="B1140" s="3" t="s">
        <v>873</v>
      </c>
      <c r="C1140" s="3" t="s">
        <v>27</v>
      </c>
      <c r="D1140" s="3" t="s">
        <v>66</v>
      </c>
      <c r="E1140" s="4" t="s">
        <v>75</v>
      </c>
      <c r="F1140" s="3" t="s">
        <v>30</v>
      </c>
      <c r="G1140" s="4" t="s">
        <v>31</v>
      </c>
      <c r="H1140" s="3" t="s">
        <v>59</v>
      </c>
      <c r="I1140" s="3" t="s">
        <v>33</v>
      </c>
      <c r="J1140" s="3" t="s">
        <v>35</v>
      </c>
      <c r="K1140" s="3" t="s">
        <v>35</v>
      </c>
      <c r="L1140" s="3" t="s">
        <v>35</v>
      </c>
      <c r="M1140" s="3" t="s">
        <v>35</v>
      </c>
      <c r="N1140" s="3" t="s">
        <v>34</v>
      </c>
      <c r="O1140" s="3" t="s">
        <v>87</v>
      </c>
      <c r="P1140" s="3" t="s">
        <v>37</v>
      </c>
      <c r="Q1140" s="3" t="s">
        <v>37</v>
      </c>
      <c r="R1140" s="3" t="s">
        <v>37</v>
      </c>
      <c r="S1140" s="3" t="s">
        <v>37</v>
      </c>
      <c r="T1140" s="3" t="s">
        <v>49</v>
      </c>
      <c r="U1140" s="3" t="s">
        <v>37</v>
      </c>
      <c r="V1140" s="3" t="s">
        <v>38</v>
      </c>
      <c r="W1140" s="4" t="s">
        <v>70</v>
      </c>
      <c r="X1140" s="4" t="s">
        <v>202</v>
      </c>
      <c r="Y1140" s="4" t="s">
        <v>193</v>
      </c>
      <c r="Z1140" s="4" t="s">
        <v>874</v>
      </c>
      <c r="AA1140" s="3"/>
    </row>
    <row r="1141" spans="1:27" ht="66">
      <c r="A1141" s="2">
        <v>45161.606591134259</v>
      </c>
      <c r="B1141" s="3" t="s">
        <v>875</v>
      </c>
      <c r="C1141" s="3" t="s">
        <v>44</v>
      </c>
      <c r="D1141" s="3" t="s">
        <v>609</v>
      </c>
      <c r="E1141" s="4" t="s">
        <v>75</v>
      </c>
      <c r="F1141" s="3" t="s">
        <v>76</v>
      </c>
      <c r="G1141" s="4" t="s">
        <v>31</v>
      </c>
      <c r="H1141" s="3" t="s">
        <v>125</v>
      </c>
      <c r="I1141" s="3" t="s">
        <v>33</v>
      </c>
      <c r="J1141" s="3" t="s">
        <v>35</v>
      </c>
      <c r="K1141" s="3" t="s">
        <v>35</v>
      </c>
      <c r="L1141" s="3" t="s">
        <v>35</v>
      </c>
      <c r="M1141" s="3" t="s">
        <v>48</v>
      </c>
      <c r="N1141" s="3" t="s">
        <v>35</v>
      </c>
      <c r="O1141" s="3" t="s">
        <v>87</v>
      </c>
      <c r="P1141" s="3" t="s">
        <v>37</v>
      </c>
      <c r="Q1141" s="3" t="s">
        <v>37</v>
      </c>
      <c r="R1141" s="3" t="s">
        <v>37</v>
      </c>
      <c r="S1141" s="3" t="s">
        <v>49</v>
      </c>
      <c r="T1141" s="3" t="s">
        <v>49</v>
      </c>
      <c r="U1141" s="3" t="s">
        <v>37</v>
      </c>
      <c r="V1141" s="3" t="s">
        <v>37</v>
      </c>
      <c r="W1141" s="4" t="s">
        <v>876</v>
      </c>
      <c r="X1141" s="4" t="s">
        <v>877</v>
      </c>
      <c r="Y1141" s="4" t="s">
        <v>474</v>
      </c>
      <c r="Z1141" s="4" t="s">
        <v>878</v>
      </c>
      <c r="AA1141" s="3"/>
    </row>
    <row r="1142" spans="1:27" ht="52.8">
      <c r="A1142" s="2">
        <v>45161.610022777779</v>
      </c>
      <c r="B1142" s="3" t="s">
        <v>879</v>
      </c>
      <c r="C1142" s="3" t="s">
        <v>44</v>
      </c>
      <c r="D1142" s="3" t="s">
        <v>880</v>
      </c>
      <c r="E1142" s="4" t="s">
        <v>230</v>
      </c>
      <c r="F1142" s="3" t="s">
        <v>164</v>
      </c>
      <c r="G1142" s="4" t="s">
        <v>214</v>
      </c>
      <c r="H1142" s="3" t="s">
        <v>880</v>
      </c>
      <c r="I1142" s="3" t="s">
        <v>33</v>
      </c>
      <c r="J1142" s="3" t="s">
        <v>34</v>
      </c>
      <c r="K1142" s="3" t="s">
        <v>326</v>
      </c>
      <c r="L1142" s="3" t="s">
        <v>326</v>
      </c>
      <c r="M1142" s="3" t="s">
        <v>326</v>
      </c>
      <c r="N1142" s="3" t="s">
        <v>326</v>
      </c>
      <c r="O1142" s="3" t="s">
        <v>36</v>
      </c>
      <c r="P1142" s="3" t="s">
        <v>38</v>
      </c>
      <c r="Q1142" s="3" t="s">
        <v>363</v>
      </c>
      <c r="R1142" s="3" t="s">
        <v>363</v>
      </c>
      <c r="S1142" s="3" t="s">
        <v>37</v>
      </c>
      <c r="T1142" s="3" t="s">
        <v>37</v>
      </c>
      <c r="U1142" s="3" t="s">
        <v>38</v>
      </c>
      <c r="V1142" s="3" t="s">
        <v>363</v>
      </c>
      <c r="W1142" s="4" t="s">
        <v>266</v>
      </c>
      <c r="X1142" s="4" t="s">
        <v>644</v>
      </c>
      <c r="Y1142" s="4" t="s">
        <v>223</v>
      </c>
      <c r="Z1142" s="4" t="s">
        <v>881</v>
      </c>
      <c r="AA1142" s="3"/>
    </row>
    <row r="1143" spans="1:27" ht="52.8">
      <c r="A1143" s="2">
        <v>45161.616784212965</v>
      </c>
      <c r="B1143" s="3" t="s">
        <v>887</v>
      </c>
      <c r="C1143" s="3" t="s">
        <v>44</v>
      </c>
      <c r="D1143" s="3" t="s">
        <v>118</v>
      </c>
      <c r="E1143" s="4" t="s">
        <v>29</v>
      </c>
      <c r="F1143" s="3" t="s">
        <v>164</v>
      </c>
      <c r="G1143" s="4" t="s">
        <v>214</v>
      </c>
      <c r="H1143" s="3" t="s">
        <v>32</v>
      </c>
      <c r="I1143" s="3" t="s">
        <v>47</v>
      </c>
      <c r="J1143" s="3" t="s">
        <v>48</v>
      </c>
      <c r="K1143" s="3" t="s">
        <v>48</v>
      </c>
      <c r="L1143" s="3" t="s">
        <v>48</v>
      </c>
      <c r="M1143" s="3" t="s">
        <v>48</v>
      </c>
      <c r="N1143" s="3" t="s">
        <v>48</v>
      </c>
      <c r="O1143" s="3" t="s">
        <v>87</v>
      </c>
      <c r="P1143" s="3" t="s">
        <v>37</v>
      </c>
      <c r="Q1143" s="3" t="s">
        <v>37</v>
      </c>
      <c r="R1143" s="3" t="s">
        <v>37</v>
      </c>
      <c r="S1143" s="3" t="s">
        <v>37</v>
      </c>
      <c r="T1143" s="3" t="s">
        <v>49</v>
      </c>
      <c r="U1143" s="3" t="s">
        <v>49</v>
      </c>
      <c r="V1143" s="3" t="s">
        <v>49</v>
      </c>
      <c r="W1143" s="4" t="s">
        <v>726</v>
      </c>
      <c r="X1143" s="4" t="s">
        <v>40</v>
      </c>
      <c r="Y1143" s="4" t="s">
        <v>888</v>
      </c>
      <c r="Z1143" s="4" t="s">
        <v>889</v>
      </c>
      <c r="AA1143" s="3"/>
    </row>
    <row r="1144" spans="1:27" ht="52.8">
      <c r="A1144" s="2">
        <v>45161.617004803236</v>
      </c>
      <c r="B1144" s="3" t="s">
        <v>890</v>
      </c>
      <c r="C1144" s="3" t="s">
        <v>27</v>
      </c>
      <c r="D1144" s="3" t="s">
        <v>891</v>
      </c>
      <c r="E1144" s="4" t="s">
        <v>75</v>
      </c>
      <c r="F1144" s="3" t="s">
        <v>30</v>
      </c>
      <c r="G1144" s="4" t="s">
        <v>31</v>
      </c>
      <c r="H1144" s="3" t="s">
        <v>46</v>
      </c>
      <c r="I1144" s="3" t="s">
        <v>47</v>
      </c>
      <c r="J1144" s="3" t="s">
        <v>48</v>
      </c>
      <c r="K1144" s="3" t="s">
        <v>48</v>
      </c>
      <c r="L1144" s="3" t="s">
        <v>48</v>
      </c>
      <c r="M1144" s="3" t="s">
        <v>60</v>
      </c>
      <c r="N1144" s="3" t="s">
        <v>48</v>
      </c>
      <c r="O1144" s="3" t="s">
        <v>49</v>
      </c>
      <c r="P1144" s="3" t="s">
        <v>49</v>
      </c>
      <c r="Q1144" s="3" t="s">
        <v>49</v>
      </c>
      <c r="R1144" s="3" t="s">
        <v>69</v>
      </c>
      <c r="S1144" s="3" t="s">
        <v>49</v>
      </c>
      <c r="T1144" s="3" t="s">
        <v>69</v>
      </c>
      <c r="U1144" s="3" t="s">
        <v>49</v>
      </c>
      <c r="V1144" s="3" t="s">
        <v>69</v>
      </c>
      <c r="W1144" s="4" t="s">
        <v>892</v>
      </c>
      <c r="X1144" s="4" t="s">
        <v>792</v>
      </c>
      <c r="Y1144" s="4" t="s">
        <v>151</v>
      </c>
      <c r="Z1144" s="4" t="s">
        <v>893</v>
      </c>
      <c r="AA1144" s="3"/>
    </row>
    <row r="1145" spans="1:27" ht="66">
      <c r="A1145" s="2">
        <v>45161.618148287038</v>
      </c>
      <c r="B1145" s="3" t="s">
        <v>894</v>
      </c>
      <c r="C1145" s="3" t="s">
        <v>44</v>
      </c>
      <c r="D1145" s="3" t="s">
        <v>196</v>
      </c>
      <c r="E1145" s="4" t="s">
        <v>29</v>
      </c>
      <c r="F1145" s="3" t="s">
        <v>30</v>
      </c>
      <c r="G1145" s="4" t="s">
        <v>31</v>
      </c>
      <c r="H1145" s="3" t="s">
        <v>148</v>
      </c>
      <c r="I1145" s="3" t="s">
        <v>33</v>
      </c>
      <c r="J1145" s="3" t="s">
        <v>35</v>
      </c>
      <c r="K1145" s="3" t="s">
        <v>48</v>
      </c>
      <c r="L1145" s="3" t="s">
        <v>35</v>
      </c>
      <c r="M1145" s="3" t="s">
        <v>35</v>
      </c>
      <c r="N1145" s="3" t="s">
        <v>35</v>
      </c>
      <c r="O1145" s="3" t="s">
        <v>49</v>
      </c>
      <c r="P1145" s="3" t="s">
        <v>49</v>
      </c>
      <c r="Q1145" s="3" t="s">
        <v>37</v>
      </c>
      <c r="R1145" s="3" t="s">
        <v>69</v>
      </c>
      <c r="S1145" s="3" t="s">
        <v>37</v>
      </c>
      <c r="T1145" s="3" t="s">
        <v>49</v>
      </c>
      <c r="U1145" s="3" t="s">
        <v>37</v>
      </c>
      <c r="V1145" s="3" t="s">
        <v>37</v>
      </c>
      <c r="W1145" s="4" t="s">
        <v>191</v>
      </c>
      <c r="X1145" s="4" t="s">
        <v>613</v>
      </c>
      <c r="Y1145" s="4" t="s">
        <v>267</v>
      </c>
      <c r="Z1145" s="4" t="s">
        <v>895</v>
      </c>
      <c r="AA1145" s="3"/>
    </row>
    <row r="1146" spans="1:27" ht="52.8">
      <c r="A1146" s="2">
        <v>45161.618820289354</v>
      </c>
      <c r="B1146" s="3" t="s">
        <v>896</v>
      </c>
      <c r="C1146" s="3" t="s">
        <v>27</v>
      </c>
      <c r="D1146" s="3" t="s">
        <v>196</v>
      </c>
      <c r="E1146" s="4" t="s">
        <v>29</v>
      </c>
      <c r="F1146" s="3" t="s">
        <v>30</v>
      </c>
      <c r="G1146" s="4" t="s">
        <v>31</v>
      </c>
      <c r="H1146" s="3" t="s">
        <v>46</v>
      </c>
      <c r="I1146" s="3" t="s">
        <v>33</v>
      </c>
      <c r="J1146" s="3" t="s">
        <v>48</v>
      </c>
      <c r="K1146" s="3" t="s">
        <v>48</v>
      </c>
      <c r="L1146" s="3" t="s">
        <v>48</v>
      </c>
      <c r="M1146" s="3" t="s">
        <v>48</v>
      </c>
      <c r="N1146" s="3" t="s">
        <v>35</v>
      </c>
      <c r="O1146" s="3" t="s">
        <v>49</v>
      </c>
      <c r="P1146" s="3" t="s">
        <v>49</v>
      </c>
      <c r="Q1146" s="3" t="s">
        <v>37</v>
      </c>
      <c r="R1146" s="3" t="s">
        <v>49</v>
      </c>
      <c r="S1146" s="3" t="s">
        <v>49</v>
      </c>
      <c r="T1146" s="3" t="s">
        <v>49</v>
      </c>
      <c r="U1146" s="3" t="s">
        <v>37</v>
      </c>
      <c r="V1146" s="3" t="s">
        <v>49</v>
      </c>
      <c r="W1146" s="4" t="s">
        <v>191</v>
      </c>
      <c r="X1146" s="4" t="s">
        <v>282</v>
      </c>
      <c r="Y1146" s="4" t="s">
        <v>897</v>
      </c>
      <c r="Z1146" s="4" t="s">
        <v>898</v>
      </c>
      <c r="AA1146" s="3"/>
    </row>
    <row r="1147" spans="1:27" ht="52.8">
      <c r="A1147" s="2">
        <v>45161.62096075232</v>
      </c>
      <c r="B1147" s="3" t="s">
        <v>899</v>
      </c>
      <c r="C1147" s="3" t="s">
        <v>27</v>
      </c>
      <c r="D1147" s="3" t="s">
        <v>658</v>
      </c>
      <c r="E1147" s="4" t="s">
        <v>29</v>
      </c>
      <c r="F1147" s="3" t="s">
        <v>248</v>
      </c>
      <c r="G1147" s="4" t="s">
        <v>900</v>
      </c>
      <c r="H1147" s="3" t="s">
        <v>901</v>
      </c>
      <c r="I1147" s="3" t="s">
        <v>33</v>
      </c>
      <c r="J1147" s="3" t="s">
        <v>35</v>
      </c>
      <c r="K1147" s="3" t="s">
        <v>48</v>
      </c>
      <c r="L1147" s="3" t="s">
        <v>48</v>
      </c>
      <c r="M1147" s="3" t="s">
        <v>48</v>
      </c>
      <c r="N1147" s="3" t="s">
        <v>35</v>
      </c>
      <c r="O1147" s="3" t="s">
        <v>49</v>
      </c>
      <c r="P1147" s="3" t="s">
        <v>49</v>
      </c>
      <c r="Q1147" s="3" t="s">
        <v>49</v>
      </c>
      <c r="R1147" s="3" t="s">
        <v>49</v>
      </c>
      <c r="S1147" s="3" t="s">
        <v>49</v>
      </c>
      <c r="T1147" s="3" t="s">
        <v>49</v>
      </c>
      <c r="U1147" s="3" t="s">
        <v>49</v>
      </c>
      <c r="V1147" s="3" t="s">
        <v>49</v>
      </c>
      <c r="W1147" s="4" t="s">
        <v>726</v>
      </c>
      <c r="X1147" s="4" t="s">
        <v>150</v>
      </c>
      <c r="Y1147" s="4" t="s">
        <v>686</v>
      </c>
      <c r="Z1147" s="4" t="s">
        <v>902</v>
      </c>
      <c r="AA1147" s="3"/>
    </row>
    <row r="1148" spans="1:27" ht="52.8">
      <c r="A1148" s="2">
        <v>45161.621468263889</v>
      </c>
      <c r="B1148" s="3" t="s">
        <v>903</v>
      </c>
      <c r="C1148" s="3" t="s">
        <v>44</v>
      </c>
      <c r="D1148" s="3" t="s">
        <v>904</v>
      </c>
      <c r="E1148" s="4" t="s">
        <v>29</v>
      </c>
      <c r="F1148" s="3" t="s">
        <v>30</v>
      </c>
      <c r="G1148" s="4" t="s">
        <v>31</v>
      </c>
      <c r="H1148" s="3" t="s">
        <v>83</v>
      </c>
      <c r="I1148" s="3" t="s">
        <v>47</v>
      </c>
      <c r="J1148" s="3" t="s">
        <v>48</v>
      </c>
      <c r="K1148" s="3" t="s">
        <v>48</v>
      </c>
      <c r="L1148" s="3" t="s">
        <v>48</v>
      </c>
      <c r="M1148" s="3" t="s">
        <v>48</v>
      </c>
      <c r="N1148" s="3" t="s">
        <v>48</v>
      </c>
      <c r="O1148" s="3" t="s">
        <v>49</v>
      </c>
      <c r="P1148" s="3" t="s">
        <v>49</v>
      </c>
      <c r="Q1148" s="3" t="s">
        <v>49</v>
      </c>
      <c r="R1148" s="3" t="s">
        <v>49</v>
      </c>
      <c r="S1148" s="3" t="s">
        <v>49</v>
      </c>
      <c r="T1148" s="3" t="s">
        <v>49</v>
      </c>
      <c r="U1148" s="3" t="s">
        <v>49</v>
      </c>
      <c r="V1148" s="3" t="s">
        <v>49</v>
      </c>
      <c r="W1148" s="4" t="s">
        <v>50</v>
      </c>
      <c r="X1148" s="4" t="s">
        <v>334</v>
      </c>
      <c r="Y1148" s="4" t="s">
        <v>286</v>
      </c>
      <c r="Z1148" s="4" t="s">
        <v>905</v>
      </c>
      <c r="AA1148" s="3"/>
    </row>
    <row r="1149" spans="1:27" ht="26.4">
      <c r="A1149" s="5">
        <v>45161.630976550921</v>
      </c>
      <c r="B1149" s="6" t="s">
        <v>910</v>
      </c>
      <c r="C1149" s="6" t="s">
        <v>27</v>
      </c>
      <c r="D1149" s="6" t="s">
        <v>911</v>
      </c>
      <c r="E1149" s="7" t="s">
        <v>75</v>
      </c>
      <c r="F1149" s="6" t="s">
        <v>30</v>
      </c>
      <c r="G1149" s="6" t="s">
        <v>31</v>
      </c>
      <c r="H1149" s="6" t="s">
        <v>46</v>
      </c>
      <c r="I1149" s="6" t="s">
        <v>33</v>
      </c>
      <c r="J1149" s="6" t="s">
        <v>35</v>
      </c>
      <c r="K1149" s="6" t="s">
        <v>35</v>
      </c>
      <c r="L1149" s="6" t="s">
        <v>35</v>
      </c>
      <c r="M1149" s="6" t="s">
        <v>35</v>
      </c>
      <c r="N1149" s="6" t="s">
        <v>35</v>
      </c>
      <c r="O1149" s="6" t="s">
        <v>87</v>
      </c>
      <c r="P1149" s="6" t="s">
        <v>37</v>
      </c>
      <c r="Q1149" s="6" t="s">
        <v>37</v>
      </c>
      <c r="R1149" s="6" t="s">
        <v>37</v>
      </c>
      <c r="S1149" s="6" t="s">
        <v>37</v>
      </c>
      <c r="T1149" s="6" t="s">
        <v>37</v>
      </c>
      <c r="U1149" s="6" t="s">
        <v>37</v>
      </c>
      <c r="V1149" s="6" t="s">
        <v>37</v>
      </c>
      <c r="W1149" s="6" t="s">
        <v>50</v>
      </c>
      <c r="X1149" s="6" t="s">
        <v>412</v>
      </c>
      <c r="Y1149" s="7" t="s">
        <v>270</v>
      </c>
      <c r="Z1149" s="7" t="s">
        <v>912</v>
      </c>
      <c r="AA1149" s="7"/>
    </row>
    <row r="1150" spans="1:27" ht="26.4">
      <c r="A1150" s="5">
        <v>45161.636623877319</v>
      </c>
      <c r="B1150" s="6" t="s">
        <v>913</v>
      </c>
      <c r="C1150" s="6" t="s">
        <v>27</v>
      </c>
      <c r="D1150" s="6" t="s">
        <v>914</v>
      </c>
      <c r="E1150" s="7" t="s">
        <v>29</v>
      </c>
      <c r="F1150" s="6" t="s">
        <v>30</v>
      </c>
      <c r="G1150" s="6" t="s">
        <v>31</v>
      </c>
      <c r="H1150" s="6" t="s">
        <v>94</v>
      </c>
      <c r="I1150" s="6" t="s">
        <v>47</v>
      </c>
      <c r="J1150" s="6" t="s">
        <v>60</v>
      </c>
      <c r="K1150" s="6" t="s">
        <v>60</v>
      </c>
      <c r="L1150" s="6" t="s">
        <v>60</v>
      </c>
      <c r="M1150" s="6" t="s">
        <v>60</v>
      </c>
      <c r="N1150" s="6" t="s">
        <v>60</v>
      </c>
      <c r="O1150" s="6" t="s">
        <v>68</v>
      </c>
      <c r="P1150" s="6" t="s">
        <v>49</v>
      </c>
      <c r="Q1150" s="6" t="s">
        <v>49</v>
      </c>
      <c r="R1150" s="6" t="s">
        <v>69</v>
      </c>
      <c r="S1150" s="6" t="s">
        <v>69</v>
      </c>
      <c r="T1150" s="6" t="s">
        <v>69</v>
      </c>
      <c r="U1150" s="6" t="s">
        <v>49</v>
      </c>
      <c r="V1150" s="6" t="s">
        <v>49</v>
      </c>
      <c r="W1150" s="6" t="s">
        <v>126</v>
      </c>
      <c r="X1150" s="6" t="s">
        <v>244</v>
      </c>
      <c r="Y1150" s="7" t="s">
        <v>168</v>
      </c>
      <c r="Z1150" s="7" t="s">
        <v>915</v>
      </c>
      <c r="AA1150" s="7"/>
    </row>
    <row r="1151" spans="1:27" ht="26.4">
      <c r="A1151" s="5">
        <v>45161.644334062497</v>
      </c>
      <c r="B1151" s="6" t="s">
        <v>916</v>
      </c>
      <c r="C1151" s="6" t="s">
        <v>27</v>
      </c>
      <c r="D1151" s="6" t="s">
        <v>917</v>
      </c>
      <c r="E1151" s="7" t="s">
        <v>56</v>
      </c>
      <c r="F1151" s="6" t="s">
        <v>76</v>
      </c>
      <c r="G1151" s="6" t="s">
        <v>31</v>
      </c>
      <c r="H1151" s="6" t="s">
        <v>148</v>
      </c>
      <c r="I1151" s="6" t="s">
        <v>33</v>
      </c>
      <c r="J1151" s="6" t="s">
        <v>35</v>
      </c>
      <c r="K1151" s="6" t="s">
        <v>35</v>
      </c>
      <c r="L1151" s="6" t="s">
        <v>35</v>
      </c>
      <c r="M1151" s="6" t="s">
        <v>48</v>
      </c>
      <c r="N1151" s="6" t="s">
        <v>35</v>
      </c>
      <c r="O1151" s="6" t="s">
        <v>49</v>
      </c>
      <c r="P1151" s="6" t="s">
        <v>49</v>
      </c>
      <c r="Q1151" s="6" t="s">
        <v>37</v>
      </c>
      <c r="R1151" s="6" t="s">
        <v>49</v>
      </c>
      <c r="S1151" s="6" t="s">
        <v>37</v>
      </c>
      <c r="T1151" s="6" t="s">
        <v>37</v>
      </c>
      <c r="U1151" s="6" t="s">
        <v>49</v>
      </c>
      <c r="V1151" s="6" t="s">
        <v>37</v>
      </c>
      <c r="W1151" s="6" t="s">
        <v>206</v>
      </c>
      <c r="X1151" s="6" t="s">
        <v>716</v>
      </c>
      <c r="Y1151" s="7" t="s">
        <v>63</v>
      </c>
      <c r="Z1151" s="7" t="s">
        <v>918</v>
      </c>
      <c r="AA1151" s="7"/>
    </row>
    <row r="1152" spans="1:27" ht="52.8">
      <c r="A1152" s="5">
        <v>45161.644474166664</v>
      </c>
      <c r="B1152" s="6" t="s">
        <v>919</v>
      </c>
      <c r="C1152" s="6" t="s">
        <v>27</v>
      </c>
      <c r="D1152" s="6" t="s">
        <v>66</v>
      </c>
      <c r="E1152" s="7" t="s">
        <v>29</v>
      </c>
      <c r="F1152" s="6" t="s">
        <v>76</v>
      </c>
      <c r="G1152" s="6" t="s">
        <v>31</v>
      </c>
      <c r="H1152" s="6" t="s">
        <v>83</v>
      </c>
      <c r="I1152" s="6" t="s">
        <v>33</v>
      </c>
      <c r="J1152" s="6" t="s">
        <v>48</v>
      </c>
      <c r="K1152" s="6" t="s">
        <v>48</v>
      </c>
      <c r="L1152" s="6" t="s">
        <v>48</v>
      </c>
      <c r="M1152" s="6" t="s">
        <v>48</v>
      </c>
      <c r="N1152" s="6" t="s">
        <v>48</v>
      </c>
      <c r="O1152" s="6" t="s">
        <v>49</v>
      </c>
      <c r="P1152" s="6" t="s">
        <v>49</v>
      </c>
      <c r="Q1152" s="6" t="s">
        <v>37</v>
      </c>
      <c r="R1152" s="6" t="s">
        <v>49</v>
      </c>
      <c r="S1152" s="6" t="s">
        <v>49</v>
      </c>
      <c r="T1152" s="6" t="s">
        <v>49</v>
      </c>
      <c r="U1152" s="6" t="s">
        <v>49</v>
      </c>
      <c r="V1152" s="6" t="s">
        <v>49</v>
      </c>
      <c r="W1152" s="6" t="s">
        <v>450</v>
      </c>
      <c r="X1152" s="6" t="s">
        <v>399</v>
      </c>
      <c r="Y1152" s="7" t="s">
        <v>525</v>
      </c>
      <c r="Z1152" s="7" t="s">
        <v>920</v>
      </c>
      <c r="AA1152" s="7"/>
    </row>
    <row r="1153" spans="1:27" ht="52.8">
      <c r="A1153" s="5">
        <v>45161.656825914353</v>
      </c>
      <c r="B1153" s="6" t="s">
        <v>921</v>
      </c>
      <c r="C1153" s="6" t="s">
        <v>44</v>
      </c>
      <c r="D1153" s="6" t="s">
        <v>111</v>
      </c>
      <c r="E1153" s="7" t="s">
        <v>29</v>
      </c>
      <c r="F1153" s="6" t="s">
        <v>76</v>
      </c>
      <c r="G1153" s="6" t="s">
        <v>31</v>
      </c>
      <c r="H1153" s="6" t="s">
        <v>83</v>
      </c>
      <c r="I1153" s="6" t="s">
        <v>47</v>
      </c>
      <c r="J1153" s="6" t="s">
        <v>48</v>
      </c>
      <c r="K1153" s="6" t="s">
        <v>48</v>
      </c>
      <c r="L1153" s="6" t="s">
        <v>48</v>
      </c>
      <c r="M1153" s="6" t="s">
        <v>48</v>
      </c>
      <c r="N1153" s="6" t="s">
        <v>48</v>
      </c>
      <c r="O1153" s="6" t="s">
        <v>49</v>
      </c>
      <c r="P1153" s="6" t="s">
        <v>49</v>
      </c>
      <c r="Q1153" s="6" t="s">
        <v>49</v>
      </c>
      <c r="R1153" s="6" t="s">
        <v>49</v>
      </c>
      <c r="S1153" s="6" t="s">
        <v>49</v>
      </c>
      <c r="T1153" s="6" t="s">
        <v>49</v>
      </c>
      <c r="U1153" s="6" t="s">
        <v>49</v>
      </c>
      <c r="V1153" s="6" t="s">
        <v>49</v>
      </c>
      <c r="W1153" s="6" t="s">
        <v>50</v>
      </c>
      <c r="X1153" s="6" t="s">
        <v>256</v>
      </c>
      <c r="Y1153" s="7" t="s">
        <v>404</v>
      </c>
      <c r="Z1153" s="7" t="s">
        <v>922</v>
      </c>
      <c r="AA1153" s="7"/>
    </row>
    <row r="1154" spans="1:27" ht="26.4">
      <c r="A1154" s="5">
        <v>45161.657017731486</v>
      </c>
      <c r="B1154" s="6" t="s">
        <v>923</v>
      </c>
      <c r="C1154" s="6" t="s">
        <v>44</v>
      </c>
      <c r="D1154" s="6" t="s">
        <v>924</v>
      </c>
      <c r="E1154" s="7" t="s">
        <v>75</v>
      </c>
      <c r="F1154" s="6" t="s">
        <v>30</v>
      </c>
      <c r="G1154" s="6" t="s">
        <v>31</v>
      </c>
      <c r="H1154" s="6" t="s">
        <v>94</v>
      </c>
      <c r="I1154" s="6" t="s">
        <v>47</v>
      </c>
      <c r="J1154" s="6" t="s">
        <v>48</v>
      </c>
      <c r="K1154" s="6" t="s">
        <v>35</v>
      </c>
      <c r="L1154" s="6" t="s">
        <v>35</v>
      </c>
      <c r="M1154" s="6" t="s">
        <v>35</v>
      </c>
      <c r="N1154" s="6" t="s">
        <v>48</v>
      </c>
      <c r="O1154" s="6" t="s">
        <v>49</v>
      </c>
      <c r="P1154" s="6" t="s">
        <v>49</v>
      </c>
      <c r="Q1154" s="6" t="s">
        <v>49</v>
      </c>
      <c r="R1154" s="6" t="s">
        <v>49</v>
      </c>
      <c r="S1154" s="6" t="s">
        <v>37</v>
      </c>
      <c r="T1154" s="6" t="s">
        <v>37</v>
      </c>
      <c r="U1154" s="6" t="s">
        <v>37</v>
      </c>
      <c r="V1154" s="6" t="s">
        <v>49</v>
      </c>
      <c r="W1154" s="6" t="s">
        <v>197</v>
      </c>
      <c r="X1154" s="6" t="s">
        <v>89</v>
      </c>
      <c r="Y1154" s="7" t="s">
        <v>90</v>
      </c>
      <c r="Z1154" s="7" t="s">
        <v>925</v>
      </c>
      <c r="AA1154" s="7"/>
    </row>
    <row r="1155" spans="1:27" ht="52.8">
      <c r="A1155" s="5">
        <v>45161.670570231479</v>
      </c>
      <c r="B1155" s="6" t="s">
        <v>923</v>
      </c>
      <c r="C1155" s="6" t="s">
        <v>44</v>
      </c>
      <c r="D1155" s="6" t="s">
        <v>931</v>
      </c>
      <c r="E1155" s="7" t="s">
        <v>75</v>
      </c>
      <c r="F1155" s="6" t="s">
        <v>30</v>
      </c>
      <c r="G1155" s="6" t="s">
        <v>31</v>
      </c>
      <c r="H1155" s="6" t="s">
        <v>94</v>
      </c>
      <c r="I1155" s="6" t="s">
        <v>33</v>
      </c>
      <c r="J1155" s="6" t="s">
        <v>48</v>
      </c>
      <c r="K1155" s="6" t="s">
        <v>48</v>
      </c>
      <c r="L1155" s="6" t="s">
        <v>48</v>
      </c>
      <c r="M1155" s="6" t="s">
        <v>48</v>
      </c>
      <c r="N1155" s="6" t="s">
        <v>48</v>
      </c>
      <c r="O1155" s="6" t="s">
        <v>49</v>
      </c>
      <c r="P1155" s="6" t="s">
        <v>37</v>
      </c>
      <c r="Q1155" s="6" t="s">
        <v>37</v>
      </c>
      <c r="R1155" s="6" t="s">
        <v>37</v>
      </c>
      <c r="S1155" s="6" t="s">
        <v>37</v>
      </c>
      <c r="T1155" s="6" t="s">
        <v>37</v>
      </c>
      <c r="U1155" s="6" t="s">
        <v>37</v>
      </c>
      <c r="V1155" s="6" t="s">
        <v>37</v>
      </c>
      <c r="W1155" s="6" t="s">
        <v>50</v>
      </c>
      <c r="X1155" s="6" t="s">
        <v>932</v>
      </c>
      <c r="Y1155" s="7" t="s">
        <v>79</v>
      </c>
      <c r="Z1155" s="7" t="s">
        <v>933</v>
      </c>
      <c r="AA1155" s="7"/>
    </row>
    <row r="1156" spans="1:27" ht="26.4">
      <c r="A1156" s="5">
        <v>45161.681670405094</v>
      </c>
      <c r="B1156" s="6" t="s">
        <v>942</v>
      </c>
      <c r="C1156" s="6" t="s">
        <v>27</v>
      </c>
      <c r="D1156" s="6" t="s">
        <v>943</v>
      </c>
      <c r="E1156" s="7" t="s">
        <v>29</v>
      </c>
      <c r="F1156" s="6" t="s">
        <v>248</v>
      </c>
      <c r="G1156" s="6" t="s">
        <v>31</v>
      </c>
      <c r="H1156" s="6" t="s">
        <v>125</v>
      </c>
      <c r="I1156" s="6" t="s">
        <v>47</v>
      </c>
      <c r="J1156" s="6" t="s">
        <v>35</v>
      </c>
      <c r="K1156" s="6" t="s">
        <v>35</v>
      </c>
      <c r="L1156" s="6" t="s">
        <v>35</v>
      </c>
      <c r="M1156" s="6" t="s">
        <v>35</v>
      </c>
      <c r="N1156" s="6" t="s">
        <v>35</v>
      </c>
      <c r="O1156" s="6" t="s">
        <v>87</v>
      </c>
      <c r="P1156" s="6" t="s">
        <v>37</v>
      </c>
      <c r="Q1156" s="6" t="s">
        <v>37</v>
      </c>
      <c r="R1156" s="6" t="s">
        <v>37</v>
      </c>
      <c r="S1156" s="6" t="s">
        <v>37</v>
      </c>
      <c r="T1156" s="6" t="s">
        <v>37</v>
      </c>
      <c r="U1156" s="6" t="s">
        <v>37</v>
      </c>
      <c r="V1156" s="6" t="s">
        <v>37</v>
      </c>
      <c r="W1156" s="6" t="s">
        <v>88</v>
      </c>
      <c r="X1156" s="6" t="s">
        <v>944</v>
      </c>
      <c r="Y1156" s="6" t="s">
        <v>90</v>
      </c>
      <c r="Z1156" s="6" t="s">
        <v>945</v>
      </c>
    </row>
    <row r="1157" spans="1:27" ht="26.4">
      <c r="A1157" s="5">
        <v>45161.681776041667</v>
      </c>
      <c r="B1157" s="6" t="s">
        <v>942</v>
      </c>
      <c r="C1157" s="6" t="s">
        <v>27</v>
      </c>
      <c r="D1157" s="6" t="s">
        <v>943</v>
      </c>
      <c r="E1157" s="7" t="s">
        <v>29</v>
      </c>
      <c r="F1157" s="6" t="s">
        <v>248</v>
      </c>
      <c r="G1157" s="6" t="s">
        <v>31</v>
      </c>
      <c r="H1157" s="6" t="s">
        <v>125</v>
      </c>
      <c r="I1157" s="6" t="s">
        <v>47</v>
      </c>
      <c r="J1157" s="6" t="s">
        <v>35</v>
      </c>
      <c r="K1157" s="6" t="s">
        <v>35</v>
      </c>
      <c r="L1157" s="6" t="s">
        <v>35</v>
      </c>
      <c r="M1157" s="6" t="s">
        <v>35</v>
      </c>
      <c r="N1157" s="6" t="s">
        <v>35</v>
      </c>
      <c r="O1157" s="6" t="s">
        <v>87</v>
      </c>
      <c r="P1157" s="6" t="s">
        <v>37</v>
      </c>
      <c r="Q1157" s="6" t="s">
        <v>37</v>
      </c>
      <c r="R1157" s="6" t="s">
        <v>37</v>
      </c>
      <c r="S1157" s="6" t="s">
        <v>37</v>
      </c>
      <c r="T1157" s="6" t="s">
        <v>37</v>
      </c>
      <c r="U1157" s="6" t="s">
        <v>37</v>
      </c>
      <c r="V1157" s="6" t="s">
        <v>37</v>
      </c>
      <c r="W1157" s="6" t="s">
        <v>88</v>
      </c>
      <c r="X1157" s="6" t="s">
        <v>944</v>
      </c>
      <c r="Y1157" s="6" t="s">
        <v>90</v>
      </c>
      <c r="Z1157" s="6" t="s">
        <v>945</v>
      </c>
    </row>
    <row r="1158" spans="1:27" ht="26.4">
      <c r="A1158" s="5">
        <v>45161.689936180555</v>
      </c>
      <c r="B1158" s="6" t="s">
        <v>958</v>
      </c>
      <c r="C1158" s="6" t="s">
        <v>44</v>
      </c>
      <c r="D1158" s="6" t="s">
        <v>959</v>
      </c>
      <c r="E1158" s="7" t="s">
        <v>75</v>
      </c>
      <c r="F1158" s="6" t="s">
        <v>30</v>
      </c>
      <c r="G1158" s="6" t="s">
        <v>31</v>
      </c>
      <c r="H1158" s="6" t="s">
        <v>125</v>
      </c>
      <c r="I1158" s="6" t="s">
        <v>47</v>
      </c>
      <c r="J1158" s="6" t="s">
        <v>35</v>
      </c>
      <c r="K1158" s="6" t="s">
        <v>35</v>
      </c>
      <c r="L1158" s="6" t="s">
        <v>35</v>
      </c>
      <c r="M1158" s="6" t="s">
        <v>35</v>
      </c>
      <c r="N1158" s="6" t="s">
        <v>35</v>
      </c>
      <c r="O1158" s="6" t="s">
        <v>49</v>
      </c>
      <c r="P1158" s="6" t="s">
        <v>37</v>
      </c>
      <c r="Q1158" s="6" t="s">
        <v>37</v>
      </c>
      <c r="R1158" s="6" t="s">
        <v>37</v>
      </c>
      <c r="S1158" s="6" t="s">
        <v>37</v>
      </c>
      <c r="T1158" s="6" t="s">
        <v>49</v>
      </c>
      <c r="U1158" s="6" t="s">
        <v>37</v>
      </c>
      <c r="V1158" s="6" t="s">
        <v>37</v>
      </c>
      <c r="W1158" s="6" t="s">
        <v>100</v>
      </c>
      <c r="X1158" s="6" t="s">
        <v>940</v>
      </c>
      <c r="Y1158" s="6" t="s">
        <v>102</v>
      </c>
      <c r="Z1158" s="6" t="s">
        <v>960</v>
      </c>
    </row>
    <row r="1159" spans="1:27" ht="26.4">
      <c r="A1159" s="5">
        <v>45161.696058587964</v>
      </c>
      <c r="B1159" s="6" t="s">
        <v>973</v>
      </c>
      <c r="C1159" s="6" t="s">
        <v>44</v>
      </c>
      <c r="D1159" s="6" t="s">
        <v>111</v>
      </c>
      <c r="E1159" s="7" t="s">
        <v>230</v>
      </c>
      <c r="F1159" s="6" t="s">
        <v>30</v>
      </c>
      <c r="G1159" s="6" t="s">
        <v>31</v>
      </c>
      <c r="H1159" s="6" t="s">
        <v>94</v>
      </c>
      <c r="I1159" s="6" t="s">
        <v>33</v>
      </c>
      <c r="J1159" s="6" t="s">
        <v>34</v>
      </c>
      <c r="K1159" s="6" t="s">
        <v>34</v>
      </c>
      <c r="L1159" s="6" t="s">
        <v>34</v>
      </c>
      <c r="M1159" s="6" t="s">
        <v>34</v>
      </c>
      <c r="N1159" s="6" t="s">
        <v>34</v>
      </c>
      <c r="O1159" s="6" t="s">
        <v>87</v>
      </c>
      <c r="P1159" s="6" t="s">
        <v>37</v>
      </c>
      <c r="Q1159" s="6" t="s">
        <v>37</v>
      </c>
      <c r="R1159" s="6" t="s">
        <v>37</v>
      </c>
      <c r="S1159" s="6" t="s">
        <v>37</v>
      </c>
      <c r="T1159" s="6" t="s">
        <v>38</v>
      </c>
      <c r="U1159" s="6" t="s">
        <v>363</v>
      </c>
      <c r="V1159" s="6" t="s">
        <v>37</v>
      </c>
      <c r="W1159" s="6" t="s">
        <v>165</v>
      </c>
      <c r="X1159" s="6" t="s">
        <v>974</v>
      </c>
      <c r="Y1159" s="6" t="s">
        <v>431</v>
      </c>
      <c r="Z1159" s="6" t="s">
        <v>975</v>
      </c>
    </row>
    <row r="1160" spans="1:27" ht="26.4">
      <c r="A1160" s="5">
        <v>45161.696286076389</v>
      </c>
      <c r="B1160" s="6" t="s">
        <v>976</v>
      </c>
      <c r="C1160" s="6" t="s">
        <v>44</v>
      </c>
      <c r="D1160" s="6" t="s">
        <v>977</v>
      </c>
      <c r="E1160" s="7" t="s">
        <v>75</v>
      </c>
      <c r="F1160" s="6" t="s">
        <v>76</v>
      </c>
      <c r="G1160" s="6" t="s">
        <v>31</v>
      </c>
      <c r="H1160" s="6" t="s">
        <v>46</v>
      </c>
      <c r="I1160" s="6" t="s">
        <v>33</v>
      </c>
      <c r="J1160" s="6" t="s">
        <v>34</v>
      </c>
      <c r="K1160" s="6" t="s">
        <v>35</v>
      </c>
      <c r="L1160" s="6" t="s">
        <v>35</v>
      </c>
      <c r="M1160" s="6" t="s">
        <v>35</v>
      </c>
      <c r="N1160" s="6" t="s">
        <v>35</v>
      </c>
      <c r="O1160" s="6" t="s">
        <v>87</v>
      </c>
      <c r="P1160" s="6" t="s">
        <v>37</v>
      </c>
      <c r="Q1160" s="6" t="s">
        <v>37</v>
      </c>
      <c r="R1160" s="6" t="s">
        <v>49</v>
      </c>
      <c r="S1160" s="6" t="s">
        <v>38</v>
      </c>
      <c r="T1160" s="6" t="s">
        <v>37</v>
      </c>
      <c r="U1160" s="6" t="s">
        <v>38</v>
      </c>
      <c r="V1160" s="6" t="s">
        <v>37</v>
      </c>
      <c r="W1160" s="6" t="s">
        <v>77</v>
      </c>
      <c r="X1160" s="6" t="s">
        <v>978</v>
      </c>
      <c r="Y1160" s="6" t="s">
        <v>306</v>
      </c>
      <c r="Z1160" s="6" t="s">
        <v>979</v>
      </c>
    </row>
    <row r="1161" spans="1:27" ht="26.4">
      <c r="A1161" s="5">
        <v>45161.700920092597</v>
      </c>
      <c r="B1161" s="6" t="s">
        <v>980</v>
      </c>
      <c r="C1161" s="6" t="s">
        <v>44</v>
      </c>
      <c r="D1161" s="6" t="s">
        <v>981</v>
      </c>
      <c r="E1161" s="7" t="s">
        <v>75</v>
      </c>
      <c r="F1161" s="6" t="s">
        <v>30</v>
      </c>
      <c r="G1161" s="6" t="s">
        <v>31</v>
      </c>
      <c r="H1161" s="6" t="s">
        <v>83</v>
      </c>
      <c r="I1161" s="6" t="s">
        <v>33</v>
      </c>
      <c r="J1161" s="6" t="s">
        <v>34</v>
      </c>
      <c r="K1161" s="6" t="s">
        <v>35</v>
      </c>
      <c r="L1161" s="6" t="s">
        <v>35</v>
      </c>
      <c r="M1161" s="6" t="s">
        <v>48</v>
      </c>
      <c r="N1161" s="6" t="s">
        <v>35</v>
      </c>
      <c r="O1161" s="6" t="s">
        <v>49</v>
      </c>
      <c r="P1161" s="6" t="s">
        <v>49</v>
      </c>
      <c r="Q1161" s="6" t="s">
        <v>49</v>
      </c>
      <c r="R1161" s="6" t="s">
        <v>49</v>
      </c>
      <c r="S1161" s="6" t="s">
        <v>49</v>
      </c>
      <c r="T1161" s="6" t="s">
        <v>49</v>
      </c>
      <c r="U1161" s="6" t="s">
        <v>37</v>
      </c>
      <c r="V1161" s="6" t="s">
        <v>49</v>
      </c>
      <c r="W1161" s="6" t="s">
        <v>106</v>
      </c>
      <c r="X1161" s="6" t="s">
        <v>982</v>
      </c>
      <c r="Y1161" s="6" t="s">
        <v>983</v>
      </c>
      <c r="Z1161" s="6" t="s">
        <v>984</v>
      </c>
    </row>
    <row r="1162" spans="1:27" ht="13.2">
      <c r="A1162" s="5">
        <v>45161.71283892361</v>
      </c>
      <c r="B1162" s="6" t="s">
        <v>992</v>
      </c>
      <c r="C1162" s="6" t="s">
        <v>27</v>
      </c>
      <c r="D1162" s="6" t="s">
        <v>993</v>
      </c>
      <c r="E1162" s="6" t="s">
        <v>29</v>
      </c>
      <c r="F1162" s="6" t="s">
        <v>76</v>
      </c>
      <c r="G1162" s="6" t="s">
        <v>31</v>
      </c>
      <c r="H1162" s="6" t="s">
        <v>83</v>
      </c>
      <c r="I1162" s="6" t="s">
        <v>47</v>
      </c>
      <c r="J1162" s="6" t="s">
        <v>60</v>
      </c>
      <c r="K1162" s="6" t="s">
        <v>48</v>
      </c>
      <c r="L1162" s="6" t="s">
        <v>48</v>
      </c>
      <c r="M1162" s="6" t="s">
        <v>35</v>
      </c>
      <c r="N1162" s="6" t="s">
        <v>48</v>
      </c>
      <c r="O1162" s="6" t="s">
        <v>49</v>
      </c>
      <c r="P1162" s="6" t="s">
        <v>49</v>
      </c>
      <c r="Q1162" s="6" t="s">
        <v>37</v>
      </c>
      <c r="R1162" s="6" t="s">
        <v>49</v>
      </c>
      <c r="S1162" s="6" t="s">
        <v>37</v>
      </c>
      <c r="T1162" s="6" t="s">
        <v>37</v>
      </c>
      <c r="U1162" s="6" t="s">
        <v>49</v>
      </c>
      <c r="V1162" s="6" t="s">
        <v>37</v>
      </c>
      <c r="W1162" s="6" t="s">
        <v>113</v>
      </c>
      <c r="X1162" s="6" t="s">
        <v>994</v>
      </c>
      <c r="Y1162" s="6" t="s">
        <v>565</v>
      </c>
      <c r="Z1162" s="6" t="s">
        <v>995</v>
      </c>
    </row>
    <row r="1163" spans="1:27" ht="13.2">
      <c r="A1163" s="5">
        <v>45161.71549239583</v>
      </c>
      <c r="B1163" s="6" t="s">
        <v>996</v>
      </c>
      <c r="C1163" s="6" t="s">
        <v>27</v>
      </c>
      <c r="D1163" s="6" t="s">
        <v>589</v>
      </c>
      <c r="E1163" s="6" t="s">
        <v>75</v>
      </c>
      <c r="F1163" s="6" t="s">
        <v>30</v>
      </c>
      <c r="G1163" s="6" t="s">
        <v>31</v>
      </c>
      <c r="H1163" s="6" t="s">
        <v>94</v>
      </c>
      <c r="I1163" s="6" t="s">
        <v>47</v>
      </c>
      <c r="J1163" s="6" t="s">
        <v>48</v>
      </c>
      <c r="K1163" s="6" t="s">
        <v>48</v>
      </c>
      <c r="L1163" s="6" t="s">
        <v>48</v>
      </c>
      <c r="M1163" s="6" t="s">
        <v>48</v>
      </c>
      <c r="N1163" s="6" t="s">
        <v>48</v>
      </c>
      <c r="O1163" s="6" t="s">
        <v>68</v>
      </c>
      <c r="P1163" s="6" t="s">
        <v>49</v>
      </c>
      <c r="Q1163" s="6" t="s">
        <v>49</v>
      </c>
      <c r="R1163" s="6" t="s">
        <v>49</v>
      </c>
      <c r="S1163" s="6" t="s">
        <v>69</v>
      </c>
      <c r="T1163" s="6" t="s">
        <v>69</v>
      </c>
      <c r="U1163" s="6" t="s">
        <v>49</v>
      </c>
      <c r="V1163" s="6" t="s">
        <v>49</v>
      </c>
      <c r="W1163" s="6" t="s">
        <v>206</v>
      </c>
      <c r="X1163" s="6" t="s">
        <v>997</v>
      </c>
      <c r="Y1163" s="6" t="s">
        <v>151</v>
      </c>
      <c r="Z1163" s="6" t="s">
        <v>998</v>
      </c>
    </row>
    <row r="1164" spans="1:27" ht="13.2">
      <c r="A1164" s="5">
        <v>45161.724803414356</v>
      </c>
      <c r="B1164" s="6" t="s">
        <v>762</v>
      </c>
      <c r="C1164" s="6" t="s">
        <v>44</v>
      </c>
      <c r="D1164" s="6" t="s">
        <v>763</v>
      </c>
      <c r="E1164" s="6" t="s">
        <v>75</v>
      </c>
      <c r="F1164" s="6" t="s">
        <v>164</v>
      </c>
      <c r="G1164" s="6" t="s">
        <v>31</v>
      </c>
      <c r="H1164" s="6" t="s">
        <v>226</v>
      </c>
      <c r="I1164" s="6" t="s">
        <v>47</v>
      </c>
      <c r="J1164" s="6" t="s">
        <v>48</v>
      </c>
      <c r="K1164" s="6" t="s">
        <v>48</v>
      </c>
      <c r="L1164" s="6" t="s">
        <v>48</v>
      </c>
      <c r="M1164" s="6" t="s">
        <v>48</v>
      </c>
      <c r="N1164" s="6" t="s">
        <v>48</v>
      </c>
      <c r="O1164" s="6" t="s">
        <v>87</v>
      </c>
      <c r="P1164" s="6" t="s">
        <v>37</v>
      </c>
      <c r="Q1164" s="6" t="s">
        <v>37</v>
      </c>
      <c r="R1164" s="6" t="s">
        <v>37</v>
      </c>
      <c r="S1164" s="6" t="s">
        <v>37</v>
      </c>
      <c r="T1164" s="6" t="s">
        <v>37</v>
      </c>
      <c r="U1164" s="6" t="s">
        <v>37</v>
      </c>
      <c r="V1164" s="6" t="s">
        <v>37</v>
      </c>
      <c r="W1164" s="6" t="s">
        <v>154</v>
      </c>
      <c r="X1164" s="6" t="s">
        <v>1006</v>
      </c>
      <c r="Y1164" s="6" t="s">
        <v>754</v>
      </c>
      <c r="Z1164" s="6" t="s">
        <v>1007</v>
      </c>
    </row>
    <row r="1165" spans="1:27" ht="13.2">
      <c r="A1165" s="5">
        <v>45161.730446585643</v>
      </c>
      <c r="B1165" s="6" t="s">
        <v>1014</v>
      </c>
      <c r="C1165" s="6" t="s">
        <v>27</v>
      </c>
      <c r="D1165" s="6" t="s">
        <v>1015</v>
      </c>
      <c r="E1165" s="6" t="s">
        <v>75</v>
      </c>
      <c r="F1165" s="6" t="s">
        <v>30</v>
      </c>
      <c r="G1165" s="6" t="s">
        <v>31</v>
      </c>
      <c r="H1165" s="6" t="s">
        <v>201</v>
      </c>
      <c r="I1165" s="6" t="s">
        <v>47</v>
      </c>
      <c r="J1165" s="6" t="s">
        <v>48</v>
      </c>
      <c r="K1165" s="6" t="s">
        <v>48</v>
      </c>
      <c r="L1165" s="6" t="s">
        <v>48</v>
      </c>
      <c r="M1165" s="6" t="s">
        <v>60</v>
      </c>
      <c r="N1165" s="6" t="s">
        <v>35</v>
      </c>
      <c r="O1165" s="6" t="s">
        <v>49</v>
      </c>
      <c r="P1165" s="6" t="s">
        <v>49</v>
      </c>
      <c r="Q1165" s="6" t="s">
        <v>37</v>
      </c>
      <c r="R1165" s="6" t="s">
        <v>69</v>
      </c>
      <c r="S1165" s="6" t="s">
        <v>49</v>
      </c>
      <c r="T1165" s="6" t="s">
        <v>69</v>
      </c>
      <c r="U1165" s="6" t="s">
        <v>49</v>
      </c>
      <c r="V1165" s="6" t="s">
        <v>38</v>
      </c>
      <c r="W1165" s="6" t="s">
        <v>197</v>
      </c>
      <c r="X1165" s="6" t="s">
        <v>1016</v>
      </c>
      <c r="Y1165" s="6" t="s">
        <v>1017</v>
      </c>
      <c r="Z1165" s="6" t="s">
        <v>1018</v>
      </c>
    </row>
    <row r="1166" spans="1:27" ht="13.2">
      <c r="A1166" s="5">
        <v>45161.7309374537</v>
      </c>
      <c r="B1166" s="6" t="s">
        <v>1019</v>
      </c>
      <c r="C1166" s="6" t="s">
        <v>27</v>
      </c>
      <c r="D1166" s="6" t="s">
        <v>1020</v>
      </c>
      <c r="E1166" s="6" t="s">
        <v>29</v>
      </c>
      <c r="F1166" s="6" t="s">
        <v>30</v>
      </c>
      <c r="G1166" s="6" t="s">
        <v>31</v>
      </c>
      <c r="H1166" s="6" t="s">
        <v>46</v>
      </c>
      <c r="I1166" s="6" t="s">
        <v>33</v>
      </c>
      <c r="J1166" s="6" t="s">
        <v>48</v>
      </c>
      <c r="K1166" s="6" t="s">
        <v>35</v>
      </c>
      <c r="L1166" s="6" t="s">
        <v>35</v>
      </c>
      <c r="M1166" s="6" t="s">
        <v>35</v>
      </c>
      <c r="N1166" s="6" t="s">
        <v>48</v>
      </c>
      <c r="O1166" s="6" t="s">
        <v>87</v>
      </c>
      <c r="P1166" s="6" t="s">
        <v>49</v>
      </c>
      <c r="Q1166" s="6" t="s">
        <v>37</v>
      </c>
      <c r="R1166" s="6" t="s">
        <v>37</v>
      </c>
      <c r="S1166" s="6" t="s">
        <v>37</v>
      </c>
      <c r="T1166" s="6" t="s">
        <v>49</v>
      </c>
      <c r="U1166" s="6" t="s">
        <v>37</v>
      </c>
      <c r="V1166" s="6" t="s">
        <v>49</v>
      </c>
      <c r="W1166" s="6" t="s">
        <v>77</v>
      </c>
      <c r="X1166" s="6" t="s">
        <v>1004</v>
      </c>
      <c r="Y1166" s="6" t="s">
        <v>223</v>
      </c>
      <c r="Z1166" s="6" t="s">
        <v>1021</v>
      </c>
    </row>
    <row r="1167" spans="1:27" ht="13.2">
      <c r="A1167" s="5">
        <v>45161.731963217593</v>
      </c>
      <c r="B1167" s="6" t="s">
        <v>1022</v>
      </c>
      <c r="C1167" s="6" t="s">
        <v>27</v>
      </c>
      <c r="D1167" s="6" t="s">
        <v>262</v>
      </c>
      <c r="E1167" s="6" t="s">
        <v>75</v>
      </c>
      <c r="F1167" s="6" t="s">
        <v>30</v>
      </c>
      <c r="G1167" s="6" t="s">
        <v>1023</v>
      </c>
      <c r="H1167" s="6" t="s">
        <v>46</v>
      </c>
      <c r="I1167" s="6" t="s">
        <v>33</v>
      </c>
      <c r="J1167" s="6" t="s">
        <v>35</v>
      </c>
      <c r="K1167" s="6" t="s">
        <v>35</v>
      </c>
      <c r="L1167" s="6" t="s">
        <v>35</v>
      </c>
      <c r="M1167" s="6" t="s">
        <v>35</v>
      </c>
      <c r="N1167" s="6" t="s">
        <v>35</v>
      </c>
      <c r="O1167" s="6" t="s">
        <v>87</v>
      </c>
      <c r="P1167" s="6" t="s">
        <v>37</v>
      </c>
      <c r="Q1167" s="6" t="s">
        <v>37</v>
      </c>
      <c r="R1167" s="6" t="s">
        <v>37</v>
      </c>
      <c r="S1167" s="6" t="s">
        <v>37</v>
      </c>
      <c r="T1167" s="6" t="s">
        <v>37</v>
      </c>
      <c r="U1167" s="6" t="s">
        <v>37</v>
      </c>
      <c r="V1167" s="6" t="s">
        <v>37</v>
      </c>
      <c r="W1167" s="6" t="s">
        <v>154</v>
      </c>
      <c r="X1167" s="6" t="s">
        <v>1024</v>
      </c>
      <c r="Y1167" s="6" t="s">
        <v>151</v>
      </c>
      <c r="Z1167" s="6" t="s">
        <v>1025</v>
      </c>
    </row>
    <row r="1168" spans="1:27" ht="13.2">
      <c r="A1168" s="5">
        <v>45161.732563865742</v>
      </c>
      <c r="B1168" s="6" t="s">
        <v>923</v>
      </c>
      <c r="C1168" s="6" t="s">
        <v>44</v>
      </c>
      <c r="D1168" s="6" t="s">
        <v>931</v>
      </c>
      <c r="E1168" s="6" t="s">
        <v>75</v>
      </c>
      <c r="F1168" s="6" t="s">
        <v>30</v>
      </c>
      <c r="G1168" s="6" t="s">
        <v>31</v>
      </c>
      <c r="H1168" s="6" t="s">
        <v>94</v>
      </c>
      <c r="I1168" s="6" t="s">
        <v>33</v>
      </c>
      <c r="J1168" s="6" t="s">
        <v>35</v>
      </c>
      <c r="K1168" s="6" t="s">
        <v>35</v>
      </c>
      <c r="L1168" s="6" t="s">
        <v>48</v>
      </c>
      <c r="M1168" s="6" t="s">
        <v>48</v>
      </c>
      <c r="N1168" s="6" t="s">
        <v>48</v>
      </c>
      <c r="O1168" s="6" t="s">
        <v>49</v>
      </c>
      <c r="P1168" s="6" t="s">
        <v>37</v>
      </c>
      <c r="Q1168" s="6" t="s">
        <v>37</v>
      </c>
      <c r="R1168" s="6" t="s">
        <v>37</v>
      </c>
      <c r="S1168" s="6" t="s">
        <v>37</v>
      </c>
      <c r="T1168" s="6" t="s">
        <v>37</v>
      </c>
      <c r="U1168" s="6" t="s">
        <v>37</v>
      </c>
      <c r="V1168" s="6" t="s">
        <v>37</v>
      </c>
      <c r="W1168" s="6" t="s">
        <v>50</v>
      </c>
      <c r="X1168" s="6" t="s">
        <v>1026</v>
      </c>
      <c r="Y1168" s="6" t="s">
        <v>79</v>
      </c>
      <c r="Z1168" s="6" t="s">
        <v>1027</v>
      </c>
    </row>
    <row r="1169" spans="1:26" ht="13.2">
      <c r="A1169" s="5">
        <v>45161.735376145836</v>
      </c>
      <c r="B1169" s="6" t="s">
        <v>1030</v>
      </c>
      <c r="C1169" s="6" t="s">
        <v>27</v>
      </c>
      <c r="D1169" s="6" t="s">
        <v>1031</v>
      </c>
      <c r="E1169" s="6" t="s">
        <v>75</v>
      </c>
      <c r="F1169" s="6" t="s">
        <v>30</v>
      </c>
      <c r="G1169" s="6" t="s">
        <v>31</v>
      </c>
      <c r="H1169" s="6" t="s">
        <v>125</v>
      </c>
      <c r="I1169" s="6" t="s">
        <v>47</v>
      </c>
      <c r="J1169" s="6" t="s">
        <v>48</v>
      </c>
      <c r="K1169" s="6" t="s">
        <v>48</v>
      </c>
      <c r="L1169" s="6" t="s">
        <v>48</v>
      </c>
      <c r="M1169" s="6" t="s">
        <v>48</v>
      </c>
      <c r="N1169" s="6" t="s">
        <v>48</v>
      </c>
      <c r="O1169" s="6" t="s">
        <v>87</v>
      </c>
      <c r="P1169" s="6" t="s">
        <v>49</v>
      </c>
      <c r="Q1169" s="6" t="s">
        <v>37</v>
      </c>
      <c r="R1169" s="6" t="s">
        <v>49</v>
      </c>
      <c r="S1169" s="6" t="s">
        <v>37</v>
      </c>
      <c r="T1169" s="6" t="s">
        <v>37</v>
      </c>
      <c r="U1169" s="6" t="s">
        <v>49</v>
      </c>
      <c r="V1169" s="6" t="s">
        <v>37</v>
      </c>
      <c r="W1169" s="6" t="s">
        <v>1032</v>
      </c>
      <c r="X1169" s="6" t="s">
        <v>994</v>
      </c>
      <c r="Y1169" s="6" t="s">
        <v>151</v>
      </c>
      <c r="Z1169" s="6" t="s">
        <v>1033</v>
      </c>
    </row>
    <row r="1170" spans="1:26" ht="13.2">
      <c r="A1170" s="5">
        <v>45161.738512314812</v>
      </c>
      <c r="B1170" s="6" t="s">
        <v>1036</v>
      </c>
      <c r="C1170" s="6" t="s">
        <v>44</v>
      </c>
      <c r="D1170" s="6" t="s">
        <v>1037</v>
      </c>
      <c r="E1170" s="6" t="s">
        <v>29</v>
      </c>
      <c r="F1170" s="6" t="s">
        <v>30</v>
      </c>
      <c r="G1170" s="6" t="s">
        <v>31</v>
      </c>
      <c r="H1170" s="6" t="s">
        <v>125</v>
      </c>
      <c r="I1170" s="6" t="s">
        <v>33</v>
      </c>
      <c r="J1170" s="6" t="s">
        <v>35</v>
      </c>
      <c r="K1170" s="6" t="s">
        <v>35</v>
      </c>
      <c r="L1170" s="6" t="s">
        <v>35</v>
      </c>
      <c r="M1170" s="6" t="s">
        <v>35</v>
      </c>
      <c r="N1170" s="6" t="s">
        <v>35</v>
      </c>
      <c r="O1170" s="6" t="s">
        <v>49</v>
      </c>
      <c r="P1170" s="6" t="s">
        <v>49</v>
      </c>
      <c r="Q1170" s="6" t="s">
        <v>49</v>
      </c>
      <c r="R1170" s="6" t="s">
        <v>49</v>
      </c>
      <c r="S1170" s="6" t="s">
        <v>49</v>
      </c>
      <c r="T1170" s="6" t="s">
        <v>49</v>
      </c>
      <c r="U1170" s="6" t="s">
        <v>49</v>
      </c>
      <c r="V1170" s="6" t="s">
        <v>49</v>
      </c>
      <c r="W1170" s="6" t="s">
        <v>70</v>
      </c>
      <c r="X1170" s="6" t="s">
        <v>982</v>
      </c>
      <c r="Y1170" s="6" t="s">
        <v>79</v>
      </c>
      <c r="Z1170" s="6" t="s">
        <v>1038</v>
      </c>
    </row>
    <row r="1171" spans="1:26" ht="13.2">
      <c r="A1171" s="5">
        <v>45161.748525011571</v>
      </c>
      <c r="B1171" s="6" t="s">
        <v>1048</v>
      </c>
      <c r="C1171" s="6" t="s">
        <v>44</v>
      </c>
      <c r="D1171" s="6" t="s">
        <v>66</v>
      </c>
      <c r="E1171" s="6" t="s">
        <v>75</v>
      </c>
      <c r="F1171" s="6" t="s">
        <v>30</v>
      </c>
      <c r="G1171" s="6" t="s">
        <v>31</v>
      </c>
      <c r="H1171" s="6" t="s">
        <v>125</v>
      </c>
      <c r="I1171" s="6" t="s">
        <v>47</v>
      </c>
      <c r="J1171" s="6" t="s">
        <v>35</v>
      </c>
      <c r="K1171" s="6" t="s">
        <v>35</v>
      </c>
      <c r="L1171" s="6" t="s">
        <v>35</v>
      </c>
      <c r="M1171" s="6" t="s">
        <v>35</v>
      </c>
      <c r="N1171" s="6" t="s">
        <v>35</v>
      </c>
      <c r="O1171" s="6" t="s">
        <v>87</v>
      </c>
      <c r="P1171" s="6" t="s">
        <v>37</v>
      </c>
      <c r="Q1171" s="6" t="s">
        <v>37</v>
      </c>
      <c r="R1171" s="6" t="s">
        <v>49</v>
      </c>
      <c r="S1171" s="6" t="s">
        <v>37</v>
      </c>
      <c r="T1171" s="6" t="s">
        <v>37</v>
      </c>
      <c r="U1171" s="6" t="s">
        <v>37</v>
      </c>
      <c r="V1171" s="6" t="s">
        <v>37</v>
      </c>
      <c r="W1171" s="6" t="s">
        <v>100</v>
      </c>
      <c r="X1171" s="6" t="s">
        <v>955</v>
      </c>
      <c r="Y1171" s="6" t="s">
        <v>102</v>
      </c>
      <c r="Z1171" s="6" t="s">
        <v>1049</v>
      </c>
    </row>
    <row r="1172" spans="1:26" ht="13.2">
      <c r="A1172" s="5">
        <v>45161.762117974533</v>
      </c>
      <c r="B1172" s="6" t="s">
        <v>1063</v>
      </c>
      <c r="C1172" s="6" t="s">
        <v>44</v>
      </c>
      <c r="D1172" s="6" t="s">
        <v>1064</v>
      </c>
      <c r="E1172" s="6" t="s">
        <v>75</v>
      </c>
      <c r="F1172" s="6" t="s">
        <v>30</v>
      </c>
      <c r="G1172" s="6" t="s">
        <v>31</v>
      </c>
      <c r="H1172" s="6" t="s">
        <v>83</v>
      </c>
      <c r="I1172" s="6" t="s">
        <v>33</v>
      </c>
      <c r="J1172" s="6" t="s">
        <v>35</v>
      </c>
      <c r="K1172" s="6" t="s">
        <v>35</v>
      </c>
      <c r="L1172" s="6" t="s">
        <v>35</v>
      </c>
      <c r="M1172" s="6" t="s">
        <v>35</v>
      </c>
      <c r="N1172" s="6" t="s">
        <v>35</v>
      </c>
      <c r="O1172" s="6" t="s">
        <v>87</v>
      </c>
      <c r="P1172" s="6" t="s">
        <v>37</v>
      </c>
      <c r="Q1172" s="6" t="s">
        <v>37</v>
      </c>
      <c r="R1172" s="6" t="s">
        <v>37</v>
      </c>
      <c r="S1172" s="6" t="s">
        <v>49</v>
      </c>
      <c r="T1172" s="6" t="s">
        <v>37</v>
      </c>
      <c r="U1172" s="6" t="s">
        <v>37</v>
      </c>
      <c r="V1172" s="6" t="s">
        <v>37</v>
      </c>
      <c r="W1172" s="6" t="s">
        <v>113</v>
      </c>
      <c r="X1172" s="6" t="s">
        <v>982</v>
      </c>
      <c r="Y1172" s="6" t="s">
        <v>404</v>
      </c>
      <c r="Z1172" s="6" t="s">
        <v>1065</v>
      </c>
    </row>
    <row r="1173" spans="1:26" ht="13.2">
      <c r="A1173" s="5">
        <v>45161.783591828702</v>
      </c>
      <c r="B1173" s="6" t="s">
        <v>1072</v>
      </c>
      <c r="C1173" s="6" t="s">
        <v>44</v>
      </c>
      <c r="D1173" s="6" t="s">
        <v>111</v>
      </c>
      <c r="E1173" s="6" t="s">
        <v>29</v>
      </c>
      <c r="F1173" s="6" t="s">
        <v>30</v>
      </c>
      <c r="G1173" s="6" t="s">
        <v>31</v>
      </c>
      <c r="H1173" s="6" t="s">
        <v>83</v>
      </c>
      <c r="I1173" s="6" t="s">
        <v>33</v>
      </c>
      <c r="J1173" s="6" t="s">
        <v>34</v>
      </c>
      <c r="K1173" s="6" t="s">
        <v>35</v>
      </c>
      <c r="L1173" s="6" t="s">
        <v>34</v>
      </c>
      <c r="M1173" s="6" t="s">
        <v>35</v>
      </c>
      <c r="N1173" s="6" t="s">
        <v>35</v>
      </c>
      <c r="O1173" s="6" t="s">
        <v>87</v>
      </c>
      <c r="P1173" s="6" t="s">
        <v>37</v>
      </c>
      <c r="Q1173" s="6" t="s">
        <v>37</v>
      </c>
      <c r="R1173" s="6" t="s">
        <v>38</v>
      </c>
      <c r="S1173" s="6" t="s">
        <v>38</v>
      </c>
      <c r="T1173" s="6" t="s">
        <v>37</v>
      </c>
      <c r="U1173" s="6" t="s">
        <v>38</v>
      </c>
      <c r="V1173" s="6" t="s">
        <v>37</v>
      </c>
      <c r="W1173" s="6" t="s">
        <v>77</v>
      </c>
      <c r="X1173" s="6" t="s">
        <v>962</v>
      </c>
      <c r="Y1173" s="6" t="s">
        <v>72</v>
      </c>
      <c r="Z1173" s="6" t="s">
        <v>1073</v>
      </c>
    </row>
    <row r="1174" spans="1:26" ht="13.2">
      <c r="A1174" s="5">
        <v>45161.786404988423</v>
      </c>
      <c r="B1174" s="6" t="s">
        <v>1074</v>
      </c>
      <c r="C1174" s="6" t="s">
        <v>44</v>
      </c>
      <c r="D1174" s="6" t="s">
        <v>1075</v>
      </c>
      <c r="E1174" s="6" t="s">
        <v>75</v>
      </c>
      <c r="F1174" s="6" t="s">
        <v>57</v>
      </c>
      <c r="G1174" s="6" t="s">
        <v>58</v>
      </c>
      <c r="H1174" s="6" t="s">
        <v>125</v>
      </c>
      <c r="I1174" s="6" t="s">
        <v>47</v>
      </c>
      <c r="J1174" s="6" t="s">
        <v>48</v>
      </c>
      <c r="K1174" s="6" t="s">
        <v>48</v>
      </c>
      <c r="L1174" s="6" t="s">
        <v>48</v>
      </c>
      <c r="M1174" s="6" t="s">
        <v>48</v>
      </c>
      <c r="N1174" s="6" t="s">
        <v>48</v>
      </c>
      <c r="O1174" s="6" t="s">
        <v>49</v>
      </c>
      <c r="P1174" s="6" t="s">
        <v>49</v>
      </c>
      <c r="Q1174" s="6" t="s">
        <v>49</v>
      </c>
      <c r="R1174" s="6" t="s">
        <v>49</v>
      </c>
      <c r="S1174" s="6" t="s">
        <v>49</v>
      </c>
      <c r="T1174" s="6" t="s">
        <v>49</v>
      </c>
      <c r="U1174" s="6" t="s">
        <v>49</v>
      </c>
      <c r="V1174" s="6" t="s">
        <v>49</v>
      </c>
      <c r="W1174" s="6" t="s">
        <v>159</v>
      </c>
      <c r="X1174" s="6" t="s">
        <v>940</v>
      </c>
      <c r="Y1174" s="6" t="s">
        <v>531</v>
      </c>
      <c r="Z1174" s="6" t="s">
        <v>1076</v>
      </c>
    </row>
    <row r="1175" spans="1:26" ht="13.2">
      <c r="A1175" s="5">
        <v>45161.788455347225</v>
      </c>
      <c r="B1175" s="6" t="s">
        <v>1077</v>
      </c>
      <c r="C1175" s="6" t="s">
        <v>27</v>
      </c>
      <c r="D1175" s="6" t="s">
        <v>589</v>
      </c>
      <c r="E1175" s="6" t="s">
        <v>56</v>
      </c>
      <c r="F1175" s="6" t="s">
        <v>30</v>
      </c>
      <c r="G1175" s="6" t="s">
        <v>31</v>
      </c>
      <c r="H1175" s="6" t="s">
        <v>125</v>
      </c>
      <c r="I1175" s="6" t="s">
        <v>47</v>
      </c>
      <c r="J1175" s="6" t="s">
        <v>48</v>
      </c>
      <c r="K1175" s="6" t="s">
        <v>48</v>
      </c>
      <c r="L1175" s="6" t="s">
        <v>60</v>
      </c>
      <c r="M1175" s="6" t="s">
        <v>48</v>
      </c>
      <c r="N1175" s="6" t="s">
        <v>48</v>
      </c>
      <c r="O1175" s="6" t="s">
        <v>49</v>
      </c>
      <c r="P1175" s="6" t="s">
        <v>49</v>
      </c>
      <c r="Q1175" s="6" t="s">
        <v>49</v>
      </c>
      <c r="R1175" s="6" t="s">
        <v>49</v>
      </c>
      <c r="S1175" s="6" t="s">
        <v>49</v>
      </c>
      <c r="T1175" s="6" t="s">
        <v>49</v>
      </c>
      <c r="U1175" s="6" t="s">
        <v>49</v>
      </c>
      <c r="V1175" s="6" t="s">
        <v>49</v>
      </c>
      <c r="W1175" s="6" t="s">
        <v>106</v>
      </c>
      <c r="X1175" s="6" t="s">
        <v>986</v>
      </c>
      <c r="Y1175" s="6" t="s">
        <v>1078</v>
      </c>
      <c r="Z1175" s="6" t="s">
        <v>1079</v>
      </c>
    </row>
    <row r="1176" spans="1:26" ht="13.2">
      <c r="A1176" s="5">
        <v>45161.79037894676</v>
      </c>
      <c r="B1176" s="6" t="s">
        <v>1080</v>
      </c>
      <c r="C1176" s="6" t="s">
        <v>44</v>
      </c>
      <c r="D1176" s="6" t="s">
        <v>1081</v>
      </c>
      <c r="E1176" s="6" t="s">
        <v>75</v>
      </c>
      <c r="F1176" s="6" t="s">
        <v>30</v>
      </c>
      <c r="G1176" s="6" t="s">
        <v>31</v>
      </c>
      <c r="H1176" s="6" t="s">
        <v>112</v>
      </c>
      <c r="I1176" s="6" t="s">
        <v>47</v>
      </c>
      <c r="J1176" s="6" t="s">
        <v>48</v>
      </c>
      <c r="K1176" s="6" t="s">
        <v>60</v>
      </c>
      <c r="L1176" s="6" t="s">
        <v>48</v>
      </c>
      <c r="M1176" s="6" t="s">
        <v>60</v>
      </c>
      <c r="N1176" s="6" t="s">
        <v>60</v>
      </c>
      <c r="O1176" s="6" t="s">
        <v>68</v>
      </c>
      <c r="P1176" s="6" t="s">
        <v>69</v>
      </c>
      <c r="Q1176" s="6" t="s">
        <v>69</v>
      </c>
      <c r="R1176" s="6" t="s">
        <v>69</v>
      </c>
      <c r="S1176" s="6" t="s">
        <v>69</v>
      </c>
      <c r="T1176" s="6" t="s">
        <v>69</v>
      </c>
      <c r="U1176" s="6" t="s">
        <v>49</v>
      </c>
      <c r="V1176" s="6" t="s">
        <v>69</v>
      </c>
      <c r="W1176" s="6" t="s">
        <v>154</v>
      </c>
      <c r="X1176" s="6" t="s">
        <v>947</v>
      </c>
      <c r="Y1176" s="6" t="s">
        <v>41</v>
      </c>
      <c r="Z1176" s="6" t="s">
        <v>1082</v>
      </c>
    </row>
    <row r="1177" spans="1:26" ht="13.2">
      <c r="A1177" s="5">
        <v>45161.793531030096</v>
      </c>
      <c r="B1177" s="6" t="s">
        <v>1086</v>
      </c>
      <c r="C1177" s="6" t="s">
        <v>27</v>
      </c>
      <c r="D1177" s="6" t="s">
        <v>1087</v>
      </c>
      <c r="E1177" s="6" t="s">
        <v>75</v>
      </c>
      <c r="F1177" s="6" t="s">
        <v>164</v>
      </c>
      <c r="G1177" s="6" t="s">
        <v>214</v>
      </c>
      <c r="H1177" s="6" t="s">
        <v>125</v>
      </c>
      <c r="I1177" s="6" t="s">
        <v>47</v>
      </c>
      <c r="J1177" s="6" t="s">
        <v>48</v>
      </c>
      <c r="K1177" s="6" t="s">
        <v>48</v>
      </c>
      <c r="L1177" s="6" t="s">
        <v>35</v>
      </c>
      <c r="M1177" s="6" t="s">
        <v>35</v>
      </c>
      <c r="N1177" s="6" t="s">
        <v>35</v>
      </c>
      <c r="O1177" s="6" t="s">
        <v>49</v>
      </c>
      <c r="P1177" s="6" t="s">
        <v>37</v>
      </c>
      <c r="Q1177" s="6" t="s">
        <v>38</v>
      </c>
      <c r="R1177" s="6" t="s">
        <v>49</v>
      </c>
      <c r="S1177" s="6" t="s">
        <v>37</v>
      </c>
      <c r="T1177" s="6" t="s">
        <v>49</v>
      </c>
      <c r="U1177" s="6" t="s">
        <v>49</v>
      </c>
      <c r="V1177" s="6" t="s">
        <v>38</v>
      </c>
      <c r="W1177" s="6" t="s">
        <v>206</v>
      </c>
      <c r="X1177" s="6" t="s">
        <v>1088</v>
      </c>
      <c r="Y1177" s="6" t="s">
        <v>1089</v>
      </c>
      <c r="Z1177" s="6" t="s">
        <v>1090</v>
      </c>
    </row>
    <row r="1178" spans="1:26" ht="13.2">
      <c r="A1178" s="5">
        <v>45161.800950960649</v>
      </c>
      <c r="B1178" s="6" t="s">
        <v>1098</v>
      </c>
      <c r="C1178" s="6" t="s">
        <v>27</v>
      </c>
      <c r="D1178" s="6" t="s">
        <v>1099</v>
      </c>
      <c r="E1178" s="6" t="s">
        <v>75</v>
      </c>
      <c r="F1178" s="6" t="s">
        <v>248</v>
      </c>
      <c r="G1178" s="6" t="s">
        <v>454</v>
      </c>
      <c r="H1178" s="6" t="s">
        <v>112</v>
      </c>
      <c r="I1178" s="6" t="s">
        <v>47</v>
      </c>
      <c r="J1178" s="6" t="s">
        <v>48</v>
      </c>
      <c r="K1178" s="6" t="s">
        <v>48</v>
      </c>
      <c r="L1178" s="6" t="s">
        <v>48</v>
      </c>
      <c r="M1178" s="6" t="s">
        <v>35</v>
      </c>
      <c r="N1178" s="6" t="s">
        <v>35</v>
      </c>
      <c r="O1178" s="6" t="s">
        <v>49</v>
      </c>
      <c r="P1178" s="6" t="s">
        <v>49</v>
      </c>
      <c r="Q1178" s="6" t="s">
        <v>37</v>
      </c>
      <c r="R1178" s="6" t="s">
        <v>38</v>
      </c>
      <c r="S1178" s="6" t="s">
        <v>37</v>
      </c>
      <c r="T1178" s="6" t="s">
        <v>38</v>
      </c>
      <c r="U1178" s="6" t="s">
        <v>38</v>
      </c>
      <c r="V1178" s="6" t="s">
        <v>37</v>
      </c>
      <c r="W1178" s="6" t="s">
        <v>139</v>
      </c>
      <c r="X1178" s="6" t="s">
        <v>1061</v>
      </c>
      <c r="Y1178" s="6" t="s">
        <v>286</v>
      </c>
      <c r="Z1178" s="6" t="s">
        <v>1100</v>
      </c>
    </row>
    <row r="1179" spans="1:26" ht="13.2">
      <c r="A1179" s="5">
        <v>45161.803380879632</v>
      </c>
      <c r="B1179" s="6" t="s">
        <v>1101</v>
      </c>
      <c r="C1179" s="6" t="s">
        <v>44</v>
      </c>
      <c r="D1179" s="6" t="s">
        <v>111</v>
      </c>
      <c r="E1179" s="6" t="s">
        <v>75</v>
      </c>
      <c r="F1179" s="6" t="s">
        <v>76</v>
      </c>
      <c r="G1179" s="6" t="s">
        <v>31</v>
      </c>
      <c r="H1179" s="6" t="s">
        <v>226</v>
      </c>
      <c r="I1179" s="6" t="s">
        <v>33</v>
      </c>
      <c r="J1179" s="6" t="s">
        <v>35</v>
      </c>
      <c r="K1179" s="6" t="s">
        <v>35</v>
      </c>
      <c r="L1179" s="6" t="s">
        <v>35</v>
      </c>
      <c r="M1179" s="6" t="s">
        <v>35</v>
      </c>
      <c r="N1179" s="6" t="s">
        <v>35</v>
      </c>
      <c r="O1179" s="6" t="s">
        <v>87</v>
      </c>
      <c r="P1179" s="6" t="s">
        <v>37</v>
      </c>
      <c r="Q1179" s="6" t="s">
        <v>37</v>
      </c>
      <c r="R1179" s="6" t="s">
        <v>37</v>
      </c>
      <c r="S1179" s="6" t="s">
        <v>37</v>
      </c>
      <c r="T1179" s="6" t="s">
        <v>37</v>
      </c>
      <c r="U1179" s="6" t="s">
        <v>37</v>
      </c>
      <c r="V1179" s="6" t="s">
        <v>37</v>
      </c>
      <c r="W1179" s="6" t="s">
        <v>154</v>
      </c>
      <c r="X1179" s="6" t="s">
        <v>1084</v>
      </c>
      <c r="Y1179" s="6" t="s">
        <v>286</v>
      </c>
      <c r="Z1179" s="6" t="s">
        <v>1102</v>
      </c>
    </row>
    <row r="1180" spans="1:26" ht="13.2">
      <c r="A1180" s="5">
        <v>45161.816350740744</v>
      </c>
      <c r="B1180" s="6" t="s">
        <v>1110</v>
      </c>
      <c r="C1180" s="6" t="s">
        <v>44</v>
      </c>
      <c r="D1180" s="6" t="s">
        <v>1111</v>
      </c>
      <c r="E1180" s="6" t="s">
        <v>75</v>
      </c>
      <c r="F1180" s="6" t="s">
        <v>164</v>
      </c>
      <c r="G1180" s="6" t="s">
        <v>1112</v>
      </c>
      <c r="H1180" s="6" t="s">
        <v>201</v>
      </c>
      <c r="I1180" s="6" t="s">
        <v>47</v>
      </c>
      <c r="J1180" s="6" t="s">
        <v>35</v>
      </c>
      <c r="K1180" s="6" t="s">
        <v>35</v>
      </c>
      <c r="L1180" s="6" t="s">
        <v>35</v>
      </c>
      <c r="M1180" s="6" t="s">
        <v>35</v>
      </c>
      <c r="N1180" s="6" t="s">
        <v>35</v>
      </c>
      <c r="O1180" s="6" t="s">
        <v>49</v>
      </c>
      <c r="P1180" s="6" t="s">
        <v>37</v>
      </c>
      <c r="Q1180" s="6" t="s">
        <v>37</v>
      </c>
      <c r="R1180" s="6" t="s">
        <v>37</v>
      </c>
      <c r="S1180" s="6" t="s">
        <v>37</v>
      </c>
      <c r="T1180" s="6" t="s">
        <v>37</v>
      </c>
      <c r="U1180" s="6" t="s">
        <v>37</v>
      </c>
      <c r="V1180" s="6" t="s">
        <v>37</v>
      </c>
      <c r="W1180" s="6" t="s">
        <v>1113</v>
      </c>
      <c r="X1180" s="6" t="s">
        <v>1114</v>
      </c>
      <c r="Y1180" s="6" t="s">
        <v>409</v>
      </c>
      <c r="Z1180" s="6" t="s">
        <v>1115</v>
      </c>
    </row>
    <row r="1181" spans="1:26" ht="13.2">
      <c r="A1181" s="5">
        <v>45161.849872268518</v>
      </c>
      <c r="B1181" s="6" t="s">
        <v>1135</v>
      </c>
      <c r="C1181" s="6" t="s">
        <v>27</v>
      </c>
      <c r="D1181" s="6" t="s">
        <v>1136</v>
      </c>
      <c r="E1181" s="6" t="s">
        <v>75</v>
      </c>
      <c r="F1181" s="6" t="s">
        <v>164</v>
      </c>
      <c r="G1181" s="6" t="s">
        <v>214</v>
      </c>
      <c r="H1181" s="6" t="s">
        <v>112</v>
      </c>
      <c r="I1181" s="6" t="s">
        <v>47</v>
      </c>
      <c r="J1181" s="6" t="s">
        <v>60</v>
      </c>
      <c r="K1181" s="6" t="s">
        <v>35</v>
      </c>
      <c r="L1181" s="6" t="s">
        <v>48</v>
      </c>
      <c r="M1181" s="6" t="s">
        <v>48</v>
      </c>
      <c r="N1181" s="6" t="s">
        <v>48</v>
      </c>
      <c r="O1181" s="6" t="s">
        <v>49</v>
      </c>
      <c r="P1181" s="6" t="s">
        <v>49</v>
      </c>
      <c r="Q1181" s="6" t="s">
        <v>49</v>
      </c>
      <c r="R1181" s="6" t="s">
        <v>49</v>
      </c>
      <c r="S1181" s="6" t="s">
        <v>49</v>
      </c>
      <c r="T1181" s="6" t="s">
        <v>49</v>
      </c>
      <c r="U1181" s="6" t="s">
        <v>49</v>
      </c>
      <c r="V1181" s="6" t="s">
        <v>49</v>
      </c>
      <c r="W1181" s="6" t="s">
        <v>88</v>
      </c>
      <c r="X1181" s="6" t="s">
        <v>940</v>
      </c>
      <c r="Y1181" s="6" t="s">
        <v>531</v>
      </c>
      <c r="Z1181" s="6" t="s">
        <v>1137</v>
      </c>
    </row>
    <row r="1182" spans="1:26" ht="13.2">
      <c r="A1182" s="5">
        <v>45161.849983657405</v>
      </c>
      <c r="B1182" s="6" t="s">
        <v>1138</v>
      </c>
      <c r="C1182" s="6" t="s">
        <v>27</v>
      </c>
      <c r="D1182" s="6" t="s">
        <v>196</v>
      </c>
      <c r="E1182" s="6" t="s">
        <v>75</v>
      </c>
      <c r="F1182" s="6" t="s">
        <v>30</v>
      </c>
      <c r="G1182" s="6" t="s">
        <v>31</v>
      </c>
      <c r="H1182" s="6" t="s">
        <v>46</v>
      </c>
      <c r="I1182" s="6" t="s">
        <v>33</v>
      </c>
      <c r="J1182" s="6" t="s">
        <v>35</v>
      </c>
      <c r="K1182" s="6" t="s">
        <v>48</v>
      </c>
      <c r="L1182" s="6" t="s">
        <v>48</v>
      </c>
      <c r="M1182" s="6" t="s">
        <v>48</v>
      </c>
      <c r="N1182" s="6" t="s">
        <v>35</v>
      </c>
      <c r="O1182" s="6" t="s">
        <v>49</v>
      </c>
      <c r="P1182" s="6" t="s">
        <v>49</v>
      </c>
      <c r="Q1182" s="6" t="s">
        <v>37</v>
      </c>
      <c r="R1182" s="6" t="s">
        <v>49</v>
      </c>
      <c r="S1182" s="6" t="s">
        <v>37</v>
      </c>
      <c r="T1182" s="6" t="s">
        <v>49</v>
      </c>
      <c r="U1182" s="6" t="s">
        <v>37</v>
      </c>
      <c r="V1182" s="6" t="s">
        <v>49</v>
      </c>
      <c r="W1182" s="6" t="s">
        <v>132</v>
      </c>
      <c r="X1182" s="6" t="s">
        <v>1058</v>
      </c>
      <c r="Y1182" s="6" t="s">
        <v>555</v>
      </c>
      <c r="Z1182" s="6" t="s">
        <v>1139</v>
      </c>
    </row>
    <row r="1183" spans="1:26" ht="13.2">
      <c r="A1183" s="5">
        <v>45161.860817708337</v>
      </c>
      <c r="B1183" s="6" t="s">
        <v>1140</v>
      </c>
      <c r="C1183" s="6" t="s">
        <v>44</v>
      </c>
      <c r="D1183" s="6" t="s">
        <v>218</v>
      </c>
      <c r="E1183" s="6" t="s">
        <v>29</v>
      </c>
      <c r="F1183" s="6" t="s">
        <v>30</v>
      </c>
      <c r="G1183" s="6" t="s">
        <v>31</v>
      </c>
      <c r="H1183" s="6" t="s">
        <v>46</v>
      </c>
      <c r="I1183" s="6" t="s">
        <v>47</v>
      </c>
      <c r="J1183" s="6" t="s">
        <v>48</v>
      </c>
      <c r="K1183" s="6" t="s">
        <v>48</v>
      </c>
      <c r="L1183" s="6" t="s">
        <v>48</v>
      </c>
      <c r="M1183" s="6" t="s">
        <v>48</v>
      </c>
      <c r="N1183" s="6" t="s">
        <v>48</v>
      </c>
      <c r="O1183" s="6" t="s">
        <v>49</v>
      </c>
      <c r="P1183" s="6" t="s">
        <v>49</v>
      </c>
      <c r="Q1183" s="6" t="s">
        <v>49</v>
      </c>
      <c r="R1183" s="6" t="s">
        <v>49</v>
      </c>
      <c r="S1183" s="6" t="s">
        <v>49</v>
      </c>
      <c r="T1183" s="6" t="s">
        <v>49</v>
      </c>
      <c r="U1183" s="6" t="s">
        <v>49</v>
      </c>
      <c r="V1183" s="6" t="s">
        <v>49</v>
      </c>
      <c r="W1183" s="6" t="s">
        <v>126</v>
      </c>
      <c r="X1183" s="6" t="s">
        <v>1141</v>
      </c>
      <c r="Y1183" s="6" t="s">
        <v>1142</v>
      </c>
      <c r="Z1183" s="6" t="s">
        <v>1143</v>
      </c>
    </row>
    <row r="1184" spans="1:26" ht="13.2">
      <c r="A1184" s="5">
        <v>45161.911274328704</v>
      </c>
      <c r="B1184" s="6" t="s">
        <v>1156</v>
      </c>
      <c r="C1184" s="6" t="s">
        <v>44</v>
      </c>
      <c r="D1184" s="6" t="s">
        <v>1157</v>
      </c>
      <c r="E1184" s="6" t="s">
        <v>75</v>
      </c>
      <c r="F1184" s="6" t="s">
        <v>30</v>
      </c>
      <c r="G1184" s="6" t="s">
        <v>31</v>
      </c>
      <c r="H1184" s="6" t="s">
        <v>125</v>
      </c>
      <c r="I1184" s="6" t="s">
        <v>47</v>
      </c>
      <c r="J1184" s="6" t="s">
        <v>48</v>
      </c>
      <c r="K1184" s="6" t="s">
        <v>48</v>
      </c>
      <c r="L1184" s="6" t="s">
        <v>48</v>
      </c>
      <c r="M1184" s="6" t="s">
        <v>60</v>
      </c>
      <c r="N1184" s="6" t="s">
        <v>48</v>
      </c>
      <c r="O1184" s="6" t="s">
        <v>49</v>
      </c>
      <c r="P1184" s="6" t="s">
        <v>49</v>
      </c>
      <c r="Q1184" s="6" t="s">
        <v>49</v>
      </c>
      <c r="R1184" s="6" t="s">
        <v>37</v>
      </c>
      <c r="S1184" s="6" t="s">
        <v>49</v>
      </c>
      <c r="T1184" s="6" t="s">
        <v>49</v>
      </c>
      <c r="U1184" s="6" t="s">
        <v>49</v>
      </c>
      <c r="V1184" s="6" t="s">
        <v>37</v>
      </c>
      <c r="W1184" s="6" t="s">
        <v>70</v>
      </c>
      <c r="X1184" s="6" t="s">
        <v>1158</v>
      </c>
      <c r="Y1184" s="6" t="s">
        <v>393</v>
      </c>
      <c r="Z1184" s="6" t="s">
        <v>1159</v>
      </c>
    </row>
    <row r="1185" spans="1:26" ht="13.2">
      <c r="A1185" s="5">
        <v>45161.91191357639</v>
      </c>
      <c r="B1185" s="6" t="s">
        <v>1160</v>
      </c>
      <c r="C1185" s="6" t="s">
        <v>44</v>
      </c>
      <c r="D1185" s="6" t="s">
        <v>1161</v>
      </c>
      <c r="E1185" s="6" t="s">
        <v>29</v>
      </c>
      <c r="F1185" s="6" t="s">
        <v>30</v>
      </c>
      <c r="G1185" s="6" t="s">
        <v>31</v>
      </c>
      <c r="H1185" s="6" t="s">
        <v>83</v>
      </c>
      <c r="I1185" s="6" t="s">
        <v>33</v>
      </c>
      <c r="J1185" s="6" t="s">
        <v>35</v>
      </c>
      <c r="K1185" s="6" t="s">
        <v>35</v>
      </c>
      <c r="L1185" s="6" t="s">
        <v>35</v>
      </c>
      <c r="M1185" s="6" t="s">
        <v>35</v>
      </c>
      <c r="N1185" s="6" t="s">
        <v>35</v>
      </c>
      <c r="O1185" s="6" t="s">
        <v>87</v>
      </c>
      <c r="P1185" s="6" t="s">
        <v>49</v>
      </c>
      <c r="Q1185" s="6" t="s">
        <v>37</v>
      </c>
      <c r="R1185" s="6" t="s">
        <v>49</v>
      </c>
      <c r="S1185" s="6" t="s">
        <v>37</v>
      </c>
      <c r="T1185" s="6" t="s">
        <v>37</v>
      </c>
      <c r="U1185" s="6" t="s">
        <v>37</v>
      </c>
      <c r="V1185" s="6" t="s">
        <v>37</v>
      </c>
      <c r="W1185" s="6" t="s">
        <v>1162</v>
      </c>
      <c r="X1185" s="6" t="s">
        <v>1163</v>
      </c>
      <c r="Y1185" s="6" t="s">
        <v>223</v>
      </c>
      <c r="Z1185" s="6" t="s">
        <v>1164</v>
      </c>
    </row>
    <row r="1186" spans="1:26" ht="13.2">
      <c r="A1186" s="5">
        <v>45161.929415439816</v>
      </c>
      <c r="B1186" s="6" t="s">
        <v>1165</v>
      </c>
      <c r="C1186" s="6" t="s">
        <v>44</v>
      </c>
      <c r="D1186" s="6" t="s">
        <v>28</v>
      </c>
      <c r="E1186" s="6" t="s">
        <v>75</v>
      </c>
      <c r="F1186" s="6" t="s">
        <v>30</v>
      </c>
      <c r="G1186" s="6" t="s">
        <v>31</v>
      </c>
      <c r="H1186" s="6" t="s">
        <v>83</v>
      </c>
      <c r="I1186" s="6" t="s">
        <v>33</v>
      </c>
      <c r="J1186" s="6" t="s">
        <v>34</v>
      </c>
      <c r="K1186" s="6" t="s">
        <v>34</v>
      </c>
      <c r="L1186" s="6" t="s">
        <v>34</v>
      </c>
      <c r="M1186" s="6" t="s">
        <v>35</v>
      </c>
      <c r="N1186" s="6" t="s">
        <v>35</v>
      </c>
      <c r="O1186" s="6" t="s">
        <v>87</v>
      </c>
      <c r="P1186" s="6" t="s">
        <v>37</v>
      </c>
      <c r="Q1186" s="6" t="s">
        <v>37</v>
      </c>
      <c r="R1186" s="6" t="s">
        <v>37</v>
      </c>
      <c r="S1186" s="6" t="s">
        <v>37</v>
      </c>
      <c r="T1186" s="6" t="s">
        <v>49</v>
      </c>
      <c r="U1186" s="6" t="s">
        <v>37</v>
      </c>
      <c r="V1186" s="6" t="s">
        <v>37</v>
      </c>
      <c r="W1186" s="6" t="s">
        <v>126</v>
      </c>
      <c r="X1186" s="6" t="s">
        <v>940</v>
      </c>
      <c r="Y1186" s="6" t="s">
        <v>90</v>
      </c>
      <c r="Z1186" s="6" t="s">
        <v>1166</v>
      </c>
    </row>
    <row r="1187" spans="1:26" ht="13.2">
      <c r="A1187" s="5">
        <v>45161.931221087958</v>
      </c>
      <c r="B1187" s="6" t="s">
        <v>1167</v>
      </c>
      <c r="C1187" s="6" t="s">
        <v>44</v>
      </c>
      <c r="D1187" s="6" t="s">
        <v>118</v>
      </c>
      <c r="E1187" s="6" t="s">
        <v>75</v>
      </c>
      <c r="F1187" s="6" t="s">
        <v>30</v>
      </c>
      <c r="G1187" s="6" t="s">
        <v>214</v>
      </c>
      <c r="H1187" s="6" t="s">
        <v>83</v>
      </c>
      <c r="I1187" s="6" t="s">
        <v>33</v>
      </c>
      <c r="J1187" s="6" t="s">
        <v>34</v>
      </c>
      <c r="K1187" s="6" t="s">
        <v>34</v>
      </c>
      <c r="L1187" s="6" t="s">
        <v>326</v>
      </c>
      <c r="M1187" s="6" t="s">
        <v>34</v>
      </c>
      <c r="N1187" s="6" t="s">
        <v>326</v>
      </c>
      <c r="O1187" s="6" t="s">
        <v>36</v>
      </c>
      <c r="P1187" s="6" t="s">
        <v>38</v>
      </c>
      <c r="Q1187" s="6" t="s">
        <v>363</v>
      </c>
      <c r="R1187" s="6" t="s">
        <v>38</v>
      </c>
      <c r="S1187" s="6" t="s">
        <v>38</v>
      </c>
      <c r="T1187" s="6" t="s">
        <v>363</v>
      </c>
      <c r="U1187" s="6" t="s">
        <v>38</v>
      </c>
      <c r="V1187" s="6" t="s">
        <v>38</v>
      </c>
      <c r="W1187" s="6" t="s">
        <v>266</v>
      </c>
      <c r="X1187" s="6" t="s">
        <v>1016</v>
      </c>
      <c r="Y1187" s="6" t="s">
        <v>283</v>
      </c>
      <c r="Z1187" s="6" t="s">
        <v>1168</v>
      </c>
    </row>
    <row r="1188" spans="1:26" ht="13.2">
      <c r="A1188" s="5">
        <v>45161.936125856482</v>
      </c>
      <c r="B1188" s="6" t="s">
        <v>1169</v>
      </c>
      <c r="C1188" s="6" t="s">
        <v>44</v>
      </c>
      <c r="D1188" s="6" t="s">
        <v>1170</v>
      </c>
      <c r="E1188" s="6" t="s">
        <v>75</v>
      </c>
      <c r="F1188" s="6" t="s">
        <v>76</v>
      </c>
      <c r="G1188" s="6" t="s">
        <v>31</v>
      </c>
      <c r="H1188" s="6" t="s">
        <v>83</v>
      </c>
      <c r="I1188" s="6" t="s">
        <v>33</v>
      </c>
      <c r="J1188" s="6" t="s">
        <v>35</v>
      </c>
      <c r="K1188" s="6" t="s">
        <v>35</v>
      </c>
      <c r="L1188" s="6" t="s">
        <v>48</v>
      </c>
      <c r="M1188" s="6" t="s">
        <v>48</v>
      </c>
      <c r="N1188" s="6" t="s">
        <v>35</v>
      </c>
      <c r="O1188" s="6" t="s">
        <v>49</v>
      </c>
      <c r="P1188" s="6" t="s">
        <v>37</v>
      </c>
      <c r="Q1188" s="6" t="s">
        <v>49</v>
      </c>
      <c r="R1188" s="6" t="s">
        <v>49</v>
      </c>
      <c r="S1188" s="6" t="s">
        <v>49</v>
      </c>
      <c r="T1188" s="6" t="s">
        <v>49</v>
      </c>
      <c r="U1188" s="6" t="s">
        <v>49</v>
      </c>
      <c r="V1188" s="6" t="s">
        <v>37</v>
      </c>
      <c r="W1188" s="6" t="s">
        <v>126</v>
      </c>
      <c r="X1188" s="6" t="s">
        <v>955</v>
      </c>
      <c r="Y1188" s="6" t="s">
        <v>555</v>
      </c>
      <c r="Z1188" s="6" t="s">
        <v>1171</v>
      </c>
    </row>
    <row r="1189" spans="1:26" ht="13.2">
      <c r="A1189" s="5">
        <v>45161.993593217594</v>
      </c>
      <c r="B1189" s="6" t="s">
        <v>1178</v>
      </c>
      <c r="C1189" s="6" t="s">
        <v>27</v>
      </c>
      <c r="D1189" s="6" t="s">
        <v>1179</v>
      </c>
      <c r="E1189" s="6" t="s">
        <v>29</v>
      </c>
      <c r="F1189" s="6" t="s">
        <v>30</v>
      </c>
      <c r="G1189" s="6" t="s">
        <v>31</v>
      </c>
      <c r="H1189" s="6" t="s">
        <v>112</v>
      </c>
      <c r="I1189" s="6" t="s">
        <v>33</v>
      </c>
      <c r="J1189" s="6" t="s">
        <v>35</v>
      </c>
      <c r="K1189" s="6" t="s">
        <v>35</v>
      </c>
      <c r="L1189" s="6" t="s">
        <v>35</v>
      </c>
      <c r="M1189" s="6" t="s">
        <v>35</v>
      </c>
      <c r="N1189" s="6" t="s">
        <v>35</v>
      </c>
      <c r="O1189" s="6" t="s">
        <v>87</v>
      </c>
      <c r="P1189" s="6" t="s">
        <v>37</v>
      </c>
      <c r="Q1189" s="6" t="s">
        <v>38</v>
      </c>
      <c r="R1189" s="6" t="s">
        <v>37</v>
      </c>
      <c r="S1189" s="6" t="s">
        <v>37</v>
      </c>
      <c r="T1189" s="6" t="s">
        <v>37</v>
      </c>
      <c r="U1189" s="6" t="s">
        <v>37</v>
      </c>
      <c r="V1189" s="6" t="s">
        <v>37</v>
      </c>
      <c r="W1189" s="6" t="s">
        <v>713</v>
      </c>
      <c r="X1189" s="6" t="s">
        <v>1180</v>
      </c>
      <c r="Y1189" s="6" t="s">
        <v>168</v>
      </c>
      <c r="Z1189" s="6" t="s">
        <v>1181</v>
      </c>
    </row>
    <row r="1190" spans="1:26" ht="13.2">
      <c r="A1190" s="5">
        <v>45162.040876053245</v>
      </c>
      <c r="B1190" s="6" t="s">
        <v>1185</v>
      </c>
      <c r="C1190" s="6" t="s">
        <v>27</v>
      </c>
      <c r="D1190" s="6" t="s">
        <v>1186</v>
      </c>
      <c r="E1190" s="6" t="s">
        <v>230</v>
      </c>
      <c r="F1190" s="6" t="s">
        <v>30</v>
      </c>
      <c r="G1190" s="6" t="s">
        <v>214</v>
      </c>
      <c r="H1190" s="6" t="s">
        <v>125</v>
      </c>
      <c r="I1190" s="6" t="s">
        <v>47</v>
      </c>
      <c r="J1190" s="6" t="s">
        <v>48</v>
      </c>
      <c r="K1190" s="6" t="s">
        <v>48</v>
      </c>
      <c r="L1190" s="6" t="s">
        <v>35</v>
      </c>
      <c r="M1190" s="6" t="s">
        <v>48</v>
      </c>
      <c r="N1190" s="6" t="s">
        <v>35</v>
      </c>
      <c r="O1190" s="6" t="s">
        <v>49</v>
      </c>
      <c r="P1190" s="6" t="s">
        <v>49</v>
      </c>
      <c r="Q1190" s="6" t="s">
        <v>37</v>
      </c>
      <c r="R1190" s="6" t="s">
        <v>69</v>
      </c>
      <c r="S1190" s="6" t="s">
        <v>49</v>
      </c>
      <c r="T1190" s="6" t="s">
        <v>69</v>
      </c>
      <c r="U1190" s="6" t="s">
        <v>49</v>
      </c>
      <c r="V1190" s="6" t="s">
        <v>49</v>
      </c>
      <c r="W1190" s="6" t="s">
        <v>88</v>
      </c>
      <c r="X1190" s="6" t="s">
        <v>940</v>
      </c>
      <c r="Y1190" s="6" t="s">
        <v>1187</v>
      </c>
      <c r="Z1190" s="6" t="s">
        <v>1188</v>
      </c>
    </row>
    <row r="1191" spans="1:26" ht="13.2">
      <c r="A1191" s="5">
        <v>45162.19337695602</v>
      </c>
      <c r="B1191" s="6" t="s">
        <v>1191</v>
      </c>
      <c r="C1191" s="6" t="s">
        <v>27</v>
      </c>
      <c r="D1191" s="6" t="s">
        <v>1192</v>
      </c>
      <c r="E1191" s="6" t="s">
        <v>29</v>
      </c>
      <c r="F1191" s="6" t="s">
        <v>30</v>
      </c>
      <c r="G1191" s="6" t="s">
        <v>31</v>
      </c>
      <c r="H1191" s="6" t="s">
        <v>125</v>
      </c>
      <c r="I1191" s="6" t="s">
        <v>47</v>
      </c>
      <c r="J1191" s="6" t="s">
        <v>35</v>
      </c>
      <c r="K1191" s="6" t="s">
        <v>48</v>
      </c>
      <c r="L1191" s="6" t="s">
        <v>48</v>
      </c>
      <c r="M1191" s="6" t="s">
        <v>60</v>
      </c>
      <c r="N1191" s="6" t="s">
        <v>48</v>
      </c>
      <c r="O1191" s="6" t="s">
        <v>49</v>
      </c>
      <c r="P1191" s="6" t="s">
        <v>49</v>
      </c>
      <c r="Q1191" s="6" t="s">
        <v>37</v>
      </c>
      <c r="R1191" s="6" t="s">
        <v>49</v>
      </c>
      <c r="S1191" s="6" t="s">
        <v>49</v>
      </c>
      <c r="T1191" s="6" t="s">
        <v>49</v>
      </c>
      <c r="U1191" s="6" t="s">
        <v>49</v>
      </c>
      <c r="V1191" s="6" t="s">
        <v>37</v>
      </c>
      <c r="W1191" s="6" t="s">
        <v>113</v>
      </c>
      <c r="X1191" s="6" t="s">
        <v>1193</v>
      </c>
      <c r="Y1191" s="6" t="s">
        <v>828</v>
      </c>
      <c r="Z1191" s="6" t="s">
        <v>1194</v>
      </c>
    </row>
    <row r="1192" spans="1:26" ht="13.2">
      <c r="A1192" s="5">
        <v>45162.249404999995</v>
      </c>
      <c r="B1192" s="6" t="s">
        <v>1197</v>
      </c>
      <c r="C1192" s="6" t="s">
        <v>27</v>
      </c>
      <c r="D1192" s="6" t="s">
        <v>1198</v>
      </c>
      <c r="E1192" s="6" t="s">
        <v>75</v>
      </c>
      <c r="F1192" s="6" t="s">
        <v>164</v>
      </c>
      <c r="G1192" s="6" t="s">
        <v>214</v>
      </c>
      <c r="H1192" s="6" t="s">
        <v>46</v>
      </c>
      <c r="I1192" s="6" t="s">
        <v>33</v>
      </c>
      <c r="J1192" s="6" t="s">
        <v>35</v>
      </c>
      <c r="K1192" s="6" t="s">
        <v>35</v>
      </c>
      <c r="L1192" s="6" t="s">
        <v>34</v>
      </c>
      <c r="M1192" s="6" t="s">
        <v>35</v>
      </c>
      <c r="N1192" s="6" t="s">
        <v>35</v>
      </c>
      <c r="O1192" s="6" t="s">
        <v>87</v>
      </c>
      <c r="P1192" s="6" t="s">
        <v>37</v>
      </c>
      <c r="Q1192" s="6" t="s">
        <v>38</v>
      </c>
      <c r="R1192" s="6" t="s">
        <v>37</v>
      </c>
      <c r="S1192" s="6" t="s">
        <v>37</v>
      </c>
      <c r="T1192" s="6" t="s">
        <v>37</v>
      </c>
      <c r="U1192" s="6" t="s">
        <v>37</v>
      </c>
      <c r="V1192" s="6" t="s">
        <v>38</v>
      </c>
      <c r="W1192" s="6" t="s">
        <v>1199</v>
      </c>
      <c r="X1192" s="6" t="s">
        <v>1200</v>
      </c>
      <c r="Y1192" s="6" t="s">
        <v>1201</v>
      </c>
      <c r="Z1192" s="6" t="s">
        <v>1202</v>
      </c>
    </row>
    <row r="1193" spans="1:26" ht="13.2">
      <c r="A1193" s="5">
        <v>45162.281502916667</v>
      </c>
      <c r="B1193" s="6" t="s">
        <v>1206</v>
      </c>
      <c r="C1193" s="6" t="s">
        <v>44</v>
      </c>
      <c r="D1193" s="6" t="s">
        <v>66</v>
      </c>
      <c r="E1193" s="6" t="s">
        <v>56</v>
      </c>
      <c r="F1193" s="6" t="s">
        <v>76</v>
      </c>
      <c r="G1193" s="6" t="s">
        <v>403</v>
      </c>
      <c r="H1193" s="6" t="s">
        <v>32</v>
      </c>
      <c r="I1193" s="6" t="s">
        <v>33</v>
      </c>
      <c r="J1193" s="6" t="s">
        <v>34</v>
      </c>
      <c r="K1193" s="6" t="s">
        <v>34</v>
      </c>
      <c r="L1193" s="6" t="s">
        <v>35</v>
      </c>
      <c r="M1193" s="6" t="s">
        <v>35</v>
      </c>
      <c r="N1193" s="6" t="s">
        <v>34</v>
      </c>
      <c r="O1193" s="6" t="s">
        <v>87</v>
      </c>
      <c r="P1193" s="6" t="s">
        <v>37</v>
      </c>
      <c r="Q1193" s="6" t="s">
        <v>37</v>
      </c>
      <c r="R1193" s="6" t="s">
        <v>37</v>
      </c>
      <c r="S1193" s="6" t="s">
        <v>38</v>
      </c>
      <c r="T1193" s="6" t="s">
        <v>37</v>
      </c>
      <c r="U1193" s="6" t="s">
        <v>38</v>
      </c>
      <c r="V1193" s="6" t="s">
        <v>38</v>
      </c>
      <c r="W1193" s="6" t="s">
        <v>106</v>
      </c>
      <c r="X1193" s="6" t="s">
        <v>947</v>
      </c>
      <c r="Y1193" s="6" t="s">
        <v>409</v>
      </c>
      <c r="Z1193" s="6" t="s">
        <v>1207</v>
      </c>
    </row>
    <row r="1194" spans="1:26" ht="13.2">
      <c r="A1194" s="5">
        <v>45162.339677071759</v>
      </c>
      <c r="B1194" s="6" t="s">
        <v>1219</v>
      </c>
      <c r="C1194" s="6" t="s">
        <v>44</v>
      </c>
      <c r="D1194" s="6" t="s">
        <v>255</v>
      </c>
      <c r="E1194" s="6" t="s">
        <v>75</v>
      </c>
      <c r="F1194" s="6" t="s">
        <v>57</v>
      </c>
      <c r="G1194" s="6" t="s">
        <v>58</v>
      </c>
      <c r="H1194" s="6" t="s">
        <v>125</v>
      </c>
      <c r="I1194" s="6" t="s">
        <v>33</v>
      </c>
      <c r="J1194" s="6" t="s">
        <v>35</v>
      </c>
      <c r="K1194" s="6" t="s">
        <v>48</v>
      </c>
      <c r="L1194" s="6" t="s">
        <v>48</v>
      </c>
      <c r="M1194" s="6" t="s">
        <v>48</v>
      </c>
      <c r="N1194" s="6" t="s">
        <v>35</v>
      </c>
      <c r="O1194" s="6" t="s">
        <v>49</v>
      </c>
      <c r="P1194" s="6" t="s">
        <v>49</v>
      </c>
      <c r="Q1194" s="6" t="s">
        <v>49</v>
      </c>
      <c r="R1194" s="6" t="s">
        <v>49</v>
      </c>
      <c r="S1194" s="6" t="s">
        <v>49</v>
      </c>
      <c r="T1194" s="6" t="s">
        <v>49</v>
      </c>
      <c r="U1194" s="6" t="s">
        <v>49</v>
      </c>
      <c r="V1194" s="6" t="s">
        <v>37</v>
      </c>
      <c r="W1194" s="6" t="s">
        <v>95</v>
      </c>
      <c r="X1194" s="6" t="s">
        <v>986</v>
      </c>
      <c r="Y1194" s="6" t="s">
        <v>1067</v>
      </c>
      <c r="Z1194" s="6" t="s">
        <v>1220</v>
      </c>
    </row>
    <row r="1195" spans="1:26" ht="13.2">
      <c r="A1195" s="5">
        <v>45162.341490462961</v>
      </c>
      <c r="B1195" s="6" t="s">
        <v>1221</v>
      </c>
      <c r="C1195" s="6" t="s">
        <v>44</v>
      </c>
      <c r="D1195" s="6" t="s">
        <v>1222</v>
      </c>
      <c r="E1195" s="6" t="s">
        <v>75</v>
      </c>
      <c r="F1195" s="6" t="s">
        <v>30</v>
      </c>
      <c r="G1195" s="6" t="s">
        <v>31</v>
      </c>
      <c r="H1195" s="6" t="s">
        <v>59</v>
      </c>
      <c r="I1195" s="6" t="s">
        <v>47</v>
      </c>
      <c r="J1195" s="6" t="s">
        <v>48</v>
      </c>
      <c r="K1195" s="6" t="s">
        <v>48</v>
      </c>
      <c r="L1195" s="6" t="s">
        <v>48</v>
      </c>
      <c r="M1195" s="6" t="s">
        <v>60</v>
      </c>
      <c r="N1195" s="6" t="s">
        <v>35</v>
      </c>
      <c r="O1195" s="6" t="s">
        <v>49</v>
      </c>
      <c r="P1195" s="6" t="s">
        <v>69</v>
      </c>
      <c r="Q1195" s="6" t="s">
        <v>37</v>
      </c>
      <c r="R1195" s="6" t="s">
        <v>69</v>
      </c>
      <c r="S1195" s="6" t="s">
        <v>49</v>
      </c>
      <c r="T1195" s="6" t="s">
        <v>69</v>
      </c>
      <c r="U1195" s="6" t="s">
        <v>69</v>
      </c>
      <c r="V1195" s="6" t="s">
        <v>69</v>
      </c>
      <c r="W1195" s="6" t="s">
        <v>50</v>
      </c>
      <c r="X1195" s="6" t="s">
        <v>1223</v>
      </c>
      <c r="Y1195" s="6" t="s">
        <v>188</v>
      </c>
      <c r="Z1195" s="6" t="s">
        <v>1224</v>
      </c>
    </row>
    <row r="1196" spans="1:26" ht="13.2">
      <c r="A1196" s="5">
        <v>45162.344243796295</v>
      </c>
      <c r="B1196" s="6" t="s">
        <v>1226</v>
      </c>
      <c r="C1196" s="6" t="s">
        <v>44</v>
      </c>
      <c r="D1196" s="6" t="s">
        <v>1227</v>
      </c>
      <c r="E1196" s="6" t="s">
        <v>75</v>
      </c>
      <c r="F1196" s="6" t="s">
        <v>30</v>
      </c>
      <c r="G1196" s="6" t="s">
        <v>31</v>
      </c>
      <c r="H1196" s="6" t="s">
        <v>226</v>
      </c>
      <c r="I1196" s="6" t="s">
        <v>47</v>
      </c>
      <c r="J1196" s="6" t="s">
        <v>48</v>
      </c>
      <c r="K1196" s="6" t="s">
        <v>48</v>
      </c>
      <c r="L1196" s="6" t="s">
        <v>48</v>
      </c>
      <c r="M1196" s="6" t="s">
        <v>48</v>
      </c>
      <c r="N1196" s="6" t="s">
        <v>48</v>
      </c>
      <c r="O1196" s="6" t="s">
        <v>49</v>
      </c>
      <c r="P1196" s="6" t="s">
        <v>69</v>
      </c>
      <c r="Q1196" s="6" t="s">
        <v>49</v>
      </c>
      <c r="R1196" s="6" t="s">
        <v>49</v>
      </c>
      <c r="S1196" s="6" t="s">
        <v>69</v>
      </c>
      <c r="T1196" s="6" t="s">
        <v>49</v>
      </c>
      <c r="U1196" s="6" t="s">
        <v>49</v>
      </c>
      <c r="V1196" s="6" t="s">
        <v>49</v>
      </c>
      <c r="W1196" s="6" t="s">
        <v>95</v>
      </c>
      <c r="X1196" s="6" t="s">
        <v>1058</v>
      </c>
      <c r="Y1196" s="6" t="s">
        <v>1228</v>
      </c>
      <c r="Z1196" s="6" t="s">
        <v>1229</v>
      </c>
    </row>
    <row r="1197" spans="1:26" ht="13.2">
      <c r="A1197" s="5">
        <v>45162.376644548611</v>
      </c>
      <c r="B1197" s="6" t="s">
        <v>1238</v>
      </c>
      <c r="C1197" s="6" t="s">
        <v>27</v>
      </c>
      <c r="D1197" s="6" t="s">
        <v>1239</v>
      </c>
      <c r="E1197" s="6" t="s">
        <v>75</v>
      </c>
      <c r="F1197" s="6" t="s">
        <v>248</v>
      </c>
      <c r="G1197" s="6" t="s">
        <v>31</v>
      </c>
      <c r="H1197" s="6" t="s">
        <v>46</v>
      </c>
      <c r="I1197" s="6" t="s">
        <v>47</v>
      </c>
      <c r="J1197" s="6" t="s">
        <v>35</v>
      </c>
      <c r="K1197" s="6" t="s">
        <v>35</v>
      </c>
      <c r="L1197" s="6" t="s">
        <v>35</v>
      </c>
      <c r="M1197" s="6" t="s">
        <v>35</v>
      </c>
      <c r="N1197" s="6" t="s">
        <v>35</v>
      </c>
      <c r="O1197" s="6" t="s">
        <v>87</v>
      </c>
      <c r="P1197" s="6" t="s">
        <v>37</v>
      </c>
      <c r="Q1197" s="6" t="s">
        <v>37</v>
      </c>
      <c r="R1197" s="6" t="s">
        <v>37</v>
      </c>
      <c r="S1197" s="6" t="s">
        <v>37</v>
      </c>
      <c r="T1197" s="6" t="s">
        <v>37</v>
      </c>
      <c r="U1197" s="6" t="s">
        <v>37</v>
      </c>
      <c r="V1197" s="6" t="s">
        <v>37</v>
      </c>
      <c r="W1197" s="6" t="s">
        <v>191</v>
      </c>
      <c r="X1197" s="6" t="s">
        <v>1240</v>
      </c>
      <c r="Y1197" s="6" t="s">
        <v>578</v>
      </c>
      <c r="Z1197" s="6" t="s">
        <v>1241</v>
      </c>
    </row>
    <row r="1198" spans="1:26" ht="13.2">
      <c r="A1198" s="5">
        <v>45162.376906458332</v>
      </c>
      <c r="B1198" s="6" t="s">
        <v>1242</v>
      </c>
      <c r="C1198" s="6" t="s">
        <v>27</v>
      </c>
      <c r="D1198" s="6" t="s">
        <v>1243</v>
      </c>
      <c r="E1198" s="6" t="s">
        <v>29</v>
      </c>
      <c r="F1198" s="6" t="s">
        <v>30</v>
      </c>
      <c r="G1198" s="6" t="s">
        <v>31</v>
      </c>
      <c r="H1198" s="6" t="s">
        <v>83</v>
      </c>
      <c r="I1198" s="6" t="s">
        <v>33</v>
      </c>
      <c r="J1198" s="6" t="s">
        <v>35</v>
      </c>
      <c r="K1198" s="6" t="s">
        <v>35</v>
      </c>
      <c r="L1198" s="6" t="s">
        <v>35</v>
      </c>
      <c r="M1198" s="6" t="s">
        <v>35</v>
      </c>
      <c r="N1198" s="6" t="s">
        <v>35</v>
      </c>
      <c r="O1198" s="6" t="s">
        <v>49</v>
      </c>
      <c r="P1198" s="6" t="s">
        <v>37</v>
      </c>
      <c r="Q1198" s="6" t="s">
        <v>37</v>
      </c>
      <c r="R1198" s="6" t="s">
        <v>37</v>
      </c>
      <c r="S1198" s="6" t="s">
        <v>37</v>
      </c>
      <c r="T1198" s="6" t="s">
        <v>37</v>
      </c>
      <c r="U1198" s="6" t="s">
        <v>37</v>
      </c>
      <c r="V1198" s="6" t="s">
        <v>37</v>
      </c>
      <c r="W1198" s="6" t="s">
        <v>106</v>
      </c>
      <c r="X1198" s="6" t="s">
        <v>947</v>
      </c>
      <c r="Y1198" s="6" t="s">
        <v>193</v>
      </c>
      <c r="Z1198" s="6" t="s">
        <v>1244</v>
      </c>
    </row>
    <row r="1199" spans="1:26" ht="13.2">
      <c r="A1199" s="5">
        <v>45162.402291840277</v>
      </c>
      <c r="B1199" s="6" t="s">
        <v>1261</v>
      </c>
      <c r="C1199" s="6" t="s">
        <v>44</v>
      </c>
      <c r="D1199" s="6" t="s">
        <v>1262</v>
      </c>
      <c r="E1199" s="6" t="s">
        <v>75</v>
      </c>
      <c r="F1199" s="6" t="s">
        <v>76</v>
      </c>
      <c r="G1199" s="6" t="s">
        <v>31</v>
      </c>
      <c r="H1199" s="6" t="s">
        <v>226</v>
      </c>
      <c r="I1199" s="6" t="s">
        <v>33</v>
      </c>
      <c r="J1199" s="6" t="s">
        <v>35</v>
      </c>
      <c r="K1199" s="6" t="s">
        <v>35</v>
      </c>
      <c r="L1199" s="6" t="s">
        <v>48</v>
      </c>
      <c r="M1199" s="6" t="s">
        <v>60</v>
      </c>
      <c r="N1199" s="6" t="s">
        <v>48</v>
      </c>
      <c r="O1199" s="6" t="s">
        <v>87</v>
      </c>
      <c r="P1199" s="6" t="s">
        <v>49</v>
      </c>
      <c r="Q1199" s="6" t="s">
        <v>37</v>
      </c>
      <c r="R1199" s="6" t="s">
        <v>49</v>
      </c>
      <c r="S1199" s="6" t="s">
        <v>37</v>
      </c>
      <c r="T1199" s="6" t="s">
        <v>49</v>
      </c>
      <c r="U1199" s="6" t="s">
        <v>37</v>
      </c>
      <c r="V1199" s="6" t="s">
        <v>37</v>
      </c>
      <c r="W1199" s="6" t="s">
        <v>39</v>
      </c>
      <c r="X1199" s="6" t="s">
        <v>1263</v>
      </c>
      <c r="Y1199" s="6" t="s">
        <v>323</v>
      </c>
      <c r="Z1199" s="6" t="s">
        <v>1264</v>
      </c>
    </row>
    <row r="1200" spans="1:26" ht="13.2">
      <c r="A1200" s="5">
        <v>45162.406601215276</v>
      </c>
      <c r="B1200" s="6" t="s">
        <v>1265</v>
      </c>
      <c r="C1200" s="6" t="s">
        <v>44</v>
      </c>
      <c r="D1200" s="6" t="s">
        <v>500</v>
      </c>
      <c r="E1200" s="6" t="s">
        <v>29</v>
      </c>
      <c r="F1200" s="6" t="s">
        <v>76</v>
      </c>
      <c r="G1200" s="6" t="s">
        <v>31</v>
      </c>
      <c r="H1200" s="6" t="s">
        <v>46</v>
      </c>
      <c r="I1200" s="6" t="s">
        <v>33</v>
      </c>
      <c r="J1200" s="6" t="s">
        <v>35</v>
      </c>
      <c r="K1200" s="6" t="s">
        <v>35</v>
      </c>
      <c r="L1200" s="6" t="s">
        <v>35</v>
      </c>
      <c r="M1200" s="6" t="s">
        <v>48</v>
      </c>
      <c r="N1200" s="6" t="s">
        <v>35</v>
      </c>
      <c r="O1200" s="6" t="s">
        <v>49</v>
      </c>
      <c r="P1200" s="6" t="s">
        <v>37</v>
      </c>
      <c r="Q1200" s="6" t="s">
        <v>37</v>
      </c>
      <c r="R1200" s="6" t="s">
        <v>49</v>
      </c>
      <c r="S1200" s="6" t="s">
        <v>37</v>
      </c>
      <c r="T1200" s="6" t="s">
        <v>37</v>
      </c>
      <c r="U1200" s="6" t="s">
        <v>37</v>
      </c>
      <c r="V1200" s="6" t="s">
        <v>37</v>
      </c>
      <c r="W1200" s="6" t="s">
        <v>113</v>
      </c>
      <c r="X1200" s="6" t="s">
        <v>982</v>
      </c>
      <c r="Y1200" s="6" t="s">
        <v>161</v>
      </c>
      <c r="Z1200" s="6" t="s">
        <v>1266</v>
      </c>
    </row>
    <row r="1201" spans="1:26" ht="13.2">
      <c r="A1201" s="5">
        <v>45162.424828437499</v>
      </c>
      <c r="B1201" s="6" t="s">
        <v>1273</v>
      </c>
      <c r="C1201" s="6" t="s">
        <v>27</v>
      </c>
      <c r="D1201" s="6" t="s">
        <v>1274</v>
      </c>
      <c r="E1201" s="6" t="s">
        <v>29</v>
      </c>
      <c r="F1201" s="6" t="s">
        <v>30</v>
      </c>
      <c r="G1201" s="6" t="s">
        <v>1275</v>
      </c>
      <c r="H1201" s="6" t="s">
        <v>112</v>
      </c>
      <c r="I1201" s="6" t="s">
        <v>33</v>
      </c>
      <c r="J1201" s="6" t="s">
        <v>34</v>
      </c>
      <c r="K1201" s="6" t="s">
        <v>34</v>
      </c>
      <c r="L1201" s="6" t="s">
        <v>34</v>
      </c>
      <c r="M1201" s="6" t="s">
        <v>35</v>
      </c>
      <c r="N1201" s="6" t="s">
        <v>34</v>
      </c>
      <c r="O1201" s="6" t="s">
        <v>87</v>
      </c>
      <c r="P1201" s="6" t="s">
        <v>37</v>
      </c>
      <c r="Q1201" s="6" t="s">
        <v>38</v>
      </c>
      <c r="R1201" s="6" t="s">
        <v>38</v>
      </c>
      <c r="S1201" s="6" t="s">
        <v>37</v>
      </c>
      <c r="T1201" s="6" t="s">
        <v>37</v>
      </c>
      <c r="U1201" s="6" t="s">
        <v>38</v>
      </c>
      <c r="V1201" s="6" t="s">
        <v>38</v>
      </c>
      <c r="W1201" s="6" t="s">
        <v>154</v>
      </c>
      <c r="X1201" s="6" t="s">
        <v>1088</v>
      </c>
      <c r="Y1201" s="6" t="s">
        <v>151</v>
      </c>
      <c r="Z1201" s="6" t="s">
        <v>1276</v>
      </c>
    </row>
    <row r="1202" spans="1:26" ht="13.2">
      <c r="A1202" s="5">
        <v>45162.430510439815</v>
      </c>
      <c r="B1202" s="6" t="s">
        <v>1286</v>
      </c>
      <c r="C1202" s="6" t="s">
        <v>27</v>
      </c>
      <c r="D1202" s="6" t="s">
        <v>1287</v>
      </c>
      <c r="E1202" s="6" t="s">
        <v>230</v>
      </c>
      <c r="F1202" s="6" t="s">
        <v>164</v>
      </c>
      <c r="G1202" s="6" t="s">
        <v>648</v>
      </c>
      <c r="H1202" s="6" t="s">
        <v>83</v>
      </c>
      <c r="I1202" s="6" t="s">
        <v>33</v>
      </c>
      <c r="J1202" s="6" t="s">
        <v>35</v>
      </c>
      <c r="K1202" s="6" t="s">
        <v>35</v>
      </c>
      <c r="L1202" s="6" t="s">
        <v>35</v>
      </c>
      <c r="M1202" s="6" t="s">
        <v>35</v>
      </c>
      <c r="N1202" s="6" t="s">
        <v>35</v>
      </c>
      <c r="O1202" s="6" t="s">
        <v>49</v>
      </c>
      <c r="P1202" s="6" t="s">
        <v>37</v>
      </c>
      <c r="Q1202" s="6" t="s">
        <v>37</v>
      </c>
      <c r="R1202" s="6" t="s">
        <v>37</v>
      </c>
      <c r="S1202" s="6" t="s">
        <v>37</v>
      </c>
      <c r="T1202" s="6" t="s">
        <v>37</v>
      </c>
      <c r="U1202" s="6" t="s">
        <v>37</v>
      </c>
      <c r="V1202" s="6" t="s">
        <v>37</v>
      </c>
      <c r="W1202" s="6" t="s">
        <v>197</v>
      </c>
      <c r="X1202" s="6" t="s">
        <v>940</v>
      </c>
      <c r="Y1202" s="6" t="s">
        <v>90</v>
      </c>
      <c r="Z1202" s="6" t="s">
        <v>1288</v>
      </c>
    </row>
    <row r="1203" spans="1:26" ht="13.2">
      <c r="A1203" s="5">
        <v>45162.430768391205</v>
      </c>
      <c r="B1203" s="6" t="s">
        <v>1289</v>
      </c>
      <c r="C1203" s="6" t="s">
        <v>27</v>
      </c>
      <c r="D1203" s="6" t="s">
        <v>1290</v>
      </c>
      <c r="E1203" s="6" t="s">
        <v>230</v>
      </c>
      <c r="F1203" s="6" t="s">
        <v>164</v>
      </c>
      <c r="G1203" s="6" t="s">
        <v>1291</v>
      </c>
      <c r="H1203" s="6" t="s">
        <v>83</v>
      </c>
      <c r="I1203" s="6" t="s">
        <v>33</v>
      </c>
      <c r="J1203" s="6" t="s">
        <v>35</v>
      </c>
      <c r="K1203" s="6" t="s">
        <v>34</v>
      </c>
      <c r="L1203" s="6" t="s">
        <v>35</v>
      </c>
      <c r="M1203" s="6" t="s">
        <v>60</v>
      </c>
      <c r="N1203" s="6" t="s">
        <v>35</v>
      </c>
      <c r="O1203" s="6" t="s">
        <v>36</v>
      </c>
      <c r="P1203" s="6" t="s">
        <v>37</v>
      </c>
      <c r="Q1203" s="6" t="s">
        <v>37</v>
      </c>
      <c r="R1203" s="6" t="s">
        <v>38</v>
      </c>
      <c r="S1203" s="6" t="s">
        <v>38</v>
      </c>
      <c r="T1203" s="6" t="s">
        <v>37</v>
      </c>
      <c r="U1203" s="6" t="s">
        <v>37</v>
      </c>
      <c r="V1203" s="6" t="s">
        <v>49</v>
      </c>
      <c r="W1203" s="6" t="s">
        <v>139</v>
      </c>
      <c r="X1203" s="6" t="s">
        <v>1246</v>
      </c>
      <c r="Y1203" s="6" t="s">
        <v>223</v>
      </c>
      <c r="Z1203" s="6" t="s">
        <v>1292</v>
      </c>
    </row>
    <row r="1204" spans="1:26" ht="13.2">
      <c r="A1204" s="5">
        <v>45162.44867539352</v>
      </c>
      <c r="B1204" s="6" t="s">
        <v>1306</v>
      </c>
      <c r="C1204" s="6" t="s">
        <v>27</v>
      </c>
      <c r="D1204" s="6" t="s">
        <v>1307</v>
      </c>
      <c r="E1204" s="6" t="s">
        <v>29</v>
      </c>
      <c r="F1204" s="6" t="s">
        <v>76</v>
      </c>
      <c r="G1204" s="6" t="s">
        <v>31</v>
      </c>
      <c r="H1204" s="6" t="s">
        <v>226</v>
      </c>
      <c r="I1204" s="6" t="s">
        <v>33</v>
      </c>
      <c r="J1204" s="6" t="s">
        <v>34</v>
      </c>
      <c r="K1204" s="6" t="s">
        <v>48</v>
      </c>
      <c r="L1204" s="6" t="s">
        <v>48</v>
      </c>
      <c r="M1204" s="6" t="s">
        <v>48</v>
      </c>
      <c r="N1204" s="6" t="s">
        <v>48</v>
      </c>
      <c r="O1204" s="6" t="s">
        <v>929</v>
      </c>
      <c r="P1204" s="6" t="s">
        <v>49</v>
      </c>
      <c r="Q1204" s="6" t="s">
        <v>49</v>
      </c>
      <c r="R1204" s="6" t="s">
        <v>49</v>
      </c>
      <c r="S1204" s="6" t="s">
        <v>49</v>
      </c>
      <c r="T1204" s="6" t="s">
        <v>49</v>
      </c>
      <c r="U1204" s="6" t="s">
        <v>69</v>
      </c>
      <c r="V1204" s="6" t="s">
        <v>49</v>
      </c>
      <c r="W1204" s="6" t="s">
        <v>132</v>
      </c>
      <c r="X1204" s="6" t="s">
        <v>947</v>
      </c>
      <c r="Y1204" s="6" t="s">
        <v>987</v>
      </c>
      <c r="Z1204" s="6" t="s">
        <v>1308</v>
      </c>
    </row>
    <row r="1205" spans="1:26" ht="13.2">
      <c r="A1205" s="5">
        <v>45162.452489525458</v>
      </c>
      <c r="B1205" s="6" t="s">
        <v>1309</v>
      </c>
      <c r="C1205" s="6" t="s">
        <v>27</v>
      </c>
      <c r="D1205" s="6" t="s">
        <v>1310</v>
      </c>
      <c r="E1205" s="6" t="s">
        <v>29</v>
      </c>
      <c r="F1205" s="6" t="s">
        <v>76</v>
      </c>
      <c r="G1205" s="6" t="s">
        <v>31</v>
      </c>
      <c r="H1205" s="6" t="s">
        <v>148</v>
      </c>
      <c r="I1205" s="6" t="s">
        <v>33</v>
      </c>
      <c r="J1205" s="6" t="s">
        <v>34</v>
      </c>
      <c r="K1205" s="6" t="s">
        <v>35</v>
      </c>
      <c r="L1205" s="6" t="s">
        <v>35</v>
      </c>
      <c r="M1205" s="6" t="s">
        <v>48</v>
      </c>
      <c r="N1205" s="6" t="s">
        <v>35</v>
      </c>
      <c r="O1205" s="6" t="s">
        <v>49</v>
      </c>
      <c r="P1205" s="6" t="s">
        <v>37</v>
      </c>
      <c r="Q1205" s="6" t="s">
        <v>49</v>
      </c>
      <c r="R1205" s="6" t="s">
        <v>49</v>
      </c>
      <c r="S1205" s="6" t="s">
        <v>49</v>
      </c>
      <c r="T1205" s="6" t="s">
        <v>49</v>
      </c>
      <c r="U1205" s="6" t="s">
        <v>37</v>
      </c>
      <c r="V1205" s="6" t="s">
        <v>49</v>
      </c>
      <c r="W1205" s="6" t="s">
        <v>95</v>
      </c>
      <c r="X1205" s="6" t="s">
        <v>978</v>
      </c>
      <c r="Y1205" s="6" t="s">
        <v>485</v>
      </c>
      <c r="Z1205" s="6" t="s">
        <v>1311</v>
      </c>
    </row>
    <row r="1206" spans="1:26" ht="13.2">
      <c r="A1206" s="5">
        <v>45162.47095427083</v>
      </c>
      <c r="B1206" s="6" t="s">
        <v>1314</v>
      </c>
      <c r="C1206" s="6" t="s">
        <v>27</v>
      </c>
      <c r="D1206" s="6" t="s">
        <v>1315</v>
      </c>
      <c r="E1206" s="6" t="s">
        <v>230</v>
      </c>
      <c r="F1206" s="6" t="s">
        <v>164</v>
      </c>
      <c r="G1206" s="6" t="s">
        <v>403</v>
      </c>
      <c r="H1206" s="6" t="s">
        <v>105</v>
      </c>
      <c r="I1206" s="6" t="s">
        <v>47</v>
      </c>
      <c r="J1206" s="6" t="s">
        <v>48</v>
      </c>
      <c r="K1206" s="6" t="s">
        <v>48</v>
      </c>
      <c r="L1206" s="6" t="s">
        <v>48</v>
      </c>
      <c r="M1206" s="6" t="s">
        <v>48</v>
      </c>
      <c r="N1206" s="6" t="s">
        <v>35</v>
      </c>
      <c r="O1206" s="6" t="s">
        <v>87</v>
      </c>
      <c r="P1206" s="6" t="s">
        <v>37</v>
      </c>
      <c r="Q1206" s="6" t="s">
        <v>49</v>
      </c>
      <c r="R1206" s="6" t="s">
        <v>49</v>
      </c>
      <c r="S1206" s="6" t="s">
        <v>49</v>
      </c>
      <c r="T1206" s="6" t="s">
        <v>37</v>
      </c>
      <c r="U1206" s="6" t="s">
        <v>37</v>
      </c>
      <c r="V1206" s="6" t="s">
        <v>37</v>
      </c>
      <c r="W1206" s="6" t="s">
        <v>191</v>
      </c>
      <c r="X1206" s="6" t="s">
        <v>1316</v>
      </c>
      <c r="Y1206" s="6" t="s">
        <v>286</v>
      </c>
      <c r="Z1206" s="6" t="s">
        <v>1317</v>
      </c>
    </row>
    <row r="1207" spans="1:26" ht="13.2">
      <c r="A1207" s="5">
        <v>45162.484297291667</v>
      </c>
      <c r="B1207" s="6" t="s">
        <v>1327</v>
      </c>
      <c r="C1207" s="6" t="s">
        <v>27</v>
      </c>
      <c r="D1207" s="6" t="s">
        <v>1328</v>
      </c>
      <c r="E1207" s="6" t="s">
        <v>75</v>
      </c>
      <c r="F1207" s="6" t="s">
        <v>76</v>
      </c>
      <c r="G1207" s="6" t="s">
        <v>31</v>
      </c>
      <c r="H1207" s="6" t="s">
        <v>148</v>
      </c>
      <c r="I1207" s="6" t="s">
        <v>47</v>
      </c>
      <c r="J1207" s="6" t="s">
        <v>48</v>
      </c>
      <c r="K1207" s="6" t="s">
        <v>48</v>
      </c>
      <c r="L1207" s="6" t="s">
        <v>48</v>
      </c>
      <c r="M1207" s="6" t="s">
        <v>60</v>
      </c>
      <c r="N1207" s="6" t="s">
        <v>48</v>
      </c>
      <c r="O1207" s="6" t="s">
        <v>49</v>
      </c>
      <c r="P1207" s="6" t="s">
        <v>49</v>
      </c>
      <c r="Q1207" s="6" t="s">
        <v>49</v>
      </c>
      <c r="R1207" s="6" t="s">
        <v>49</v>
      </c>
      <c r="S1207" s="6" t="s">
        <v>49</v>
      </c>
      <c r="T1207" s="6" t="s">
        <v>49</v>
      </c>
      <c r="U1207" s="6" t="s">
        <v>49</v>
      </c>
      <c r="V1207" s="6" t="s">
        <v>49</v>
      </c>
      <c r="W1207" s="6" t="s">
        <v>126</v>
      </c>
      <c r="X1207" s="6" t="s">
        <v>940</v>
      </c>
      <c r="Y1207" s="6" t="s">
        <v>168</v>
      </c>
      <c r="Z1207" s="6" t="s">
        <v>1329</v>
      </c>
    </row>
    <row r="1208" spans="1:26" ht="13.2">
      <c r="A1208" s="5">
        <v>45162.48557715278</v>
      </c>
      <c r="B1208" s="6" t="s">
        <v>1330</v>
      </c>
      <c r="C1208" s="6" t="s">
        <v>44</v>
      </c>
      <c r="D1208" s="6" t="s">
        <v>1331</v>
      </c>
      <c r="E1208" s="6" t="s">
        <v>230</v>
      </c>
      <c r="F1208" s="6" t="s">
        <v>164</v>
      </c>
      <c r="G1208" s="6" t="s">
        <v>1332</v>
      </c>
      <c r="H1208" s="6" t="s">
        <v>1333</v>
      </c>
      <c r="I1208" s="6" t="s">
        <v>33</v>
      </c>
      <c r="J1208" s="6" t="s">
        <v>35</v>
      </c>
      <c r="K1208" s="6" t="s">
        <v>48</v>
      </c>
      <c r="L1208" s="6" t="s">
        <v>48</v>
      </c>
      <c r="M1208" s="6" t="s">
        <v>35</v>
      </c>
      <c r="N1208" s="6" t="s">
        <v>35</v>
      </c>
      <c r="O1208" s="6" t="s">
        <v>49</v>
      </c>
      <c r="P1208" s="6" t="s">
        <v>37</v>
      </c>
      <c r="Q1208" s="6" t="s">
        <v>49</v>
      </c>
      <c r="R1208" s="6" t="s">
        <v>37</v>
      </c>
      <c r="S1208" s="6" t="s">
        <v>37</v>
      </c>
      <c r="T1208" s="6" t="s">
        <v>37</v>
      </c>
      <c r="U1208" s="6" t="s">
        <v>37</v>
      </c>
      <c r="V1208" s="6" t="s">
        <v>37</v>
      </c>
      <c r="W1208" s="6" t="s">
        <v>191</v>
      </c>
      <c r="X1208" s="6" t="s">
        <v>940</v>
      </c>
      <c r="Y1208" s="6" t="s">
        <v>1334</v>
      </c>
      <c r="Z1208" s="6" t="s">
        <v>1335</v>
      </c>
    </row>
    <row r="1209" spans="1:26" ht="13.2">
      <c r="A1209" s="5">
        <v>45162.489325763891</v>
      </c>
      <c r="B1209" s="6" t="s">
        <v>1338</v>
      </c>
      <c r="C1209" s="6" t="s">
        <v>27</v>
      </c>
      <c r="D1209" s="6" t="s">
        <v>82</v>
      </c>
      <c r="E1209" s="6" t="s">
        <v>29</v>
      </c>
      <c r="F1209" s="6" t="s">
        <v>76</v>
      </c>
      <c r="G1209" s="6" t="s">
        <v>58</v>
      </c>
      <c r="H1209" s="6" t="s">
        <v>226</v>
      </c>
      <c r="I1209" s="6" t="s">
        <v>33</v>
      </c>
      <c r="J1209" s="6" t="s">
        <v>35</v>
      </c>
      <c r="K1209" s="6" t="s">
        <v>48</v>
      </c>
      <c r="L1209" s="6" t="s">
        <v>48</v>
      </c>
      <c r="M1209" s="6" t="s">
        <v>35</v>
      </c>
      <c r="N1209" s="6" t="s">
        <v>35</v>
      </c>
      <c r="O1209" s="6" t="s">
        <v>87</v>
      </c>
      <c r="P1209" s="6" t="s">
        <v>37</v>
      </c>
      <c r="Q1209" s="6" t="s">
        <v>37</v>
      </c>
      <c r="R1209" s="6" t="s">
        <v>37</v>
      </c>
      <c r="S1209" s="6" t="s">
        <v>37</v>
      </c>
      <c r="T1209" s="6" t="s">
        <v>49</v>
      </c>
      <c r="U1209" s="6" t="s">
        <v>37</v>
      </c>
      <c r="V1209" s="6" t="s">
        <v>37</v>
      </c>
      <c r="W1209" s="6" t="s">
        <v>1339</v>
      </c>
      <c r="X1209" s="6" t="s">
        <v>1340</v>
      </c>
      <c r="Y1209" s="6" t="s">
        <v>97</v>
      </c>
      <c r="Z1209" s="6" t="s">
        <v>1341</v>
      </c>
    </row>
    <row r="1210" spans="1:26" ht="13.2">
      <c r="A1210" s="5">
        <v>45162.494726400459</v>
      </c>
      <c r="B1210" s="6" t="s">
        <v>1351</v>
      </c>
      <c r="C1210" s="6" t="s">
        <v>44</v>
      </c>
      <c r="D1210" s="6" t="s">
        <v>1352</v>
      </c>
      <c r="E1210" s="6" t="s">
        <v>230</v>
      </c>
      <c r="F1210" s="6" t="s">
        <v>30</v>
      </c>
      <c r="G1210" s="6" t="s">
        <v>1349</v>
      </c>
      <c r="H1210" s="6" t="s">
        <v>125</v>
      </c>
      <c r="I1210" s="6" t="s">
        <v>33</v>
      </c>
      <c r="J1210" s="6" t="s">
        <v>35</v>
      </c>
      <c r="K1210" s="6" t="s">
        <v>35</v>
      </c>
      <c r="L1210" s="6" t="s">
        <v>48</v>
      </c>
      <c r="M1210" s="6" t="s">
        <v>48</v>
      </c>
      <c r="N1210" s="6" t="s">
        <v>35</v>
      </c>
      <c r="O1210" s="6" t="s">
        <v>49</v>
      </c>
      <c r="P1210" s="6" t="s">
        <v>49</v>
      </c>
      <c r="Q1210" s="6" t="s">
        <v>49</v>
      </c>
      <c r="R1210" s="6" t="s">
        <v>49</v>
      </c>
      <c r="S1210" s="6" t="s">
        <v>37</v>
      </c>
      <c r="T1210" s="6" t="s">
        <v>49</v>
      </c>
      <c r="U1210" s="6" t="s">
        <v>37</v>
      </c>
      <c r="V1210" s="6" t="s">
        <v>49</v>
      </c>
      <c r="W1210" s="6" t="s">
        <v>197</v>
      </c>
      <c r="X1210" s="6" t="s">
        <v>940</v>
      </c>
      <c r="Y1210" s="6" t="s">
        <v>90</v>
      </c>
      <c r="Z1210" s="6" t="s">
        <v>1353</v>
      </c>
    </row>
    <row r="1211" spans="1:26" ht="13.2">
      <c r="A1211" s="5">
        <v>45162.497497233795</v>
      </c>
      <c r="B1211" s="6" t="s">
        <v>1354</v>
      </c>
      <c r="C1211" s="6" t="s">
        <v>44</v>
      </c>
      <c r="D1211" s="6" t="s">
        <v>1355</v>
      </c>
      <c r="E1211" s="6" t="s">
        <v>29</v>
      </c>
      <c r="F1211" s="6" t="s">
        <v>76</v>
      </c>
      <c r="G1211" s="6" t="s">
        <v>214</v>
      </c>
      <c r="H1211" s="6" t="s">
        <v>94</v>
      </c>
      <c r="I1211" s="6" t="s">
        <v>33</v>
      </c>
      <c r="J1211" s="6" t="s">
        <v>35</v>
      </c>
      <c r="K1211" s="6" t="s">
        <v>34</v>
      </c>
      <c r="L1211" s="6" t="s">
        <v>35</v>
      </c>
      <c r="M1211" s="6" t="s">
        <v>35</v>
      </c>
      <c r="N1211" s="6" t="s">
        <v>35</v>
      </c>
      <c r="O1211" s="6" t="s">
        <v>87</v>
      </c>
      <c r="P1211" s="6" t="s">
        <v>38</v>
      </c>
      <c r="Q1211" s="6" t="s">
        <v>37</v>
      </c>
      <c r="R1211" s="6" t="s">
        <v>37</v>
      </c>
      <c r="S1211" s="6" t="s">
        <v>37</v>
      </c>
      <c r="T1211" s="6" t="s">
        <v>37</v>
      </c>
      <c r="U1211" s="6" t="s">
        <v>37</v>
      </c>
      <c r="V1211" s="6" t="s">
        <v>37</v>
      </c>
      <c r="W1211" s="6" t="s">
        <v>88</v>
      </c>
      <c r="X1211" s="6" t="s">
        <v>955</v>
      </c>
      <c r="Y1211" s="6" t="s">
        <v>1356</v>
      </c>
      <c r="Z1211" s="6" t="s">
        <v>1357</v>
      </c>
    </row>
    <row r="1212" spans="1:26" ht="13.2">
      <c r="A1212" s="5">
        <v>45162.498490706013</v>
      </c>
      <c r="B1212" s="6" t="s">
        <v>1362</v>
      </c>
      <c r="C1212" s="6" t="s">
        <v>27</v>
      </c>
      <c r="D1212" s="6" t="s">
        <v>1363</v>
      </c>
      <c r="E1212" s="6" t="s">
        <v>230</v>
      </c>
      <c r="F1212" s="6" t="s">
        <v>30</v>
      </c>
      <c r="G1212" s="6" t="s">
        <v>1364</v>
      </c>
      <c r="H1212" s="6" t="s">
        <v>83</v>
      </c>
      <c r="I1212" s="6" t="s">
        <v>33</v>
      </c>
      <c r="J1212" s="6" t="s">
        <v>48</v>
      </c>
      <c r="K1212" s="6" t="s">
        <v>35</v>
      </c>
      <c r="L1212" s="6" t="s">
        <v>35</v>
      </c>
      <c r="M1212" s="6" t="s">
        <v>35</v>
      </c>
      <c r="N1212" s="6" t="s">
        <v>35</v>
      </c>
      <c r="O1212" s="6" t="s">
        <v>49</v>
      </c>
      <c r="P1212" s="6" t="s">
        <v>37</v>
      </c>
      <c r="Q1212" s="6" t="s">
        <v>37</v>
      </c>
      <c r="R1212" s="6" t="s">
        <v>49</v>
      </c>
      <c r="S1212" s="6" t="s">
        <v>37</v>
      </c>
      <c r="T1212" s="6" t="s">
        <v>37</v>
      </c>
      <c r="U1212" s="6" t="s">
        <v>37</v>
      </c>
      <c r="V1212" s="6" t="s">
        <v>38</v>
      </c>
      <c r="W1212" s="6" t="s">
        <v>206</v>
      </c>
      <c r="X1212" s="6" t="s">
        <v>986</v>
      </c>
      <c r="Y1212" s="6" t="s">
        <v>1176</v>
      </c>
      <c r="Z1212" s="6" t="s">
        <v>1365</v>
      </c>
    </row>
    <row r="1213" spans="1:26" ht="13.2">
      <c r="A1213" s="5">
        <v>45162.528053090282</v>
      </c>
      <c r="B1213" s="6" t="s">
        <v>1383</v>
      </c>
      <c r="C1213" s="6" t="s">
        <v>27</v>
      </c>
      <c r="D1213" s="6" t="s">
        <v>1031</v>
      </c>
      <c r="E1213" s="6" t="s">
        <v>29</v>
      </c>
      <c r="F1213" s="6" t="s">
        <v>30</v>
      </c>
      <c r="G1213" s="6" t="s">
        <v>31</v>
      </c>
      <c r="H1213" s="6" t="s">
        <v>148</v>
      </c>
      <c r="I1213" s="6" t="s">
        <v>33</v>
      </c>
      <c r="J1213" s="6" t="s">
        <v>35</v>
      </c>
      <c r="K1213" s="6" t="s">
        <v>34</v>
      </c>
      <c r="L1213" s="6" t="s">
        <v>35</v>
      </c>
      <c r="M1213" s="6" t="s">
        <v>35</v>
      </c>
      <c r="N1213" s="6" t="s">
        <v>34</v>
      </c>
      <c r="O1213" s="6" t="s">
        <v>87</v>
      </c>
      <c r="P1213" s="6" t="s">
        <v>37</v>
      </c>
      <c r="Q1213" s="6" t="s">
        <v>38</v>
      </c>
      <c r="R1213" s="6" t="s">
        <v>37</v>
      </c>
      <c r="S1213" s="6" t="s">
        <v>37</v>
      </c>
      <c r="T1213" s="6" t="s">
        <v>37</v>
      </c>
      <c r="U1213" s="6" t="s">
        <v>37</v>
      </c>
      <c r="V1213" s="6" t="s">
        <v>38</v>
      </c>
      <c r="W1213" s="6" t="s">
        <v>95</v>
      </c>
      <c r="X1213" s="6" t="s">
        <v>1024</v>
      </c>
      <c r="Y1213" s="6" t="s">
        <v>505</v>
      </c>
      <c r="Z1213" s="6" t="s">
        <v>1384</v>
      </c>
    </row>
    <row r="1214" spans="1:26" ht="13.2">
      <c r="A1214" s="5">
        <v>45162.529126030087</v>
      </c>
      <c r="B1214" s="6" t="s">
        <v>1385</v>
      </c>
      <c r="C1214" s="6" t="s">
        <v>27</v>
      </c>
      <c r="D1214" s="6" t="s">
        <v>1386</v>
      </c>
      <c r="E1214" s="6" t="s">
        <v>29</v>
      </c>
      <c r="F1214" s="6" t="s">
        <v>57</v>
      </c>
      <c r="G1214" s="6" t="s">
        <v>1387</v>
      </c>
      <c r="H1214" s="6" t="s">
        <v>59</v>
      </c>
      <c r="I1214" s="6" t="s">
        <v>33</v>
      </c>
      <c r="J1214" s="6" t="s">
        <v>48</v>
      </c>
      <c r="K1214" s="6" t="s">
        <v>48</v>
      </c>
      <c r="L1214" s="6" t="s">
        <v>35</v>
      </c>
      <c r="M1214" s="6" t="s">
        <v>35</v>
      </c>
      <c r="N1214" s="6" t="s">
        <v>60</v>
      </c>
      <c r="O1214" s="6" t="s">
        <v>49</v>
      </c>
      <c r="P1214" s="6" t="s">
        <v>37</v>
      </c>
      <c r="Q1214" s="6" t="s">
        <v>37</v>
      </c>
      <c r="R1214" s="6" t="s">
        <v>37</v>
      </c>
      <c r="S1214" s="6" t="s">
        <v>49</v>
      </c>
      <c r="T1214" s="6" t="s">
        <v>49</v>
      </c>
      <c r="U1214" s="6" t="s">
        <v>37</v>
      </c>
      <c r="V1214" s="6" t="s">
        <v>37</v>
      </c>
      <c r="W1214" s="6" t="s">
        <v>88</v>
      </c>
      <c r="X1214" s="6" t="s">
        <v>1141</v>
      </c>
      <c r="Y1214" s="6" t="s">
        <v>531</v>
      </c>
      <c r="Z1214" s="6" t="s">
        <v>1388</v>
      </c>
    </row>
    <row r="1215" spans="1:26" ht="13.2">
      <c r="A1215" s="5">
        <v>45162.529158148143</v>
      </c>
      <c r="B1215" s="6" t="s">
        <v>1389</v>
      </c>
      <c r="C1215" s="6" t="s">
        <v>27</v>
      </c>
      <c r="D1215" s="6" t="s">
        <v>1390</v>
      </c>
      <c r="E1215" s="6" t="s">
        <v>230</v>
      </c>
      <c r="F1215" s="6" t="s">
        <v>30</v>
      </c>
      <c r="G1215" s="6" t="s">
        <v>31</v>
      </c>
      <c r="H1215" s="6" t="s">
        <v>226</v>
      </c>
      <c r="I1215" s="6" t="s">
        <v>33</v>
      </c>
      <c r="J1215" s="6" t="s">
        <v>48</v>
      </c>
      <c r="K1215" s="6" t="s">
        <v>48</v>
      </c>
      <c r="L1215" s="6" t="s">
        <v>48</v>
      </c>
      <c r="M1215" s="6" t="s">
        <v>48</v>
      </c>
      <c r="N1215" s="6" t="s">
        <v>48</v>
      </c>
      <c r="O1215" s="6" t="s">
        <v>49</v>
      </c>
      <c r="P1215" s="6" t="s">
        <v>49</v>
      </c>
      <c r="Q1215" s="6" t="s">
        <v>49</v>
      </c>
      <c r="R1215" s="6" t="s">
        <v>49</v>
      </c>
      <c r="S1215" s="6" t="s">
        <v>49</v>
      </c>
      <c r="T1215" s="6" t="s">
        <v>49</v>
      </c>
      <c r="U1215" s="6" t="s">
        <v>49</v>
      </c>
      <c r="V1215" s="6" t="s">
        <v>49</v>
      </c>
      <c r="W1215" s="6" t="s">
        <v>154</v>
      </c>
      <c r="X1215" s="6" t="s">
        <v>1391</v>
      </c>
      <c r="Y1215" s="6" t="s">
        <v>431</v>
      </c>
      <c r="Z1215" s="6" t="s">
        <v>1392</v>
      </c>
    </row>
    <row r="1216" spans="1:26" ht="13.2">
      <c r="A1216" s="5">
        <v>45162.529761770835</v>
      </c>
      <c r="B1216" s="6" t="s">
        <v>1393</v>
      </c>
      <c r="C1216" s="6" t="s">
        <v>44</v>
      </c>
      <c r="D1216" s="6" t="s">
        <v>1394</v>
      </c>
      <c r="E1216" s="6" t="s">
        <v>29</v>
      </c>
      <c r="F1216" s="6" t="s">
        <v>30</v>
      </c>
      <c r="G1216" s="6" t="s">
        <v>31</v>
      </c>
      <c r="H1216" s="6" t="s">
        <v>125</v>
      </c>
      <c r="I1216" s="6" t="s">
        <v>47</v>
      </c>
      <c r="J1216" s="6" t="s">
        <v>35</v>
      </c>
      <c r="K1216" s="6" t="s">
        <v>48</v>
      </c>
      <c r="L1216" s="6" t="s">
        <v>48</v>
      </c>
      <c r="M1216" s="6" t="s">
        <v>48</v>
      </c>
      <c r="N1216" s="6" t="s">
        <v>35</v>
      </c>
      <c r="O1216" s="6" t="s">
        <v>49</v>
      </c>
      <c r="P1216" s="6" t="s">
        <v>49</v>
      </c>
      <c r="Q1216" s="6" t="s">
        <v>49</v>
      </c>
      <c r="R1216" s="6" t="s">
        <v>69</v>
      </c>
      <c r="S1216" s="6" t="s">
        <v>49</v>
      </c>
      <c r="T1216" s="6" t="s">
        <v>49</v>
      </c>
      <c r="U1216" s="6" t="s">
        <v>49</v>
      </c>
      <c r="V1216" s="6" t="s">
        <v>49</v>
      </c>
      <c r="W1216" s="6" t="s">
        <v>95</v>
      </c>
      <c r="X1216" s="6" t="s">
        <v>1004</v>
      </c>
      <c r="Y1216" s="6" t="s">
        <v>1395</v>
      </c>
      <c r="Z1216" s="6" t="s">
        <v>1396</v>
      </c>
    </row>
    <row r="1217" spans="1:26" ht="13.2">
      <c r="A1217" s="5">
        <v>45162.545924606486</v>
      </c>
      <c r="B1217" s="6" t="s">
        <v>1282</v>
      </c>
      <c r="C1217" s="6" t="s">
        <v>27</v>
      </c>
      <c r="D1217" s="6" t="s">
        <v>1399</v>
      </c>
      <c r="E1217" s="6" t="s">
        <v>75</v>
      </c>
      <c r="F1217" s="6" t="s">
        <v>30</v>
      </c>
      <c r="G1217" s="6" t="s">
        <v>31</v>
      </c>
      <c r="H1217" s="6" t="s">
        <v>32</v>
      </c>
      <c r="I1217" s="6" t="s">
        <v>47</v>
      </c>
      <c r="J1217" s="6" t="s">
        <v>48</v>
      </c>
      <c r="K1217" s="6" t="s">
        <v>60</v>
      </c>
      <c r="L1217" s="6" t="s">
        <v>60</v>
      </c>
      <c r="M1217" s="6" t="s">
        <v>60</v>
      </c>
      <c r="N1217" s="6" t="s">
        <v>60</v>
      </c>
      <c r="O1217" s="6" t="s">
        <v>49</v>
      </c>
      <c r="P1217" s="6" t="s">
        <v>49</v>
      </c>
      <c r="Q1217" s="6" t="s">
        <v>49</v>
      </c>
      <c r="R1217" s="6" t="s">
        <v>69</v>
      </c>
      <c r="S1217" s="6" t="s">
        <v>49</v>
      </c>
      <c r="T1217" s="6" t="s">
        <v>49</v>
      </c>
      <c r="U1217" s="6" t="s">
        <v>49</v>
      </c>
      <c r="V1217" s="6" t="s">
        <v>37</v>
      </c>
      <c r="W1217" s="6" t="s">
        <v>70</v>
      </c>
      <c r="X1217" s="6" t="s">
        <v>940</v>
      </c>
      <c r="Y1217" s="6" t="s">
        <v>286</v>
      </c>
      <c r="Z1217" s="6" t="s">
        <v>1400</v>
      </c>
    </row>
    <row r="1218" spans="1:26" ht="13.2">
      <c r="A1218" s="5">
        <v>45162.565326018521</v>
      </c>
      <c r="B1218" s="6" t="s">
        <v>1408</v>
      </c>
      <c r="C1218" s="6" t="s">
        <v>27</v>
      </c>
      <c r="D1218" s="6" t="s">
        <v>118</v>
      </c>
      <c r="E1218" s="6" t="s">
        <v>29</v>
      </c>
      <c r="F1218" s="6" t="s">
        <v>30</v>
      </c>
      <c r="G1218" s="6" t="s">
        <v>31</v>
      </c>
      <c r="H1218" s="6" t="s">
        <v>32</v>
      </c>
      <c r="I1218" s="6" t="s">
        <v>47</v>
      </c>
      <c r="J1218" s="6" t="s">
        <v>48</v>
      </c>
      <c r="K1218" s="6" t="s">
        <v>48</v>
      </c>
      <c r="L1218" s="6" t="s">
        <v>60</v>
      </c>
      <c r="M1218" s="6" t="s">
        <v>48</v>
      </c>
      <c r="N1218" s="6" t="s">
        <v>48</v>
      </c>
      <c r="O1218" s="6" t="s">
        <v>49</v>
      </c>
      <c r="P1218" s="6" t="s">
        <v>49</v>
      </c>
      <c r="Q1218" s="6" t="s">
        <v>49</v>
      </c>
      <c r="R1218" s="6" t="s">
        <v>49</v>
      </c>
      <c r="S1218" s="6" t="s">
        <v>49</v>
      </c>
      <c r="T1218" s="6" t="s">
        <v>49</v>
      </c>
      <c r="U1218" s="6" t="s">
        <v>49</v>
      </c>
      <c r="V1218" s="6" t="s">
        <v>49</v>
      </c>
      <c r="W1218" s="6" t="s">
        <v>206</v>
      </c>
      <c r="X1218" s="6" t="s">
        <v>1409</v>
      </c>
      <c r="Y1218" s="6" t="s">
        <v>404</v>
      </c>
      <c r="Z1218" s="6" t="s">
        <v>1410</v>
      </c>
    </row>
    <row r="1219" spans="1:26" ht="13.2">
      <c r="A1219" s="5">
        <v>45162.565996874997</v>
      </c>
      <c r="B1219" s="6" t="s">
        <v>1413</v>
      </c>
      <c r="C1219" s="6" t="s">
        <v>27</v>
      </c>
      <c r="D1219" s="6" t="s">
        <v>1414</v>
      </c>
      <c r="E1219" s="6" t="s">
        <v>75</v>
      </c>
      <c r="F1219" s="6" t="s">
        <v>76</v>
      </c>
      <c r="G1219" s="6" t="s">
        <v>31</v>
      </c>
      <c r="H1219" s="6" t="s">
        <v>46</v>
      </c>
      <c r="I1219" s="6" t="s">
        <v>33</v>
      </c>
      <c r="J1219" s="6" t="s">
        <v>48</v>
      </c>
      <c r="K1219" s="6" t="s">
        <v>35</v>
      </c>
      <c r="L1219" s="6" t="s">
        <v>35</v>
      </c>
      <c r="M1219" s="6" t="s">
        <v>35</v>
      </c>
      <c r="N1219" s="6" t="s">
        <v>35</v>
      </c>
      <c r="O1219" s="6" t="s">
        <v>49</v>
      </c>
      <c r="P1219" s="6" t="s">
        <v>49</v>
      </c>
      <c r="Q1219" s="6" t="s">
        <v>37</v>
      </c>
      <c r="R1219" s="6" t="s">
        <v>49</v>
      </c>
      <c r="S1219" s="6" t="s">
        <v>49</v>
      </c>
      <c r="T1219" s="6" t="s">
        <v>49</v>
      </c>
      <c r="U1219" s="6" t="s">
        <v>49</v>
      </c>
      <c r="V1219" s="6" t="s">
        <v>37</v>
      </c>
      <c r="W1219" s="6" t="s">
        <v>39</v>
      </c>
      <c r="X1219" s="6" t="s">
        <v>974</v>
      </c>
      <c r="Y1219" s="6" t="s">
        <v>240</v>
      </c>
      <c r="Z1219" s="6" t="s">
        <v>1415</v>
      </c>
    </row>
    <row r="1220" spans="1:26" ht="13.2">
      <c r="A1220" s="5">
        <v>45162.570420578704</v>
      </c>
      <c r="B1220" s="6" t="s">
        <v>1423</v>
      </c>
      <c r="C1220" s="6" t="s">
        <v>44</v>
      </c>
      <c r="D1220" s="6" t="s">
        <v>1424</v>
      </c>
      <c r="E1220" s="6" t="s">
        <v>230</v>
      </c>
      <c r="F1220" s="6" t="s">
        <v>164</v>
      </c>
      <c r="G1220" s="6" t="s">
        <v>31</v>
      </c>
      <c r="H1220" s="6" t="s">
        <v>83</v>
      </c>
      <c r="I1220" s="6" t="s">
        <v>33</v>
      </c>
      <c r="J1220" s="6" t="s">
        <v>35</v>
      </c>
      <c r="K1220" s="6" t="s">
        <v>35</v>
      </c>
      <c r="L1220" s="6" t="s">
        <v>34</v>
      </c>
      <c r="M1220" s="6" t="s">
        <v>60</v>
      </c>
      <c r="N1220" s="6" t="s">
        <v>34</v>
      </c>
      <c r="O1220" s="6" t="s">
        <v>87</v>
      </c>
      <c r="P1220" s="6" t="s">
        <v>37</v>
      </c>
      <c r="Q1220" s="6" t="s">
        <v>37</v>
      </c>
      <c r="R1220" s="6" t="s">
        <v>37</v>
      </c>
      <c r="S1220" s="6" t="s">
        <v>37</v>
      </c>
      <c r="T1220" s="6" t="s">
        <v>37</v>
      </c>
      <c r="U1220" s="6" t="s">
        <v>37</v>
      </c>
      <c r="V1220" s="6" t="s">
        <v>37</v>
      </c>
      <c r="W1220" s="6" t="s">
        <v>88</v>
      </c>
      <c r="X1220" s="6" t="s">
        <v>1180</v>
      </c>
      <c r="Y1220" s="6" t="s">
        <v>1425</v>
      </c>
      <c r="Z1220" s="6" t="s">
        <v>1426</v>
      </c>
    </row>
    <row r="1221" spans="1:26" ht="13.2">
      <c r="A1221" s="5">
        <v>45162.572395416668</v>
      </c>
      <c r="B1221" s="6" t="s">
        <v>1429</v>
      </c>
      <c r="C1221" s="6" t="s">
        <v>44</v>
      </c>
      <c r="D1221" s="6" t="s">
        <v>1430</v>
      </c>
      <c r="E1221" s="6" t="s">
        <v>230</v>
      </c>
      <c r="F1221" s="6" t="s">
        <v>30</v>
      </c>
      <c r="G1221" s="6" t="s">
        <v>31</v>
      </c>
      <c r="H1221" s="6" t="s">
        <v>125</v>
      </c>
      <c r="I1221" s="6" t="s">
        <v>47</v>
      </c>
      <c r="J1221" s="6" t="s">
        <v>60</v>
      </c>
      <c r="K1221" s="6" t="s">
        <v>48</v>
      </c>
      <c r="L1221" s="6" t="s">
        <v>60</v>
      </c>
      <c r="M1221" s="6" t="s">
        <v>60</v>
      </c>
      <c r="N1221" s="6" t="s">
        <v>60</v>
      </c>
      <c r="O1221" s="6" t="s">
        <v>68</v>
      </c>
      <c r="P1221" s="6" t="s">
        <v>49</v>
      </c>
      <c r="Q1221" s="6" t="s">
        <v>49</v>
      </c>
      <c r="R1221" s="6" t="s">
        <v>49</v>
      </c>
      <c r="S1221" s="6" t="s">
        <v>69</v>
      </c>
      <c r="T1221" s="6" t="s">
        <v>69</v>
      </c>
      <c r="U1221" s="6" t="s">
        <v>69</v>
      </c>
      <c r="V1221" s="6" t="s">
        <v>69</v>
      </c>
      <c r="W1221" s="6" t="s">
        <v>206</v>
      </c>
      <c r="X1221" s="6" t="s">
        <v>1001</v>
      </c>
      <c r="Y1221" s="6" t="s">
        <v>151</v>
      </c>
      <c r="Z1221" s="6" t="s">
        <v>1431</v>
      </c>
    </row>
    <row r="1222" spans="1:26" ht="13.2">
      <c r="A1222" s="5">
        <v>45162.574680023143</v>
      </c>
      <c r="B1222" s="6" t="s">
        <v>1432</v>
      </c>
      <c r="C1222" s="6" t="s">
        <v>44</v>
      </c>
      <c r="D1222" s="6" t="s">
        <v>55</v>
      </c>
      <c r="E1222" s="6" t="s">
        <v>29</v>
      </c>
      <c r="F1222" s="6" t="s">
        <v>30</v>
      </c>
      <c r="G1222" s="6" t="s">
        <v>31</v>
      </c>
      <c r="H1222" s="6" t="s">
        <v>125</v>
      </c>
      <c r="I1222" s="6" t="s">
        <v>33</v>
      </c>
      <c r="J1222" s="6" t="s">
        <v>35</v>
      </c>
      <c r="K1222" s="6" t="s">
        <v>35</v>
      </c>
      <c r="L1222" s="6" t="s">
        <v>35</v>
      </c>
      <c r="M1222" s="6" t="s">
        <v>35</v>
      </c>
      <c r="N1222" s="6" t="s">
        <v>35</v>
      </c>
      <c r="O1222" s="6" t="s">
        <v>87</v>
      </c>
      <c r="P1222" s="6" t="s">
        <v>37</v>
      </c>
      <c r="Q1222" s="6" t="s">
        <v>37</v>
      </c>
      <c r="R1222" s="6" t="s">
        <v>37</v>
      </c>
      <c r="S1222" s="6" t="s">
        <v>37</v>
      </c>
      <c r="T1222" s="6" t="s">
        <v>49</v>
      </c>
      <c r="U1222" s="6" t="s">
        <v>37</v>
      </c>
      <c r="V1222" s="6" t="s">
        <v>37</v>
      </c>
      <c r="W1222" s="6" t="s">
        <v>119</v>
      </c>
      <c r="X1222" s="6" t="s">
        <v>1223</v>
      </c>
      <c r="Y1222" s="6" t="s">
        <v>151</v>
      </c>
      <c r="Z1222" s="6" t="s">
        <v>1433</v>
      </c>
    </row>
    <row r="1223" spans="1:26" ht="13.2">
      <c r="A1223" s="5">
        <v>45162.575009236112</v>
      </c>
      <c r="B1223" s="6" t="s">
        <v>1434</v>
      </c>
      <c r="C1223" s="6" t="s">
        <v>27</v>
      </c>
      <c r="D1223" s="6" t="s">
        <v>66</v>
      </c>
      <c r="E1223" s="6" t="s">
        <v>29</v>
      </c>
      <c r="F1223" s="6" t="s">
        <v>30</v>
      </c>
      <c r="G1223" s="6" t="s">
        <v>31</v>
      </c>
      <c r="H1223" s="6" t="s">
        <v>83</v>
      </c>
      <c r="I1223" s="6" t="s">
        <v>33</v>
      </c>
      <c r="J1223" s="6" t="s">
        <v>35</v>
      </c>
      <c r="K1223" s="6" t="s">
        <v>35</v>
      </c>
      <c r="L1223" s="6" t="s">
        <v>35</v>
      </c>
      <c r="M1223" s="6" t="s">
        <v>35</v>
      </c>
      <c r="N1223" s="6" t="s">
        <v>35</v>
      </c>
      <c r="O1223" s="6" t="s">
        <v>87</v>
      </c>
      <c r="P1223" s="6" t="s">
        <v>37</v>
      </c>
      <c r="Q1223" s="6" t="s">
        <v>37</v>
      </c>
      <c r="R1223" s="6" t="s">
        <v>37</v>
      </c>
      <c r="S1223" s="6" t="s">
        <v>38</v>
      </c>
      <c r="T1223" s="6" t="s">
        <v>37</v>
      </c>
      <c r="U1223" s="6" t="s">
        <v>37</v>
      </c>
      <c r="V1223" s="6" t="s">
        <v>37</v>
      </c>
      <c r="W1223" s="6" t="s">
        <v>206</v>
      </c>
      <c r="X1223" s="6" t="s">
        <v>1435</v>
      </c>
      <c r="Y1223" s="6" t="s">
        <v>270</v>
      </c>
      <c r="Z1223" s="6" t="s">
        <v>1436</v>
      </c>
    </row>
    <row r="1224" spans="1:26" ht="13.2">
      <c r="A1224" s="5">
        <v>45162.577386006946</v>
      </c>
      <c r="B1224" s="6" t="s">
        <v>1437</v>
      </c>
      <c r="C1224" s="6" t="s">
        <v>27</v>
      </c>
      <c r="D1224" s="6" t="s">
        <v>1438</v>
      </c>
      <c r="E1224" s="6" t="s">
        <v>75</v>
      </c>
      <c r="F1224" s="6" t="s">
        <v>30</v>
      </c>
      <c r="G1224" s="6" t="s">
        <v>31</v>
      </c>
      <c r="H1224" s="6" t="s">
        <v>125</v>
      </c>
      <c r="I1224" s="6" t="s">
        <v>47</v>
      </c>
      <c r="J1224" s="6" t="s">
        <v>48</v>
      </c>
      <c r="K1224" s="6" t="s">
        <v>48</v>
      </c>
      <c r="L1224" s="6" t="s">
        <v>48</v>
      </c>
      <c r="M1224" s="6" t="s">
        <v>48</v>
      </c>
      <c r="N1224" s="6" t="s">
        <v>48</v>
      </c>
      <c r="O1224" s="6" t="s">
        <v>49</v>
      </c>
      <c r="P1224" s="6" t="s">
        <v>49</v>
      </c>
      <c r="Q1224" s="6" t="s">
        <v>49</v>
      </c>
      <c r="R1224" s="6" t="s">
        <v>49</v>
      </c>
      <c r="S1224" s="6" t="s">
        <v>49</v>
      </c>
      <c r="T1224" s="6" t="s">
        <v>49</v>
      </c>
      <c r="U1224" s="6" t="s">
        <v>49</v>
      </c>
      <c r="V1224" s="6" t="s">
        <v>49</v>
      </c>
      <c r="W1224" s="6" t="s">
        <v>238</v>
      </c>
      <c r="X1224" s="6" t="s">
        <v>974</v>
      </c>
      <c r="Y1224" s="6" t="s">
        <v>393</v>
      </c>
      <c r="Z1224" s="6" t="s">
        <v>1439</v>
      </c>
    </row>
    <row r="1225" spans="1:26" ht="13.2">
      <c r="A1225" s="5">
        <v>45162.584219895834</v>
      </c>
      <c r="B1225" s="6" t="s">
        <v>1446</v>
      </c>
      <c r="C1225" s="6" t="s">
        <v>27</v>
      </c>
      <c r="D1225" s="6" t="s">
        <v>1447</v>
      </c>
      <c r="E1225" s="6" t="s">
        <v>29</v>
      </c>
      <c r="F1225" s="6" t="s">
        <v>164</v>
      </c>
      <c r="G1225" s="6" t="s">
        <v>867</v>
      </c>
      <c r="H1225" s="6" t="s">
        <v>32</v>
      </c>
      <c r="I1225" s="6" t="s">
        <v>33</v>
      </c>
      <c r="J1225" s="6" t="s">
        <v>34</v>
      </c>
      <c r="K1225" s="6" t="s">
        <v>48</v>
      </c>
      <c r="L1225" s="6" t="s">
        <v>34</v>
      </c>
      <c r="M1225" s="6" t="s">
        <v>35</v>
      </c>
      <c r="N1225" s="6" t="s">
        <v>34</v>
      </c>
      <c r="O1225" s="6" t="s">
        <v>36</v>
      </c>
      <c r="P1225" s="6" t="s">
        <v>38</v>
      </c>
      <c r="Q1225" s="6" t="s">
        <v>38</v>
      </c>
      <c r="R1225" s="6" t="s">
        <v>37</v>
      </c>
      <c r="S1225" s="6" t="s">
        <v>38</v>
      </c>
      <c r="T1225" s="6" t="s">
        <v>37</v>
      </c>
      <c r="U1225" s="6" t="s">
        <v>38</v>
      </c>
      <c r="V1225" s="6" t="s">
        <v>37</v>
      </c>
      <c r="W1225" s="6" t="s">
        <v>50</v>
      </c>
      <c r="X1225" s="6" t="s">
        <v>1096</v>
      </c>
      <c r="Y1225" s="6" t="s">
        <v>151</v>
      </c>
      <c r="Z1225" s="6" t="s">
        <v>1448</v>
      </c>
    </row>
    <row r="1226" spans="1:26" ht="13.2">
      <c r="A1226" s="5">
        <v>45162.586789236113</v>
      </c>
      <c r="B1226" s="6" t="s">
        <v>1454</v>
      </c>
      <c r="C1226" s="6" t="s">
        <v>44</v>
      </c>
      <c r="D1226" s="6" t="s">
        <v>1455</v>
      </c>
      <c r="E1226" s="6" t="s">
        <v>29</v>
      </c>
      <c r="F1226" s="6" t="s">
        <v>248</v>
      </c>
      <c r="G1226" s="6" t="s">
        <v>31</v>
      </c>
      <c r="H1226" s="6" t="s">
        <v>59</v>
      </c>
      <c r="I1226" s="6" t="s">
        <v>33</v>
      </c>
      <c r="J1226" s="6" t="s">
        <v>35</v>
      </c>
      <c r="K1226" s="6" t="s">
        <v>35</v>
      </c>
      <c r="L1226" s="6" t="s">
        <v>35</v>
      </c>
      <c r="M1226" s="6" t="s">
        <v>48</v>
      </c>
      <c r="N1226" s="6" t="s">
        <v>48</v>
      </c>
      <c r="O1226" s="6" t="s">
        <v>87</v>
      </c>
      <c r="P1226" s="6" t="s">
        <v>37</v>
      </c>
      <c r="Q1226" s="6" t="s">
        <v>37</v>
      </c>
      <c r="R1226" s="6" t="s">
        <v>49</v>
      </c>
      <c r="S1226" s="6" t="s">
        <v>49</v>
      </c>
      <c r="T1226" s="6" t="s">
        <v>49</v>
      </c>
      <c r="U1226" s="6" t="s">
        <v>49</v>
      </c>
      <c r="V1226" s="6" t="s">
        <v>37</v>
      </c>
      <c r="W1226" s="6" t="s">
        <v>100</v>
      </c>
      <c r="X1226" s="6" t="s">
        <v>940</v>
      </c>
      <c r="Y1226" s="6" t="s">
        <v>168</v>
      </c>
      <c r="Z1226" s="6" t="s">
        <v>1456</v>
      </c>
    </row>
    <row r="1227" spans="1:26" ht="13.2">
      <c r="A1227" s="5">
        <v>45162.590314259258</v>
      </c>
      <c r="B1227" s="6" t="s">
        <v>1465</v>
      </c>
      <c r="C1227" s="6" t="s">
        <v>44</v>
      </c>
      <c r="D1227" s="6" t="s">
        <v>111</v>
      </c>
      <c r="E1227" s="6" t="s">
        <v>75</v>
      </c>
      <c r="F1227" s="6" t="s">
        <v>30</v>
      </c>
      <c r="G1227" s="6" t="s">
        <v>31</v>
      </c>
      <c r="H1227" s="6" t="s">
        <v>83</v>
      </c>
      <c r="I1227" s="6" t="s">
        <v>47</v>
      </c>
      <c r="J1227" s="6" t="s">
        <v>48</v>
      </c>
      <c r="K1227" s="6" t="s">
        <v>48</v>
      </c>
      <c r="L1227" s="6" t="s">
        <v>48</v>
      </c>
      <c r="M1227" s="6" t="s">
        <v>48</v>
      </c>
      <c r="N1227" s="6" t="s">
        <v>48</v>
      </c>
      <c r="O1227" s="6" t="s">
        <v>49</v>
      </c>
      <c r="P1227" s="6" t="s">
        <v>49</v>
      </c>
      <c r="Q1227" s="6" t="s">
        <v>49</v>
      </c>
      <c r="R1227" s="6" t="s">
        <v>49</v>
      </c>
      <c r="S1227" s="6" t="s">
        <v>49</v>
      </c>
      <c r="T1227" s="6" t="s">
        <v>49</v>
      </c>
      <c r="U1227" s="6" t="s">
        <v>49</v>
      </c>
      <c r="V1227" s="6" t="s">
        <v>49</v>
      </c>
      <c r="W1227" s="6" t="s">
        <v>39</v>
      </c>
      <c r="X1227" s="6" t="s">
        <v>1391</v>
      </c>
      <c r="Y1227" s="6" t="s">
        <v>144</v>
      </c>
      <c r="Z1227" s="6" t="s">
        <v>1466</v>
      </c>
    </row>
    <row r="1228" spans="1:26" ht="13.2">
      <c r="A1228" s="5">
        <v>45162.593964513886</v>
      </c>
      <c r="B1228" s="6" t="s">
        <v>1482</v>
      </c>
      <c r="C1228" s="6" t="s">
        <v>27</v>
      </c>
      <c r="D1228" s="6" t="s">
        <v>1483</v>
      </c>
      <c r="E1228" s="6" t="s">
        <v>29</v>
      </c>
      <c r="F1228" s="6" t="s">
        <v>76</v>
      </c>
      <c r="G1228" s="6" t="s">
        <v>31</v>
      </c>
      <c r="H1228" s="6" t="s">
        <v>94</v>
      </c>
      <c r="I1228" s="6" t="s">
        <v>47</v>
      </c>
      <c r="J1228" s="6" t="s">
        <v>48</v>
      </c>
      <c r="K1228" s="6" t="s">
        <v>48</v>
      </c>
      <c r="L1228" s="6" t="s">
        <v>48</v>
      </c>
      <c r="M1228" s="6" t="s">
        <v>48</v>
      </c>
      <c r="N1228" s="6" t="s">
        <v>48</v>
      </c>
      <c r="O1228" s="6" t="s">
        <v>49</v>
      </c>
      <c r="P1228" s="6" t="s">
        <v>49</v>
      </c>
      <c r="Q1228" s="6" t="s">
        <v>49</v>
      </c>
      <c r="R1228" s="6" t="s">
        <v>69</v>
      </c>
      <c r="S1228" s="6" t="s">
        <v>49</v>
      </c>
      <c r="T1228" s="6" t="s">
        <v>49</v>
      </c>
      <c r="U1228" s="6" t="s">
        <v>49</v>
      </c>
      <c r="V1228" s="6" t="s">
        <v>49</v>
      </c>
      <c r="W1228" s="6" t="s">
        <v>100</v>
      </c>
      <c r="X1228" s="6" t="s">
        <v>1024</v>
      </c>
      <c r="Y1228" s="6" t="s">
        <v>283</v>
      </c>
      <c r="Z1228" s="6" t="s">
        <v>1484</v>
      </c>
    </row>
    <row r="1229" spans="1:26" ht="13.2">
      <c r="A1229" s="5">
        <v>45162.594911967593</v>
      </c>
      <c r="B1229" s="6" t="s">
        <v>1485</v>
      </c>
      <c r="C1229" s="6" t="s">
        <v>27</v>
      </c>
      <c r="D1229" s="6" t="s">
        <v>1486</v>
      </c>
      <c r="E1229" s="6" t="s">
        <v>29</v>
      </c>
      <c r="F1229" s="6" t="s">
        <v>248</v>
      </c>
      <c r="G1229" s="6" t="s">
        <v>214</v>
      </c>
      <c r="H1229" s="6" t="s">
        <v>46</v>
      </c>
      <c r="I1229" s="6" t="s">
        <v>47</v>
      </c>
      <c r="J1229" s="6" t="s">
        <v>35</v>
      </c>
      <c r="K1229" s="6" t="s">
        <v>35</v>
      </c>
      <c r="L1229" s="6" t="s">
        <v>48</v>
      </c>
      <c r="M1229" s="6" t="s">
        <v>48</v>
      </c>
      <c r="N1229" s="6" t="s">
        <v>35</v>
      </c>
      <c r="O1229" s="6" t="s">
        <v>49</v>
      </c>
      <c r="P1229" s="6" t="s">
        <v>37</v>
      </c>
      <c r="Q1229" s="6" t="s">
        <v>37</v>
      </c>
      <c r="R1229" s="6" t="s">
        <v>37</v>
      </c>
      <c r="S1229" s="6" t="s">
        <v>37</v>
      </c>
      <c r="T1229" s="6" t="s">
        <v>37</v>
      </c>
      <c r="U1229" s="6" t="s">
        <v>37</v>
      </c>
      <c r="V1229" s="6" t="s">
        <v>38</v>
      </c>
      <c r="W1229" s="6" t="s">
        <v>206</v>
      </c>
      <c r="X1229" s="6" t="s">
        <v>1006</v>
      </c>
      <c r="Y1229" s="6" t="s">
        <v>193</v>
      </c>
      <c r="Z1229" s="6" t="s">
        <v>1487</v>
      </c>
    </row>
    <row r="1230" spans="1:26" ht="13.2">
      <c r="A1230" s="5">
        <v>45162.596757349536</v>
      </c>
      <c r="B1230" s="6" t="s">
        <v>1492</v>
      </c>
      <c r="C1230" s="6" t="s">
        <v>27</v>
      </c>
      <c r="D1230" s="6" t="s">
        <v>1493</v>
      </c>
      <c r="E1230" s="6" t="s">
        <v>29</v>
      </c>
      <c r="F1230" s="6" t="s">
        <v>30</v>
      </c>
      <c r="G1230" s="6" t="s">
        <v>31</v>
      </c>
      <c r="H1230" s="6" t="s">
        <v>226</v>
      </c>
      <c r="I1230" s="6" t="s">
        <v>33</v>
      </c>
      <c r="J1230" s="6" t="s">
        <v>35</v>
      </c>
      <c r="K1230" s="6" t="s">
        <v>48</v>
      </c>
      <c r="L1230" s="6" t="s">
        <v>35</v>
      </c>
      <c r="M1230" s="6" t="s">
        <v>35</v>
      </c>
      <c r="N1230" s="6" t="s">
        <v>35</v>
      </c>
      <c r="O1230" s="6" t="s">
        <v>87</v>
      </c>
      <c r="P1230" s="6" t="s">
        <v>37</v>
      </c>
      <c r="Q1230" s="6" t="s">
        <v>37</v>
      </c>
      <c r="R1230" s="6" t="s">
        <v>49</v>
      </c>
      <c r="S1230" s="6" t="s">
        <v>37</v>
      </c>
      <c r="T1230" s="6" t="s">
        <v>49</v>
      </c>
      <c r="U1230" s="6" t="s">
        <v>37</v>
      </c>
      <c r="V1230" s="6" t="s">
        <v>37</v>
      </c>
      <c r="W1230" s="6" t="s">
        <v>70</v>
      </c>
      <c r="X1230" s="6" t="s">
        <v>1494</v>
      </c>
      <c r="Y1230" s="6" t="s">
        <v>1495</v>
      </c>
      <c r="Z1230" s="6" t="s">
        <v>1496</v>
      </c>
    </row>
    <row r="1231" spans="1:26" ht="13.2">
      <c r="A1231" s="5">
        <v>45162.598019201389</v>
      </c>
      <c r="B1231" s="6" t="s">
        <v>1499</v>
      </c>
      <c r="C1231" s="6" t="s">
        <v>44</v>
      </c>
      <c r="D1231" s="6" t="s">
        <v>1500</v>
      </c>
      <c r="E1231" s="6" t="s">
        <v>29</v>
      </c>
      <c r="F1231" s="6" t="s">
        <v>164</v>
      </c>
      <c r="G1231" s="6" t="s">
        <v>867</v>
      </c>
      <c r="H1231" s="6" t="s">
        <v>94</v>
      </c>
      <c r="I1231" s="6" t="s">
        <v>47</v>
      </c>
      <c r="J1231" s="6" t="s">
        <v>48</v>
      </c>
      <c r="K1231" s="6" t="s">
        <v>48</v>
      </c>
      <c r="L1231" s="6" t="s">
        <v>48</v>
      </c>
      <c r="M1231" s="6" t="s">
        <v>48</v>
      </c>
      <c r="N1231" s="6" t="s">
        <v>48</v>
      </c>
      <c r="O1231" s="6" t="s">
        <v>49</v>
      </c>
      <c r="P1231" s="6" t="s">
        <v>49</v>
      </c>
      <c r="Q1231" s="6" t="s">
        <v>38</v>
      </c>
      <c r="R1231" s="6" t="s">
        <v>49</v>
      </c>
      <c r="S1231" s="6" t="s">
        <v>49</v>
      </c>
      <c r="T1231" s="6" t="s">
        <v>49</v>
      </c>
      <c r="U1231" s="6" t="s">
        <v>49</v>
      </c>
      <c r="V1231" s="6" t="s">
        <v>49</v>
      </c>
      <c r="W1231" s="6" t="s">
        <v>165</v>
      </c>
      <c r="X1231" s="6" t="s">
        <v>1501</v>
      </c>
      <c r="Y1231" s="6" t="s">
        <v>1502</v>
      </c>
      <c r="Z1231" s="6" t="s">
        <v>1503</v>
      </c>
    </row>
    <row r="1232" spans="1:26" ht="13.2">
      <c r="A1232" s="5">
        <v>45162.60614856481</v>
      </c>
      <c r="B1232" s="6" t="s">
        <v>1512</v>
      </c>
      <c r="C1232" s="6" t="s">
        <v>44</v>
      </c>
      <c r="D1232" s="6" t="s">
        <v>66</v>
      </c>
      <c r="E1232" s="6" t="s">
        <v>75</v>
      </c>
      <c r="F1232" s="6" t="s">
        <v>76</v>
      </c>
      <c r="G1232" s="6" t="s">
        <v>31</v>
      </c>
      <c r="H1232" s="6" t="s">
        <v>32</v>
      </c>
      <c r="I1232" s="6" t="s">
        <v>33</v>
      </c>
      <c r="J1232" s="6" t="s">
        <v>35</v>
      </c>
      <c r="K1232" s="6" t="s">
        <v>48</v>
      </c>
      <c r="L1232" s="6" t="s">
        <v>48</v>
      </c>
      <c r="M1232" s="6" t="s">
        <v>48</v>
      </c>
      <c r="N1232" s="6" t="s">
        <v>48</v>
      </c>
      <c r="O1232" s="6" t="s">
        <v>49</v>
      </c>
      <c r="P1232" s="6" t="s">
        <v>49</v>
      </c>
      <c r="Q1232" s="6" t="s">
        <v>37</v>
      </c>
      <c r="R1232" s="6" t="s">
        <v>49</v>
      </c>
      <c r="S1232" s="6" t="s">
        <v>37</v>
      </c>
      <c r="T1232" s="6" t="s">
        <v>49</v>
      </c>
      <c r="U1232" s="6" t="s">
        <v>37</v>
      </c>
      <c r="V1232" s="6" t="s">
        <v>37</v>
      </c>
      <c r="W1232" s="6" t="s">
        <v>1513</v>
      </c>
      <c r="X1232" s="6" t="s">
        <v>1514</v>
      </c>
      <c r="Y1232" s="6" t="s">
        <v>151</v>
      </c>
      <c r="Z1232" s="6" t="s">
        <v>1515</v>
      </c>
    </row>
    <row r="1233" spans="1:26" ht="13.2">
      <c r="A1233" s="5">
        <v>45162.607332337968</v>
      </c>
      <c r="B1233" s="6" t="s">
        <v>1516</v>
      </c>
      <c r="C1233" s="6" t="s">
        <v>27</v>
      </c>
      <c r="D1233" s="6" t="s">
        <v>1517</v>
      </c>
      <c r="E1233" s="6" t="s">
        <v>29</v>
      </c>
      <c r="F1233" s="6" t="s">
        <v>30</v>
      </c>
      <c r="G1233" s="6" t="s">
        <v>214</v>
      </c>
      <c r="H1233" s="6" t="s">
        <v>201</v>
      </c>
      <c r="I1233" s="6" t="s">
        <v>33</v>
      </c>
      <c r="J1233" s="6" t="s">
        <v>35</v>
      </c>
      <c r="K1233" s="6" t="s">
        <v>34</v>
      </c>
      <c r="L1233" s="6" t="s">
        <v>34</v>
      </c>
      <c r="M1233" s="6" t="s">
        <v>34</v>
      </c>
      <c r="N1233" s="6" t="s">
        <v>34</v>
      </c>
      <c r="O1233" s="6" t="s">
        <v>36</v>
      </c>
      <c r="P1233" s="6" t="s">
        <v>38</v>
      </c>
      <c r="Q1233" s="6" t="s">
        <v>38</v>
      </c>
      <c r="R1233" s="6" t="s">
        <v>37</v>
      </c>
      <c r="S1233" s="6" t="s">
        <v>37</v>
      </c>
      <c r="T1233" s="6" t="s">
        <v>38</v>
      </c>
      <c r="U1233" s="6" t="s">
        <v>38</v>
      </c>
      <c r="V1233" s="6" t="s">
        <v>37</v>
      </c>
      <c r="W1233" s="6" t="s">
        <v>266</v>
      </c>
      <c r="X1233" s="6" t="s">
        <v>1107</v>
      </c>
      <c r="Y1233" s="6" t="s">
        <v>193</v>
      </c>
      <c r="Z1233" s="6" t="s">
        <v>1518</v>
      </c>
    </row>
    <row r="1234" spans="1:26" ht="13.2">
      <c r="A1234" s="5">
        <v>45162.61218329861</v>
      </c>
      <c r="B1234" s="6" t="s">
        <v>1534</v>
      </c>
      <c r="C1234" s="6" t="s">
        <v>27</v>
      </c>
      <c r="D1234" s="6" t="s">
        <v>1535</v>
      </c>
      <c r="E1234" s="6" t="s">
        <v>75</v>
      </c>
      <c r="F1234" s="6" t="s">
        <v>76</v>
      </c>
      <c r="G1234" s="6" t="s">
        <v>31</v>
      </c>
      <c r="H1234" s="6" t="s">
        <v>83</v>
      </c>
      <c r="I1234" s="6" t="s">
        <v>33</v>
      </c>
      <c r="J1234" s="6" t="s">
        <v>48</v>
      </c>
      <c r="K1234" s="6" t="s">
        <v>48</v>
      </c>
      <c r="L1234" s="6" t="s">
        <v>48</v>
      </c>
      <c r="M1234" s="6" t="s">
        <v>48</v>
      </c>
      <c r="N1234" s="6" t="s">
        <v>48</v>
      </c>
      <c r="O1234" s="6" t="s">
        <v>68</v>
      </c>
      <c r="P1234" s="6" t="s">
        <v>49</v>
      </c>
      <c r="Q1234" s="6" t="s">
        <v>49</v>
      </c>
      <c r="R1234" s="6" t="s">
        <v>69</v>
      </c>
      <c r="S1234" s="6" t="s">
        <v>49</v>
      </c>
      <c r="T1234" s="6" t="s">
        <v>49</v>
      </c>
      <c r="U1234" s="6" t="s">
        <v>49</v>
      </c>
      <c r="V1234" s="6" t="s">
        <v>37</v>
      </c>
      <c r="W1234" s="6" t="s">
        <v>106</v>
      </c>
      <c r="X1234" s="6" t="s">
        <v>1536</v>
      </c>
      <c r="Y1234" s="6" t="s">
        <v>151</v>
      </c>
      <c r="Z1234" s="6" t="s">
        <v>1537</v>
      </c>
    </row>
    <row r="1235" spans="1:26" ht="13.2">
      <c r="A1235" s="5">
        <v>45162.613224097222</v>
      </c>
      <c r="B1235" s="6" t="s">
        <v>1538</v>
      </c>
      <c r="C1235" s="6" t="s">
        <v>44</v>
      </c>
      <c r="D1235" s="6" t="s">
        <v>1539</v>
      </c>
      <c r="E1235" s="6" t="s">
        <v>75</v>
      </c>
      <c r="F1235" s="6" t="s">
        <v>30</v>
      </c>
      <c r="G1235" s="6" t="s">
        <v>31</v>
      </c>
      <c r="H1235" s="6" t="s">
        <v>83</v>
      </c>
      <c r="I1235" s="6" t="s">
        <v>47</v>
      </c>
      <c r="J1235" s="6" t="s">
        <v>35</v>
      </c>
      <c r="K1235" s="6" t="s">
        <v>35</v>
      </c>
      <c r="L1235" s="6" t="s">
        <v>35</v>
      </c>
      <c r="M1235" s="6" t="s">
        <v>35</v>
      </c>
      <c r="N1235" s="6" t="s">
        <v>35</v>
      </c>
      <c r="O1235" s="6" t="s">
        <v>87</v>
      </c>
      <c r="P1235" s="6" t="s">
        <v>49</v>
      </c>
      <c r="Q1235" s="6" t="s">
        <v>37</v>
      </c>
      <c r="R1235" s="6" t="s">
        <v>49</v>
      </c>
      <c r="S1235" s="6" t="s">
        <v>49</v>
      </c>
      <c r="T1235" s="6" t="s">
        <v>49</v>
      </c>
      <c r="U1235" s="6" t="s">
        <v>37</v>
      </c>
      <c r="V1235" s="6" t="s">
        <v>37</v>
      </c>
      <c r="W1235" s="6" t="s">
        <v>139</v>
      </c>
      <c r="X1235" s="6" t="s">
        <v>1107</v>
      </c>
      <c r="Y1235" s="6" t="s">
        <v>286</v>
      </c>
      <c r="Z1235" s="6" t="s">
        <v>1540</v>
      </c>
    </row>
    <row r="1236" spans="1:26" ht="13.2">
      <c r="A1236" s="5">
        <v>45162.616868668978</v>
      </c>
      <c r="B1236" s="6" t="s">
        <v>1544</v>
      </c>
      <c r="C1236" s="6" t="s">
        <v>27</v>
      </c>
      <c r="D1236" s="6" t="s">
        <v>1545</v>
      </c>
      <c r="E1236" s="6" t="s">
        <v>29</v>
      </c>
      <c r="F1236" s="6" t="s">
        <v>30</v>
      </c>
      <c r="G1236" s="6" t="s">
        <v>31</v>
      </c>
      <c r="H1236" s="6" t="s">
        <v>83</v>
      </c>
      <c r="I1236" s="6" t="s">
        <v>47</v>
      </c>
      <c r="J1236" s="6" t="s">
        <v>35</v>
      </c>
      <c r="K1236" s="6" t="s">
        <v>48</v>
      </c>
      <c r="L1236" s="6" t="s">
        <v>48</v>
      </c>
      <c r="M1236" s="6" t="s">
        <v>48</v>
      </c>
      <c r="N1236" s="6" t="s">
        <v>48</v>
      </c>
      <c r="O1236" s="6" t="s">
        <v>49</v>
      </c>
      <c r="P1236" s="6" t="s">
        <v>49</v>
      </c>
      <c r="Q1236" s="6" t="s">
        <v>49</v>
      </c>
      <c r="R1236" s="6" t="s">
        <v>49</v>
      </c>
      <c r="S1236" s="6" t="s">
        <v>49</v>
      </c>
      <c r="T1236" s="6" t="s">
        <v>49</v>
      </c>
      <c r="U1236" s="6" t="s">
        <v>49</v>
      </c>
      <c r="V1236" s="6" t="s">
        <v>49</v>
      </c>
      <c r="W1236" s="6" t="s">
        <v>113</v>
      </c>
      <c r="X1236" s="6" t="s">
        <v>1302</v>
      </c>
      <c r="Y1236" s="6" t="s">
        <v>1546</v>
      </c>
      <c r="Z1236" s="6" t="s">
        <v>1547</v>
      </c>
    </row>
    <row r="1237" spans="1:26" ht="13.2">
      <c r="A1237" s="5">
        <v>45162.61782269676</v>
      </c>
      <c r="B1237" s="6" t="s">
        <v>1548</v>
      </c>
      <c r="C1237" s="6" t="s">
        <v>27</v>
      </c>
      <c r="D1237" s="6" t="s">
        <v>1549</v>
      </c>
      <c r="E1237" s="6" t="s">
        <v>29</v>
      </c>
      <c r="F1237" s="6" t="s">
        <v>30</v>
      </c>
      <c r="G1237" s="6" t="s">
        <v>31</v>
      </c>
      <c r="H1237" s="6" t="s">
        <v>125</v>
      </c>
      <c r="I1237" s="6" t="s">
        <v>33</v>
      </c>
      <c r="J1237" s="6" t="s">
        <v>35</v>
      </c>
      <c r="K1237" s="6" t="s">
        <v>35</v>
      </c>
      <c r="L1237" s="6" t="s">
        <v>35</v>
      </c>
      <c r="M1237" s="6" t="s">
        <v>48</v>
      </c>
      <c r="N1237" s="6" t="s">
        <v>35</v>
      </c>
      <c r="O1237" s="6" t="s">
        <v>87</v>
      </c>
      <c r="P1237" s="6" t="s">
        <v>49</v>
      </c>
      <c r="Q1237" s="6" t="s">
        <v>37</v>
      </c>
      <c r="R1237" s="6" t="s">
        <v>49</v>
      </c>
      <c r="S1237" s="6" t="s">
        <v>37</v>
      </c>
      <c r="T1237" s="6" t="s">
        <v>49</v>
      </c>
      <c r="U1237" s="6" t="s">
        <v>37</v>
      </c>
      <c r="V1237" s="6" t="s">
        <v>49</v>
      </c>
      <c r="W1237" s="6" t="s">
        <v>480</v>
      </c>
      <c r="X1237" s="6" t="s">
        <v>1024</v>
      </c>
      <c r="Y1237" s="6" t="s">
        <v>151</v>
      </c>
      <c r="Z1237" s="6" t="s">
        <v>1550</v>
      </c>
    </row>
    <row r="1238" spans="1:26" ht="13.2">
      <c r="A1238" s="5">
        <v>45162.618866423611</v>
      </c>
      <c r="B1238" s="6" t="s">
        <v>1551</v>
      </c>
      <c r="C1238" s="6" t="s">
        <v>44</v>
      </c>
      <c r="D1238" s="6" t="s">
        <v>1552</v>
      </c>
      <c r="E1238" s="6" t="s">
        <v>29</v>
      </c>
      <c r="F1238" s="6" t="s">
        <v>164</v>
      </c>
      <c r="G1238" s="6" t="s">
        <v>31</v>
      </c>
      <c r="H1238" s="6" t="s">
        <v>201</v>
      </c>
      <c r="I1238" s="6" t="s">
        <v>47</v>
      </c>
      <c r="J1238" s="6" t="s">
        <v>60</v>
      </c>
      <c r="K1238" s="6" t="s">
        <v>48</v>
      </c>
      <c r="L1238" s="6" t="s">
        <v>48</v>
      </c>
      <c r="M1238" s="6" t="s">
        <v>48</v>
      </c>
      <c r="N1238" s="6" t="s">
        <v>48</v>
      </c>
      <c r="O1238" s="6" t="s">
        <v>49</v>
      </c>
      <c r="P1238" s="6" t="s">
        <v>49</v>
      </c>
      <c r="Q1238" s="6" t="s">
        <v>49</v>
      </c>
      <c r="R1238" s="6" t="s">
        <v>49</v>
      </c>
      <c r="S1238" s="6" t="s">
        <v>69</v>
      </c>
      <c r="T1238" s="6" t="s">
        <v>49</v>
      </c>
      <c r="U1238" s="6" t="s">
        <v>49</v>
      </c>
      <c r="V1238" s="6" t="s">
        <v>49</v>
      </c>
      <c r="W1238" s="6" t="s">
        <v>126</v>
      </c>
      <c r="X1238" s="6" t="s">
        <v>940</v>
      </c>
      <c r="Y1238" s="6" t="s">
        <v>90</v>
      </c>
      <c r="Z1238" s="6" t="s">
        <v>1553</v>
      </c>
    </row>
    <row r="1239" spans="1:26" ht="13.2">
      <c r="A1239" s="5">
        <v>45162.619429629631</v>
      </c>
      <c r="B1239" s="6" t="s">
        <v>1554</v>
      </c>
      <c r="C1239" s="6" t="s">
        <v>44</v>
      </c>
      <c r="D1239" s="6" t="s">
        <v>1555</v>
      </c>
      <c r="E1239" s="6" t="s">
        <v>29</v>
      </c>
      <c r="F1239" s="6" t="s">
        <v>30</v>
      </c>
      <c r="G1239" s="6" t="s">
        <v>31</v>
      </c>
      <c r="H1239" s="6" t="s">
        <v>59</v>
      </c>
      <c r="I1239" s="6" t="s">
        <v>33</v>
      </c>
      <c r="J1239" s="6" t="s">
        <v>35</v>
      </c>
      <c r="K1239" s="6" t="s">
        <v>35</v>
      </c>
      <c r="L1239" s="6" t="s">
        <v>35</v>
      </c>
      <c r="M1239" s="6" t="s">
        <v>35</v>
      </c>
      <c r="N1239" s="6" t="s">
        <v>35</v>
      </c>
      <c r="O1239" s="6" t="s">
        <v>87</v>
      </c>
      <c r="P1239" s="6" t="s">
        <v>37</v>
      </c>
      <c r="Q1239" s="6" t="s">
        <v>37</v>
      </c>
      <c r="R1239" s="6" t="s">
        <v>37</v>
      </c>
      <c r="S1239" s="6" t="s">
        <v>37</v>
      </c>
      <c r="T1239" s="6" t="s">
        <v>37</v>
      </c>
      <c r="U1239" s="6" t="s">
        <v>37</v>
      </c>
      <c r="V1239" s="6" t="s">
        <v>37</v>
      </c>
      <c r="W1239" s="6" t="s">
        <v>191</v>
      </c>
      <c r="X1239" s="6" t="s">
        <v>1052</v>
      </c>
      <c r="Y1239" s="6" t="s">
        <v>286</v>
      </c>
      <c r="Z1239" s="6" t="s">
        <v>1556</v>
      </c>
    </row>
    <row r="1240" spans="1:26" ht="13.2">
      <c r="A1240" s="5">
        <v>45162.620827916668</v>
      </c>
      <c r="B1240" s="6" t="s">
        <v>1557</v>
      </c>
      <c r="C1240" s="6" t="s">
        <v>27</v>
      </c>
      <c r="D1240" s="6" t="s">
        <v>111</v>
      </c>
      <c r="E1240" s="6" t="s">
        <v>75</v>
      </c>
      <c r="F1240" s="6" t="s">
        <v>76</v>
      </c>
      <c r="G1240" s="6" t="s">
        <v>31</v>
      </c>
      <c r="H1240" s="6" t="s">
        <v>59</v>
      </c>
      <c r="I1240" s="6" t="s">
        <v>33</v>
      </c>
      <c r="J1240" s="6" t="s">
        <v>35</v>
      </c>
      <c r="K1240" s="6" t="s">
        <v>35</v>
      </c>
      <c r="L1240" s="6" t="s">
        <v>35</v>
      </c>
      <c r="M1240" s="6" t="s">
        <v>35</v>
      </c>
      <c r="N1240" s="6" t="s">
        <v>35</v>
      </c>
      <c r="O1240" s="6" t="s">
        <v>49</v>
      </c>
      <c r="P1240" s="6" t="s">
        <v>49</v>
      </c>
      <c r="Q1240" s="6" t="s">
        <v>49</v>
      </c>
      <c r="R1240" s="6" t="s">
        <v>49</v>
      </c>
      <c r="S1240" s="6" t="s">
        <v>37</v>
      </c>
      <c r="T1240" s="6" t="s">
        <v>49</v>
      </c>
      <c r="U1240" s="6" t="s">
        <v>37</v>
      </c>
      <c r="V1240" s="6" t="s">
        <v>37</v>
      </c>
      <c r="W1240" s="6" t="s">
        <v>132</v>
      </c>
      <c r="X1240" s="6" t="s">
        <v>990</v>
      </c>
      <c r="Y1240" s="6" t="s">
        <v>393</v>
      </c>
      <c r="Z1240" s="6" t="s">
        <v>1558</v>
      </c>
    </row>
    <row r="1241" spans="1:26" ht="13.2">
      <c r="A1241" s="5">
        <v>45162.621496030093</v>
      </c>
      <c r="B1241" s="6" t="s">
        <v>1561</v>
      </c>
      <c r="C1241" s="6" t="s">
        <v>44</v>
      </c>
      <c r="D1241" s="6" t="s">
        <v>1562</v>
      </c>
      <c r="E1241" s="6" t="s">
        <v>29</v>
      </c>
      <c r="F1241" s="6" t="s">
        <v>30</v>
      </c>
      <c r="G1241" s="6" t="s">
        <v>31</v>
      </c>
      <c r="H1241" s="6" t="s">
        <v>125</v>
      </c>
      <c r="I1241" s="6" t="s">
        <v>47</v>
      </c>
      <c r="J1241" s="6" t="s">
        <v>48</v>
      </c>
      <c r="K1241" s="6" t="s">
        <v>48</v>
      </c>
      <c r="L1241" s="6" t="s">
        <v>35</v>
      </c>
      <c r="M1241" s="6" t="s">
        <v>35</v>
      </c>
      <c r="N1241" s="6" t="s">
        <v>35</v>
      </c>
      <c r="O1241" s="6" t="s">
        <v>87</v>
      </c>
      <c r="P1241" s="6" t="s">
        <v>37</v>
      </c>
      <c r="Q1241" s="6" t="s">
        <v>37</v>
      </c>
      <c r="R1241" s="6" t="s">
        <v>37</v>
      </c>
      <c r="S1241" s="6" t="s">
        <v>37</v>
      </c>
      <c r="T1241" s="6" t="s">
        <v>37</v>
      </c>
      <c r="U1241" s="6" t="s">
        <v>37</v>
      </c>
      <c r="V1241" s="6" t="s">
        <v>37</v>
      </c>
      <c r="W1241" s="6" t="s">
        <v>191</v>
      </c>
      <c r="X1241" s="6" t="s">
        <v>1107</v>
      </c>
      <c r="Y1241" s="6" t="s">
        <v>965</v>
      </c>
      <c r="Z1241" s="6" t="s">
        <v>1563</v>
      </c>
    </row>
    <row r="1242" spans="1:26" ht="13.2">
      <c r="A1242" s="5">
        <v>45162.622755636577</v>
      </c>
      <c r="B1242" s="6" t="s">
        <v>1567</v>
      </c>
      <c r="C1242" s="6" t="s">
        <v>27</v>
      </c>
      <c r="D1242" s="6" t="s">
        <v>1568</v>
      </c>
      <c r="E1242" s="6" t="s">
        <v>29</v>
      </c>
      <c r="F1242" s="6" t="s">
        <v>248</v>
      </c>
      <c r="G1242" s="6" t="s">
        <v>1569</v>
      </c>
      <c r="H1242" s="6" t="s">
        <v>112</v>
      </c>
      <c r="I1242" s="6" t="s">
        <v>33</v>
      </c>
      <c r="J1242" s="6" t="s">
        <v>35</v>
      </c>
      <c r="K1242" s="6" t="s">
        <v>35</v>
      </c>
      <c r="L1242" s="6" t="s">
        <v>48</v>
      </c>
      <c r="M1242" s="6" t="s">
        <v>48</v>
      </c>
      <c r="N1242" s="6" t="s">
        <v>35</v>
      </c>
      <c r="O1242" s="6" t="s">
        <v>87</v>
      </c>
      <c r="P1242" s="6" t="s">
        <v>49</v>
      </c>
      <c r="Q1242" s="6" t="s">
        <v>37</v>
      </c>
      <c r="R1242" s="6" t="s">
        <v>49</v>
      </c>
      <c r="S1242" s="6" t="s">
        <v>49</v>
      </c>
      <c r="T1242" s="6" t="s">
        <v>49</v>
      </c>
      <c r="U1242" s="6" t="s">
        <v>37</v>
      </c>
      <c r="V1242" s="6" t="s">
        <v>37</v>
      </c>
      <c r="W1242" s="6" t="s">
        <v>1570</v>
      </c>
      <c r="X1242" s="6" t="s">
        <v>1571</v>
      </c>
      <c r="Y1242" s="6" t="s">
        <v>505</v>
      </c>
      <c r="Z1242" s="6" t="s">
        <v>1572</v>
      </c>
    </row>
    <row r="1243" spans="1:26" ht="13.2">
      <c r="A1243" s="5">
        <v>45162.624116516206</v>
      </c>
      <c r="B1243" s="6" t="s">
        <v>1576</v>
      </c>
      <c r="C1243" s="6" t="s">
        <v>27</v>
      </c>
      <c r="D1243" s="6" t="s">
        <v>1577</v>
      </c>
      <c r="E1243" s="6" t="s">
        <v>75</v>
      </c>
      <c r="F1243" s="6" t="s">
        <v>30</v>
      </c>
      <c r="G1243" s="6" t="s">
        <v>31</v>
      </c>
      <c r="H1243" s="6" t="s">
        <v>83</v>
      </c>
      <c r="I1243" s="6" t="s">
        <v>33</v>
      </c>
      <c r="J1243" s="6" t="s">
        <v>35</v>
      </c>
      <c r="K1243" s="6" t="s">
        <v>35</v>
      </c>
      <c r="L1243" s="6" t="s">
        <v>35</v>
      </c>
      <c r="M1243" s="6" t="s">
        <v>35</v>
      </c>
      <c r="N1243" s="6" t="s">
        <v>35</v>
      </c>
      <c r="O1243" s="6" t="s">
        <v>87</v>
      </c>
      <c r="P1243" s="6" t="s">
        <v>37</v>
      </c>
      <c r="Q1243" s="6" t="s">
        <v>37</v>
      </c>
      <c r="R1243" s="6" t="s">
        <v>37</v>
      </c>
      <c r="S1243" s="6" t="s">
        <v>37</v>
      </c>
      <c r="T1243" s="6" t="s">
        <v>37</v>
      </c>
      <c r="U1243" s="6" t="s">
        <v>37</v>
      </c>
      <c r="V1243" s="6" t="s">
        <v>37</v>
      </c>
      <c r="W1243" s="6" t="s">
        <v>95</v>
      </c>
      <c r="X1243" s="6" t="s">
        <v>1578</v>
      </c>
      <c r="Y1243" s="6" t="s">
        <v>286</v>
      </c>
      <c r="Z1243" s="6" t="s">
        <v>1579</v>
      </c>
    </row>
    <row r="1244" spans="1:26" ht="13.2">
      <c r="A1244" s="5">
        <v>45162.626027442129</v>
      </c>
      <c r="B1244" s="6" t="s">
        <v>81</v>
      </c>
      <c r="C1244" s="6" t="s">
        <v>44</v>
      </c>
      <c r="D1244" s="6" t="s">
        <v>589</v>
      </c>
      <c r="E1244" s="6" t="s">
        <v>75</v>
      </c>
      <c r="F1244" s="6" t="s">
        <v>76</v>
      </c>
      <c r="G1244" s="6" t="s">
        <v>31</v>
      </c>
      <c r="H1244" s="6" t="s">
        <v>112</v>
      </c>
      <c r="I1244" s="6" t="s">
        <v>33</v>
      </c>
      <c r="J1244" s="6" t="s">
        <v>35</v>
      </c>
      <c r="K1244" s="6" t="s">
        <v>35</v>
      </c>
      <c r="L1244" s="6" t="s">
        <v>35</v>
      </c>
      <c r="M1244" s="6" t="s">
        <v>35</v>
      </c>
      <c r="N1244" s="6" t="s">
        <v>35</v>
      </c>
      <c r="O1244" s="6" t="s">
        <v>87</v>
      </c>
      <c r="P1244" s="6" t="s">
        <v>37</v>
      </c>
      <c r="Q1244" s="6" t="s">
        <v>37</v>
      </c>
      <c r="R1244" s="6" t="s">
        <v>37</v>
      </c>
      <c r="S1244" s="6" t="s">
        <v>37</v>
      </c>
      <c r="T1244" s="6" t="s">
        <v>37</v>
      </c>
      <c r="U1244" s="6" t="s">
        <v>37</v>
      </c>
      <c r="V1244" s="6" t="s">
        <v>37</v>
      </c>
      <c r="W1244" s="6" t="s">
        <v>1583</v>
      </c>
      <c r="X1244" s="6" t="s">
        <v>1302</v>
      </c>
      <c r="Y1244" s="6" t="s">
        <v>270</v>
      </c>
      <c r="Z1244" s="6" t="s">
        <v>1584</v>
      </c>
    </row>
    <row r="1245" spans="1:26" ht="13.2">
      <c r="A1245" s="5">
        <v>45162.627248807868</v>
      </c>
      <c r="B1245" s="6" t="s">
        <v>1585</v>
      </c>
      <c r="C1245" s="6" t="s">
        <v>27</v>
      </c>
      <c r="D1245" s="6" t="s">
        <v>66</v>
      </c>
      <c r="E1245" s="6" t="s">
        <v>29</v>
      </c>
      <c r="F1245" s="6" t="s">
        <v>30</v>
      </c>
      <c r="G1245" s="6" t="s">
        <v>31</v>
      </c>
      <c r="H1245" s="6" t="s">
        <v>46</v>
      </c>
      <c r="I1245" s="6" t="s">
        <v>33</v>
      </c>
      <c r="J1245" s="6" t="s">
        <v>35</v>
      </c>
      <c r="K1245" s="6" t="s">
        <v>35</v>
      </c>
      <c r="L1245" s="6" t="s">
        <v>35</v>
      </c>
      <c r="M1245" s="6" t="s">
        <v>35</v>
      </c>
      <c r="N1245" s="6" t="s">
        <v>35</v>
      </c>
      <c r="O1245" s="6" t="s">
        <v>87</v>
      </c>
      <c r="P1245" s="6" t="s">
        <v>37</v>
      </c>
      <c r="Q1245" s="6" t="s">
        <v>37</v>
      </c>
      <c r="R1245" s="6" t="s">
        <v>37</v>
      </c>
      <c r="S1245" s="6" t="s">
        <v>37</v>
      </c>
      <c r="T1245" s="6" t="s">
        <v>37</v>
      </c>
      <c r="U1245" s="6" t="s">
        <v>37</v>
      </c>
      <c r="V1245" s="6" t="s">
        <v>37</v>
      </c>
      <c r="W1245" s="6" t="s">
        <v>95</v>
      </c>
      <c r="X1245" s="6" t="s">
        <v>1391</v>
      </c>
      <c r="Y1245" s="6" t="s">
        <v>223</v>
      </c>
      <c r="Z1245" s="6" t="s">
        <v>1586</v>
      </c>
    </row>
    <row r="1246" spans="1:26" ht="13.2">
      <c r="A1246" s="5">
        <v>45162.62889393518</v>
      </c>
      <c r="B1246" s="6" t="s">
        <v>1590</v>
      </c>
      <c r="C1246" s="6" t="s">
        <v>27</v>
      </c>
      <c r="D1246" s="6" t="s">
        <v>1591</v>
      </c>
      <c r="E1246" s="6" t="s">
        <v>75</v>
      </c>
      <c r="F1246" s="6" t="s">
        <v>164</v>
      </c>
      <c r="G1246" s="6" t="s">
        <v>403</v>
      </c>
      <c r="H1246" s="6" t="s">
        <v>201</v>
      </c>
      <c r="I1246" s="6" t="s">
        <v>33</v>
      </c>
      <c r="J1246" s="6" t="s">
        <v>35</v>
      </c>
      <c r="K1246" s="6" t="s">
        <v>35</v>
      </c>
      <c r="L1246" s="6" t="s">
        <v>35</v>
      </c>
      <c r="M1246" s="6" t="s">
        <v>35</v>
      </c>
      <c r="N1246" s="6" t="s">
        <v>35</v>
      </c>
      <c r="O1246" s="6" t="s">
        <v>87</v>
      </c>
      <c r="P1246" s="6" t="s">
        <v>37</v>
      </c>
      <c r="Q1246" s="6" t="s">
        <v>37</v>
      </c>
      <c r="R1246" s="6" t="s">
        <v>37</v>
      </c>
      <c r="S1246" s="6" t="s">
        <v>38</v>
      </c>
      <c r="T1246" s="6" t="s">
        <v>37</v>
      </c>
      <c r="U1246" s="6" t="s">
        <v>37</v>
      </c>
      <c r="V1246" s="6" t="s">
        <v>38</v>
      </c>
      <c r="W1246" s="6" t="s">
        <v>100</v>
      </c>
      <c r="X1246" s="6" t="s">
        <v>940</v>
      </c>
      <c r="Y1246" s="6" t="s">
        <v>168</v>
      </c>
      <c r="Z1246" s="6" t="s">
        <v>1592</v>
      </c>
    </row>
    <row r="1247" spans="1:26" ht="13.2">
      <c r="A1247" s="5">
        <v>45162.629940960644</v>
      </c>
      <c r="B1247" s="6" t="s">
        <v>1597</v>
      </c>
      <c r="C1247" s="6" t="s">
        <v>27</v>
      </c>
      <c r="D1247" s="6" t="s">
        <v>1598</v>
      </c>
      <c r="E1247" s="6" t="s">
        <v>29</v>
      </c>
      <c r="F1247" s="6" t="s">
        <v>248</v>
      </c>
      <c r="G1247" s="6" t="s">
        <v>1599</v>
      </c>
      <c r="H1247" s="6" t="s">
        <v>46</v>
      </c>
      <c r="I1247" s="6" t="s">
        <v>33</v>
      </c>
      <c r="J1247" s="6" t="s">
        <v>34</v>
      </c>
      <c r="K1247" s="6" t="s">
        <v>34</v>
      </c>
      <c r="L1247" s="6" t="s">
        <v>34</v>
      </c>
      <c r="M1247" s="6" t="s">
        <v>34</v>
      </c>
      <c r="N1247" s="6" t="s">
        <v>34</v>
      </c>
      <c r="O1247" s="6" t="s">
        <v>49</v>
      </c>
      <c r="P1247" s="6" t="s">
        <v>37</v>
      </c>
      <c r="Q1247" s="6" t="s">
        <v>37</v>
      </c>
      <c r="R1247" s="6" t="s">
        <v>37</v>
      </c>
      <c r="S1247" s="6" t="s">
        <v>37</v>
      </c>
      <c r="T1247" s="6" t="s">
        <v>37</v>
      </c>
      <c r="U1247" s="6" t="s">
        <v>37</v>
      </c>
      <c r="V1247" s="6" t="s">
        <v>37</v>
      </c>
      <c r="W1247" s="6" t="s">
        <v>126</v>
      </c>
      <c r="X1247" s="6" t="s">
        <v>1141</v>
      </c>
      <c r="Y1247" s="6" t="s">
        <v>1600</v>
      </c>
      <c r="Z1247" s="6" t="s">
        <v>1601</v>
      </c>
    </row>
    <row r="1248" spans="1:26" ht="13.2">
      <c r="A1248" s="5">
        <v>45162.636235011574</v>
      </c>
      <c r="B1248" s="6" t="s">
        <v>1612</v>
      </c>
      <c r="C1248" s="6" t="s">
        <v>44</v>
      </c>
      <c r="D1248" s="6" t="s">
        <v>1613</v>
      </c>
      <c r="E1248" s="6" t="s">
        <v>29</v>
      </c>
      <c r="F1248" s="6" t="s">
        <v>76</v>
      </c>
      <c r="G1248" s="6" t="s">
        <v>31</v>
      </c>
      <c r="H1248" s="6" t="s">
        <v>226</v>
      </c>
      <c r="I1248" s="6" t="s">
        <v>33</v>
      </c>
      <c r="J1248" s="6" t="s">
        <v>35</v>
      </c>
      <c r="K1248" s="6" t="s">
        <v>35</v>
      </c>
      <c r="L1248" s="6" t="s">
        <v>48</v>
      </c>
      <c r="M1248" s="6" t="s">
        <v>48</v>
      </c>
      <c r="N1248" s="6" t="s">
        <v>48</v>
      </c>
      <c r="O1248" s="6" t="s">
        <v>87</v>
      </c>
      <c r="P1248" s="6" t="s">
        <v>37</v>
      </c>
      <c r="Q1248" s="6" t="s">
        <v>37</v>
      </c>
      <c r="R1248" s="6" t="s">
        <v>49</v>
      </c>
      <c r="S1248" s="6" t="s">
        <v>37</v>
      </c>
      <c r="T1248" s="6" t="s">
        <v>37</v>
      </c>
      <c r="U1248" s="6" t="s">
        <v>37</v>
      </c>
      <c r="V1248" s="6" t="s">
        <v>37</v>
      </c>
      <c r="W1248" s="6" t="s">
        <v>106</v>
      </c>
      <c r="X1248" s="6" t="s">
        <v>1193</v>
      </c>
      <c r="Y1248" s="6" t="s">
        <v>409</v>
      </c>
      <c r="Z1248" s="6" t="s">
        <v>1614</v>
      </c>
    </row>
    <row r="1249" spans="1:26" ht="13.2">
      <c r="A1249" s="5">
        <v>45162.637442951389</v>
      </c>
      <c r="B1249" s="6" t="s">
        <v>1615</v>
      </c>
      <c r="C1249" s="6" t="s">
        <v>44</v>
      </c>
      <c r="D1249" s="6" t="s">
        <v>1616</v>
      </c>
      <c r="E1249" s="6" t="s">
        <v>75</v>
      </c>
      <c r="F1249" s="6" t="s">
        <v>76</v>
      </c>
      <c r="G1249" s="6" t="s">
        <v>31</v>
      </c>
      <c r="H1249" s="6" t="s">
        <v>83</v>
      </c>
      <c r="I1249" s="6" t="s">
        <v>33</v>
      </c>
      <c r="J1249" s="6" t="s">
        <v>34</v>
      </c>
      <c r="K1249" s="6" t="s">
        <v>34</v>
      </c>
      <c r="L1249" s="6" t="s">
        <v>48</v>
      </c>
      <c r="M1249" s="6" t="s">
        <v>48</v>
      </c>
      <c r="N1249" s="6" t="s">
        <v>34</v>
      </c>
      <c r="O1249" s="6" t="s">
        <v>68</v>
      </c>
      <c r="P1249" s="6" t="s">
        <v>37</v>
      </c>
      <c r="Q1249" s="6" t="s">
        <v>49</v>
      </c>
      <c r="R1249" s="6" t="s">
        <v>69</v>
      </c>
      <c r="S1249" s="6" t="s">
        <v>37</v>
      </c>
      <c r="T1249" s="6" t="s">
        <v>37</v>
      </c>
      <c r="U1249" s="6" t="s">
        <v>38</v>
      </c>
      <c r="V1249" s="6" t="s">
        <v>49</v>
      </c>
      <c r="W1249" s="6" t="s">
        <v>50</v>
      </c>
      <c r="X1249" s="6" t="s">
        <v>978</v>
      </c>
      <c r="Y1249" s="6" t="s">
        <v>1617</v>
      </c>
      <c r="Z1249" s="6" t="s">
        <v>1618</v>
      </c>
    </row>
    <row r="1250" spans="1:26" ht="13.2">
      <c r="A1250" s="5">
        <v>45162.640564768517</v>
      </c>
      <c r="B1250" s="6" t="s">
        <v>1625</v>
      </c>
      <c r="C1250" s="6" t="s">
        <v>27</v>
      </c>
      <c r="D1250" s="6" t="s">
        <v>500</v>
      </c>
      <c r="E1250" s="6" t="s">
        <v>75</v>
      </c>
      <c r="F1250" s="6" t="s">
        <v>30</v>
      </c>
      <c r="G1250" s="6" t="s">
        <v>31</v>
      </c>
      <c r="H1250" s="6" t="s">
        <v>32</v>
      </c>
      <c r="I1250" s="6" t="s">
        <v>33</v>
      </c>
      <c r="J1250" s="6" t="s">
        <v>35</v>
      </c>
      <c r="K1250" s="6" t="s">
        <v>35</v>
      </c>
      <c r="L1250" s="6" t="s">
        <v>35</v>
      </c>
      <c r="M1250" s="6" t="s">
        <v>35</v>
      </c>
      <c r="N1250" s="6" t="s">
        <v>35</v>
      </c>
      <c r="O1250" s="6" t="s">
        <v>49</v>
      </c>
      <c r="P1250" s="6" t="s">
        <v>37</v>
      </c>
      <c r="Q1250" s="6" t="s">
        <v>37</v>
      </c>
      <c r="R1250" s="6" t="s">
        <v>37</v>
      </c>
      <c r="S1250" s="6" t="s">
        <v>37</v>
      </c>
      <c r="T1250" s="6" t="s">
        <v>37</v>
      </c>
      <c r="U1250" s="6" t="s">
        <v>49</v>
      </c>
      <c r="V1250" s="6" t="s">
        <v>37</v>
      </c>
      <c r="W1250" s="6" t="s">
        <v>726</v>
      </c>
      <c r="X1250" s="6" t="s">
        <v>1626</v>
      </c>
      <c r="Y1250" s="6" t="s">
        <v>565</v>
      </c>
      <c r="Z1250" s="6" t="s">
        <v>1627</v>
      </c>
    </row>
    <row r="1251" spans="1:26" ht="13.2">
      <c r="A1251" s="5">
        <v>45162.641879201386</v>
      </c>
      <c r="B1251" s="6" t="s">
        <v>1628</v>
      </c>
      <c r="C1251" s="6" t="s">
        <v>27</v>
      </c>
      <c r="D1251" s="6" t="s">
        <v>1629</v>
      </c>
      <c r="E1251" s="6" t="s">
        <v>29</v>
      </c>
      <c r="F1251" s="6" t="s">
        <v>30</v>
      </c>
      <c r="G1251" s="6" t="s">
        <v>31</v>
      </c>
      <c r="H1251" s="6" t="s">
        <v>83</v>
      </c>
      <c r="I1251" s="6" t="s">
        <v>47</v>
      </c>
      <c r="J1251" s="6" t="s">
        <v>48</v>
      </c>
      <c r="K1251" s="6" t="s">
        <v>48</v>
      </c>
      <c r="L1251" s="6" t="s">
        <v>48</v>
      </c>
      <c r="M1251" s="6" t="s">
        <v>48</v>
      </c>
      <c r="N1251" s="6" t="s">
        <v>48</v>
      </c>
      <c r="O1251" s="6" t="s">
        <v>49</v>
      </c>
      <c r="P1251" s="6" t="s">
        <v>49</v>
      </c>
      <c r="Q1251" s="6" t="s">
        <v>37</v>
      </c>
      <c r="R1251" s="6" t="s">
        <v>49</v>
      </c>
      <c r="S1251" s="6" t="s">
        <v>49</v>
      </c>
      <c r="T1251" s="6" t="s">
        <v>49</v>
      </c>
      <c r="U1251" s="6" t="s">
        <v>49</v>
      </c>
      <c r="V1251" s="6" t="s">
        <v>49</v>
      </c>
      <c r="W1251" s="6" t="s">
        <v>1000</v>
      </c>
      <c r="X1251" s="6" t="s">
        <v>1630</v>
      </c>
      <c r="Y1251" s="6" t="s">
        <v>151</v>
      </c>
      <c r="Z1251" s="6" t="s">
        <v>1631</v>
      </c>
    </row>
    <row r="1252" spans="1:26" ht="13.2">
      <c r="A1252" s="5">
        <v>45162.642805821757</v>
      </c>
      <c r="B1252" s="6" t="s">
        <v>1632</v>
      </c>
      <c r="C1252" s="6" t="s">
        <v>27</v>
      </c>
      <c r="D1252" s="6" t="s">
        <v>1633</v>
      </c>
      <c r="E1252" s="6" t="s">
        <v>75</v>
      </c>
      <c r="F1252" s="6" t="s">
        <v>30</v>
      </c>
      <c r="G1252" s="6" t="s">
        <v>31</v>
      </c>
      <c r="H1252" s="6" t="s">
        <v>83</v>
      </c>
      <c r="I1252" s="6" t="s">
        <v>33</v>
      </c>
      <c r="J1252" s="6" t="s">
        <v>35</v>
      </c>
      <c r="K1252" s="6" t="s">
        <v>35</v>
      </c>
      <c r="L1252" s="6" t="s">
        <v>35</v>
      </c>
      <c r="M1252" s="6" t="s">
        <v>35</v>
      </c>
      <c r="N1252" s="6" t="s">
        <v>35</v>
      </c>
      <c r="O1252" s="6" t="s">
        <v>87</v>
      </c>
      <c r="P1252" s="6" t="s">
        <v>37</v>
      </c>
      <c r="Q1252" s="6" t="s">
        <v>37</v>
      </c>
      <c r="R1252" s="6" t="s">
        <v>37</v>
      </c>
      <c r="S1252" s="6" t="s">
        <v>37</v>
      </c>
      <c r="T1252" s="6" t="s">
        <v>37</v>
      </c>
      <c r="U1252" s="6" t="s">
        <v>37</v>
      </c>
      <c r="V1252" s="6" t="s">
        <v>37</v>
      </c>
      <c r="W1252" s="6" t="s">
        <v>206</v>
      </c>
      <c r="X1252" s="6" t="s">
        <v>1634</v>
      </c>
      <c r="Y1252" s="6" t="s">
        <v>1635</v>
      </c>
      <c r="Z1252" s="6" t="s">
        <v>1636</v>
      </c>
    </row>
    <row r="1253" spans="1:26" ht="13.2">
      <c r="A1253" s="5">
        <v>45162.642834108796</v>
      </c>
      <c r="B1253" s="6" t="s">
        <v>1637</v>
      </c>
      <c r="C1253" s="6" t="s">
        <v>27</v>
      </c>
      <c r="D1253" s="6" t="s">
        <v>1638</v>
      </c>
      <c r="E1253" s="6" t="s">
        <v>29</v>
      </c>
      <c r="F1253" s="6" t="s">
        <v>30</v>
      </c>
      <c r="G1253" s="6" t="s">
        <v>31</v>
      </c>
      <c r="H1253" s="6" t="s">
        <v>46</v>
      </c>
      <c r="I1253" s="6" t="s">
        <v>47</v>
      </c>
      <c r="J1253" s="6" t="s">
        <v>48</v>
      </c>
      <c r="K1253" s="6" t="s">
        <v>48</v>
      </c>
      <c r="L1253" s="6" t="s">
        <v>48</v>
      </c>
      <c r="M1253" s="6" t="s">
        <v>35</v>
      </c>
      <c r="N1253" s="6" t="s">
        <v>35</v>
      </c>
      <c r="O1253" s="6" t="s">
        <v>49</v>
      </c>
      <c r="P1253" s="6" t="s">
        <v>49</v>
      </c>
      <c r="Q1253" s="6" t="s">
        <v>49</v>
      </c>
      <c r="R1253" s="6" t="s">
        <v>49</v>
      </c>
      <c r="S1253" s="6" t="s">
        <v>49</v>
      </c>
      <c r="T1253" s="6" t="s">
        <v>49</v>
      </c>
      <c r="U1253" s="6" t="s">
        <v>37</v>
      </c>
      <c r="V1253" s="6" t="s">
        <v>37</v>
      </c>
      <c r="W1253" s="6" t="s">
        <v>1639</v>
      </c>
      <c r="X1253" s="6" t="s">
        <v>1444</v>
      </c>
      <c r="Y1253" s="6" t="s">
        <v>1640</v>
      </c>
      <c r="Z1253" s="6" t="s">
        <v>1641</v>
      </c>
    </row>
    <row r="1254" spans="1:26" ht="13.2">
      <c r="A1254" s="5">
        <v>45162.644234004634</v>
      </c>
      <c r="B1254" s="6" t="s">
        <v>1642</v>
      </c>
      <c r="C1254" s="6" t="s">
        <v>27</v>
      </c>
      <c r="D1254" s="6" t="s">
        <v>1643</v>
      </c>
      <c r="E1254" s="6" t="s">
        <v>75</v>
      </c>
      <c r="F1254" s="6" t="s">
        <v>30</v>
      </c>
      <c r="G1254" s="6" t="s">
        <v>867</v>
      </c>
      <c r="H1254" s="6" t="s">
        <v>46</v>
      </c>
      <c r="I1254" s="6" t="s">
        <v>47</v>
      </c>
      <c r="J1254" s="6" t="s">
        <v>48</v>
      </c>
      <c r="K1254" s="6" t="s">
        <v>48</v>
      </c>
      <c r="L1254" s="6" t="s">
        <v>35</v>
      </c>
      <c r="M1254" s="6" t="s">
        <v>48</v>
      </c>
      <c r="N1254" s="6" t="s">
        <v>35</v>
      </c>
      <c r="O1254" s="6" t="s">
        <v>49</v>
      </c>
      <c r="P1254" s="6" t="s">
        <v>37</v>
      </c>
      <c r="Q1254" s="6" t="s">
        <v>37</v>
      </c>
      <c r="R1254" s="6" t="s">
        <v>37</v>
      </c>
      <c r="S1254" s="6" t="s">
        <v>37</v>
      </c>
      <c r="T1254" s="6" t="s">
        <v>49</v>
      </c>
      <c r="U1254" s="6" t="s">
        <v>49</v>
      </c>
      <c r="V1254" s="6" t="s">
        <v>37</v>
      </c>
      <c r="W1254" s="6" t="s">
        <v>191</v>
      </c>
      <c r="X1254" s="6" t="s">
        <v>1644</v>
      </c>
      <c r="Y1254" s="6" t="s">
        <v>286</v>
      </c>
      <c r="Z1254" s="6" t="s">
        <v>1645</v>
      </c>
    </row>
    <row r="1255" spans="1:26" ht="13.2">
      <c r="A1255" s="5">
        <v>45162.64782194444</v>
      </c>
      <c r="B1255" s="6" t="s">
        <v>1646</v>
      </c>
      <c r="C1255" s="6" t="s">
        <v>44</v>
      </c>
      <c r="D1255" s="6" t="s">
        <v>1647</v>
      </c>
      <c r="E1255" s="6" t="s">
        <v>29</v>
      </c>
      <c r="F1255" s="6" t="s">
        <v>30</v>
      </c>
      <c r="G1255" s="6" t="s">
        <v>31</v>
      </c>
      <c r="H1255" s="6" t="s">
        <v>1648</v>
      </c>
      <c r="I1255" s="6" t="s">
        <v>33</v>
      </c>
      <c r="J1255" s="6" t="s">
        <v>34</v>
      </c>
      <c r="K1255" s="6" t="s">
        <v>35</v>
      </c>
      <c r="L1255" s="6" t="s">
        <v>60</v>
      </c>
      <c r="M1255" s="6" t="s">
        <v>48</v>
      </c>
      <c r="N1255" s="6" t="s">
        <v>34</v>
      </c>
      <c r="O1255" s="6" t="s">
        <v>87</v>
      </c>
      <c r="P1255" s="6" t="s">
        <v>38</v>
      </c>
      <c r="Q1255" s="6" t="s">
        <v>38</v>
      </c>
      <c r="R1255" s="6" t="s">
        <v>49</v>
      </c>
      <c r="S1255" s="6" t="s">
        <v>38</v>
      </c>
      <c r="T1255" s="6" t="s">
        <v>37</v>
      </c>
      <c r="U1255" s="6" t="s">
        <v>38</v>
      </c>
      <c r="V1255" s="6" t="s">
        <v>38</v>
      </c>
      <c r="W1255" s="6" t="s">
        <v>50</v>
      </c>
      <c r="X1255" s="6" t="s">
        <v>1096</v>
      </c>
      <c r="Y1255" s="6" t="s">
        <v>821</v>
      </c>
      <c r="Z1255" s="6" t="s">
        <v>1649</v>
      </c>
    </row>
    <row r="1256" spans="1:26" ht="13.2">
      <c r="A1256" s="5">
        <v>45162.648446342588</v>
      </c>
      <c r="B1256" s="6" t="s">
        <v>1650</v>
      </c>
      <c r="C1256" s="6" t="s">
        <v>27</v>
      </c>
      <c r="D1256" s="6" t="s">
        <v>1651</v>
      </c>
      <c r="E1256" s="6" t="s">
        <v>29</v>
      </c>
      <c r="F1256" s="6" t="s">
        <v>30</v>
      </c>
      <c r="G1256" s="6" t="s">
        <v>31</v>
      </c>
      <c r="H1256" s="6" t="s">
        <v>226</v>
      </c>
      <c r="I1256" s="6" t="s">
        <v>47</v>
      </c>
      <c r="J1256" s="6" t="s">
        <v>35</v>
      </c>
      <c r="K1256" s="6" t="s">
        <v>35</v>
      </c>
      <c r="L1256" s="6" t="s">
        <v>35</v>
      </c>
      <c r="M1256" s="6" t="s">
        <v>35</v>
      </c>
      <c r="N1256" s="6" t="s">
        <v>48</v>
      </c>
      <c r="O1256" s="6" t="s">
        <v>87</v>
      </c>
      <c r="P1256" s="6" t="s">
        <v>37</v>
      </c>
      <c r="Q1256" s="6" t="s">
        <v>37</v>
      </c>
      <c r="R1256" s="6" t="s">
        <v>49</v>
      </c>
      <c r="S1256" s="6" t="s">
        <v>37</v>
      </c>
      <c r="T1256" s="6" t="s">
        <v>37</v>
      </c>
      <c r="U1256" s="6" t="s">
        <v>37</v>
      </c>
      <c r="V1256" s="6" t="s">
        <v>37</v>
      </c>
      <c r="W1256" s="6" t="s">
        <v>126</v>
      </c>
      <c r="X1256" s="6" t="s">
        <v>1652</v>
      </c>
      <c r="Y1256" s="6" t="s">
        <v>102</v>
      </c>
      <c r="Z1256" s="6" t="s">
        <v>1653</v>
      </c>
    </row>
    <row r="1257" spans="1:26" ht="13.2">
      <c r="A1257" s="5">
        <v>45162.649166446761</v>
      </c>
      <c r="B1257" s="6" t="s">
        <v>1656</v>
      </c>
      <c r="C1257" s="6" t="s">
        <v>44</v>
      </c>
      <c r="D1257" s="6" t="s">
        <v>1555</v>
      </c>
      <c r="E1257" s="6" t="s">
        <v>29</v>
      </c>
      <c r="F1257" s="6" t="s">
        <v>164</v>
      </c>
      <c r="G1257" s="6" t="s">
        <v>1657</v>
      </c>
      <c r="H1257" s="6" t="s">
        <v>125</v>
      </c>
      <c r="I1257" s="6" t="s">
        <v>47</v>
      </c>
      <c r="J1257" s="6" t="s">
        <v>60</v>
      </c>
      <c r="K1257" s="6" t="s">
        <v>60</v>
      </c>
      <c r="L1257" s="6" t="s">
        <v>60</v>
      </c>
      <c r="M1257" s="6" t="s">
        <v>60</v>
      </c>
      <c r="N1257" s="6" t="s">
        <v>60</v>
      </c>
      <c r="O1257" s="6" t="s">
        <v>49</v>
      </c>
      <c r="P1257" s="6" t="s">
        <v>37</v>
      </c>
      <c r="Q1257" s="6" t="s">
        <v>37</v>
      </c>
      <c r="R1257" s="6" t="s">
        <v>69</v>
      </c>
      <c r="S1257" s="6" t="s">
        <v>37</v>
      </c>
      <c r="T1257" s="6" t="s">
        <v>37</v>
      </c>
      <c r="U1257" s="6" t="s">
        <v>37</v>
      </c>
      <c r="V1257" s="6" t="s">
        <v>37</v>
      </c>
      <c r="W1257" s="6" t="s">
        <v>106</v>
      </c>
      <c r="X1257" s="6" t="s">
        <v>1246</v>
      </c>
      <c r="Y1257" s="6" t="s">
        <v>474</v>
      </c>
      <c r="Z1257" s="6" t="s">
        <v>1658</v>
      </c>
    </row>
    <row r="1258" spans="1:26" ht="13.2">
      <c r="A1258" s="5">
        <v>45162.652927326388</v>
      </c>
      <c r="B1258" s="6" t="s">
        <v>1670</v>
      </c>
      <c r="C1258" s="6" t="s">
        <v>44</v>
      </c>
      <c r="D1258" s="6" t="s">
        <v>1671</v>
      </c>
      <c r="E1258" s="6" t="s">
        <v>75</v>
      </c>
      <c r="F1258" s="6" t="s">
        <v>164</v>
      </c>
      <c r="G1258" s="6" t="s">
        <v>1672</v>
      </c>
      <c r="H1258" s="6" t="s">
        <v>125</v>
      </c>
      <c r="I1258" s="6" t="s">
        <v>33</v>
      </c>
      <c r="J1258" s="6" t="s">
        <v>35</v>
      </c>
      <c r="K1258" s="6" t="s">
        <v>35</v>
      </c>
      <c r="L1258" s="6" t="s">
        <v>34</v>
      </c>
      <c r="M1258" s="6" t="s">
        <v>35</v>
      </c>
      <c r="N1258" s="6" t="s">
        <v>34</v>
      </c>
      <c r="O1258" s="6" t="s">
        <v>87</v>
      </c>
      <c r="P1258" s="6" t="s">
        <v>37</v>
      </c>
      <c r="Q1258" s="6" t="s">
        <v>37</v>
      </c>
      <c r="R1258" s="6" t="s">
        <v>38</v>
      </c>
      <c r="S1258" s="6" t="s">
        <v>49</v>
      </c>
      <c r="T1258" s="6" t="s">
        <v>37</v>
      </c>
      <c r="U1258" s="6" t="s">
        <v>49</v>
      </c>
      <c r="V1258" s="6" t="s">
        <v>37</v>
      </c>
      <c r="W1258" s="6" t="s">
        <v>726</v>
      </c>
      <c r="X1258" s="6" t="s">
        <v>1673</v>
      </c>
      <c r="Y1258" s="6" t="s">
        <v>1674</v>
      </c>
      <c r="Z1258" s="6" t="s">
        <v>1675</v>
      </c>
    </row>
    <row r="1259" spans="1:26" ht="13.2">
      <c r="A1259" s="5">
        <v>45162.654692847223</v>
      </c>
      <c r="B1259" s="6" t="s">
        <v>1679</v>
      </c>
      <c r="C1259" s="6" t="s">
        <v>27</v>
      </c>
      <c r="D1259" s="6" t="s">
        <v>1680</v>
      </c>
      <c r="E1259" s="6" t="s">
        <v>75</v>
      </c>
      <c r="F1259" s="6" t="s">
        <v>76</v>
      </c>
      <c r="G1259" s="6" t="s">
        <v>31</v>
      </c>
      <c r="H1259" s="6" t="s">
        <v>112</v>
      </c>
      <c r="I1259" s="6" t="s">
        <v>33</v>
      </c>
      <c r="J1259" s="6" t="s">
        <v>34</v>
      </c>
      <c r="K1259" s="6" t="s">
        <v>35</v>
      </c>
      <c r="L1259" s="6" t="s">
        <v>35</v>
      </c>
      <c r="M1259" s="6" t="s">
        <v>48</v>
      </c>
      <c r="N1259" s="6" t="s">
        <v>35</v>
      </c>
      <c r="O1259" s="6" t="s">
        <v>49</v>
      </c>
      <c r="P1259" s="6" t="s">
        <v>69</v>
      </c>
      <c r="Q1259" s="6" t="s">
        <v>37</v>
      </c>
      <c r="R1259" s="6" t="s">
        <v>49</v>
      </c>
      <c r="S1259" s="6" t="s">
        <v>38</v>
      </c>
      <c r="T1259" s="6" t="s">
        <v>37</v>
      </c>
      <c r="U1259" s="6" t="s">
        <v>38</v>
      </c>
      <c r="V1259" s="6" t="s">
        <v>37</v>
      </c>
      <c r="W1259" s="6" t="s">
        <v>238</v>
      </c>
      <c r="X1259" s="6" t="s">
        <v>1302</v>
      </c>
      <c r="Y1259" s="6" t="s">
        <v>987</v>
      </c>
      <c r="Z1259" s="6" t="s">
        <v>1681</v>
      </c>
    </row>
    <row r="1260" spans="1:26" ht="13.2">
      <c r="A1260" s="5">
        <v>45162.656370532408</v>
      </c>
      <c r="B1260" s="6" t="s">
        <v>1687</v>
      </c>
      <c r="C1260" s="6" t="s">
        <v>44</v>
      </c>
      <c r="D1260" s="6" t="s">
        <v>558</v>
      </c>
      <c r="E1260" s="6" t="s">
        <v>29</v>
      </c>
      <c r="F1260" s="6" t="s">
        <v>76</v>
      </c>
      <c r="G1260" s="6" t="s">
        <v>31</v>
      </c>
      <c r="H1260" s="6" t="s">
        <v>94</v>
      </c>
      <c r="I1260" s="6" t="s">
        <v>47</v>
      </c>
      <c r="J1260" s="6" t="s">
        <v>35</v>
      </c>
      <c r="K1260" s="6" t="s">
        <v>35</v>
      </c>
      <c r="L1260" s="6" t="s">
        <v>35</v>
      </c>
      <c r="M1260" s="6" t="s">
        <v>35</v>
      </c>
      <c r="N1260" s="6" t="s">
        <v>35</v>
      </c>
      <c r="O1260" s="6" t="s">
        <v>87</v>
      </c>
      <c r="P1260" s="6" t="s">
        <v>37</v>
      </c>
      <c r="Q1260" s="6" t="s">
        <v>37</v>
      </c>
      <c r="R1260" s="6" t="s">
        <v>37</v>
      </c>
      <c r="S1260" s="6" t="s">
        <v>37</v>
      </c>
      <c r="T1260" s="6" t="s">
        <v>37</v>
      </c>
      <c r="U1260" s="6" t="s">
        <v>37</v>
      </c>
      <c r="V1260" s="6" t="s">
        <v>37</v>
      </c>
      <c r="W1260" s="6" t="s">
        <v>113</v>
      </c>
      <c r="X1260" s="6" t="s">
        <v>1444</v>
      </c>
      <c r="Y1260" s="6" t="s">
        <v>1370</v>
      </c>
      <c r="Z1260" s="6" t="s">
        <v>1688</v>
      </c>
    </row>
    <row r="1261" spans="1:26" ht="13.2">
      <c r="A1261" s="5">
        <v>45162.658305856487</v>
      </c>
      <c r="B1261" s="6" t="s">
        <v>1689</v>
      </c>
      <c r="C1261" s="6" t="s">
        <v>44</v>
      </c>
      <c r="D1261" s="6" t="s">
        <v>28</v>
      </c>
      <c r="E1261" s="6" t="s">
        <v>29</v>
      </c>
      <c r="F1261" s="6" t="s">
        <v>76</v>
      </c>
      <c r="G1261" s="6" t="s">
        <v>31</v>
      </c>
      <c r="H1261" s="6" t="s">
        <v>46</v>
      </c>
      <c r="I1261" s="6" t="s">
        <v>47</v>
      </c>
      <c r="J1261" s="6" t="s">
        <v>48</v>
      </c>
      <c r="K1261" s="6" t="s">
        <v>48</v>
      </c>
      <c r="L1261" s="6" t="s">
        <v>48</v>
      </c>
      <c r="M1261" s="6" t="s">
        <v>48</v>
      </c>
      <c r="N1261" s="6" t="s">
        <v>48</v>
      </c>
      <c r="O1261" s="6" t="s">
        <v>68</v>
      </c>
      <c r="P1261" s="6" t="s">
        <v>69</v>
      </c>
      <c r="Q1261" s="6" t="s">
        <v>49</v>
      </c>
      <c r="R1261" s="6" t="s">
        <v>69</v>
      </c>
      <c r="S1261" s="6" t="s">
        <v>69</v>
      </c>
      <c r="T1261" s="6" t="s">
        <v>69</v>
      </c>
      <c r="U1261" s="6" t="s">
        <v>69</v>
      </c>
      <c r="V1261" s="6" t="s">
        <v>69</v>
      </c>
      <c r="W1261" s="6" t="s">
        <v>159</v>
      </c>
      <c r="X1261" s="6" t="s">
        <v>1045</v>
      </c>
      <c r="Y1261" s="6" t="s">
        <v>393</v>
      </c>
      <c r="Z1261" s="6" t="s">
        <v>1690</v>
      </c>
    </row>
    <row r="1262" spans="1:26" ht="13.2">
      <c r="A1262" s="5">
        <v>45162.667240590279</v>
      </c>
      <c r="B1262" s="6" t="s">
        <v>1704</v>
      </c>
      <c r="C1262" s="6" t="s">
        <v>27</v>
      </c>
      <c r="D1262" s="6" t="s">
        <v>1705</v>
      </c>
      <c r="E1262" s="6" t="s">
        <v>29</v>
      </c>
      <c r="F1262" s="6" t="s">
        <v>30</v>
      </c>
      <c r="G1262" s="6" t="s">
        <v>31</v>
      </c>
      <c r="H1262" s="6" t="s">
        <v>46</v>
      </c>
      <c r="I1262" s="6" t="s">
        <v>33</v>
      </c>
      <c r="J1262" s="6" t="s">
        <v>35</v>
      </c>
      <c r="K1262" s="6" t="s">
        <v>48</v>
      </c>
      <c r="L1262" s="6" t="s">
        <v>48</v>
      </c>
      <c r="M1262" s="6" t="s">
        <v>35</v>
      </c>
      <c r="N1262" s="6" t="s">
        <v>35</v>
      </c>
      <c r="O1262" s="6" t="s">
        <v>87</v>
      </c>
      <c r="P1262" s="6" t="s">
        <v>37</v>
      </c>
      <c r="Q1262" s="6" t="s">
        <v>37</v>
      </c>
      <c r="R1262" s="6" t="s">
        <v>49</v>
      </c>
      <c r="S1262" s="6" t="s">
        <v>49</v>
      </c>
      <c r="T1262" s="6" t="s">
        <v>37</v>
      </c>
      <c r="U1262" s="6" t="s">
        <v>49</v>
      </c>
      <c r="V1262" s="6" t="s">
        <v>37</v>
      </c>
      <c r="W1262" s="6" t="s">
        <v>1706</v>
      </c>
      <c r="X1262" s="6" t="s">
        <v>1263</v>
      </c>
      <c r="Y1262" s="6" t="s">
        <v>223</v>
      </c>
      <c r="Z1262" s="6" t="s">
        <v>1707</v>
      </c>
    </row>
    <row r="1263" spans="1:26" ht="13.2">
      <c r="A1263" s="5">
        <v>45162.670745844909</v>
      </c>
      <c r="B1263" s="6" t="s">
        <v>1717</v>
      </c>
      <c r="C1263" s="6" t="s">
        <v>44</v>
      </c>
      <c r="D1263" s="6" t="s">
        <v>844</v>
      </c>
      <c r="E1263" s="6" t="s">
        <v>75</v>
      </c>
      <c r="F1263" s="6" t="s">
        <v>76</v>
      </c>
      <c r="G1263" s="6" t="s">
        <v>31</v>
      </c>
      <c r="H1263" s="6" t="s">
        <v>46</v>
      </c>
      <c r="I1263" s="6" t="s">
        <v>33</v>
      </c>
      <c r="J1263" s="6" t="s">
        <v>35</v>
      </c>
      <c r="K1263" s="6" t="s">
        <v>35</v>
      </c>
      <c r="L1263" s="6" t="s">
        <v>35</v>
      </c>
      <c r="M1263" s="6" t="s">
        <v>35</v>
      </c>
      <c r="N1263" s="6" t="s">
        <v>35</v>
      </c>
      <c r="O1263" s="6" t="s">
        <v>87</v>
      </c>
      <c r="P1263" s="6" t="s">
        <v>37</v>
      </c>
      <c r="Q1263" s="6" t="s">
        <v>37</v>
      </c>
      <c r="R1263" s="6" t="s">
        <v>49</v>
      </c>
      <c r="S1263" s="6" t="s">
        <v>37</v>
      </c>
      <c r="T1263" s="6" t="s">
        <v>49</v>
      </c>
      <c r="U1263" s="6" t="s">
        <v>37</v>
      </c>
      <c r="V1263" s="6" t="s">
        <v>38</v>
      </c>
      <c r="W1263" s="6" t="s">
        <v>191</v>
      </c>
      <c r="X1263" s="6" t="s">
        <v>1107</v>
      </c>
      <c r="Y1263" s="6" t="s">
        <v>1718</v>
      </c>
      <c r="Z1263" s="6" t="s">
        <v>1719</v>
      </c>
    </row>
    <row r="1264" spans="1:26" ht="13.2">
      <c r="A1264" s="5">
        <v>45162.670778472224</v>
      </c>
      <c r="B1264" s="6" t="s">
        <v>1720</v>
      </c>
      <c r="C1264" s="6" t="s">
        <v>44</v>
      </c>
      <c r="D1264" s="6" t="s">
        <v>1721</v>
      </c>
      <c r="E1264" s="6" t="s">
        <v>75</v>
      </c>
      <c r="F1264" s="6" t="s">
        <v>30</v>
      </c>
      <c r="G1264" s="6" t="s">
        <v>214</v>
      </c>
      <c r="H1264" s="6" t="s">
        <v>59</v>
      </c>
      <c r="I1264" s="6" t="s">
        <v>33</v>
      </c>
      <c r="J1264" s="6" t="s">
        <v>35</v>
      </c>
      <c r="K1264" s="6" t="s">
        <v>48</v>
      </c>
      <c r="L1264" s="6" t="s">
        <v>35</v>
      </c>
      <c r="M1264" s="6" t="s">
        <v>48</v>
      </c>
      <c r="N1264" s="6" t="s">
        <v>35</v>
      </c>
      <c r="O1264" s="6" t="s">
        <v>87</v>
      </c>
      <c r="P1264" s="6" t="s">
        <v>37</v>
      </c>
      <c r="Q1264" s="6" t="s">
        <v>49</v>
      </c>
      <c r="R1264" s="6" t="s">
        <v>49</v>
      </c>
      <c r="S1264" s="6" t="s">
        <v>37</v>
      </c>
      <c r="T1264" s="6" t="s">
        <v>49</v>
      </c>
      <c r="U1264" s="6" t="s">
        <v>49</v>
      </c>
      <c r="V1264" s="6" t="s">
        <v>37</v>
      </c>
      <c r="W1264" s="6" t="s">
        <v>126</v>
      </c>
      <c r="X1264" s="6" t="s">
        <v>1391</v>
      </c>
      <c r="Y1264" s="6" t="s">
        <v>671</v>
      </c>
      <c r="Z1264" s="6" t="s">
        <v>1722</v>
      </c>
    </row>
    <row r="1265" spans="1:26" ht="13.2">
      <c r="A1265" s="5">
        <v>45162.672335717594</v>
      </c>
      <c r="B1265" s="6" t="s">
        <v>1725</v>
      </c>
      <c r="C1265" s="6" t="s">
        <v>44</v>
      </c>
      <c r="D1265" s="6" t="s">
        <v>508</v>
      </c>
      <c r="E1265" s="6" t="s">
        <v>29</v>
      </c>
      <c r="F1265" s="6" t="s">
        <v>76</v>
      </c>
      <c r="G1265" s="6" t="s">
        <v>31</v>
      </c>
      <c r="H1265" s="6" t="s">
        <v>83</v>
      </c>
      <c r="I1265" s="6" t="s">
        <v>33</v>
      </c>
      <c r="J1265" s="6" t="s">
        <v>35</v>
      </c>
      <c r="K1265" s="6" t="s">
        <v>35</v>
      </c>
      <c r="L1265" s="6" t="s">
        <v>48</v>
      </c>
      <c r="M1265" s="6" t="s">
        <v>35</v>
      </c>
      <c r="N1265" s="6" t="s">
        <v>35</v>
      </c>
      <c r="O1265" s="6" t="s">
        <v>49</v>
      </c>
      <c r="P1265" s="6" t="s">
        <v>37</v>
      </c>
      <c r="Q1265" s="6" t="s">
        <v>49</v>
      </c>
      <c r="R1265" s="6" t="s">
        <v>38</v>
      </c>
      <c r="S1265" s="6" t="s">
        <v>37</v>
      </c>
      <c r="T1265" s="6" t="s">
        <v>37</v>
      </c>
      <c r="U1265" s="6" t="s">
        <v>37</v>
      </c>
      <c r="V1265" s="6" t="s">
        <v>49</v>
      </c>
      <c r="W1265" s="6" t="s">
        <v>274</v>
      </c>
      <c r="X1265" s="6" t="s">
        <v>1107</v>
      </c>
      <c r="Y1265" s="6" t="s">
        <v>1726</v>
      </c>
      <c r="Z1265" s="6" t="s">
        <v>1727</v>
      </c>
    </row>
    <row r="1266" spans="1:26" ht="13.2">
      <c r="A1266" s="5">
        <v>45162.676461574076</v>
      </c>
      <c r="B1266" s="6" t="s">
        <v>1734</v>
      </c>
      <c r="C1266" s="6" t="s">
        <v>27</v>
      </c>
      <c r="D1266" s="6" t="s">
        <v>111</v>
      </c>
      <c r="E1266" s="6" t="s">
        <v>75</v>
      </c>
      <c r="F1266" s="6" t="s">
        <v>30</v>
      </c>
      <c r="G1266" s="6" t="s">
        <v>1735</v>
      </c>
      <c r="H1266" s="6" t="s">
        <v>59</v>
      </c>
      <c r="I1266" s="6" t="s">
        <v>47</v>
      </c>
      <c r="J1266" s="6" t="s">
        <v>48</v>
      </c>
      <c r="K1266" s="6" t="s">
        <v>48</v>
      </c>
      <c r="L1266" s="6" t="s">
        <v>60</v>
      </c>
      <c r="M1266" s="6" t="s">
        <v>48</v>
      </c>
      <c r="N1266" s="6" t="s">
        <v>48</v>
      </c>
      <c r="O1266" s="6" t="s">
        <v>68</v>
      </c>
      <c r="P1266" s="6" t="s">
        <v>49</v>
      </c>
      <c r="Q1266" s="6" t="s">
        <v>49</v>
      </c>
      <c r="R1266" s="6" t="s">
        <v>69</v>
      </c>
      <c r="S1266" s="6" t="s">
        <v>49</v>
      </c>
      <c r="T1266" s="6" t="s">
        <v>49</v>
      </c>
      <c r="U1266" s="6" t="s">
        <v>69</v>
      </c>
      <c r="V1266" s="6" t="s">
        <v>49</v>
      </c>
      <c r="W1266" s="6" t="s">
        <v>119</v>
      </c>
      <c r="X1266" s="6" t="s">
        <v>1736</v>
      </c>
      <c r="Y1266" s="6" t="s">
        <v>1737</v>
      </c>
      <c r="Z1266" s="6" t="s">
        <v>1738</v>
      </c>
    </row>
    <row r="1267" spans="1:26" ht="13.2">
      <c r="A1267" s="5">
        <v>45162.677175335644</v>
      </c>
      <c r="B1267" s="6" t="s">
        <v>1739</v>
      </c>
      <c r="C1267" s="6" t="s">
        <v>44</v>
      </c>
      <c r="D1267" s="6" t="s">
        <v>1740</v>
      </c>
      <c r="E1267" s="6" t="s">
        <v>75</v>
      </c>
      <c r="F1267" s="6" t="s">
        <v>76</v>
      </c>
      <c r="G1267" s="6" t="s">
        <v>58</v>
      </c>
      <c r="H1267" s="6" t="s">
        <v>125</v>
      </c>
      <c r="I1267" s="6" t="s">
        <v>33</v>
      </c>
      <c r="J1267" s="6" t="s">
        <v>35</v>
      </c>
      <c r="K1267" s="6" t="s">
        <v>35</v>
      </c>
      <c r="L1267" s="6" t="s">
        <v>48</v>
      </c>
      <c r="M1267" s="6" t="s">
        <v>35</v>
      </c>
      <c r="N1267" s="6" t="s">
        <v>35</v>
      </c>
      <c r="O1267" s="6" t="s">
        <v>87</v>
      </c>
      <c r="P1267" s="6" t="s">
        <v>37</v>
      </c>
      <c r="Q1267" s="6" t="s">
        <v>37</v>
      </c>
      <c r="R1267" s="6" t="s">
        <v>49</v>
      </c>
      <c r="S1267" s="6" t="s">
        <v>37</v>
      </c>
      <c r="T1267" s="6" t="s">
        <v>49</v>
      </c>
      <c r="U1267" s="6" t="s">
        <v>37</v>
      </c>
      <c r="V1267" s="6" t="s">
        <v>37</v>
      </c>
      <c r="W1267" s="6" t="s">
        <v>113</v>
      </c>
      <c r="X1267" s="6" t="s">
        <v>1026</v>
      </c>
      <c r="Y1267" s="6" t="s">
        <v>1741</v>
      </c>
      <c r="Z1267" s="6" t="s">
        <v>1742</v>
      </c>
    </row>
    <row r="1268" spans="1:26" ht="13.2">
      <c r="A1268" s="5">
        <v>45162.679326736106</v>
      </c>
      <c r="B1268" s="6" t="s">
        <v>1748</v>
      </c>
      <c r="C1268" s="6" t="s">
        <v>27</v>
      </c>
      <c r="D1268" s="6" t="s">
        <v>111</v>
      </c>
      <c r="E1268" s="6" t="s">
        <v>75</v>
      </c>
      <c r="F1268" s="6" t="s">
        <v>248</v>
      </c>
      <c r="G1268" s="6" t="s">
        <v>1749</v>
      </c>
      <c r="H1268" s="6" t="s">
        <v>46</v>
      </c>
      <c r="I1268" s="6" t="s">
        <v>47</v>
      </c>
      <c r="J1268" s="6" t="s">
        <v>60</v>
      </c>
      <c r="K1268" s="6" t="s">
        <v>48</v>
      </c>
      <c r="L1268" s="6" t="s">
        <v>48</v>
      </c>
      <c r="M1268" s="6" t="s">
        <v>60</v>
      </c>
      <c r="N1268" s="6" t="s">
        <v>35</v>
      </c>
      <c r="O1268" s="6" t="s">
        <v>49</v>
      </c>
      <c r="P1268" s="6" t="s">
        <v>49</v>
      </c>
      <c r="Q1268" s="6" t="s">
        <v>49</v>
      </c>
      <c r="R1268" s="6" t="s">
        <v>37</v>
      </c>
      <c r="S1268" s="6" t="s">
        <v>37</v>
      </c>
      <c r="T1268" s="6" t="s">
        <v>37</v>
      </c>
      <c r="U1268" s="6" t="s">
        <v>37</v>
      </c>
      <c r="V1268" s="6" t="s">
        <v>37</v>
      </c>
      <c r="W1268" s="6" t="s">
        <v>106</v>
      </c>
      <c r="X1268" s="6" t="s">
        <v>1107</v>
      </c>
      <c r="Y1268" s="6" t="s">
        <v>72</v>
      </c>
      <c r="Z1268" s="6" t="s">
        <v>1750</v>
      </c>
    </row>
    <row r="1269" spans="1:26" ht="13.2">
      <c r="A1269" s="5">
        <v>45162.679569965279</v>
      </c>
      <c r="B1269" s="6" t="s">
        <v>1751</v>
      </c>
      <c r="C1269" s="6" t="s">
        <v>44</v>
      </c>
      <c r="D1269" s="6" t="s">
        <v>1752</v>
      </c>
      <c r="E1269" s="6" t="s">
        <v>29</v>
      </c>
      <c r="F1269" s="6" t="s">
        <v>30</v>
      </c>
      <c r="G1269" s="6" t="s">
        <v>867</v>
      </c>
      <c r="H1269" s="6" t="s">
        <v>125</v>
      </c>
      <c r="I1269" s="6" t="s">
        <v>33</v>
      </c>
      <c r="J1269" s="6" t="s">
        <v>35</v>
      </c>
      <c r="K1269" s="6" t="s">
        <v>35</v>
      </c>
      <c r="L1269" s="6" t="s">
        <v>48</v>
      </c>
      <c r="M1269" s="6" t="s">
        <v>35</v>
      </c>
      <c r="N1269" s="6" t="s">
        <v>35</v>
      </c>
      <c r="O1269" s="6" t="s">
        <v>87</v>
      </c>
      <c r="P1269" s="6" t="s">
        <v>37</v>
      </c>
      <c r="Q1269" s="6" t="s">
        <v>37</v>
      </c>
      <c r="R1269" s="6" t="s">
        <v>37</v>
      </c>
      <c r="S1269" s="6" t="s">
        <v>37</v>
      </c>
      <c r="T1269" s="6" t="s">
        <v>37</v>
      </c>
      <c r="U1269" s="6" t="s">
        <v>37</v>
      </c>
      <c r="V1269" s="6" t="s">
        <v>37</v>
      </c>
      <c r="W1269" s="6" t="s">
        <v>39</v>
      </c>
      <c r="X1269" s="6" t="s">
        <v>1753</v>
      </c>
      <c r="Y1269" s="6" t="s">
        <v>72</v>
      </c>
      <c r="Z1269" s="6" t="s">
        <v>1754</v>
      </c>
    </row>
    <row r="1270" spans="1:26" ht="13.2">
      <c r="A1270" s="5">
        <v>45162.680384490741</v>
      </c>
      <c r="B1270" s="6" t="s">
        <v>1755</v>
      </c>
      <c r="C1270" s="6" t="s">
        <v>44</v>
      </c>
      <c r="D1270" s="6" t="s">
        <v>1613</v>
      </c>
      <c r="E1270" s="6" t="s">
        <v>75</v>
      </c>
      <c r="F1270" s="6" t="s">
        <v>30</v>
      </c>
      <c r="G1270" s="6" t="s">
        <v>31</v>
      </c>
      <c r="H1270" s="6" t="s">
        <v>59</v>
      </c>
      <c r="I1270" s="6" t="s">
        <v>33</v>
      </c>
      <c r="J1270" s="6" t="s">
        <v>35</v>
      </c>
      <c r="K1270" s="6" t="s">
        <v>35</v>
      </c>
      <c r="L1270" s="6" t="s">
        <v>35</v>
      </c>
      <c r="M1270" s="6" t="s">
        <v>35</v>
      </c>
      <c r="N1270" s="6" t="s">
        <v>35</v>
      </c>
      <c r="O1270" s="6" t="s">
        <v>49</v>
      </c>
      <c r="P1270" s="6" t="s">
        <v>49</v>
      </c>
      <c r="Q1270" s="6" t="s">
        <v>49</v>
      </c>
      <c r="R1270" s="6" t="s">
        <v>49</v>
      </c>
      <c r="S1270" s="6" t="s">
        <v>49</v>
      </c>
      <c r="T1270" s="6" t="s">
        <v>49</v>
      </c>
      <c r="U1270" s="6" t="s">
        <v>37</v>
      </c>
      <c r="V1270" s="6" t="s">
        <v>37</v>
      </c>
      <c r="W1270" s="6" t="s">
        <v>106</v>
      </c>
      <c r="X1270" s="6" t="s">
        <v>1084</v>
      </c>
      <c r="Y1270" s="6" t="s">
        <v>987</v>
      </c>
      <c r="Z1270" s="6" t="s">
        <v>1756</v>
      </c>
    </row>
    <row r="1271" spans="1:26" ht="13.2">
      <c r="A1271" s="5">
        <v>45162.681067060184</v>
      </c>
      <c r="B1271" s="6" t="s">
        <v>1757</v>
      </c>
      <c r="C1271" s="6" t="s">
        <v>44</v>
      </c>
      <c r="D1271" s="6" t="s">
        <v>1394</v>
      </c>
      <c r="E1271" s="6" t="s">
        <v>230</v>
      </c>
      <c r="F1271" s="6" t="s">
        <v>164</v>
      </c>
      <c r="G1271" s="6" t="s">
        <v>1332</v>
      </c>
      <c r="H1271" s="6" t="s">
        <v>125</v>
      </c>
      <c r="I1271" s="6" t="s">
        <v>33</v>
      </c>
      <c r="J1271" s="6" t="s">
        <v>326</v>
      </c>
      <c r="K1271" s="6" t="s">
        <v>35</v>
      </c>
      <c r="L1271" s="6" t="s">
        <v>34</v>
      </c>
      <c r="M1271" s="6" t="s">
        <v>35</v>
      </c>
      <c r="N1271" s="6" t="s">
        <v>35</v>
      </c>
      <c r="O1271" s="6" t="s">
        <v>87</v>
      </c>
      <c r="P1271" s="6" t="s">
        <v>37</v>
      </c>
      <c r="Q1271" s="6" t="s">
        <v>38</v>
      </c>
      <c r="R1271" s="6" t="s">
        <v>363</v>
      </c>
      <c r="S1271" s="6" t="s">
        <v>363</v>
      </c>
      <c r="T1271" s="6" t="s">
        <v>38</v>
      </c>
      <c r="U1271" s="6" t="s">
        <v>37</v>
      </c>
      <c r="V1271" s="6" t="s">
        <v>37</v>
      </c>
      <c r="W1271" s="6" t="s">
        <v>1758</v>
      </c>
      <c r="X1271" s="6" t="s">
        <v>978</v>
      </c>
      <c r="Y1271" s="6" t="s">
        <v>193</v>
      </c>
      <c r="Z1271" s="6" t="s">
        <v>1759</v>
      </c>
    </row>
    <row r="1272" spans="1:26" ht="13.2">
      <c r="A1272" s="5">
        <v>45162.681480590283</v>
      </c>
      <c r="B1272" s="6" t="s">
        <v>1760</v>
      </c>
      <c r="C1272" s="6" t="s">
        <v>44</v>
      </c>
      <c r="D1272" s="6" t="s">
        <v>500</v>
      </c>
      <c r="E1272" s="6" t="s">
        <v>75</v>
      </c>
      <c r="F1272" s="6" t="s">
        <v>164</v>
      </c>
      <c r="G1272" s="6" t="s">
        <v>1761</v>
      </c>
      <c r="H1272" s="6" t="s">
        <v>118</v>
      </c>
      <c r="I1272" s="6" t="s">
        <v>33</v>
      </c>
      <c r="J1272" s="6" t="s">
        <v>35</v>
      </c>
      <c r="K1272" s="6" t="s">
        <v>35</v>
      </c>
      <c r="L1272" s="6" t="s">
        <v>35</v>
      </c>
      <c r="M1272" s="6" t="s">
        <v>48</v>
      </c>
      <c r="N1272" s="6" t="s">
        <v>48</v>
      </c>
      <c r="O1272" s="6" t="s">
        <v>87</v>
      </c>
      <c r="P1272" s="6" t="s">
        <v>37</v>
      </c>
      <c r="Q1272" s="6" t="s">
        <v>37</v>
      </c>
      <c r="R1272" s="6" t="s">
        <v>37</v>
      </c>
      <c r="S1272" s="6" t="s">
        <v>49</v>
      </c>
      <c r="T1272" s="6" t="s">
        <v>37</v>
      </c>
      <c r="U1272" s="6" t="s">
        <v>49</v>
      </c>
      <c r="V1272" s="6" t="s">
        <v>37</v>
      </c>
      <c r="W1272" s="6" t="s">
        <v>70</v>
      </c>
      <c r="X1272" s="6" t="s">
        <v>1762</v>
      </c>
      <c r="Y1272" s="6" t="s">
        <v>1763</v>
      </c>
      <c r="Z1272" s="6" t="s">
        <v>1764</v>
      </c>
    </row>
    <row r="1273" spans="1:26" ht="13.2">
      <c r="A1273" s="5">
        <v>45162.687264155087</v>
      </c>
      <c r="B1273" s="6" t="s">
        <v>1773</v>
      </c>
      <c r="C1273" s="6" t="s">
        <v>44</v>
      </c>
      <c r="D1273" s="6" t="s">
        <v>1774</v>
      </c>
      <c r="E1273" s="6" t="s">
        <v>230</v>
      </c>
      <c r="F1273" s="6" t="s">
        <v>164</v>
      </c>
      <c r="G1273" s="6" t="s">
        <v>58</v>
      </c>
      <c r="H1273" s="6" t="s">
        <v>125</v>
      </c>
      <c r="I1273" s="6" t="s">
        <v>33</v>
      </c>
      <c r="J1273" s="6" t="s">
        <v>35</v>
      </c>
      <c r="K1273" s="6" t="s">
        <v>35</v>
      </c>
      <c r="L1273" s="6" t="s">
        <v>34</v>
      </c>
      <c r="M1273" s="6" t="s">
        <v>34</v>
      </c>
      <c r="N1273" s="6" t="s">
        <v>34</v>
      </c>
      <c r="O1273" s="6" t="s">
        <v>87</v>
      </c>
      <c r="P1273" s="6" t="s">
        <v>37</v>
      </c>
      <c r="Q1273" s="6" t="s">
        <v>37</v>
      </c>
      <c r="R1273" s="6" t="s">
        <v>37</v>
      </c>
      <c r="S1273" s="6" t="s">
        <v>37</v>
      </c>
      <c r="T1273" s="6" t="s">
        <v>49</v>
      </c>
      <c r="U1273" s="6" t="s">
        <v>38</v>
      </c>
      <c r="V1273" s="6" t="s">
        <v>37</v>
      </c>
      <c r="W1273" s="6" t="s">
        <v>39</v>
      </c>
      <c r="X1273" s="6" t="s">
        <v>1775</v>
      </c>
      <c r="Y1273" s="6" t="s">
        <v>223</v>
      </c>
      <c r="Z1273" s="6" t="s">
        <v>1776</v>
      </c>
    </row>
    <row r="1274" spans="1:26" ht="13.2">
      <c r="A1274" s="5">
        <v>45162.690050277779</v>
      </c>
      <c r="B1274" s="6" t="s">
        <v>1777</v>
      </c>
      <c r="C1274" s="6" t="s">
        <v>27</v>
      </c>
      <c r="D1274" s="6" t="s">
        <v>1778</v>
      </c>
      <c r="E1274" s="6" t="s">
        <v>29</v>
      </c>
      <c r="F1274" s="6" t="s">
        <v>30</v>
      </c>
      <c r="G1274" s="6" t="s">
        <v>867</v>
      </c>
      <c r="H1274" s="6" t="s">
        <v>46</v>
      </c>
      <c r="I1274" s="6" t="s">
        <v>47</v>
      </c>
      <c r="J1274" s="6" t="s">
        <v>48</v>
      </c>
      <c r="K1274" s="6" t="s">
        <v>48</v>
      </c>
      <c r="L1274" s="6" t="s">
        <v>48</v>
      </c>
      <c r="M1274" s="6" t="s">
        <v>48</v>
      </c>
      <c r="N1274" s="6" t="s">
        <v>48</v>
      </c>
      <c r="O1274" s="6" t="s">
        <v>87</v>
      </c>
      <c r="P1274" s="6" t="s">
        <v>37</v>
      </c>
      <c r="Q1274" s="6" t="s">
        <v>37</v>
      </c>
      <c r="R1274" s="6" t="s">
        <v>49</v>
      </c>
      <c r="S1274" s="6" t="s">
        <v>49</v>
      </c>
      <c r="T1274" s="6" t="s">
        <v>37</v>
      </c>
      <c r="U1274" s="6" t="s">
        <v>49</v>
      </c>
      <c r="V1274" s="6" t="s">
        <v>37</v>
      </c>
      <c r="W1274" s="6" t="s">
        <v>197</v>
      </c>
      <c r="X1274" s="6" t="s">
        <v>1391</v>
      </c>
      <c r="Y1274" s="6" t="s">
        <v>323</v>
      </c>
      <c r="Z1274" s="6" t="s">
        <v>1779</v>
      </c>
    </row>
    <row r="1275" spans="1:26" ht="13.2">
      <c r="A1275" s="5">
        <v>45162.698662951385</v>
      </c>
      <c r="B1275" s="6" t="s">
        <v>1789</v>
      </c>
      <c r="C1275" s="6" t="s">
        <v>27</v>
      </c>
      <c r="D1275" s="6" t="s">
        <v>118</v>
      </c>
      <c r="E1275" s="6" t="s">
        <v>75</v>
      </c>
      <c r="F1275" s="6" t="s">
        <v>30</v>
      </c>
      <c r="G1275" s="6" t="s">
        <v>1657</v>
      </c>
      <c r="H1275" s="6" t="s">
        <v>148</v>
      </c>
      <c r="I1275" s="6" t="s">
        <v>33</v>
      </c>
      <c r="J1275" s="6" t="s">
        <v>48</v>
      </c>
      <c r="K1275" s="6" t="s">
        <v>48</v>
      </c>
      <c r="L1275" s="6" t="s">
        <v>35</v>
      </c>
      <c r="M1275" s="6" t="s">
        <v>35</v>
      </c>
      <c r="N1275" s="6" t="s">
        <v>35</v>
      </c>
      <c r="O1275" s="6" t="s">
        <v>49</v>
      </c>
      <c r="P1275" s="6" t="s">
        <v>49</v>
      </c>
      <c r="Q1275" s="6" t="s">
        <v>37</v>
      </c>
      <c r="R1275" s="6" t="s">
        <v>49</v>
      </c>
      <c r="S1275" s="6" t="s">
        <v>49</v>
      </c>
      <c r="T1275" s="6" t="s">
        <v>49</v>
      </c>
      <c r="U1275" s="6" t="s">
        <v>37</v>
      </c>
      <c r="V1275" s="6" t="s">
        <v>37</v>
      </c>
      <c r="W1275" s="6" t="s">
        <v>197</v>
      </c>
      <c r="X1275" s="6" t="s">
        <v>940</v>
      </c>
      <c r="Y1275" s="6" t="s">
        <v>90</v>
      </c>
      <c r="Z1275" s="6" t="s">
        <v>1790</v>
      </c>
    </row>
    <row r="1276" spans="1:26" ht="13.2">
      <c r="A1276" s="5">
        <v>45162.700361921292</v>
      </c>
      <c r="B1276" s="6" t="s">
        <v>1791</v>
      </c>
      <c r="C1276" s="6" t="s">
        <v>27</v>
      </c>
      <c r="D1276" s="6" t="s">
        <v>1613</v>
      </c>
      <c r="E1276" s="6" t="s">
        <v>29</v>
      </c>
      <c r="F1276" s="6" t="s">
        <v>30</v>
      </c>
      <c r="G1276" s="6" t="s">
        <v>31</v>
      </c>
      <c r="H1276" s="6" t="s">
        <v>148</v>
      </c>
      <c r="I1276" s="6" t="s">
        <v>47</v>
      </c>
      <c r="J1276" s="6" t="s">
        <v>48</v>
      </c>
      <c r="K1276" s="6" t="s">
        <v>48</v>
      </c>
      <c r="L1276" s="6" t="s">
        <v>48</v>
      </c>
      <c r="M1276" s="6" t="s">
        <v>48</v>
      </c>
      <c r="N1276" s="6" t="s">
        <v>48</v>
      </c>
      <c r="O1276" s="6" t="s">
        <v>49</v>
      </c>
      <c r="P1276" s="6" t="s">
        <v>49</v>
      </c>
      <c r="Q1276" s="6" t="s">
        <v>37</v>
      </c>
      <c r="R1276" s="6" t="s">
        <v>49</v>
      </c>
      <c r="S1276" s="6" t="s">
        <v>49</v>
      </c>
      <c r="T1276" s="6" t="s">
        <v>49</v>
      </c>
      <c r="U1276" s="6" t="s">
        <v>37</v>
      </c>
      <c r="V1276" s="6" t="s">
        <v>37</v>
      </c>
      <c r="W1276" s="6" t="s">
        <v>95</v>
      </c>
      <c r="X1276" s="6" t="s">
        <v>1792</v>
      </c>
      <c r="Y1276" s="6" t="s">
        <v>431</v>
      </c>
      <c r="Z1276" s="6" t="s">
        <v>1793</v>
      </c>
    </row>
    <row r="1277" spans="1:26" ht="13.2">
      <c r="A1277" s="5">
        <v>45162.703050474534</v>
      </c>
      <c r="B1277" s="6" t="s">
        <v>1796</v>
      </c>
      <c r="C1277" s="6" t="s">
        <v>27</v>
      </c>
      <c r="D1277" s="6" t="s">
        <v>1797</v>
      </c>
      <c r="E1277" s="6" t="s">
        <v>29</v>
      </c>
      <c r="F1277" s="6" t="s">
        <v>76</v>
      </c>
      <c r="G1277" s="6" t="s">
        <v>867</v>
      </c>
      <c r="H1277" s="6" t="s">
        <v>83</v>
      </c>
      <c r="I1277" s="6" t="s">
        <v>33</v>
      </c>
      <c r="J1277" s="6" t="s">
        <v>35</v>
      </c>
      <c r="K1277" s="6" t="s">
        <v>35</v>
      </c>
      <c r="L1277" s="6" t="s">
        <v>35</v>
      </c>
      <c r="M1277" s="6" t="s">
        <v>35</v>
      </c>
      <c r="N1277" s="6" t="s">
        <v>35</v>
      </c>
      <c r="O1277" s="6" t="s">
        <v>49</v>
      </c>
      <c r="P1277" s="6" t="s">
        <v>49</v>
      </c>
      <c r="Q1277" s="6" t="s">
        <v>37</v>
      </c>
      <c r="R1277" s="6" t="s">
        <v>49</v>
      </c>
      <c r="S1277" s="6" t="s">
        <v>49</v>
      </c>
      <c r="T1277" s="6" t="s">
        <v>49</v>
      </c>
      <c r="U1277" s="6" t="s">
        <v>49</v>
      </c>
      <c r="V1277" s="6" t="s">
        <v>49</v>
      </c>
      <c r="W1277" s="6" t="s">
        <v>70</v>
      </c>
      <c r="X1277" s="6" t="s">
        <v>1798</v>
      </c>
      <c r="Y1277" s="6" t="s">
        <v>193</v>
      </c>
      <c r="Z1277" s="6" t="s">
        <v>1799</v>
      </c>
    </row>
    <row r="1278" spans="1:26" ht="13.2">
      <c r="A1278" s="5">
        <v>45162.711010740742</v>
      </c>
      <c r="B1278" s="6" t="s">
        <v>1809</v>
      </c>
      <c r="C1278" s="6" t="s">
        <v>27</v>
      </c>
      <c r="D1278" s="6" t="s">
        <v>1810</v>
      </c>
      <c r="E1278" s="6" t="s">
        <v>29</v>
      </c>
      <c r="F1278" s="6" t="s">
        <v>30</v>
      </c>
      <c r="G1278" s="6" t="s">
        <v>31</v>
      </c>
      <c r="H1278" s="6" t="s">
        <v>46</v>
      </c>
      <c r="I1278" s="6" t="s">
        <v>33</v>
      </c>
      <c r="J1278" s="6" t="s">
        <v>35</v>
      </c>
      <c r="K1278" s="6" t="s">
        <v>35</v>
      </c>
      <c r="L1278" s="6" t="s">
        <v>34</v>
      </c>
      <c r="M1278" s="6" t="s">
        <v>35</v>
      </c>
      <c r="N1278" s="6" t="s">
        <v>34</v>
      </c>
      <c r="O1278" s="6" t="s">
        <v>87</v>
      </c>
      <c r="P1278" s="6" t="s">
        <v>37</v>
      </c>
      <c r="Q1278" s="6" t="s">
        <v>37</v>
      </c>
      <c r="R1278" s="6" t="s">
        <v>37</v>
      </c>
      <c r="S1278" s="6" t="s">
        <v>49</v>
      </c>
      <c r="T1278" s="6" t="s">
        <v>37</v>
      </c>
      <c r="U1278" s="6" t="s">
        <v>37</v>
      </c>
      <c r="V1278" s="6" t="s">
        <v>37</v>
      </c>
      <c r="W1278" s="6" t="s">
        <v>206</v>
      </c>
      <c r="X1278" s="6" t="s">
        <v>1435</v>
      </c>
      <c r="Y1278" s="6" t="s">
        <v>393</v>
      </c>
      <c r="Z1278" s="6" t="s">
        <v>1811</v>
      </c>
    </row>
    <row r="1279" spans="1:26" ht="13.2">
      <c r="A1279" s="5">
        <v>45162.722628391202</v>
      </c>
      <c r="B1279" s="6" t="s">
        <v>1821</v>
      </c>
      <c r="C1279" s="6" t="s">
        <v>27</v>
      </c>
      <c r="D1279" s="6" t="s">
        <v>589</v>
      </c>
      <c r="E1279" s="6" t="s">
        <v>75</v>
      </c>
      <c r="F1279" s="6" t="s">
        <v>30</v>
      </c>
      <c r="G1279" s="6" t="s">
        <v>31</v>
      </c>
      <c r="H1279" s="6" t="s">
        <v>46</v>
      </c>
      <c r="I1279" s="6" t="s">
        <v>33</v>
      </c>
      <c r="J1279" s="6" t="s">
        <v>34</v>
      </c>
      <c r="K1279" s="6" t="s">
        <v>35</v>
      </c>
      <c r="L1279" s="6" t="s">
        <v>35</v>
      </c>
      <c r="M1279" s="6" t="s">
        <v>34</v>
      </c>
      <c r="N1279" s="6" t="s">
        <v>35</v>
      </c>
      <c r="O1279" s="6" t="s">
        <v>87</v>
      </c>
      <c r="P1279" s="6" t="s">
        <v>37</v>
      </c>
      <c r="Q1279" s="6" t="s">
        <v>37</v>
      </c>
      <c r="R1279" s="6" t="s">
        <v>37</v>
      </c>
      <c r="S1279" s="6" t="s">
        <v>37</v>
      </c>
      <c r="T1279" s="6" t="s">
        <v>37</v>
      </c>
      <c r="U1279" s="6" t="s">
        <v>37</v>
      </c>
      <c r="V1279" s="6" t="s">
        <v>37</v>
      </c>
      <c r="W1279" s="6" t="s">
        <v>274</v>
      </c>
      <c r="X1279" s="6" t="s">
        <v>1096</v>
      </c>
      <c r="Y1279" s="6" t="s">
        <v>286</v>
      </c>
      <c r="Z1279" s="6" t="s">
        <v>1822</v>
      </c>
    </row>
    <row r="1280" spans="1:26" ht="13.2">
      <c r="A1280" s="5">
        <v>45162.72707194445</v>
      </c>
      <c r="B1280" s="6" t="s">
        <v>1827</v>
      </c>
      <c r="C1280" s="6" t="s">
        <v>44</v>
      </c>
      <c r="D1280" s="6" t="s">
        <v>66</v>
      </c>
      <c r="E1280" s="6" t="s">
        <v>75</v>
      </c>
      <c r="F1280" s="6" t="s">
        <v>164</v>
      </c>
      <c r="G1280" s="6" t="s">
        <v>867</v>
      </c>
      <c r="H1280" s="6" t="s">
        <v>112</v>
      </c>
      <c r="I1280" s="6" t="s">
        <v>47</v>
      </c>
      <c r="J1280" s="6" t="s">
        <v>48</v>
      </c>
      <c r="K1280" s="6" t="s">
        <v>48</v>
      </c>
      <c r="L1280" s="6" t="s">
        <v>48</v>
      </c>
      <c r="M1280" s="6" t="s">
        <v>48</v>
      </c>
      <c r="N1280" s="6" t="s">
        <v>48</v>
      </c>
      <c r="O1280" s="6" t="s">
        <v>49</v>
      </c>
      <c r="P1280" s="6" t="s">
        <v>49</v>
      </c>
      <c r="Q1280" s="6" t="s">
        <v>38</v>
      </c>
      <c r="R1280" s="6" t="s">
        <v>49</v>
      </c>
      <c r="S1280" s="6" t="s">
        <v>49</v>
      </c>
      <c r="T1280" s="6" t="s">
        <v>38</v>
      </c>
      <c r="U1280" s="6" t="s">
        <v>69</v>
      </c>
      <c r="V1280" s="6" t="s">
        <v>38</v>
      </c>
      <c r="W1280" s="6" t="s">
        <v>450</v>
      </c>
      <c r="X1280" s="6" t="s">
        <v>1828</v>
      </c>
      <c r="Y1280" s="6" t="s">
        <v>276</v>
      </c>
      <c r="Z1280" s="6" t="s">
        <v>1829</v>
      </c>
    </row>
    <row r="1281" spans="1:26" ht="13.2">
      <c r="A1281" s="5">
        <v>45162.729735289351</v>
      </c>
      <c r="B1281" s="6" t="s">
        <v>1835</v>
      </c>
      <c r="C1281" s="6" t="s">
        <v>44</v>
      </c>
      <c r="D1281" s="6" t="s">
        <v>1836</v>
      </c>
      <c r="E1281" s="6" t="s">
        <v>75</v>
      </c>
      <c r="F1281" s="6" t="s">
        <v>30</v>
      </c>
      <c r="G1281" s="6" t="s">
        <v>31</v>
      </c>
      <c r="H1281" s="6" t="s">
        <v>46</v>
      </c>
      <c r="I1281" s="6" t="s">
        <v>33</v>
      </c>
      <c r="J1281" s="6" t="s">
        <v>35</v>
      </c>
      <c r="K1281" s="6" t="s">
        <v>35</v>
      </c>
      <c r="L1281" s="6" t="s">
        <v>35</v>
      </c>
      <c r="M1281" s="6" t="s">
        <v>35</v>
      </c>
      <c r="N1281" s="6" t="s">
        <v>35</v>
      </c>
      <c r="O1281" s="6" t="s">
        <v>87</v>
      </c>
      <c r="P1281" s="6" t="s">
        <v>37</v>
      </c>
      <c r="Q1281" s="6" t="s">
        <v>37</v>
      </c>
      <c r="R1281" s="6" t="s">
        <v>49</v>
      </c>
      <c r="S1281" s="6" t="s">
        <v>37</v>
      </c>
      <c r="T1281" s="6" t="s">
        <v>37</v>
      </c>
      <c r="U1281" s="6" t="s">
        <v>37</v>
      </c>
      <c r="V1281" s="6" t="s">
        <v>37</v>
      </c>
      <c r="W1281" s="6" t="s">
        <v>197</v>
      </c>
      <c r="X1281" s="6" t="s">
        <v>940</v>
      </c>
      <c r="Y1281" s="6" t="s">
        <v>528</v>
      </c>
      <c r="Z1281" s="6" t="s">
        <v>1837</v>
      </c>
    </row>
    <row r="1282" spans="1:26" ht="13.2">
      <c r="A1282" s="5">
        <v>45162.731198668982</v>
      </c>
      <c r="B1282" s="6" t="s">
        <v>1843</v>
      </c>
      <c r="C1282" s="6" t="s">
        <v>44</v>
      </c>
      <c r="D1282" s="6" t="s">
        <v>1844</v>
      </c>
      <c r="E1282" s="6" t="s">
        <v>75</v>
      </c>
      <c r="F1282" s="6" t="s">
        <v>76</v>
      </c>
      <c r="G1282" s="6" t="s">
        <v>31</v>
      </c>
      <c r="H1282" s="6" t="s">
        <v>83</v>
      </c>
      <c r="I1282" s="6" t="s">
        <v>47</v>
      </c>
      <c r="J1282" s="6" t="s">
        <v>48</v>
      </c>
      <c r="K1282" s="6" t="s">
        <v>35</v>
      </c>
      <c r="L1282" s="6" t="s">
        <v>35</v>
      </c>
      <c r="M1282" s="6" t="s">
        <v>35</v>
      </c>
      <c r="N1282" s="6" t="s">
        <v>35</v>
      </c>
      <c r="O1282" s="6" t="s">
        <v>49</v>
      </c>
      <c r="P1282" s="6" t="s">
        <v>37</v>
      </c>
      <c r="Q1282" s="6" t="s">
        <v>37</v>
      </c>
      <c r="R1282" s="6" t="s">
        <v>49</v>
      </c>
      <c r="S1282" s="6" t="s">
        <v>49</v>
      </c>
      <c r="T1282" s="6" t="s">
        <v>37</v>
      </c>
      <c r="U1282" s="6" t="s">
        <v>49</v>
      </c>
      <c r="V1282" s="6" t="s">
        <v>37</v>
      </c>
      <c r="W1282" s="6" t="s">
        <v>50</v>
      </c>
      <c r="X1282" s="6" t="s">
        <v>1302</v>
      </c>
      <c r="Y1282" s="6" t="s">
        <v>286</v>
      </c>
      <c r="Z1282" s="6" t="s">
        <v>1845</v>
      </c>
    </row>
    <row r="1283" spans="1:26" ht="13.2">
      <c r="A1283" s="5">
        <v>45162.734493171301</v>
      </c>
      <c r="B1283" s="6" t="s">
        <v>1848</v>
      </c>
      <c r="C1283" s="6" t="s">
        <v>44</v>
      </c>
      <c r="D1283" s="6" t="s">
        <v>1064</v>
      </c>
      <c r="E1283" s="6" t="s">
        <v>29</v>
      </c>
      <c r="F1283" s="6" t="s">
        <v>30</v>
      </c>
      <c r="G1283" s="6" t="s">
        <v>31</v>
      </c>
      <c r="H1283" s="6" t="s">
        <v>148</v>
      </c>
      <c r="I1283" s="6" t="s">
        <v>33</v>
      </c>
      <c r="J1283" s="6" t="s">
        <v>35</v>
      </c>
      <c r="K1283" s="6" t="s">
        <v>35</v>
      </c>
      <c r="L1283" s="6" t="s">
        <v>35</v>
      </c>
      <c r="M1283" s="6" t="s">
        <v>35</v>
      </c>
      <c r="N1283" s="6" t="s">
        <v>35</v>
      </c>
      <c r="O1283" s="6" t="s">
        <v>87</v>
      </c>
      <c r="P1283" s="6" t="s">
        <v>37</v>
      </c>
      <c r="Q1283" s="6" t="s">
        <v>37</v>
      </c>
      <c r="R1283" s="6" t="s">
        <v>37</v>
      </c>
      <c r="S1283" s="6" t="s">
        <v>37</v>
      </c>
      <c r="T1283" s="6" t="s">
        <v>37</v>
      </c>
      <c r="U1283" s="6" t="s">
        <v>37</v>
      </c>
      <c r="V1283" s="6" t="s">
        <v>37</v>
      </c>
      <c r="W1283" s="6" t="s">
        <v>149</v>
      </c>
      <c r="X1283" s="6" t="s">
        <v>1058</v>
      </c>
      <c r="Y1283" s="6" t="s">
        <v>485</v>
      </c>
      <c r="Z1283" s="6" t="s">
        <v>1849</v>
      </c>
    </row>
    <row r="1284" spans="1:26" ht="13.2">
      <c r="A1284" s="5">
        <v>45162.736650682869</v>
      </c>
      <c r="B1284" s="6" t="s">
        <v>1852</v>
      </c>
      <c r="C1284" s="6" t="s">
        <v>44</v>
      </c>
      <c r="D1284" s="6" t="s">
        <v>1853</v>
      </c>
      <c r="E1284" s="6" t="s">
        <v>75</v>
      </c>
      <c r="F1284" s="6" t="s">
        <v>30</v>
      </c>
      <c r="G1284" s="6" t="s">
        <v>31</v>
      </c>
      <c r="H1284" s="6" t="s">
        <v>32</v>
      </c>
      <c r="I1284" s="6" t="s">
        <v>47</v>
      </c>
      <c r="J1284" s="6" t="s">
        <v>48</v>
      </c>
      <c r="K1284" s="6" t="s">
        <v>48</v>
      </c>
      <c r="L1284" s="6" t="s">
        <v>48</v>
      </c>
      <c r="M1284" s="6" t="s">
        <v>48</v>
      </c>
      <c r="N1284" s="6" t="s">
        <v>35</v>
      </c>
      <c r="O1284" s="6" t="s">
        <v>49</v>
      </c>
      <c r="P1284" s="6" t="s">
        <v>49</v>
      </c>
      <c r="Q1284" s="6" t="s">
        <v>37</v>
      </c>
      <c r="R1284" s="6" t="s">
        <v>49</v>
      </c>
      <c r="S1284" s="6" t="s">
        <v>37</v>
      </c>
      <c r="T1284" s="6" t="s">
        <v>49</v>
      </c>
      <c r="U1284" s="6" t="s">
        <v>37</v>
      </c>
      <c r="V1284" s="6" t="s">
        <v>37</v>
      </c>
      <c r="W1284" s="6" t="s">
        <v>132</v>
      </c>
      <c r="X1284" s="6" t="s">
        <v>1489</v>
      </c>
      <c r="Y1284" s="6" t="s">
        <v>404</v>
      </c>
      <c r="Z1284" s="6" t="s">
        <v>1854</v>
      </c>
    </row>
    <row r="1285" spans="1:26" ht="13.2">
      <c r="A1285" s="5">
        <v>45162.737166516206</v>
      </c>
      <c r="B1285" s="6" t="s">
        <v>1855</v>
      </c>
      <c r="C1285" s="6" t="s">
        <v>27</v>
      </c>
      <c r="D1285" s="6" t="s">
        <v>589</v>
      </c>
      <c r="E1285" s="6" t="s">
        <v>75</v>
      </c>
      <c r="F1285" s="6" t="s">
        <v>164</v>
      </c>
      <c r="G1285" s="6" t="s">
        <v>403</v>
      </c>
      <c r="H1285" s="6" t="s">
        <v>83</v>
      </c>
      <c r="I1285" s="6" t="s">
        <v>33</v>
      </c>
      <c r="J1285" s="6" t="s">
        <v>35</v>
      </c>
      <c r="K1285" s="6" t="s">
        <v>35</v>
      </c>
      <c r="L1285" s="6" t="s">
        <v>35</v>
      </c>
      <c r="M1285" s="6" t="s">
        <v>48</v>
      </c>
      <c r="N1285" s="6" t="s">
        <v>35</v>
      </c>
      <c r="O1285" s="6" t="s">
        <v>36</v>
      </c>
      <c r="P1285" s="6" t="s">
        <v>37</v>
      </c>
      <c r="Q1285" s="6" t="s">
        <v>38</v>
      </c>
      <c r="R1285" s="6" t="s">
        <v>37</v>
      </c>
      <c r="S1285" s="6" t="s">
        <v>37</v>
      </c>
      <c r="T1285" s="6" t="s">
        <v>37</v>
      </c>
      <c r="U1285" s="6" t="s">
        <v>37</v>
      </c>
      <c r="V1285" s="6" t="s">
        <v>37</v>
      </c>
      <c r="W1285" s="6" t="s">
        <v>126</v>
      </c>
      <c r="X1285" s="6" t="s">
        <v>1652</v>
      </c>
      <c r="Y1285" s="6" t="s">
        <v>168</v>
      </c>
      <c r="Z1285" s="6" t="s">
        <v>1856</v>
      </c>
    </row>
    <row r="1286" spans="1:26" ht="13.2">
      <c r="A1286" s="5">
        <v>45162.739705462962</v>
      </c>
      <c r="B1286" s="6" t="s">
        <v>1859</v>
      </c>
      <c r="C1286" s="6" t="s">
        <v>27</v>
      </c>
      <c r="D1286" s="6" t="s">
        <v>1860</v>
      </c>
      <c r="E1286" s="6" t="s">
        <v>75</v>
      </c>
      <c r="F1286" s="6" t="s">
        <v>30</v>
      </c>
      <c r="G1286" s="6" t="s">
        <v>31</v>
      </c>
      <c r="H1286" s="6" t="s">
        <v>148</v>
      </c>
      <c r="I1286" s="6" t="s">
        <v>47</v>
      </c>
      <c r="J1286" s="6" t="s">
        <v>60</v>
      </c>
      <c r="K1286" s="6" t="s">
        <v>60</v>
      </c>
      <c r="L1286" s="6" t="s">
        <v>60</v>
      </c>
      <c r="M1286" s="6" t="s">
        <v>60</v>
      </c>
      <c r="N1286" s="6" t="s">
        <v>60</v>
      </c>
      <c r="O1286" s="6" t="s">
        <v>68</v>
      </c>
      <c r="P1286" s="6" t="s">
        <v>49</v>
      </c>
      <c r="Q1286" s="6" t="s">
        <v>49</v>
      </c>
      <c r="R1286" s="6" t="s">
        <v>69</v>
      </c>
      <c r="S1286" s="6" t="s">
        <v>69</v>
      </c>
      <c r="T1286" s="6" t="s">
        <v>69</v>
      </c>
      <c r="U1286" s="6" t="s">
        <v>69</v>
      </c>
      <c r="V1286" s="6" t="s">
        <v>49</v>
      </c>
      <c r="W1286" s="6" t="s">
        <v>50</v>
      </c>
      <c r="X1286" s="6" t="s">
        <v>1861</v>
      </c>
      <c r="Y1286" s="6" t="s">
        <v>542</v>
      </c>
      <c r="Z1286" s="6" t="s">
        <v>1862</v>
      </c>
    </row>
    <row r="1287" spans="1:26" ht="13.2">
      <c r="A1287" s="5">
        <v>45162.740018680561</v>
      </c>
      <c r="B1287" s="6" t="s">
        <v>1863</v>
      </c>
      <c r="C1287" s="6" t="s">
        <v>27</v>
      </c>
      <c r="D1287" s="6" t="s">
        <v>222</v>
      </c>
      <c r="E1287" s="6" t="s">
        <v>29</v>
      </c>
      <c r="F1287" s="6" t="s">
        <v>30</v>
      </c>
      <c r="G1287" s="6" t="s">
        <v>31</v>
      </c>
      <c r="H1287" s="6" t="s">
        <v>83</v>
      </c>
      <c r="I1287" s="6" t="s">
        <v>47</v>
      </c>
      <c r="J1287" s="6" t="s">
        <v>35</v>
      </c>
      <c r="K1287" s="6" t="s">
        <v>34</v>
      </c>
      <c r="L1287" s="6" t="s">
        <v>35</v>
      </c>
      <c r="M1287" s="6" t="s">
        <v>35</v>
      </c>
      <c r="N1287" s="6" t="s">
        <v>35</v>
      </c>
      <c r="O1287" s="6" t="s">
        <v>87</v>
      </c>
      <c r="P1287" s="6" t="s">
        <v>37</v>
      </c>
      <c r="Q1287" s="6" t="s">
        <v>37</v>
      </c>
      <c r="R1287" s="6" t="s">
        <v>49</v>
      </c>
      <c r="S1287" s="6" t="s">
        <v>37</v>
      </c>
      <c r="T1287" s="6" t="s">
        <v>37</v>
      </c>
      <c r="U1287" s="6" t="s">
        <v>49</v>
      </c>
      <c r="V1287" s="6" t="s">
        <v>49</v>
      </c>
      <c r="W1287" s="6" t="s">
        <v>191</v>
      </c>
      <c r="X1287" s="6" t="s">
        <v>1320</v>
      </c>
      <c r="Y1287" s="6" t="s">
        <v>1864</v>
      </c>
      <c r="Z1287" s="6" t="s">
        <v>1865</v>
      </c>
    </row>
    <row r="1288" spans="1:26" ht="13.2">
      <c r="A1288" s="5">
        <v>45162.741340636574</v>
      </c>
      <c r="B1288" s="6" t="s">
        <v>1866</v>
      </c>
      <c r="C1288" s="6" t="s">
        <v>27</v>
      </c>
      <c r="D1288" s="6" t="s">
        <v>1860</v>
      </c>
      <c r="E1288" s="6" t="s">
        <v>75</v>
      </c>
      <c r="F1288" s="6" t="s">
        <v>30</v>
      </c>
      <c r="G1288" s="6" t="s">
        <v>31</v>
      </c>
      <c r="H1288" s="6" t="s">
        <v>148</v>
      </c>
      <c r="I1288" s="6" t="s">
        <v>47</v>
      </c>
      <c r="J1288" s="6" t="s">
        <v>60</v>
      </c>
      <c r="K1288" s="6" t="s">
        <v>60</v>
      </c>
      <c r="L1288" s="6" t="s">
        <v>60</v>
      </c>
      <c r="M1288" s="6" t="s">
        <v>60</v>
      </c>
      <c r="N1288" s="6" t="s">
        <v>60</v>
      </c>
      <c r="O1288" s="6" t="s">
        <v>68</v>
      </c>
      <c r="P1288" s="6" t="s">
        <v>49</v>
      </c>
      <c r="Q1288" s="6" t="s">
        <v>49</v>
      </c>
      <c r="R1288" s="6" t="s">
        <v>69</v>
      </c>
      <c r="S1288" s="6" t="s">
        <v>69</v>
      </c>
      <c r="T1288" s="6" t="s">
        <v>69</v>
      </c>
      <c r="U1288" s="6" t="s">
        <v>69</v>
      </c>
      <c r="V1288" s="6" t="s">
        <v>49</v>
      </c>
      <c r="W1288" s="6" t="s">
        <v>106</v>
      </c>
      <c r="X1288" s="6" t="s">
        <v>1180</v>
      </c>
      <c r="Y1288" s="6" t="s">
        <v>323</v>
      </c>
      <c r="Z1288" s="6" t="s">
        <v>1867</v>
      </c>
    </row>
    <row r="1289" spans="1:26" ht="13.2">
      <c r="A1289" s="5">
        <v>45162.745098217594</v>
      </c>
      <c r="B1289" s="6" t="s">
        <v>1868</v>
      </c>
      <c r="C1289" s="6" t="s">
        <v>44</v>
      </c>
      <c r="D1289" s="6" t="s">
        <v>66</v>
      </c>
      <c r="E1289" s="6" t="s">
        <v>75</v>
      </c>
      <c r="F1289" s="6" t="s">
        <v>30</v>
      </c>
      <c r="G1289" s="6" t="s">
        <v>31</v>
      </c>
      <c r="H1289" s="6" t="s">
        <v>59</v>
      </c>
      <c r="I1289" s="6" t="s">
        <v>47</v>
      </c>
      <c r="J1289" s="6" t="s">
        <v>35</v>
      </c>
      <c r="K1289" s="6" t="s">
        <v>48</v>
      </c>
      <c r="L1289" s="6" t="s">
        <v>35</v>
      </c>
      <c r="M1289" s="6" t="s">
        <v>48</v>
      </c>
      <c r="N1289" s="6" t="s">
        <v>48</v>
      </c>
      <c r="O1289" s="6" t="s">
        <v>87</v>
      </c>
      <c r="P1289" s="6" t="s">
        <v>37</v>
      </c>
      <c r="Q1289" s="6" t="s">
        <v>49</v>
      </c>
      <c r="R1289" s="6" t="s">
        <v>69</v>
      </c>
      <c r="S1289" s="6" t="s">
        <v>49</v>
      </c>
      <c r="T1289" s="6" t="s">
        <v>49</v>
      </c>
      <c r="U1289" s="6" t="s">
        <v>38</v>
      </c>
      <c r="V1289" s="6" t="s">
        <v>49</v>
      </c>
      <c r="W1289" s="6" t="s">
        <v>50</v>
      </c>
      <c r="X1289" s="6" t="s">
        <v>1096</v>
      </c>
      <c r="Y1289" s="6" t="s">
        <v>1869</v>
      </c>
      <c r="Z1289" s="6" t="s">
        <v>1870</v>
      </c>
    </row>
    <row r="1290" spans="1:26" ht="13.2">
      <c r="A1290" s="5">
        <v>45162.746013240743</v>
      </c>
      <c r="B1290" s="6" t="s">
        <v>1871</v>
      </c>
      <c r="C1290" s="6" t="s">
        <v>27</v>
      </c>
      <c r="D1290" s="6" t="s">
        <v>111</v>
      </c>
      <c r="E1290" s="6" t="s">
        <v>29</v>
      </c>
      <c r="F1290" s="6" t="s">
        <v>30</v>
      </c>
      <c r="G1290" s="6" t="s">
        <v>1735</v>
      </c>
      <c r="H1290" s="6" t="s">
        <v>125</v>
      </c>
      <c r="I1290" s="6" t="s">
        <v>47</v>
      </c>
      <c r="J1290" s="6" t="s">
        <v>60</v>
      </c>
      <c r="K1290" s="6" t="s">
        <v>60</v>
      </c>
      <c r="L1290" s="6" t="s">
        <v>48</v>
      </c>
      <c r="M1290" s="6" t="s">
        <v>48</v>
      </c>
      <c r="N1290" s="6" t="s">
        <v>60</v>
      </c>
      <c r="O1290" s="6" t="s">
        <v>68</v>
      </c>
      <c r="P1290" s="6" t="s">
        <v>49</v>
      </c>
      <c r="Q1290" s="6" t="s">
        <v>49</v>
      </c>
      <c r="R1290" s="6" t="s">
        <v>69</v>
      </c>
      <c r="S1290" s="6" t="s">
        <v>49</v>
      </c>
      <c r="T1290" s="6" t="s">
        <v>49</v>
      </c>
      <c r="U1290" s="6" t="s">
        <v>69</v>
      </c>
      <c r="V1290" s="6" t="s">
        <v>49</v>
      </c>
      <c r="W1290" s="6" t="s">
        <v>139</v>
      </c>
      <c r="X1290" s="6" t="s">
        <v>1872</v>
      </c>
      <c r="Y1290" s="6" t="s">
        <v>151</v>
      </c>
      <c r="Z1290" s="6" t="s">
        <v>1873</v>
      </c>
    </row>
    <row r="1291" spans="1:26" ht="13.2">
      <c r="A1291" s="5">
        <v>45162.751669363424</v>
      </c>
      <c r="B1291" s="6" t="s">
        <v>1879</v>
      </c>
      <c r="C1291" s="6" t="s">
        <v>44</v>
      </c>
      <c r="D1291" s="6" t="s">
        <v>1880</v>
      </c>
      <c r="E1291" s="6" t="s">
        <v>75</v>
      </c>
      <c r="F1291" s="6" t="s">
        <v>164</v>
      </c>
      <c r="G1291" s="6" t="s">
        <v>1881</v>
      </c>
      <c r="H1291" s="6" t="s">
        <v>125</v>
      </c>
      <c r="I1291" s="6" t="s">
        <v>47</v>
      </c>
      <c r="J1291" s="6" t="s">
        <v>48</v>
      </c>
      <c r="K1291" s="6" t="s">
        <v>48</v>
      </c>
      <c r="L1291" s="6" t="s">
        <v>48</v>
      </c>
      <c r="M1291" s="6" t="s">
        <v>48</v>
      </c>
      <c r="N1291" s="6" t="s">
        <v>48</v>
      </c>
      <c r="O1291" s="6" t="s">
        <v>49</v>
      </c>
      <c r="P1291" s="6" t="s">
        <v>37</v>
      </c>
      <c r="Q1291" s="6" t="s">
        <v>37</v>
      </c>
      <c r="R1291" s="6" t="s">
        <v>49</v>
      </c>
      <c r="S1291" s="6" t="s">
        <v>37</v>
      </c>
      <c r="T1291" s="6" t="s">
        <v>37</v>
      </c>
      <c r="U1291" s="6" t="s">
        <v>49</v>
      </c>
      <c r="V1291" s="6" t="s">
        <v>37</v>
      </c>
      <c r="W1291" s="6" t="s">
        <v>70</v>
      </c>
      <c r="X1291" s="6" t="s">
        <v>1026</v>
      </c>
      <c r="Y1291" s="6" t="s">
        <v>409</v>
      </c>
      <c r="Z1291" s="6" t="s">
        <v>1882</v>
      </c>
    </row>
    <row r="1292" spans="1:26" ht="13.2">
      <c r="A1292" s="5">
        <v>45162.754859872686</v>
      </c>
      <c r="B1292" s="6" t="s">
        <v>1883</v>
      </c>
      <c r="C1292" s="6" t="s">
        <v>44</v>
      </c>
      <c r="D1292" s="6" t="s">
        <v>118</v>
      </c>
      <c r="E1292" s="6" t="s">
        <v>29</v>
      </c>
      <c r="F1292" s="6" t="s">
        <v>30</v>
      </c>
      <c r="G1292" s="6" t="s">
        <v>867</v>
      </c>
      <c r="H1292" s="6" t="s">
        <v>46</v>
      </c>
      <c r="I1292" s="6" t="s">
        <v>47</v>
      </c>
      <c r="J1292" s="6" t="s">
        <v>48</v>
      </c>
      <c r="K1292" s="6" t="s">
        <v>48</v>
      </c>
      <c r="L1292" s="6" t="s">
        <v>48</v>
      </c>
      <c r="M1292" s="6" t="s">
        <v>48</v>
      </c>
      <c r="N1292" s="6" t="s">
        <v>48</v>
      </c>
      <c r="O1292" s="6" t="s">
        <v>87</v>
      </c>
      <c r="P1292" s="6" t="s">
        <v>49</v>
      </c>
      <c r="Q1292" s="6" t="s">
        <v>37</v>
      </c>
      <c r="R1292" s="6" t="s">
        <v>49</v>
      </c>
      <c r="S1292" s="6" t="s">
        <v>49</v>
      </c>
      <c r="T1292" s="6" t="s">
        <v>49</v>
      </c>
      <c r="U1292" s="6" t="s">
        <v>69</v>
      </c>
      <c r="V1292" s="6" t="s">
        <v>49</v>
      </c>
      <c r="W1292" s="6" t="s">
        <v>197</v>
      </c>
      <c r="X1292" s="6" t="s">
        <v>1096</v>
      </c>
      <c r="Y1292" s="6" t="s">
        <v>409</v>
      </c>
      <c r="Z1292" s="6" t="s">
        <v>1884</v>
      </c>
    </row>
    <row r="1293" spans="1:26" ht="13.2">
      <c r="A1293" s="5">
        <v>45162.755129571757</v>
      </c>
      <c r="B1293" s="6" t="s">
        <v>1885</v>
      </c>
      <c r="C1293" s="6" t="s">
        <v>27</v>
      </c>
      <c r="D1293" s="6" t="s">
        <v>1886</v>
      </c>
      <c r="E1293" s="6" t="s">
        <v>29</v>
      </c>
      <c r="F1293" s="6" t="s">
        <v>76</v>
      </c>
      <c r="G1293" s="6" t="s">
        <v>31</v>
      </c>
      <c r="H1293" s="6" t="s">
        <v>46</v>
      </c>
      <c r="I1293" s="6" t="s">
        <v>47</v>
      </c>
      <c r="J1293" s="6" t="s">
        <v>48</v>
      </c>
      <c r="K1293" s="6" t="s">
        <v>48</v>
      </c>
      <c r="L1293" s="6" t="s">
        <v>48</v>
      </c>
      <c r="M1293" s="6" t="s">
        <v>48</v>
      </c>
      <c r="N1293" s="6" t="s">
        <v>48</v>
      </c>
      <c r="O1293" s="6" t="s">
        <v>49</v>
      </c>
      <c r="P1293" s="6" t="s">
        <v>49</v>
      </c>
      <c r="Q1293" s="6" t="s">
        <v>49</v>
      </c>
      <c r="R1293" s="6" t="s">
        <v>49</v>
      </c>
      <c r="S1293" s="6" t="s">
        <v>37</v>
      </c>
      <c r="T1293" s="6" t="s">
        <v>49</v>
      </c>
      <c r="U1293" s="6" t="s">
        <v>49</v>
      </c>
      <c r="V1293" s="6" t="s">
        <v>37</v>
      </c>
      <c r="W1293" s="6" t="s">
        <v>70</v>
      </c>
      <c r="X1293" s="6" t="s">
        <v>1026</v>
      </c>
      <c r="Y1293" s="6" t="s">
        <v>276</v>
      </c>
      <c r="Z1293" s="6" t="s">
        <v>1887</v>
      </c>
    </row>
    <row r="1294" spans="1:26" ht="13.2">
      <c r="A1294" s="5">
        <v>45162.755348773149</v>
      </c>
      <c r="B1294" s="6" t="s">
        <v>1888</v>
      </c>
      <c r="C1294" s="6" t="s">
        <v>27</v>
      </c>
      <c r="D1294" s="6" t="s">
        <v>55</v>
      </c>
      <c r="E1294" s="6" t="s">
        <v>75</v>
      </c>
      <c r="F1294" s="6" t="s">
        <v>164</v>
      </c>
      <c r="G1294" s="6" t="s">
        <v>214</v>
      </c>
      <c r="H1294" s="6" t="s">
        <v>46</v>
      </c>
      <c r="I1294" s="6" t="s">
        <v>33</v>
      </c>
      <c r="J1294" s="6" t="s">
        <v>35</v>
      </c>
      <c r="K1294" s="6" t="s">
        <v>35</v>
      </c>
      <c r="L1294" s="6" t="s">
        <v>48</v>
      </c>
      <c r="M1294" s="6" t="s">
        <v>48</v>
      </c>
      <c r="N1294" s="6" t="s">
        <v>35</v>
      </c>
      <c r="O1294" s="6" t="s">
        <v>87</v>
      </c>
      <c r="P1294" s="6" t="s">
        <v>37</v>
      </c>
      <c r="Q1294" s="6" t="s">
        <v>37</v>
      </c>
      <c r="R1294" s="6" t="s">
        <v>37</v>
      </c>
      <c r="S1294" s="6" t="s">
        <v>37</v>
      </c>
      <c r="T1294" s="6" t="s">
        <v>37</v>
      </c>
      <c r="U1294" s="6" t="s">
        <v>37</v>
      </c>
      <c r="V1294" s="6" t="s">
        <v>37</v>
      </c>
      <c r="W1294" s="6" t="s">
        <v>191</v>
      </c>
      <c r="X1294" s="6" t="s">
        <v>1391</v>
      </c>
      <c r="Y1294" s="6" t="s">
        <v>485</v>
      </c>
      <c r="Z1294" s="6" t="s">
        <v>1889</v>
      </c>
    </row>
    <row r="1295" spans="1:26" ht="13.2">
      <c r="A1295" s="5">
        <v>45162.756577199078</v>
      </c>
      <c r="B1295" s="6" t="s">
        <v>1890</v>
      </c>
      <c r="C1295" s="6" t="s">
        <v>44</v>
      </c>
      <c r="D1295" s="6" t="s">
        <v>1891</v>
      </c>
      <c r="E1295" s="6" t="s">
        <v>29</v>
      </c>
      <c r="F1295" s="6" t="s">
        <v>30</v>
      </c>
      <c r="G1295" s="6" t="s">
        <v>31</v>
      </c>
      <c r="H1295" s="6" t="s">
        <v>46</v>
      </c>
      <c r="I1295" s="6" t="s">
        <v>47</v>
      </c>
      <c r="J1295" s="6" t="s">
        <v>48</v>
      </c>
      <c r="K1295" s="6" t="s">
        <v>48</v>
      </c>
      <c r="L1295" s="6" t="s">
        <v>48</v>
      </c>
      <c r="M1295" s="6" t="s">
        <v>48</v>
      </c>
      <c r="N1295" s="6" t="s">
        <v>48</v>
      </c>
      <c r="O1295" s="6" t="s">
        <v>49</v>
      </c>
      <c r="P1295" s="6" t="s">
        <v>49</v>
      </c>
      <c r="Q1295" s="6" t="s">
        <v>49</v>
      </c>
      <c r="R1295" s="6" t="s">
        <v>69</v>
      </c>
      <c r="S1295" s="6" t="s">
        <v>37</v>
      </c>
      <c r="T1295" s="6" t="s">
        <v>49</v>
      </c>
      <c r="U1295" s="6" t="s">
        <v>49</v>
      </c>
      <c r="V1295" s="6" t="s">
        <v>69</v>
      </c>
      <c r="W1295" s="6" t="s">
        <v>1892</v>
      </c>
      <c r="X1295" s="6" t="s">
        <v>940</v>
      </c>
      <c r="Y1295" s="6" t="s">
        <v>1370</v>
      </c>
      <c r="Z1295" s="6" t="s">
        <v>1893</v>
      </c>
    </row>
    <row r="1296" spans="1:26" ht="13.2">
      <c r="A1296" s="5">
        <v>45162.761842280088</v>
      </c>
      <c r="B1296" s="6" t="s">
        <v>1896</v>
      </c>
      <c r="C1296" s="6" t="s">
        <v>44</v>
      </c>
      <c r="D1296" s="6" t="s">
        <v>111</v>
      </c>
      <c r="E1296" s="6" t="s">
        <v>29</v>
      </c>
      <c r="F1296" s="6" t="s">
        <v>164</v>
      </c>
      <c r="G1296" s="6" t="s">
        <v>31</v>
      </c>
      <c r="H1296" s="6" t="s">
        <v>94</v>
      </c>
      <c r="I1296" s="6" t="s">
        <v>47</v>
      </c>
      <c r="J1296" s="6" t="s">
        <v>48</v>
      </c>
      <c r="K1296" s="6" t="s">
        <v>48</v>
      </c>
      <c r="L1296" s="6" t="s">
        <v>48</v>
      </c>
      <c r="M1296" s="6" t="s">
        <v>48</v>
      </c>
      <c r="N1296" s="6" t="s">
        <v>48</v>
      </c>
      <c r="O1296" s="6" t="s">
        <v>49</v>
      </c>
      <c r="P1296" s="6" t="s">
        <v>49</v>
      </c>
      <c r="Q1296" s="6" t="s">
        <v>49</v>
      </c>
      <c r="R1296" s="6" t="s">
        <v>49</v>
      </c>
      <c r="S1296" s="6" t="s">
        <v>49</v>
      </c>
      <c r="T1296" s="6" t="s">
        <v>49</v>
      </c>
      <c r="U1296" s="6" t="s">
        <v>49</v>
      </c>
      <c r="V1296" s="6" t="s">
        <v>49</v>
      </c>
      <c r="W1296" s="6" t="s">
        <v>1106</v>
      </c>
      <c r="X1296" s="6" t="s">
        <v>1897</v>
      </c>
      <c r="Y1296" s="6" t="s">
        <v>349</v>
      </c>
      <c r="Z1296" s="6" t="s">
        <v>1898</v>
      </c>
    </row>
    <row r="1297" spans="1:26" ht="13.2">
      <c r="A1297" s="5">
        <v>45162.767702349534</v>
      </c>
      <c r="B1297" s="6" t="s">
        <v>1899</v>
      </c>
      <c r="C1297" s="6" t="s">
        <v>44</v>
      </c>
      <c r="D1297" s="6" t="s">
        <v>1613</v>
      </c>
      <c r="E1297" s="6" t="s">
        <v>75</v>
      </c>
      <c r="F1297" s="6" t="s">
        <v>30</v>
      </c>
      <c r="G1297" s="6" t="s">
        <v>31</v>
      </c>
      <c r="H1297" s="6" t="s">
        <v>83</v>
      </c>
      <c r="I1297" s="6" t="s">
        <v>33</v>
      </c>
      <c r="J1297" s="6" t="s">
        <v>35</v>
      </c>
      <c r="K1297" s="6" t="s">
        <v>60</v>
      </c>
      <c r="L1297" s="6" t="s">
        <v>60</v>
      </c>
      <c r="M1297" s="6" t="s">
        <v>60</v>
      </c>
      <c r="N1297" s="6" t="s">
        <v>48</v>
      </c>
      <c r="O1297" s="6" t="s">
        <v>49</v>
      </c>
      <c r="P1297" s="6" t="s">
        <v>49</v>
      </c>
      <c r="Q1297" s="6" t="s">
        <v>49</v>
      </c>
      <c r="R1297" s="6" t="s">
        <v>69</v>
      </c>
      <c r="S1297" s="6" t="s">
        <v>49</v>
      </c>
      <c r="T1297" s="6" t="s">
        <v>69</v>
      </c>
      <c r="U1297" s="6" t="s">
        <v>49</v>
      </c>
      <c r="V1297" s="6" t="s">
        <v>49</v>
      </c>
      <c r="W1297" s="6" t="s">
        <v>191</v>
      </c>
      <c r="X1297" s="6" t="s">
        <v>1052</v>
      </c>
      <c r="Y1297" s="6" t="s">
        <v>485</v>
      </c>
      <c r="Z1297" s="6" t="s">
        <v>1900</v>
      </c>
    </row>
    <row r="1298" spans="1:26" ht="13.2">
      <c r="A1298" s="5">
        <v>45162.774059675925</v>
      </c>
      <c r="B1298" s="6" t="s">
        <v>1907</v>
      </c>
      <c r="C1298" s="6" t="s">
        <v>44</v>
      </c>
      <c r="D1298" s="6" t="s">
        <v>1908</v>
      </c>
      <c r="E1298" s="6" t="s">
        <v>29</v>
      </c>
      <c r="F1298" s="6" t="s">
        <v>164</v>
      </c>
      <c r="G1298" s="6" t="s">
        <v>1909</v>
      </c>
      <c r="H1298" s="6" t="s">
        <v>46</v>
      </c>
      <c r="I1298" s="6" t="s">
        <v>47</v>
      </c>
      <c r="J1298" s="6" t="s">
        <v>35</v>
      </c>
      <c r="K1298" s="6" t="s">
        <v>35</v>
      </c>
      <c r="L1298" s="6" t="s">
        <v>48</v>
      </c>
      <c r="M1298" s="6" t="s">
        <v>35</v>
      </c>
      <c r="N1298" s="6" t="s">
        <v>35</v>
      </c>
      <c r="O1298" s="6" t="s">
        <v>87</v>
      </c>
      <c r="P1298" s="6" t="s">
        <v>49</v>
      </c>
      <c r="Q1298" s="6" t="s">
        <v>49</v>
      </c>
      <c r="R1298" s="6" t="s">
        <v>49</v>
      </c>
      <c r="S1298" s="6" t="s">
        <v>49</v>
      </c>
      <c r="T1298" s="6" t="s">
        <v>49</v>
      </c>
      <c r="U1298" s="6" t="s">
        <v>49</v>
      </c>
      <c r="V1298" s="6" t="s">
        <v>37</v>
      </c>
      <c r="W1298" s="6" t="s">
        <v>139</v>
      </c>
      <c r="X1298" s="6" t="s">
        <v>1468</v>
      </c>
      <c r="Y1298" s="6" t="s">
        <v>193</v>
      </c>
      <c r="Z1298" s="6" t="s">
        <v>1910</v>
      </c>
    </row>
    <row r="1299" spans="1:26" ht="13.2">
      <c r="A1299" s="5">
        <v>45162.778271759264</v>
      </c>
      <c r="B1299" s="6" t="s">
        <v>1913</v>
      </c>
      <c r="C1299" s="6" t="s">
        <v>27</v>
      </c>
      <c r="D1299" s="6" t="s">
        <v>657</v>
      </c>
      <c r="E1299" s="6" t="s">
        <v>75</v>
      </c>
      <c r="F1299" s="6" t="s">
        <v>76</v>
      </c>
      <c r="G1299" s="6" t="s">
        <v>31</v>
      </c>
      <c r="H1299" s="6" t="s">
        <v>148</v>
      </c>
      <c r="I1299" s="6" t="s">
        <v>47</v>
      </c>
      <c r="J1299" s="6" t="s">
        <v>35</v>
      </c>
      <c r="K1299" s="6" t="s">
        <v>48</v>
      </c>
      <c r="L1299" s="6" t="s">
        <v>35</v>
      </c>
      <c r="M1299" s="6" t="s">
        <v>35</v>
      </c>
      <c r="N1299" s="6" t="s">
        <v>35</v>
      </c>
      <c r="O1299" s="6" t="s">
        <v>87</v>
      </c>
      <c r="P1299" s="6" t="s">
        <v>37</v>
      </c>
      <c r="Q1299" s="6" t="s">
        <v>37</v>
      </c>
      <c r="R1299" s="6" t="s">
        <v>37</v>
      </c>
      <c r="S1299" s="6" t="s">
        <v>37</v>
      </c>
      <c r="T1299" s="6" t="s">
        <v>37</v>
      </c>
      <c r="U1299" s="6" t="s">
        <v>37</v>
      </c>
      <c r="V1299" s="6" t="s">
        <v>37</v>
      </c>
      <c r="W1299" s="6" t="s">
        <v>149</v>
      </c>
      <c r="X1299" s="6" t="s">
        <v>1444</v>
      </c>
      <c r="Y1299" s="6" t="s">
        <v>1914</v>
      </c>
      <c r="Z1299" s="6" t="s">
        <v>1915</v>
      </c>
    </row>
    <row r="1300" spans="1:26" ht="13.2">
      <c r="A1300" s="5">
        <v>45162.780817303239</v>
      </c>
      <c r="B1300" s="6" t="s">
        <v>1916</v>
      </c>
      <c r="C1300" s="6" t="s">
        <v>44</v>
      </c>
      <c r="D1300" s="6" t="s">
        <v>1917</v>
      </c>
      <c r="E1300" s="6" t="s">
        <v>75</v>
      </c>
      <c r="F1300" s="6" t="s">
        <v>76</v>
      </c>
      <c r="G1300" s="6" t="s">
        <v>31</v>
      </c>
      <c r="H1300" s="6" t="s">
        <v>112</v>
      </c>
      <c r="I1300" s="6" t="s">
        <v>47</v>
      </c>
      <c r="J1300" s="6" t="s">
        <v>48</v>
      </c>
      <c r="K1300" s="6" t="s">
        <v>48</v>
      </c>
      <c r="L1300" s="6" t="s">
        <v>60</v>
      </c>
      <c r="M1300" s="6" t="s">
        <v>60</v>
      </c>
      <c r="N1300" s="6" t="s">
        <v>48</v>
      </c>
      <c r="O1300" s="6" t="s">
        <v>49</v>
      </c>
      <c r="P1300" s="6" t="s">
        <v>49</v>
      </c>
      <c r="Q1300" s="6" t="s">
        <v>49</v>
      </c>
      <c r="R1300" s="6" t="s">
        <v>69</v>
      </c>
      <c r="S1300" s="6" t="s">
        <v>69</v>
      </c>
      <c r="T1300" s="6" t="s">
        <v>69</v>
      </c>
      <c r="U1300" s="6" t="s">
        <v>49</v>
      </c>
      <c r="V1300" s="6" t="s">
        <v>69</v>
      </c>
      <c r="W1300" s="6" t="s">
        <v>206</v>
      </c>
      <c r="X1300" s="6" t="s">
        <v>1792</v>
      </c>
      <c r="Y1300" s="6" t="s">
        <v>828</v>
      </c>
      <c r="Z1300" s="6" t="s">
        <v>1918</v>
      </c>
    </row>
    <row r="1301" spans="1:26" ht="13.2">
      <c r="A1301" s="5">
        <v>45162.78252739583</v>
      </c>
      <c r="B1301" s="6" t="s">
        <v>1919</v>
      </c>
      <c r="C1301" s="6" t="s">
        <v>27</v>
      </c>
      <c r="D1301" s="6" t="s">
        <v>1920</v>
      </c>
      <c r="E1301" s="6" t="s">
        <v>75</v>
      </c>
      <c r="F1301" s="6" t="s">
        <v>164</v>
      </c>
      <c r="G1301" s="6" t="s">
        <v>214</v>
      </c>
      <c r="H1301" s="6" t="s">
        <v>32</v>
      </c>
      <c r="I1301" s="6" t="s">
        <v>47</v>
      </c>
      <c r="J1301" s="6" t="s">
        <v>48</v>
      </c>
      <c r="K1301" s="6" t="s">
        <v>35</v>
      </c>
      <c r="L1301" s="6" t="s">
        <v>34</v>
      </c>
      <c r="M1301" s="6" t="s">
        <v>35</v>
      </c>
      <c r="N1301" s="6" t="s">
        <v>35</v>
      </c>
      <c r="O1301" s="6" t="s">
        <v>87</v>
      </c>
      <c r="P1301" s="6" t="s">
        <v>38</v>
      </c>
      <c r="Q1301" s="6" t="s">
        <v>37</v>
      </c>
      <c r="R1301" s="6" t="s">
        <v>38</v>
      </c>
      <c r="S1301" s="6" t="s">
        <v>37</v>
      </c>
      <c r="T1301" s="6" t="s">
        <v>37</v>
      </c>
      <c r="U1301" s="6" t="s">
        <v>37</v>
      </c>
      <c r="V1301" s="6" t="s">
        <v>37</v>
      </c>
      <c r="W1301" s="6" t="s">
        <v>274</v>
      </c>
      <c r="X1301" s="6" t="s">
        <v>1107</v>
      </c>
      <c r="Y1301" s="6" t="s">
        <v>1089</v>
      </c>
      <c r="Z1301" s="6" t="s">
        <v>1921</v>
      </c>
    </row>
    <row r="1302" spans="1:26" ht="13.2">
      <c r="A1302" s="5">
        <v>45162.785115613427</v>
      </c>
      <c r="B1302" s="6" t="s">
        <v>1922</v>
      </c>
      <c r="C1302" s="6" t="s">
        <v>44</v>
      </c>
      <c r="D1302" s="6" t="s">
        <v>1923</v>
      </c>
      <c r="E1302" s="6" t="s">
        <v>29</v>
      </c>
      <c r="F1302" s="6" t="s">
        <v>30</v>
      </c>
      <c r="G1302" s="6" t="s">
        <v>31</v>
      </c>
      <c r="H1302" s="6" t="s">
        <v>83</v>
      </c>
      <c r="I1302" s="6" t="s">
        <v>33</v>
      </c>
      <c r="J1302" s="6" t="s">
        <v>35</v>
      </c>
      <c r="K1302" s="6" t="s">
        <v>35</v>
      </c>
      <c r="L1302" s="6" t="s">
        <v>35</v>
      </c>
      <c r="M1302" s="6" t="s">
        <v>34</v>
      </c>
      <c r="N1302" s="6" t="s">
        <v>35</v>
      </c>
      <c r="O1302" s="6" t="s">
        <v>87</v>
      </c>
      <c r="P1302" s="6" t="s">
        <v>37</v>
      </c>
      <c r="Q1302" s="6" t="s">
        <v>37</v>
      </c>
      <c r="R1302" s="6" t="s">
        <v>38</v>
      </c>
      <c r="S1302" s="6" t="s">
        <v>38</v>
      </c>
      <c r="T1302" s="6" t="s">
        <v>38</v>
      </c>
      <c r="U1302" s="6" t="s">
        <v>37</v>
      </c>
      <c r="V1302" s="6" t="s">
        <v>38</v>
      </c>
      <c r="W1302" s="6" t="s">
        <v>119</v>
      </c>
      <c r="X1302" s="6" t="s">
        <v>1924</v>
      </c>
      <c r="Y1302" s="6" t="s">
        <v>270</v>
      </c>
      <c r="Z1302" s="6" t="s">
        <v>1925</v>
      </c>
    </row>
    <row r="1303" spans="1:26" ht="13.2">
      <c r="A1303" s="5">
        <v>45162.79090550926</v>
      </c>
      <c r="B1303" s="6" t="s">
        <v>1931</v>
      </c>
      <c r="C1303" s="6" t="s">
        <v>27</v>
      </c>
      <c r="D1303" s="6" t="s">
        <v>1932</v>
      </c>
      <c r="E1303" s="6" t="s">
        <v>230</v>
      </c>
      <c r="F1303" s="6" t="s">
        <v>164</v>
      </c>
      <c r="G1303" s="6" t="s">
        <v>867</v>
      </c>
      <c r="H1303" s="6" t="s">
        <v>46</v>
      </c>
      <c r="I1303" s="6" t="s">
        <v>47</v>
      </c>
      <c r="J1303" s="6" t="s">
        <v>35</v>
      </c>
      <c r="K1303" s="6" t="s">
        <v>34</v>
      </c>
      <c r="L1303" s="6" t="s">
        <v>35</v>
      </c>
      <c r="M1303" s="6" t="s">
        <v>35</v>
      </c>
      <c r="N1303" s="6" t="s">
        <v>35</v>
      </c>
      <c r="O1303" s="6" t="s">
        <v>49</v>
      </c>
      <c r="P1303" s="6" t="s">
        <v>37</v>
      </c>
      <c r="Q1303" s="6" t="s">
        <v>37</v>
      </c>
      <c r="R1303" s="6" t="s">
        <v>37</v>
      </c>
      <c r="S1303" s="6" t="s">
        <v>37</v>
      </c>
      <c r="T1303" s="6" t="s">
        <v>49</v>
      </c>
      <c r="U1303" s="6" t="s">
        <v>37</v>
      </c>
      <c r="V1303" s="6" t="s">
        <v>37</v>
      </c>
      <c r="W1303" s="6" t="s">
        <v>50</v>
      </c>
      <c r="X1303" s="6" t="s">
        <v>1685</v>
      </c>
      <c r="Y1303" s="6" t="s">
        <v>1933</v>
      </c>
      <c r="Z1303" s="6" t="s">
        <v>1934</v>
      </c>
    </row>
    <row r="1304" spans="1:26" ht="13.2">
      <c r="A1304" s="5">
        <v>45162.791367812504</v>
      </c>
      <c r="B1304" s="6" t="s">
        <v>1935</v>
      </c>
      <c r="C1304" s="6" t="s">
        <v>27</v>
      </c>
      <c r="D1304" s="6" t="s">
        <v>1500</v>
      </c>
      <c r="E1304" s="6" t="s">
        <v>29</v>
      </c>
      <c r="F1304" s="6" t="s">
        <v>164</v>
      </c>
      <c r="G1304" s="6" t="s">
        <v>31</v>
      </c>
      <c r="H1304" s="6" t="s">
        <v>226</v>
      </c>
      <c r="I1304" s="6" t="s">
        <v>33</v>
      </c>
      <c r="J1304" s="6" t="s">
        <v>35</v>
      </c>
      <c r="K1304" s="6" t="s">
        <v>35</v>
      </c>
      <c r="L1304" s="6" t="s">
        <v>35</v>
      </c>
      <c r="M1304" s="6" t="s">
        <v>35</v>
      </c>
      <c r="N1304" s="6" t="s">
        <v>35</v>
      </c>
      <c r="O1304" s="6" t="s">
        <v>87</v>
      </c>
      <c r="P1304" s="6" t="s">
        <v>37</v>
      </c>
      <c r="Q1304" s="6" t="s">
        <v>37</v>
      </c>
      <c r="R1304" s="6" t="s">
        <v>37</v>
      </c>
      <c r="S1304" s="6" t="s">
        <v>37</v>
      </c>
      <c r="T1304" s="6" t="s">
        <v>37</v>
      </c>
      <c r="U1304" s="6" t="s">
        <v>37</v>
      </c>
      <c r="V1304" s="6" t="s">
        <v>37</v>
      </c>
      <c r="W1304" s="6" t="s">
        <v>713</v>
      </c>
      <c r="X1304" s="6" t="s">
        <v>1141</v>
      </c>
      <c r="Y1304" s="6" t="s">
        <v>531</v>
      </c>
      <c r="Z1304" s="6" t="s">
        <v>1936</v>
      </c>
    </row>
    <row r="1305" spans="1:26" ht="13.2">
      <c r="A1305" s="5">
        <v>45162.791373530097</v>
      </c>
      <c r="B1305" s="6" t="s">
        <v>1937</v>
      </c>
      <c r="C1305" s="6" t="s">
        <v>44</v>
      </c>
      <c r="D1305" s="6" t="s">
        <v>1938</v>
      </c>
      <c r="E1305" s="6" t="s">
        <v>56</v>
      </c>
      <c r="F1305" s="6" t="s">
        <v>30</v>
      </c>
      <c r="G1305" s="6" t="s">
        <v>31</v>
      </c>
      <c r="H1305" s="6" t="s">
        <v>148</v>
      </c>
      <c r="I1305" s="6" t="s">
        <v>33</v>
      </c>
      <c r="J1305" s="6" t="s">
        <v>35</v>
      </c>
      <c r="K1305" s="6" t="s">
        <v>35</v>
      </c>
      <c r="L1305" s="6" t="s">
        <v>35</v>
      </c>
      <c r="M1305" s="6" t="s">
        <v>35</v>
      </c>
      <c r="N1305" s="6" t="s">
        <v>34</v>
      </c>
      <c r="O1305" s="6" t="s">
        <v>87</v>
      </c>
      <c r="P1305" s="6" t="s">
        <v>49</v>
      </c>
      <c r="Q1305" s="6" t="s">
        <v>37</v>
      </c>
      <c r="R1305" s="6" t="s">
        <v>37</v>
      </c>
      <c r="S1305" s="6" t="s">
        <v>37</v>
      </c>
      <c r="T1305" s="6" t="s">
        <v>49</v>
      </c>
      <c r="U1305" s="6" t="s">
        <v>37</v>
      </c>
      <c r="V1305" s="6" t="s">
        <v>37</v>
      </c>
      <c r="W1305" s="6" t="s">
        <v>206</v>
      </c>
      <c r="X1305" s="6" t="s">
        <v>1798</v>
      </c>
      <c r="Y1305" s="6" t="s">
        <v>223</v>
      </c>
      <c r="Z1305" s="6" t="s">
        <v>1939</v>
      </c>
    </row>
    <row r="1306" spans="1:26" ht="13.2">
      <c r="A1306" s="5">
        <v>45162.794211458335</v>
      </c>
      <c r="B1306" s="6" t="s">
        <v>1940</v>
      </c>
      <c r="C1306" s="6" t="s">
        <v>44</v>
      </c>
      <c r="D1306" s="6" t="s">
        <v>1941</v>
      </c>
      <c r="E1306" s="6" t="s">
        <v>75</v>
      </c>
      <c r="F1306" s="6" t="s">
        <v>248</v>
      </c>
      <c r="G1306" s="6" t="s">
        <v>31</v>
      </c>
      <c r="H1306" s="6" t="s">
        <v>46</v>
      </c>
      <c r="I1306" s="6" t="s">
        <v>47</v>
      </c>
      <c r="J1306" s="6" t="s">
        <v>60</v>
      </c>
      <c r="K1306" s="6" t="s">
        <v>60</v>
      </c>
      <c r="L1306" s="6" t="s">
        <v>48</v>
      </c>
      <c r="M1306" s="6" t="s">
        <v>60</v>
      </c>
      <c r="N1306" s="6" t="s">
        <v>48</v>
      </c>
      <c r="O1306" s="6" t="s">
        <v>68</v>
      </c>
      <c r="P1306" s="6" t="s">
        <v>49</v>
      </c>
      <c r="Q1306" s="6" t="s">
        <v>49</v>
      </c>
      <c r="R1306" s="6" t="s">
        <v>69</v>
      </c>
      <c r="S1306" s="6" t="s">
        <v>49</v>
      </c>
      <c r="T1306" s="6" t="s">
        <v>49</v>
      </c>
      <c r="U1306" s="6" t="s">
        <v>49</v>
      </c>
      <c r="V1306" s="6" t="s">
        <v>49</v>
      </c>
      <c r="W1306" s="6" t="s">
        <v>126</v>
      </c>
      <c r="X1306" s="6" t="s">
        <v>1096</v>
      </c>
      <c r="Y1306" s="6" t="s">
        <v>344</v>
      </c>
      <c r="Z1306" s="6" t="s">
        <v>1942</v>
      </c>
    </row>
    <row r="1307" spans="1:26" ht="13.2">
      <c r="A1307" s="5">
        <v>45162.795517280094</v>
      </c>
      <c r="B1307" s="6" t="s">
        <v>1940</v>
      </c>
      <c r="C1307" s="6" t="s">
        <v>44</v>
      </c>
      <c r="D1307" s="6" t="s">
        <v>1941</v>
      </c>
      <c r="E1307" s="6" t="s">
        <v>75</v>
      </c>
      <c r="F1307" s="6" t="s">
        <v>248</v>
      </c>
      <c r="G1307" s="6" t="s">
        <v>31</v>
      </c>
      <c r="H1307" s="6" t="s">
        <v>46</v>
      </c>
      <c r="I1307" s="6" t="s">
        <v>47</v>
      </c>
      <c r="J1307" s="6" t="s">
        <v>60</v>
      </c>
      <c r="K1307" s="6" t="s">
        <v>60</v>
      </c>
      <c r="L1307" s="6" t="s">
        <v>48</v>
      </c>
      <c r="M1307" s="6" t="s">
        <v>60</v>
      </c>
      <c r="N1307" s="6" t="s">
        <v>48</v>
      </c>
      <c r="O1307" s="6" t="s">
        <v>68</v>
      </c>
      <c r="P1307" s="6" t="s">
        <v>49</v>
      </c>
      <c r="Q1307" s="6" t="s">
        <v>49</v>
      </c>
      <c r="R1307" s="6" t="s">
        <v>69</v>
      </c>
      <c r="S1307" s="6" t="s">
        <v>49</v>
      </c>
      <c r="T1307" s="6" t="s">
        <v>49</v>
      </c>
      <c r="U1307" s="6" t="s">
        <v>49</v>
      </c>
      <c r="V1307" s="6" t="s">
        <v>49</v>
      </c>
      <c r="W1307" s="6" t="s">
        <v>126</v>
      </c>
      <c r="X1307" s="6" t="s">
        <v>1096</v>
      </c>
      <c r="Y1307" s="6" t="s">
        <v>344</v>
      </c>
      <c r="Z1307" s="6" t="s">
        <v>1943</v>
      </c>
    </row>
    <row r="1308" spans="1:26" ht="13.2">
      <c r="A1308" s="5">
        <v>45162.796665995367</v>
      </c>
      <c r="B1308" s="6" t="s">
        <v>1944</v>
      </c>
      <c r="C1308" s="6" t="s">
        <v>44</v>
      </c>
      <c r="D1308" s="6" t="s">
        <v>1170</v>
      </c>
      <c r="E1308" s="6" t="s">
        <v>75</v>
      </c>
      <c r="F1308" s="6" t="s">
        <v>76</v>
      </c>
      <c r="G1308" s="6" t="s">
        <v>31</v>
      </c>
      <c r="H1308" s="6" t="s">
        <v>83</v>
      </c>
      <c r="I1308" s="6" t="s">
        <v>47</v>
      </c>
      <c r="J1308" s="6" t="s">
        <v>48</v>
      </c>
      <c r="K1308" s="6" t="s">
        <v>48</v>
      </c>
      <c r="L1308" s="6" t="s">
        <v>48</v>
      </c>
      <c r="M1308" s="6" t="s">
        <v>48</v>
      </c>
      <c r="N1308" s="6" t="s">
        <v>35</v>
      </c>
      <c r="O1308" s="6" t="s">
        <v>87</v>
      </c>
      <c r="P1308" s="6" t="s">
        <v>37</v>
      </c>
      <c r="Q1308" s="6" t="s">
        <v>37</v>
      </c>
      <c r="R1308" s="6" t="s">
        <v>49</v>
      </c>
      <c r="S1308" s="6" t="s">
        <v>37</v>
      </c>
      <c r="T1308" s="6" t="s">
        <v>37</v>
      </c>
      <c r="U1308" s="6" t="s">
        <v>37</v>
      </c>
      <c r="V1308" s="6" t="s">
        <v>37</v>
      </c>
      <c r="W1308" s="6" t="s">
        <v>70</v>
      </c>
      <c r="X1308" s="6" t="s">
        <v>1698</v>
      </c>
      <c r="Y1308" s="6" t="s">
        <v>1945</v>
      </c>
      <c r="Z1308" s="6" t="s">
        <v>1946</v>
      </c>
    </row>
    <row r="1309" spans="1:26" ht="13.2">
      <c r="A1309" s="5">
        <v>45162.799684664351</v>
      </c>
      <c r="B1309" s="6" t="s">
        <v>1919</v>
      </c>
      <c r="C1309" s="6" t="s">
        <v>27</v>
      </c>
      <c r="D1309" s="6" t="s">
        <v>1920</v>
      </c>
      <c r="E1309" s="6" t="s">
        <v>75</v>
      </c>
      <c r="F1309" s="6" t="s">
        <v>164</v>
      </c>
      <c r="G1309" s="6" t="s">
        <v>214</v>
      </c>
      <c r="H1309" s="6" t="s">
        <v>32</v>
      </c>
      <c r="I1309" s="6" t="s">
        <v>47</v>
      </c>
      <c r="J1309" s="6" t="s">
        <v>48</v>
      </c>
      <c r="K1309" s="6" t="s">
        <v>35</v>
      </c>
      <c r="L1309" s="6" t="s">
        <v>34</v>
      </c>
      <c r="M1309" s="6" t="s">
        <v>35</v>
      </c>
      <c r="N1309" s="6" t="s">
        <v>35</v>
      </c>
      <c r="O1309" s="6" t="s">
        <v>87</v>
      </c>
      <c r="P1309" s="6" t="s">
        <v>38</v>
      </c>
      <c r="Q1309" s="6" t="s">
        <v>37</v>
      </c>
      <c r="R1309" s="6" t="s">
        <v>38</v>
      </c>
      <c r="S1309" s="6" t="s">
        <v>37</v>
      </c>
      <c r="T1309" s="6" t="s">
        <v>37</v>
      </c>
      <c r="U1309" s="6" t="s">
        <v>37</v>
      </c>
      <c r="V1309" s="6" t="s">
        <v>37</v>
      </c>
      <c r="W1309" s="6" t="s">
        <v>77</v>
      </c>
      <c r="X1309" s="6" t="s">
        <v>978</v>
      </c>
      <c r="Y1309" s="6" t="s">
        <v>505</v>
      </c>
      <c r="Z1309" s="6" t="s">
        <v>1947</v>
      </c>
    </row>
    <row r="1310" spans="1:26" ht="13.2">
      <c r="A1310" s="5">
        <v>45162.801370092595</v>
      </c>
      <c r="B1310" s="6" t="s">
        <v>1951</v>
      </c>
      <c r="C1310" s="6" t="s">
        <v>44</v>
      </c>
      <c r="D1310" s="6" t="s">
        <v>111</v>
      </c>
      <c r="E1310" s="6" t="s">
        <v>230</v>
      </c>
      <c r="F1310" s="6" t="s">
        <v>164</v>
      </c>
      <c r="G1310" s="6" t="s">
        <v>1349</v>
      </c>
      <c r="H1310" s="6" t="s">
        <v>125</v>
      </c>
      <c r="I1310" s="6" t="s">
        <v>33</v>
      </c>
      <c r="J1310" s="6" t="s">
        <v>34</v>
      </c>
      <c r="K1310" s="6" t="s">
        <v>34</v>
      </c>
      <c r="L1310" s="6" t="s">
        <v>34</v>
      </c>
      <c r="M1310" s="6" t="s">
        <v>34</v>
      </c>
      <c r="N1310" s="6" t="s">
        <v>35</v>
      </c>
      <c r="O1310" s="6" t="s">
        <v>36</v>
      </c>
      <c r="P1310" s="6" t="s">
        <v>38</v>
      </c>
      <c r="Q1310" s="6" t="s">
        <v>37</v>
      </c>
      <c r="R1310" s="6" t="s">
        <v>38</v>
      </c>
      <c r="S1310" s="6" t="s">
        <v>37</v>
      </c>
      <c r="T1310" s="6" t="s">
        <v>38</v>
      </c>
      <c r="U1310" s="6" t="s">
        <v>363</v>
      </c>
      <c r="V1310" s="6" t="s">
        <v>38</v>
      </c>
      <c r="W1310" s="6" t="s">
        <v>1952</v>
      </c>
      <c r="X1310" s="6" t="s">
        <v>940</v>
      </c>
      <c r="Y1310" s="6" t="s">
        <v>90</v>
      </c>
      <c r="Z1310" s="6" t="s">
        <v>1953</v>
      </c>
    </row>
    <row r="1311" spans="1:26" ht="13.2">
      <c r="A1311" s="5">
        <v>45162.801433368055</v>
      </c>
      <c r="B1311" s="6" t="s">
        <v>1954</v>
      </c>
      <c r="C1311" s="6" t="s">
        <v>27</v>
      </c>
      <c r="D1311" s="6" t="s">
        <v>1955</v>
      </c>
      <c r="E1311" s="6" t="s">
        <v>75</v>
      </c>
      <c r="F1311" s="6" t="s">
        <v>76</v>
      </c>
      <c r="G1311" s="6" t="s">
        <v>31</v>
      </c>
      <c r="H1311" s="6" t="s">
        <v>94</v>
      </c>
      <c r="I1311" s="6" t="s">
        <v>47</v>
      </c>
      <c r="J1311" s="6" t="s">
        <v>48</v>
      </c>
      <c r="K1311" s="6" t="s">
        <v>48</v>
      </c>
      <c r="L1311" s="6" t="s">
        <v>48</v>
      </c>
      <c r="M1311" s="6" t="s">
        <v>48</v>
      </c>
      <c r="N1311" s="6" t="s">
        <v>48</v>
      </c>
      <c r="O1311" s="6" t="s">
        <v>68</v>
      </c>
      <c r="P1311" s="6" t="s">
        <v>49</v>
      </c>
      <c r="Q1311" s="6" t="s">
        <v>49</v>
      </c>
      <c r="R1311" s="6" t="s">
        <v>49</v>
      </c>
      <c r="S1311" s="6" t="s">
        <v>49</v>
      </c>
      <c r="T1311" s="6" t="s">
        <v>49</v>
      </c>
      <c r="U1311" s="6" t="s">
        <v>49</v>
      </c>
      <c r="V1311" s="6" t="s">
        <v>49</v>
      </c>
      <c r="W1311" s="6" t="s">
        <v>154</v>
      </c>
      <c r="X1311" s="6" t="s">
        <v>1435</v>
      </c>
      <c r="Y1311" s="6" t="s">
        <v>79</v>
      </c>
      <c r="Z1311" s="6" t="s">
        <v>1956</v>
      </c>
    </row>
    <row r="1312" spans="1:26" ht="13.2">
      <c r="A1312" s="5">
        <v>45162.80244407407</v>
      </c>
      <c r="B1312" s="6" t="s">
        <v>1959</v>
      </c>
      <c r="C1312" s="6" t="s">
        <v>27</v>
      </c>
      <c r="D1312" s="6" t="s">
        <v>1960</v>
      </c>
      <c r="E1312" s="6" t="s">
        <v>75</v>
      </c>
      <c r="F1312" s="6" t="s">
        <v>76</v>
      </c>
      <c r="G1312" s="6" t="s">
        <v>31</v>
      </c>
      <c r="H1312" s="6" t="s">
        <v>59</v>
      </c>
      <c r="I1312" s="6" t="s">
        <v>47</v>
      </c>
      <c r="J1312" s="6" t="s">
        <v>35</v>
      </c>
      <c r="K1312" s="6" t="s">
        <v>35</v>
      </c>
      <c r="L1312" s="6" t="s">
        <v>35</v>
      </c>
      <c r="M1312" s="6" t="s">
        <v>35</v>
      </c>
      <c r="N1312" s="6" t="s">
        <v>35</v>
      </c>
      <c r="O1312" s="6" t="s">
        <v>87</v>
      </c>
      <c r="P1312" s="6" t="s">
        <v>49</v>
      </c>
      <c r="Q1312" s="6" t="s">
        <v>49</v>
      </c>
      <c r="R1312" s="6" t="s">
        <v>69</v>
      </c>
      <c r="S1312" s="6" t="s">
        <v>49</v>
      </c>
      <c r="T1312" s="6" t="s">
        <v>49</v>
      </c>
      <c r="U1312" s="6" t="s">
        <v>49</v>
      </c>
      <c r="V1312" s="6" t="s">
        <v>49</v>
      </c>
      <c r="W1312" s="6" t="s">
        <v>70</v>
      </c>
      <c r="X1312" s="6" t="s">
        <v>1578</v>
      </c>
      <c r="Y1312" s="6" t="s">
        <v>79</v>
      </c>
      <c r="Z1312" s="6" t="s">
        <v>1961</v>
      </c>
    </row>
    <row r="1313" spans="1:26" ht="13.2">
      <c r="A1313" s="5">
        <v>45162.813274641201</v>
      </c>
      <c r="B1313" s="6" t="s">
        <v>1969</v>
      </c>
      <c r="C1313" s="6" t="s">
        <v>44</v>
      </c>
      <c r="D1313" s="6" t="s">
        <v>66</v>
      </c>
      <c r="E1313" s="6" t="s">
        <v>29</v>
      </c>
      <c r="F1313" s="6" t="s">
        <v>30</v>
      </c>
      <c r="G1313" s="6" t="s">
        <v>31</v>
      </c>
      <c r="H1313" s="6" t="s">
        <v>226</v>
      </c>
      <c r="I1313" s="6" t="s">
        <v>33</v>
      </c>
      <c r="J1313" s="6" t="s">
        <v>60</v>
      </c>
      <c r="K1313" s="6" t="s">
        <v>48</v>
      </c>
      <c r="L1313" s="6" t="s">
        <v>60</v>
      </c>
      <c r="M1313" s="6" t="s">
        <v>48</v>
      </c>
      <c r="N1313" s="6" t="s">
        <v>48</v>
      </c>
      <c r="O1313" s="6" t="s">
        <v>49</v>
      </c>
      <c r="P1313" s="6" t="s">
        <v>49</v>
      </c>
      <c r="Q1313" s="6" t="s">
        <v>69</v>
      </c>
      <c r="R1313" s="6" t="s">
        <v>69</v>
      </c>
      <c r="S1313" s="6" t="s">
        <v>69</v>
      </c>
      <c r="T1313" s="6" t="s">
        <v>69</v>
      </c>
      <c r="U1313" s="6" t="s">
        <v>69</v>
      </c>
      <c r="V1313" s="6" t="s">
        <v>49</v>
      </c>
      <c r="W1313" s="6" t="s">
        <v>50</v>
      </c>
      <c r="X1313" s="6" t="s">
        <v>1223</v>
      </c>
      <c r="Y1313" s="6" t="s">
        <v>502</v>
      </c>
      <c r="Z1313" s="6" t="s">
        <v>1970</v>
      </c>
    </row>
    <row r="1314" spans="1:26" ht="13.2">
      <c r="A1314" s="5">
        <v>45162.813792395835</v>
      </c>
      <c r="B1314" s="6" t="s">
        <v>1971</v>
      </c>
      <c r="C1314" s="6" t="s">
        <v>27</v>
      </c>
      <c r="D1314" s="6" t="s">
        <v>1972</v>
      </c>
      <c r="E1314" s="6" t="s">
        <v>29</v>
      </c>
      <c r="F1314" s="6" t="s">
        <v>164</v>
      </c>
      <c r="G1314" s="6" t="s">
        <v>1973</v>
      </c>
      <c r="H1314" s="6" t="s">
        <v>46</v>
      </c>
      <c r="I1314" s="6" t="s">
        <v>47</v>
      </c>
      <c r="J1314" s="6" t="s">
        <v>48</v>
      </c>
      <c r="K1314" s="6" t="s">
        <v>60</v>
      </c>
      <c r="L1314" s="6" t="s">
        <v>60</v>
      </c>
      <c r="M1314" s="6" t="s">
        <v>60</v>
      </c>
      <c r="N1314" s="6" t="s">
        <v>60</v>
      </c>
      <c r="O1314" s="6" t="s">
        <v>68</v>
      </c>
      <c r="P1314" s="6" t="s">
        <v>69</v>
      </c>
      <c r="Q1314" s="6" t="s">
        <v>69</v>
      </c>
      <c r="R1314" s="6" t="s">
        <v>69</v>
      </c>
      <c r="S1314" s="6" t="s">
        <v>69</v>
      </c>
      <c r="T1314" s="6" t="s">
        <v>69</v>
      </c>
      <c r="U1314" s="6" t="s">
        <v>69</v>
      </c>
      <c r="V1314" s="6" t="s">
        <v>69</v>
      </c>
      <c r="W1314" s="6" t="s">
        <v>126</v>
      </c>
      <c r="X1314" s="6" t="s">
        <v>940</v>
      </c>
      <c r="Y1314" s="6" t="s">
        <v>168</v>
      </c>
      <c r="Z1314" s="6" t="s">
        <v>1974</v>
      </c>
    </row>
    <row r="1315" spans="1:26" ht="13.2">
      <c r="A1315" s="5">
        <v>45162.815890891201</v>
      </c>
      <c r="B1315" s="6" t="s">
        <v>1985</v>
      </c>
      <c r="C1315" s="6" t="s">
        <v>27</v>
      </c>
      <c r="D1315" s="6" t="s">
        <v>1986</v>
      </c>
      <c r="E1315" s="6" t="s">
        <v>75</v>
      </c>
      <c r="F1315" s="6" t="s">
        <v>57</v>
      </c>
      <c r="G1315" s="6" t="s">
        <v>58</v>
      </c>
      <c r="H1315" s="6" t="s">
        <v>125</v>
      </c>
      <c r="I1315" s="6" t="s">
        <v>47</v>
      </c>
      <c r="J1315" s="6" t="s">
        <v>35</v>
      </c>
      <c r="K1315" s="6" t="s">
        <v>35</v>
      </c>
      <c r="L1315" s="6" t="s">
        <v>35</v>
      </c>
      <c r="M1315" s="6" t="s">
        <v>35</v>
      </c>
      <c r="N1315" s="6" t="s">
        <v>35</v>
      </c>
      <c r="O1315" s="6" t="s">
        <v>87</v>
      </c>
      <c r="P1315" s="6" t="s">
        <v>37</v>
      </c>
      <c r="Q1315" s="6" t="s">
        <v>37</v>
      </c>
      <c r="R1315" s="6" t="s">
        <v>49</v>
      </c>
      <c r="S1315" s="6" t="s">
        <v>37</v>
      </c>
      <c r="T1315" s="6" t="s">
        <v>37</v>
      </c>
      <c r="U1315" s="6" t="s">
        <v>37</v>
      </c>
      <c r="V1315" s="6" t="s">
        <v>37</v>
      </c>
      <c r="W1315" s="6" t="s">
        <v>95</v>
      </c>
      <c r="X1315" s="6" t="s">
        <v>1024</v>
      </c>
      <c r="Y1315" s="6" t="s">
        <v>1987</v>
      </c>
      <c r="Z1315" s="6" t="s">
        <v>1988</v>
      </c>
    </row>
    <row r="1316" spans="1:26" ht="13.2">
      <c r="A1316" s="5">
        <v>45162.817251736109</v>
      </c>
      <c r="B1316" s="6" t="s">
        <v>1991</v>
      </c>
      <c r="C1316" s="6" t="s">
        <v>44</v>
      </c>
      <c r="D1316" s="6" t="s">
        <v>118</v>
      </c>
      <c r="E1316" s="6" t="s">
        <v>75</v>
      </c>
      <c r="F1316" s="6" t="s">
        <v>30</v>
      </c>
      <c r="G1316" s="6" t="s">
        <v>31</v>
      </c>
      <c r="H1316" s="6" t="s">
        <v>112</v>
      </c>
      <c r="I1316" s="6" t="s">
        <v>33</v>
      </c>
      <c r="J1316" s="6" t="s">
        <v>48</v>
      </c>
      <c r="K1316" s="6" t="s">
        <v>48</v>
      </c>
      <c r="L1316" s="6" t="s">
        <v>48</v>
      </c>
      <c r="M1316" s="6" t="s">
        <v>34</v>
      </c>
      <c r="N1316" s="6" t="s">
        <v>35</v>
      </c>
      <c r="O1316" s="6" t="s">
        <v>49</v>
      </c>
      <c r="P1316" s="6" t="s">
        <v>37</v>
      </c>
      <c r="Q1316" s="6" t="s">
        <v>37</v>
      </c>
      <c r="R1316" s="6" t="s">
        <v>49</v>
      </c>
      <c r="S1316" s="6" t="s">
        <v>37</v>
      </c>
      <c r="T1316" s="6" t="s">
        <v>37</v>
      </c>
      <c r="U1316" s="6" t="s">
        <v>37</v>
      </c>
      <c r="V1316" s="6" t="s">
        <v>37</v>
      </c>
      <c r="W1316" s="6" t="s">
        <v>119</v>
      </c>
      <c r="X1316" s="6" t="s">
        <v>1391</v>
      </c>
      <c r="Y1316" s="6" t="s">
        <v>1992</v>
      </c>
      <c r="Z1316" s="6" t="s">
        <v>1993</v>
      </c>
    </row>
    <row r="1317" spans="1:26" ht="13.2">
      <c r="A1317" s="5">
        <v>45162.817350682875</v>
      </c>
      <c r="B1317" s="6" t="s">
        <v>1994</v>
      </c>
      <c r="C1317" s="6" t="s">
        <v>27</v>
      </c>
      <c r="D1317" s="6" t="s">
        <v>1995</v>
      </c>
      <c r="E1317" s="6" t="s">
        <v>75</v>
      </c>
      <c r="F1317" s="6" t="s">
        <v>76</v>
      </c>
      <c r="G1317" s="6" t="s">
        <v>31</v>
      </c>
      <c r="H1317" s="6" t="s">
        <v>148</v>
      </c>
      <c r="I1317" s="6" t="s">
        <v>33</v>
      </c>
      <c r="J1317" s="6" t="s">
        <v>35</v>
      </c>
      <c r="K1317" s="6" t="s">
        <v>48</v>
      </c>
      <c r="L1317" s="6" t="s">
        <v>35</v>
      </c>
      <c r="M1317" s="6" t="s">
        <v>48</v>
      </c>
      <c r="N1317" s="6" t="s">
        <v>35</v>
      </c>
      <c r="O1317" s="6" t="s">
        <v>49</v>
      </c>
      <c r="P1317" s="6" t="s">
        <v>49</v>
      </c>
      <c r="Q1317" s="6" t="s">
        <v>49</v>
      </c>
      <c r="R1317" s="6" t="s">
        <v>49</v>
      </c>
      <c r="S1317" s="6" t="s">
        <v>49</v>
      </c>
      <c r="T1317" s="6" t="s">
        <v>49</v>
      </c>
      <c r="U1317" s="6" t="s">
        <v>37</v>
      </c>
      <c r="V1317" s="6" t="s">
        <v>37</v>
      </c>
      <c r="W1317" s="6" t="s">
        <v>191</v>
      </c>
      <c r="X1317" s="6" t="s">
        <v>1058</v>
      </c>
      <c r="Y1317" s="6" t="s">
        <v>821</v>
      </c>
      <c r="Z1317" s="6" t="s">
        <v>1996</v>
      </c>
    </row>
    <row r="1318" spans="1:26" ht="13.2">
      <c r="A1318" s="5">
        <v>45162.819300462965</v>
      </c>
      <c r="B1318" s="6" t="s">
        <v>1997</v>
      </c>
      <c r="C1318" s="6" t="s">
        <v>27</v>
      </c>
      <c r="D1318" s="6" t="s">
        <v>1998</v>
      </c>
      <c r="E1318" s="6" t="s">
        <v>75</v>
      </c>
      <c r="F1318" s="6" t="s">
        <v>30</v>
      </c>
      <c r="G1318" s="6" t="s">
        <v>31</v>
      </c>
      <c r="H1318" s="6" t="s">
        <v>46</v>
      </c>
      <c r="I1318" s="6" t="s">
        <v>47</v>
      </c>
      <c r="J1318" s="6" t="s">
        <v>35</v>
      </c>
      <c r="K1318" s="6" t="s">
        <v>48</v>
      </c>
      <c r="L1318" s="6" t="s">
        <v>60</v>
      </c>
      <c r="M1318" s="6" t="s">
        <v>48</v>
      </c>
      <c r="N1318" s="6" t="s">
        <v>48</v>
      </c>
      <c r="O1318" s="6" t="s">
        <v>68</v>
      </c>
      <c r="P1318" s="6" t="s">
        <v>49</v>
      </c>
      <c r="Q1318" s="6" t="s">
        <v>49</v>
      </c>
      <c r="R1318" s="6" t="s">
        <v>69</v>
      </c>
      <c r="S1318" s="6" t="s">
        <v>49</v>
      </c>
      <c r="T1318" s="6" t="s">
        <v>69</v>
      </c>
      <c r="U1318" s="6" t="s">
        <v>49</v>
      </c>
      <c r="V1318" s="6" t="s">
        <v>49</v>
      </c>
      <c r="W1318" s="6" t="s">
        <v>238</v>
      </c>
      <c r="X1318" s="6" t="s">
        <v>1246</v>
      </c>
      <c r="Y1318" s="6" t="s">
        <v>816</v>
      </c>
      <c r="Z1318" s="6" t="s">
        <v>1999</v>
      </c>
    </row>
    <row r="1319" spans="1:26" ht="13.2">
      <c r="A1319" s="5">
        <v>45162.819900972223</v>
      </c>
      <c r="B1319" s="6" t="s">
        <v>2000</v>
      </c>
      <c r="C1319" s="6" t="s">
        <v>27</v>
      </c>
      <c r="D1319" s="6" t="s">
        <v>500</v>
      </c>
      <c r="E1319" s="6" t="s">
        <v>29</v>
      </c>
      <c r="F1319" s="6" t="s">
        <v>76</v>
      </c>
      <c r="G1319" s="6" t="s">
        <v>31</v>
      </c>
      <c r="H1319" s="6" t="s">
        <v>94</v>
      </c>
      <c r="I1319" s="6" t="s">
        <v>33</v>
      </c>
      <c r="J1319" s="6" t="s">
        <v>35</v>
      </c>
      <c r="K1319" s="6" t="s">
        <v>35</v>
      </c>
      <c r="L1319" s="6" t="s">
        <v>48</v>
      </c>
      <c r="M1319" s="6" t="s">
        <v>48</v>
      </c>
      <c r="N1319" s="6" t="s">
        <v>35</v>
      </c>
      <c r="O1319" s="6" t="s">
        <v>49</v>
      </c>
      <c r="P1319" s="6" t="s">
        <v>37</v>
      </c>
      <c r="Q1319" s="6" t="s">
        <v>37</v>
      </c>
      <c r="R1319" s="6" t="s">
        <v>49</v>
      </c>
      <c r="S1319" s="6" t="s">
        <v>49</v>
      </c>
      <c r="T1319" s="6" t="s">
        <v>37</v>
      </c>
      <c r="U1319" s="6" t="s">
        <v>37</v>
      </c>
      <c r="V1319" s="6" t="s">
        <v>37</v>
      </c>
      <c r="W1319" s="6" t="s">
        <v>154</v>
      </c>
      <c r="X1319" s="6" t="s">
        <v>2001</v>
      </c>
      <c r="Y1319" s="6" t="s">
        <v>156</v>
      </c>
      <c r="Z1319" s="6" t="s">
        <v>2002</v>
      </c>
    </row>
    <row r="1320" spans="1:26" ht="13.2">
      <c r="A1320" s="5">
        <v>45162.821254212962</v>
      </c>
      <c r="B1320" s="6" t="s">
        <v>2003</v>
      </c>
      <c r="C1320" s="6" t="s">
        <v>44</v>
      </c>
      <c r="D1320" s="6" t="s">
        <v>2004</v>
      </c>
      <c r="E1320" s="6" t="s">
        <v>75</v>
      </c>
      <c r="F1320" s="6" t="s">
        <v>30</v>
      </c>
      <c r="G1320" s="6" t="s">
        <v>31</v>
      </c>
      <c r="H1320" s="6" t="s">
        <v>201</v>
      </c>
      <c r="I1320" s="6" t="s">
        <v>33</v>
      </c>
      <c r="J1320" s="6" t="s">
        <v>35</v>
      </c>
      <c r="K1320" s="6" t="s">
        <v>35</v>
      </c>
      <c r="L1320" s="6" t="s">
        <v>35</v>
      </c>
      <c r="M1320" s="6" t="s">
        <v>35</v>
      </c>
      <c r="N1320" s="6" t="s">
        <v>35</v>
      </c>
      <c r="O1320" s="6" t="s">
        <v>87</v>
      </c>
      <c r="P1320" s="6" t="s">
        <v>37</v>
      </c>
      <c r="Q1320" s="6" t="s">
        <v>37</v>
      </c>
      <c r="R1320" s="6" t="s">
        <v>37</v>
      </c>
      <c r="S1320" s="6" t="s">
        <v>37</v>
      </c>
      <c r="T1320" s="6" t="s">
        <v>37</v>
      </c>
      <c r="U1320" s="6" t="s">
        <v>37</v>
      </c>
      <c r="V1320" s="6" t="s">
        <v>37</v>
      </c>
      <c r="W1320" s="6" t="s">
        <v>113</v>
      </c>
      <c r="X1320" s="6" t="s">
        <v>1006</v>
      </c>
      <c r="Y1320" s="6" t="s">
        <v>270</v>
      </c>
      <c r="Z1320" s="6" t="s">
        <v>2005</v>
      </c>
    </row>
    <row r="1321" spans="1:26" ht="13.2">
      <c r="A1321" s="5">
        <v>45162.822913287033</v>
      </c>
      <c r="B1321" s="6" t="s">
        <v>2008</v>
      </c>
      <c r="C1321" s="6" t="s">
        <v>27</v>
      </c>
      <c r="D1321" s="6" t="s">
        <v>2009</v>
      </c>
      <c r="E1321" s="6" t="s">
        <v>75</v>
      </c>
      <c r="F1321" s="6" t="s">
        <v>30</v>
      </c>
      <c r="G1321" s="6" t="s">
        <v>31</v>
      </c>
      <c r="H1321" s="6" t="s">
        <v>59</v>
      </c>
      <c r="I1321" s="6" t="s">
        <v>33</v>
      </c>
      <c r="J1321" s="6" t="s">
        <v>34</v>
      </c>
      <c r="K1321" s="6" t="s">
        <v>34</v>
      </c>
      <c r="L1321" s="6" t="s">
        <v>34</v>
      </c>
      <c r="M1321" s="6" t="s">
        <v>34</v>
      </c>
      <c r="N1321" s="6" t="s">
        <v>34</v>
      </c>
      <c r="O1321" s="6" t="s">
        <v>87</v>
      </c>
      <c r="P1321" s="6" t="s">
        <v>38</v>
      </c>
      <c r="Q1321" s="6" t="s">
        <v>37</v>
      </c>
      <c r="R1321" s="6" t="s">
        <v>37</v>
      </c>
      <c r="S1321" s="6" t="s">
        <v>38</v>
      </c>
      <c r="T1321" s="6" t="s">
        <v>37</v>
      </c>
      <c r="U1321" s="6" t="s">
        <v>37</v>
      </c>
      <c r="V1321" s="6" t="s">
        <v>37</v>
      </c>
      <c r="W1321" s="6" t="s">
        <v>206</v>
      </c>
      <c r="X1321" s="6" t="s">
        <v>1024</v>
      </c>
      <c r="Y1321" s="6" t="s">
        <v>151</v>
      </c>
      <c r="Z1321" s="6" t="s">
        <v>2010</v>
      </c>
    </row>
    <row r="1322" spans="1:26" ht="13.2">
      <c r="A1322" s="5">
        <v>45162.827170532408</v>
      </c>
      <c r="B1322" s="6" t="s">
        <v>2013</v>
      </c>
      <c r="C1322" s="6" t="s">
        <v>27</v>
      </c>
      <c r="D1322" s="6" t="s">
        <v>2014</v>
      </c>
      <c r="E1322" s="6" t="s">
        <v>29</v>
      </c>
      <c r="F1322" s="6" t="s">
        <v>248</v>
      </c>
      <c r="G1322" s="6" t="s">
        <v>214</v>
      </c>
      <c r="H1322" s="6" t="s">
        <v>125</v>
      </c>
      <c r="I1322" s="6" t="s">
        <v>47</v>
      </c>
      <c r="J1322" s="6" t="s">
        <v>35</v>
      </c>
      <c r="K1322" s="6" t="s">
        <v>48</v>
      </c>
      <c r="L1322" s="6" t="s">
        <v>35</v>
      </c>
      <c r="M1322" s="6" t="s">
        <v>48</v>
      </c>
      <c r="N1322" s="6" t="s">
        <v>48</v>
      </c>
      <c r="O1322" s="6" t="s">
        <v>87</v>
      </c>
      <c r="P1322" s="6" t="s">
        <v>37</v>
      </c>
      <c r="Q1322" s="6" t="s">
        <v>38</v>
      </c>
      <c r="R1322" s="6" t="s">
        <v>37</v>
      </c>
      <c r="S1322" s="6" t="s">
        <v>37</v>
      </c>
      <c r="T1322" s="6" t="s">
        <v>49</v>
      </c>
      <c r="U1322" s="6" t="s">
        <v>37</v>
      </c>
      <c r="V1322" s="6" t="s">
        <v>38</v>
      </c>
      <c r="W1322" s="6" t="s">
        <v>139</v>
      </c>
      <c r="X1322" s="6" t="s">
        <v>1006</v>
      </c>
      <c r="Y1322" s="6" t="s">
        <v>193</v>
      </c>
      <c r="Z1322" s="6" t="s">
        <v>2015</v>
      </c>
    </row>
    <row r="1323" spans="1:26" ht="13.2">
      <c r="A1323" s="5">
        <v>45162.830960740743</v>
      </c>
      <c r="B1323" s="6" t="s">
        <v>2016</v>
      </c>
      <c r="C1323" s="6" t="s">
        <v>44</v>
      </c>
      <c r="D1323" s="6" t="s">
        <v>66</v>
      </c>
      <c r="E1323" s="6" t="s">
        <v>75</v>
      </c>
      <c r="F1323" s="6" t="s">
        <v>57</v>
      </c>
      <c r="G1323" s="6" t="s">
        <v>31</v>
      </c>
      <c r="H1323" s="6" t="s">
        <v>125</v>
      </c>
      <c r="I1323" s="6" t="s">
        <v>33</v>
      </c>
      <c r="J1323" s="6" t="s">
        <v>35</v>
      </c>
      <c r="K1323" s="6" t="s">
        <v>48</v>
      </c>
      <c r="L1323" s="6" t="s">
        <v>48</v>
      </c>
      <c r="M1323" s="6" t="s">
        <v>60</v>
      </c>
      <c r="N1323" s="6" t="s">
        <v>48</v>
      </c>
      <c r="O1323" s="6" t="s">
        <v>68</v>
      </c>
      <c r="P1323" s="6" t="s">
        <v>69</v>
      </c>
      <c r="Q1323" s="6" t="s">
        <v>49</v>
      </c>
      <c r="R1323" s="6" t="s">
        <v>49</v>
      </c>
      <c r="S1323" s="6" t="s">
        <v>49</v>
      </c>
      <c r="T1323" s="6" t="s">
        <v>49</v>
      </c>
      <c r="U1323" s="6" t="s">
        <v>69</v>
      </c>
      <c r="V1323" s="6" t="s">
        <v>49</v>
      </c>
      <c r="W1323" s="6" t="s">
        <v>266</v>
      </c>
      <c r="X1323" s="6" t="s">
        <v>2017</v>
      </c>
      <c r="Y1323" s="6" t="s">
        <v>409</v>
      </c>
      <c r="Z1323" s="6" t="s">
        <v>2018</v>
      </c>
    </row>
    <row r="1324" spans="1:26" ht="13.2">
      <c r="A1324" s="5">
        <v>45162.842744641202</v>
      </c>
      <c r="B1324" s="6" t="s">
        <v>2032</v>
      </c>
      <c r="C1324" s="6" t="s">
        <v>44</v>
      </c>
      <c r="D1324" s="6" t="s">
        <v>1438</v>
      </c>
      <c r="E1324" s="6" t="s">
        <v>75</v>
      </c>
      <c r="F1324" s="6" t="s">
        <v>30</v>
      </c>
      <c r="G1324" s="6" t="s">
        <v>214</v>
      </c>
      <c r="H1324" s="6" t="s">
        <v>83</v>
      </c>
      <c r="I1324" s="6" t="s">
        <v>33</v>
      </c>
      <c r="J1324" s="6" t="s">
        <v>326</v>
      </c>
      <c r="K1324" s="6" t="s">
        <v>34</v>
      </c>
      <c r="L1324" s="6" t="s">
        <v>34</v>
      </c>
      <c r="M1324" s="6" t="s">
        <v>35</v>
      </c>
      <c r="N1324" s="6" t="s">
        <v>34</v>
      </c>
      <c r="O1324" s="6" t="s">
        <v>87</v>
      </c>
      <c r="P1324" s="6" t="s">
        <v>37</v>
      </c>
      <c r="Q1324" s="6" t="s">
        <v>37</v>
      </c>
      <c r="R1324" s="6" t="s">
        <v>37</v>
      </c>
      <c r="S1324" s="6" t="s">
        <v>37</v>
      </c>
      <c r="T1324" s="6" t="s">
        <v>37</v>
      </c>
      <c r="U1324" s="6" t="s">
        <v>37</v>
      </c>
      <c r="V1324" s="6" t="s">
        <v>37</v>
      </c>
      <c r="W1324" s="6" t="s">
        <v>50</v>
      </c>
      <c r="X1324" s="6" t="s">
        <v>1302</v>
      </c>
      <c r="Y1324" s="6" t="s">
        <v>193</v>
      </c>
      <c r="Z1324" s="6" t="s">
        <v>2033</v>
      </c>
    </row>
    <row r="1325" spans="1:26" ht="13.2">
      <c r="A1325" s="5">
        <v>45162.843508391205</v>
      </c>
      <c r="B1325" s="6" t="s">
        <v>2034</v>
      </c>
      <c r="C1325" s="6" t="s">
        <v>44</v>
      </c>
      <c r="D1325" s="6" t="s">
        <v>2035</v>
      </c>
      <c r="E1325" s="6" t="s">
        <v>29</v>
      </c>
      <c r="F1325" s="6" t="s">
        <v>76</v>
      </c>
      <c r="G1325" s="6" t="s">
        <v>58</v>
      </c>
      <c r="H1325" s="6" t="s">
        <v>32</v>
      </c>
      <c r="I1325" s="6" t="s">
        <v>47</v>
      </c>
      <c r="J1325" s="6" t="s">
        <v>35</v>
      </c>
      <c r="K1325" s="6" t="s">
        <v>48</v>
      </c>
      <c r="L1325" s="6" t="s">
        <v>35</v>
      </c>
      <c r="M1325" s="6" t="s">
        <v>48</v>
      </c>
      <c r="N1325" s="6" t="s">
        <v>35</v>
      </c>
      <c r="O1325" s="6" t="s">
        <v>87</v>
      </c>
      <c r="P1325" s="6" t="s">
        <v>49</v>
      </c>
      <c r="Q1325" s="6" t="s">
        <v>49</v>
      </c>
      <c r="R1325" s="6" t="s">
        <v>69</v>
      </c>
      <c r="S1325" s="6" t="s">
        <v>37</v>
      </c>
      <c r="T1325" s="6" t="s">
        <v>49</v>
      </c>
      <c r="U1325" s="6" t="s">
        <v>37</v>
      </c>
      <c r="V1325" s="6" t="s">
        <v>49</v>
      </c>
      <c r="W1325" s="6" t="s">
        <v>2036</v>
      </c>
      <c r="X1325" s="6" t="s">
        <v>962</v>
      </c>
      <c r="Y1325" s="6" t="s">
        <v>240</v>
      </c>
      <c r="Z1325" s="6" t="s">
        <v>2037</v>
      </c>
    </row>
    <row r="1326" spans="1:26" ht="13.2">
      <c r="A1326" s="5">
        <v>45162.846150034718</v>
      </c>
      <c r="B1326" s="6" t="s">
        <v>2038</v>
      </c>
      <c r="C1326" s="6" t="s">
        <v>44</v>
      </c>
      <c r="D1326" s="6" t="s">
        <v>500</v>
      </c>
      <c r="E1326" s="6" t="s">
        <v>29</v>
      </c>
      <c r="F1326" s="6" t="s">
        <v>76</v>
      </c>
      <c r="G1326" s="6" t="s">
        <v>31</v>
      </c>
      <c r="H1326" s="6" t="s">
        <v>125</v>
      </c>
      <c r="I1326" s="6" t="s">
        <v>47</v>
      </c>
      <c r="J1326" s="6" t="s">
        <v>34</v>
      </c>
      <c r="K1326" s="6" t="s">
        <v>35</v>
      </c>
      <c r="L1326" s="6" t="s">
        <v>35</v>
      </c>
      <c r="M1326" s="6" t="s">
        <v>48</v>
      </c>
      <c r="N1326" s="6" t="s">
        <v>34</v>
      </c>
      <c r="O1326" s="6" t="s">
        <v>87</v>
      </c>
      <c r="P1326" s="6" t="s">
        <v>37</v>
      </c>
      <c r="Q1326" s="6" t="s">
        <v>38</v>
      </c>
      <c r="R1326" s="6" t="s">
        <v>37</v>
      </c>
      <c r="S1326" s="6" t="s">
        <v>37</v>
      </c>
      <c r="T1326" s="6" t="s">
        <v>38</v>
      </c>
      <c r="U1326" s="6" t="s">
        <v>38</v>
      </c>
      <c r="V1326" s="6" t="s">
        <v>37</v>
      </c>
      <c r="W1326" s="6" t="s">
        <v>154</v>
      </c>
      <c r="X1326" s="6" t="s">
        <v>2039</v>
      </c>
      <c r="Y1326" s="6" t="s">
        <v>409</v>
      </c>
      <c r="Z1326" s="6" t="s">
        <v>2040</v>
      </c>
    </row>
    <row r="1327" spans="1:26" ht="13.2">
      <c r="A1327" s="5">
        <v>45162.851290046296</v>
      </c>
      <c r="B1327" s="6" t="s">
        <v>2047</v>
      </c>
      <c r="C1327" s="6" t="s">
        <v>44</v>
      </c>
      <c r="D1327" s="6" t="s">
        <v>66</v>
      </c>
      <c r="E1327" s="6" t="s">
        <v>29</v>
      </c>
      <c r="F1327" s="6" t="s">
        <v>30</v>
      </c>
      <c r="G1327" s="6" t="s">
        <v>31</v>
      </c>
      <c r="H1327" s="6" t="s">
        <v>125</v>
      </c>
      <c r="I1327" s="6" t="s">
        <v>33</v>
      </c>
      <c r="J1327" s="6" t="s">
        <v>35</v>
      </c>
      <c r="K1327" s="6" t="s">
        <v>35</v>
      </c>
      <c r="L1327" s="6" t="s">
        <v>35</v>
      </c>
      <c r="M1327" s="6" t="s">
        <v>35</v>
      </c>
      <c r="N1327" s="6" t="s">
        <v>34</v>
      </c>
      <c r="O1327" s="6" t="s">
        <v>36</v>
      </c>
      <c r="P1327" s="6" t="s">
        <v>37</v>
      </c>
      <c r="Q1327" s="6" t="s">
        <v>38</v>
      </c>
      <c r="R1327" s="6" t="s">
        <v>49</v>
      </c>
      <c r="S1327" s="6" t="s">
        <v>38</v>
      </c>
      <c r="T1327" s="6" t="s">
        <v>49</v>
      </c>
      <c r="U1327" s="6" t="s">
        <v>49</v>
      </c>
      <c r="V1327" s="6" t="s">
        <v>49</v>
      </c>
      <c r="W1327" s="6" t="s">
        <v>39</v>
      </c>
      <c r="X1327" s="6" t="s">
        <v>1644</v>
      </c>
      <c r="Y1327" s="6" t="s">
        <v>2042</v>
      </c>
      <c r="Z1327" s="6" t="s">
        <v>2048</v>
      </c>
    </row>
    <row r="1328" spans="1:26" ht="13.2">
      <c r="A1328" s="5">
        <v>45162.85304559028</v>
      </c>
      <c r="B1328" s="6" t="s">
        <v>2051</v>
      </c>
      <c r="C1328" s="6" t="s">
        <v>44</v>
      </c>
      <c r="D1328" s="6" t="s">
        <v>2052</v>
      </c>
      <c r="E1328" s="6" t="s">
        <v>29</v>
      </c>
      <c r="F1328" s="6" t="s">
        <v>76</v>
      </c>
      <c r="G1328" s="6" t="s">
        <v>58</v>
      </c>
      <c r="H1328" s="6" t="s">
        <v>83</v>
      </c>
      <c r="I1328" s="6" t="s">
        <v>47</v>
      </c>
      <c r="J1328" s="6" t="s">
        <v>48</v>
      </c>
      <c r="K1328" s="6" t="s">
        <v>48</v>
      </c>
      <c r="L1328" s="6" t="s">
        <v>48</v>
      </c>
      <c r="M1328" s="6" t="s">
        <v>60</v>
      </c>
      <c r="N1328" s="6" t="s">
        <v>60</v>
      </c>
      <c r="O1328" s="6" t="s">
        <v>68</v>
      </c>
      <c r="P1328" s="6" t="s">
        <v>49</v>
      </c>
      <c r="Q1328" s="6" t="s">
        <v>49</v>
      </c>
      <c r="R1328" s="6" t="s">
        <v>69</v>
      </c>
      <c r="S1328" s="6" t="s">
        <v>49</v>
      </c>
      <c r="T1328" s="6" t="s">
        <v>49</v>
      </c>
      <c r="U1328" s="6" t="s">
        <v>49</v>
      </c>
      <c r="V1328" s="6" t="s">
        <v>49</v>
      </c>
      <c r="W1328" s="6" t="s">
        <v>50</v>
      </c>
      <c r="X1328" s="6" t="s">
        <v>978</v>
      </c>
      <c r="Y1328" s="6" t="s">
        <v>223</v>
      </c>
      <c r="Z1328" s="6" t="s">
        <v>2053</v>
      </c>
    </row>
    <row r="1329" spans="1:26" ht="13.2">
      <c r="A1329" s="5">
        <v>45162.85305391204</v>
      </c>
      <c r="B1329" s="6" t="s">
        <v>2054</v>
      </c>
      <c r="C1329" s="6" t="s">
        <v>44</v>
      </c>
      <c r="D1329" s="6" t="s">
        <v>2055</v>
      </c>
      <c r="E1329" s="6" t="s">
        <v>75</v>
      </c>
      <c r="F1329" s="6" t="s">
        <v>76</v>
      </c>
      <c r="G1329" s="6" t="s">
        <v>31</v>
      </c>
      <c r="H1329" s="6" t="s">
        <v>46</v>
      </c>
      <c r="I1329" s="6" t="s">
        <v>33</v>
      </c>
      <c r="J1329" s="6" t="s">
        <v>35</v>
      </c>
      <c r="K1329" s="6" t="s">
        <v>35</v>
      </c>
      <c r="L1329" s="6" t="s">
        <v>35</v>
      </c>
      <c r="M1329" s="6" t="s">
        <v>35</v>
      </c>
      <c r="N1329" s="6" t="s">
        <v>34</v>
      </c>
      <c r="O1329" s="6" t="s">
        <v>87</v>
      </c>
      <c r="P1329" s="6" t="s">
        <v>38</v>
      </c>
      <c r="Q1329" s="6" t="s">
        <v>38</v>
      </c>
      <c r="R1329" s="6" t="s">
        <v>37</v>
      </c>
      <c r="S1329" s="6" t="s">
        <v>37</v>
      </c>
      <c r="T1329" s="6" t="s">
        <v>37</v>
      </c>
      <c r="U1329" s="6" t="s">
        <v>37</v>
      </c>
      <c r="V1329" s="6" t="s">
        <v>38</v>
      </c>
      <c r="W1329" s="6" t="s">
        <v>113</v>
      </c>
      <c r="X1329" s="6" t="s">
        <v>1391</v>
      </c>
      <c r="Y1329" s="6" t="s">
        <v>156</v>
      </c>
      <c r="Z1329" s="6" t="s">
        <v>2056</v>
      </c>
    </row>
    <row r="1330" spans="1:26" ht="13.2">
      <c r="A1330" s="5">
        <v>45162.85315657407</v>
      </c>
      <c r="B1330" s="6" t="s">
        <v>2057</v>
      </c>
      <c r="C1330" s="6" t="s">
        <v>44</v>
      </c>
      <c r="D1330" s="6" t="s">
        <v>2035</v>
      </c>
      <c r="E1330" s="6" t="s">
        <v>75</v>
      </c>
      <c r="F1330" s="6" t="s">
        <v>76</v>
      </c>
      <c r="G1330" s="6" t="s">
        <v>31</v>
      </c>
      <c r="H1330" s="6" t="s">
        <v>125</v>
      </c>
      <c r="I1330" s="6" t="s">
        <v>33</v>
      </c>
      <c r="J1330" s="6" t="s">
        <v>35</v>
      </c>
      <c r="K1330" s="6" t="s">
        <v>35</v>
      </c>
      <c r="L1330" s="6" t="s">
        <v>35</v>
      </c>
      <c r="M1330" s="6" t="s">
        <v>35</v>
      </c>
      <c r="N1330" s="6" t="s">
        <v>34</v>
      </c>
      <c r="O1330" s="6" t="s">
        <v>49</v>
      </c>
      <c r="P1330" s="6" t="s">
        <v>37</v>
      </c>
      <c r="Q1330" s="6" t="s">
        <v>37</v>
      </c>
      <c r="R1330" s="6" t="s">
        <v>37</v>
      </c>
      <c r="S1330" s="6" t="s">
        <v>37</v>
      </c>
      <c r="T1330" s="6" t="s">
        <v>49</v>
      </c>
      <c r="U1330" s="6" t="s">
        <v>37</v>
      </c>
      <c r="V1330" s="6" t="s">
        <v>38</v>
      </c>
      <c r="W1330" s="6" t="s">
        <v>450</v>
      </c>
      <c r="X1330" s="6" t="s">
        <v>1391</v>
      </c>
      <c r="Y1330" s="6" t="s">
        <v>1546</v>
      </c>
      <c r="Z1330" s="6" t="s">
        <v>2058</v>
      </c>
    </row>
    <row r="1331" spans="1:26" ht="13.2">
      <c r="A1331" s="5">
        <v>45162.854176620371</v>
      </c>
      <c r="B1331" s="6" t="s">
        <v>2061</v>
      </c>
      <c r="C1331" s="6" t="s">
        <v>44</v>
      </c>
      <c r="D1331" s="6" t="s">
        <v>1938</v>
      </c>
      <c r="E1331" s="6" t="s">
        <v>75</v>
      </c>
      <c r="F1331" s="6" t="s">
        <v>164</v>
      </c>
      <c r="G1331" s="6" t="s">
        <v>1574</v>
      </c>
      <c r="H1331" s="6" t="s">
        <v>46</v>
      </c>
      <c r="I1331" s="6" t="s">
        <v>47</v>
      </c>
      <c r="J1331" s="6" t="s">
        <v>48</v>
      </c>
      <c r="K1331" s="6" t="s">
        <v>60</v>
      </c>
      <c r="L1331" s="6" t="s">
        <v>60</v>
      </c>
      <c r="M1331" s="6" t="s">
        <v>48</v>
      </c>
      <c r="N1331" s="6" t="s">
        <v>48</v>
      </c>
      <c r="O1331" s="6" t="s">
        <v>49</v>
      </c>
      <c r="P1331" s="6" t="s">
        <v>49</v>
      </c>
      <c r="Q1331" s="6" t="s">
        <v>38</v>
      </c>
      <c r="R1331" s="6" t="s">
        <v>49</v>
      </c>
      <c r="S1331" s="6" t="s">
        <v>49</v>
      </c>
      <c r="T1331" s="6" t="s">
        <v>49</v>
      </c>
      <c r="U1331" s="6" t="s">
        <v>49</v>
      </c>
      <c r="V1331" s="6" t="s">
        <v>49</v>
      </c>
      <c r="W1331" s="6" t="s">
        <v>126</v>
      </c>
      <c r="X1331" s="6" t="s">
        <v>940</v>
      </c>
      <c r="Y1331" s="6" t="s">
        <v>528</v>
      </c>
      <c r="Z1331" s="6" t="s">
        <v>2062</v>
      </c>
    </row>
    <row r="1332" spans="1:26" ht="13.2">
      <c r="A1332" s="5">
        <v>45162.855807025466</v>
      </c>
      <c r="B1332" s="6" t="s">
        <v>2063</v>
      </c>
      <c r="C1332" s="6" t="s">
        <v>44</v>
      </c>
      <c r="D1332" s="6" t="s">
        <v>2064</v>
      </c>
      <c r="E1332" s="6" t="s">
        <v>75</v>
      </c>
      <c r="F1332" s="6" t="s">
        <v>164</v>
      </c>
      <c r="G1332" s="6" t="s">
        <v>214</v>
      </c>
      <c r="H1332" s="6" t="s">
        <v>46</v>
      </c>
      <c r="I1332" s="6" t="s">
        <v>47</v>
      </c>
      <c r="J1332" s="6" t="s">
        <v>60</v>
      </c>
      <c r="K1332" s="6" t="s">
        <v>48</v>
      </c>
      <c r="L1332" s="6" t="s">
        <v>48</v>
      </c>
      <c r="M1332" s="6" t="s">
        <v>60</v>
      </c>
      <c r="N1332" s="6" t="s">
        <v>34</v>
      </c>
      <c r="O1332" s="6" t="s">
        <v>87</v>
      </c>
      <c r="P1332" s="6" t="s">
        <v>37</v>
      </c>
      <c r="Q1332" s="6" t="s">
        <v>37</v>
      </c>
      <c r="R1332" s="6" t="s">
        <v>37</v>
      </c>
      <c r="S1332" s="6" t="s">
        <v>37</v>
      </c>
      <c r="T1332" s="6" t="s">
        <v>37</v>
      </c>
      <c r="U1332" s="6" t="s">
        <v>37</v>
      </c>
      <c r="V1332" s="6" t="s">
        <v>37</v>
      </c>
      <c r="W1332" s="6" t="s">
        <v>95</v>
      </c>
      <c r="X1332" s="6" t="s">
        <v>1026</v>
      </c>
      <c r="Y1332" s="6" t="s">
        <v>2065</v>
      </c>
      <c r="Z1332" s="6" t="s">
        <v>2066</v>
      </c>
    </row>
    <row r="1333" spans="1:26" ht="13.2">
      <c r="A1333" s="5">
        <v>45162.868570879626</v>
      </c>
      <c r="B1333" s="6" t="s">
        <v>2071</v>
      </c>
      <c r="C1333" s="6" t="s">
        <v>44</v>
      </c>
      <c r="D1333" s="6" t="s">
        <v>2072</v>
      </c>
      <c r="E1333" s="6" t="s">
        <v>75</v>
      </c>
      <c r="F1333" s="6" t="s">
        <v>30</v>
      </c>
      <c r="G1333" s="6" t="s">
        <v>31</v>
      </c>
      <c r="H1333" s="6" t="s">
        <v>46</v>
      </c>
      <c r="I1333" s="6" t="s">
        <v>47</v>
      </c>
      <c r="J1333" s="6" t="s">
        <v>48</v>
      </c>
      <c r="K1333" s="6" t="s">
        <v>48</v>
      </c>
      <c r="L1333" s="6" t="s">
        <v>48</v>
      </c>
      <c r="M1333" s="6" t="s">
        <v>48</v>
      </c>
      <c r="N1333" s="6" t="s">
        <v>48</v>
      </c>
      <c r="O1333" s="6" t="s">
        <v>87</v>
      </c>
      <c r="P1333" s="6" t="s">
        <v>37</v>
      </c>
      <c r="Q1333" s="6" t="s">
        <v>49</v>
      </c>
      <c r="R1333" s="6" t="s">
        <v>69</v>
      </c>
      <c r="S1333" s="6" t="s">
        <v>38</v>
      </c>
      <c r="T1333" s="6" t="s">
        <v>49</v>
      </c>
      <c r="U1333" s="6" t="s">
        <v>37</v>
      </c>
      <c r="V1333" s="6" t="s">
        <v>37</v>
      </c>
      <c r="W1333" s="6" t="s">
        <v>70</v>
      </c>
      <c r="X1333" s="6" t="s">
        <v>1698</v>
      </c>
      <c r="Y1333" s="6" t="s">
        <v>193</v>
      </c>
      <c r="Z1333" s="6" t="s">
        <v>2073</v>
      </c>
    </row>
    <row r="1334" spans="1:26" ht="13.2">
      <c r="A1334" s="5">
        <v>45162.869659050921</v>
      </c>
      <c r="B1334" s="6" t="s">
        <v>2076</v>
      </c>
      <c r="C1334" s="6" t="s">
        <v>44</v>
      </c>
      <c r="D1334" s="6" t="s">
        <v>118</v>
      </c>
      <c r="E1334" s="6" t="s">
        <v>75</v>
      </c>
      <c r="F1334" s="6" t="s">
        <v>76</v>
      </c>
      <c r="G1334" s="6" t="s">
        <v>31</v>
      </c>
      <c r="H1334" s="6" t="s">
        <v>32</v>
      </c>
      <c r="I1334" s="6" t="s">
        <v>33</v>
      </c>
      <c r="J1334" s="6" t="s">
        <v>48</v>
      </c>
      <c r="K1334" s="6" t="s">
        <v>48</v>
      </c>
      <c r="L1334" s="6" t="s">
        <v>48</v>
      </c>
      <c r="M1334" s="6" t="s">
        <v>48</v>
      </c>
      <c r="N1334" s="6" t="s">
        <v>48</v>
      </c>
      <c r="O1334" s="6" t="s">
        <v>68</v>
      </c>
      <c r="P1334" s="6" t="s">
        <v>49</v>
      </c>
      <c r="Q1334" s="6" t="s">
        <v>69</v>
      </c>
      <c r="R1334" s="6" t="s">
        <v>69</v>
      </c>
      <c r="S1334" s="6" t="s">
        <v>37</v>
      </c>
      <c r="T1334" s="6" t="s">
        <v>69</v>
      </c>
      <c r="U1334" s="6" t="s">
        <v>49</v>
      </c>
      <c r="V1334" s="6" t="s">
        <v>69</v>
      </c>
      <c r="W1334" s="6" t="s">
        <v>154</v>
      </c>
      <c r="X1334" s="6" t="s">
        <v>990</v>
      </c>
      <c r="Y1334" s="6" t="s">
        <v>97</v>
      </c>
      <c r="Z1334" s="6" t="s">
        <v>2077</v>
      </c>
    </row>
    <row r="1335" spans="1:26" ht="13.2">
      <c r="A1335" s="5">
        <v>45162.870181990744</v>
      </c>
      <c r="B1335" s="6" t="s">
        <v>2078</v>
      </c>
      <c r="C1335" s="6" t="s">
        <v>27</v>
      </c>
      <c r="D1335" s="6" t="s">
        <v>2079</v>
      </c>
      <c r="E1335" s="6" t="s">
        <v>75</v>
      </c>
      <c r="F1335" s="6" t="s">
        <v>30</v>
      </c>
      <c r="G1335" s="6" t="s">
        <v>2080</v>
      </c>
      <c r="H1335" s="6" t="s">
        <v>94</v>
      </c>
      <c r="I1335" s="6" t="s">
        <v>47</v>
      </c>
      <c r="J1335" s="6" t="s">
        <v>48</v>
      </c>
      <c r="K1335" s="6" t="s">
        <v>48</v>
      </c>
      <c r="L1335" s="6" t="s">
        <v>35</v>
      </c>
      <c r="M1335" s="6" t="s">
        <v>48</v>
      </c>
      <c r="N1335" s="6" t="s">
        <v>35</v>
      </c>
      <c r="O1335" s="6" t="s">
        <v>49</v>
      </c>
      <c r="P1335" s="6" t="s">
        <v>49</v>
      </c>
      <c r="Q1335" s="6" t="s">
        <v>49</v>
      </c>
      <c r="R1335" s="6" t="s">
        <v>49</v>
      </c>
      <c r="S1335" s="6" t="s">
        <v>49</v>
      </c>
      <c r="T1335" s="6" t="s">
        <v>69</v>
      </c>
      <c r="U1335" s="6" t="s">
        <v>37</v>
      </c>
      <c r="V1335" s="6" t="s">
        <v>49</v>
      </c>
      <c r="W1335" s="6" t="s">
        <v>113</v>
      </c>
      <c r="X1335" s="6" t="s">
        <v>1391</v>
      </c>
      <c r="Y1335" s="6" t="s">
        <v>79</v>
      </c>
      <c r="Z1335" s="6" t="s">
        <v>2081</v>
      </c>
    </row>
    <row r="1336" spans="1:26" ht="13.2">
      <c r="A1336" s="5">
        <v>45162.877419340279</v>
      </c>
      <c r="B1336" s="6" t="s">
        <v>2084</v>
      </c>
      <c r="C1336" s="6" t="s">
        <v>27</v>
      </c>
      <c r="D1336" s="6" t="s">
        <v>2085</v>
      </c>
      <c r="E1336" s="6" t="s">
        <v>75</v>
      </c>
      <c r="F1336" s="6" t="s">
        <v>30</v>
      </c>
      <c r="G1336" s="6" t="s">
        <v>31</v>
      </c>
      <c r="H1336" s="6" t="s">
        <v>148</v>
      </c>
      <c r="I1336" s="6" t="s">
        <v>47</v>
      </c>
      <c r="J1336" s="6" t="s">
        <v>48</v>
      </c>
      <c r="K1336" s="6" t="s">
        <v>48</v>
      </c>
      <c r="L1336" s="6" t="s">
        <v>48</v>
      </c>
      <c r="M1336" s="6" t="s">
        <v>48</v>
      </c>
      <c r="N1336" s="6" t="s">
        <v>48</v>
      </c>
      <c r="O1336" s="6" t="s">
        <v>49</v>
      </c>
      <c r="P1336" s="6" t="s">
        <v>37</v>
      </c>
      <c r="Q1336" s="6" t="s">
        <v>37</v>
      </c>
      <c r="R1336" s="6" t="s">
        <v>49</v>
      </c>
      <c r="S1336" s="6" t="s">
        <v>37</v>
      </c>
      <c r="T1336" s="6" t="s">
        <v>49</v>
      </c>
      <c r="U1336" s="6" t="s">
        <v>49</v>
      </c>
      <c r="V1336" s="6" t="s">
        <v>49</v>
      </c>
      <c r="W1336" s="6" t="s">
        <v>206</v>
      </c>
      <c r="X1336" s="6" t="s">
        <v>1571</v>
      </c>
      <c r="Y1336" s="6" t="s">
        <v>79</v>
      </c>
      <c r="Z1336" s="6" t="s">
        <v>2086</v>
      </c>
    </row>
    <row r="1337" spans="1:26" ht="13.2">
      <c r="A1337" s="5">
        <v>45162.88061226852</v>
      </c>
      <c r="B1337" s="6" t="s">
        <v>2088</v>
      </c>
      <c r="C1337" s="6" t="s">
        <v>44</v>
      </c>
      <c r="D1337" s="6" t="s">
        <v>2089</v>
      </c>
      <c r="E1337" s="6" t="s">
        <v>75</v>
      </c>
      <c r="F1337" s="6" t="s">
        <v>30</v>
      </c>
      <c r="G1337" s="6" t="s">
        <v>214</v>
      </c>
      <c r="H1337" s="6" t="s">
        <v>83</v>
      </c>
      <c r="I1337" s="6" t="s">
        <v>33</v>
      </c>
      <c r="J1337" s="6" t="s">
        <v>35</v>
      </c>
      <c r="K1337" s="6" t="s">
        <v>35</v>
      </c>
      <c r="L1337" s="6" t="s">
        <v>35</v>
      </c>
      <c r="M1337" s="6" t="s">
        <v>35</v>
      </c>
      <c r="N1337" s="6" t="s">
        <v>35</v>
      </c>
      <c r="O1337" s="6" t="s">
        <v>87</v>
      </c>
      <c r="P1337" s="6" t="s">
        <v>37</v>
      </c>
      <c r="Q1337" s="6" t="s">
        <v>37</v>
      </c>
      <c r="R1337" s="6" t="s">
        <v>69</v>
      </c>
      <c r="S1337" s="6" t="s">
        <v>37</v>
      </c>
      <c r="T1337" s="6" t="s">
        <v>49</v>
      </c>
      <c r="U1337" s="6" t="s">
        <v>37</v>
      </c>
      <c r="V1337" s="6" t="s">
        <v>49</v>
      </c>
      <c r="W1337" s="6" t="s">
        <v>191</v>
      </c>
      <c r="X1337" s="6" t="s">
        <v>1026</v>
      </c>
      <c r="Y1337" s="6" t="s">
        <v>79</v>
      </c>
      <c r="Z1337" s="6" t="s">
        <v>2090</v>
      </c>
    </row>
    <row r="1338" spans="1:26" ht="13.2">
      <c r="A1338" s="5">
        <v>45162.88582679398</v>
      </c>
      <c r="B1338" s="6" t="s">
        <v>2095</v>
      </c>
      <c r="C1338" s="6" t="s">
        <v>44</v>
      </c>
      <c r="D1338" s="6" t="s">
        <v>2096</v>
      </c>
      <c r="E1338" s="6" t="s">
        <v>75</v>
      </c>
      <c r="F1338" s="6" t="s">
        <v>57</v>
      </c>
      <c r="G1338" s="6" t="s">
        <v>31</v>
      </c>
      <c r="H1338" s="6" t="s">
        <v>148</v>
      </c>
      <c r="I1338" s="6" t="s">
        <v>33</v>
      </c>
      <c r="J1338" s="6" t="s">
        <v>35</v>
      </c>
      <c r="K1338" s="6" t="s">
        <v>35</v>
      </c>
      <c r="L1338" s="6" t="s">
        <v>35</v>
      </c>
      <c r="M1338" s="6" t="s">
        <v>48</v>
      </c>
      <c r="N1338" s="6" t="s">
        <v>35</v>
      </c>
      <c r="O1338" s="6" t="s">
        <v>49</v>
      </c>
      <c r="P1338" s="6" t="s">
        <v>37</v>
      </c>
      <c r="Q1338" s="6" t="s">
        <v>37</v>
      </c>
      <c r="R1338" s="6" t="s">
        <v>37</v>
      </c>
      <c r="S1338" s="6" t="s">
        <v>37</v>
      </c>
      <c r="T1338" s="6" t="s">
        <v>37</v>
      </c>
      <c r="U1338" s="6" t="s">
        <v>37</v>
      </c>
      <c r="V1338" s="6" t="s">
        <v>37</v>
      </c>
      <c r="W1338" s="6" t="s">
        <v>88</v>
      </c>
      <c r="X1338" s="6" t="s">
        <v>940</v>
      </c>
      <c r="Y1338" s="6" t="s">
        <v>41</v>
      </c>
      <c r="Z1338" s="6" t="s">
        <v>2097</v>
      </c>
    </row>
    <row r="1339" spans="1:26" ht="13.2">
      <c r="A1339" s="5">
        <v>45162.889918159723</v>
      </c>
      <c r="B1339" s="6" t="s">
        <v>2100</v>
      </c>
      <c r="C1339" s="6" t="s">
        <v>27</v>
      </c>
      <c r="D1339" s="6" t="s">
        <v>500</v>
      </c>
      <c r="E1339" s="6" t="s">
        <v>29</v>
      </c>
      <c r="F1339" s="6" t="s">
        <v>76</v>
      </c>
      <c r="G1339" s="6" t="s">
        <v>31</v>
      </c>
      <c r="H1339" s="6" t="s">
        <v>112</v>
      </c>
      <c r="I1339" s="6" t="s">
        <v>47</v>
      </c>
      <c r="J1339" s="6" t="s">
        <v>35</v>
      </c>
      <c r="K1339" s="6" t="s">
        <v>34</v>
      </c>
      <c r="L1339" s="6" t="s">
        <v>35</v>
      </c>
      <c r="M1339" s="6" t="s">
        <v>35</v>
      </c>
      <c r="N1339" s="6" t="s">
        <v>34</v>
      </c>
      <c r="O1339" s="6" t="s">
        <v>87</v>
      </c>
      <c r="P1339" s="6" t="s">
        <v>37</v>
      </c>
      <c r="Q1339" s="6" t="s">
        <v>37</v>
      </c>
      <c r="R1339" s="6" t="s">
        <v>37</v>
      </c>
      <c r="S1339" s="6" t="s">
        <v>37</v>
      </c>
      <c r="T1339" s="6" t="s">
        <v>37</v>
      </c>
      <c r="U1339" s="6" t="s">
        <v>37</v>
      </c>
      <c r="V1339" s="6" t="s">
        <v>37</v>
      </c>
      <c r="W1339" s="6" t="s">
        <v>197</v>
      </c>
      <c r="X1339" s="6" t="s">
        <v>2101</v>
      </c>
      <c r="Y1339" s="6" t="s">
        <v>79</v>
      </c>
      <c r="Z1339" s="6" t="s">
        <v>2102</v>
      </c>
    </row>
    <row r="1340" spans="1:26" ht="13.2">
      <c r="A1340" s="5">
        <v>45162.89266459491</v>
      </c>
      <c r="B1340" s="6" t="s">
        <v>2106</v>
      </c>
      <c r="C1340" s="6" t="s">
        <v>44</v>
      </c>
      <c r="D1340" s="6" t="s">
        <v>2107</v>
      </c>
      <c r="E1340" s="6" t="s">
        <v>75</v>
      </c>
      <c r="F1340" s="6" t="s">
        <v>57</v>
      </c>
      <c r="G1340" s="6" t="s">
        <v>31</v>
      </c>
      <c r="H1340" s="6" t="s">
        <v>83</v>
      </c>
      <c r="I1340" s="6" t="s">
        <v>33</v>
      </c>
      <c r="J1340" s="6" t="s">
        <v>35</v>
      </c>
      <c r="K1340" s="6" t="s">
        <v>48</v>
      </c>
      <c r="L1340" s="6" t="s">
        <v>48</v>
      </c>
      <c r="M1340" s="6" t="s">
        <v>48</v>
      </c>
      <c r="N1340" s="6" t="s">
        <v>34</v>
      </c>
      <c r="O1340" s="6" t="s">
        <v>87</v>
      </c>
      <c r="P1340" s="6" t="s">
        <v>37</v>
      </c>
      <c r="Q1340" s="6" t="s">
        <v>38</v>
      </c>
      <c r="R1340" s="6" t="s">
        <v>49</v>
      </c>
      <c r="S1340" s="6" t="s">
        <v>49</v>
      </c>
      <c r="T1340" s="6" t="s">
        <v>49</v>
      </c>
      <c r="U1340" s="6" t="s">
        <v>49</v>
      </c>
      <c r="V1340" s="6" t="s">
        <v>38</v>
      </c>
      <c r="W1340" s="6" t="s">
        <v>2108</v>
      </c>
      <c r="X1340" s="6" t="s">
        <v>1468</v>
      </c>
      <c r="Y1340" s="6" t="s">
        <v>151</v>
      </c>
      <c r="Z1340" s="6" t="s">
        <v>2109</v>
      </c>
    </row>
    <row r="1341" spans="1:26" ht="13.2">
      <c r="A1341" s="5">
        <v>45162.903687951388</v>
      </c>
      <c r="B1341" s="6" t="s">
        <v>2114</v>
      </c>
      <c r="C1341" s="6" t="s">
        <v>27</v>
      </c>
      <c r="D1341" s="6" t="s">
        <v>2115</v>
      </c>
      <c r="E1341" s="6" t="s">
        <v>29</v>
      </c>
      <c r="F1341" s="6" t="s">
        <v>30</v>
      </c>
      <c r="G1341" s="6" t="s">
        <v>2116</v>
      </c>
      <c r="H1341" s="6" t="s">
        <v>32</v>
      </c>
      <c r="I1341" s="6" t="s">
        <v>33</v>
      </c>
      <c r="J1341" s="6" t="s">
        <v>35</v>
      </c>
      <c r="K1341" s="6" t="s">
        <v>35</v>
      </c>
      <c r="L1341" s="6" t="s">
        <v>35</v>
      </c>
      <c r="M1341" s="6" t="s">
        <v>35</v>
      </c>
      <c r="N1341" s="6" t="s">
        <v>35</v>
      </c>
      <c r="O1341" s="6" t="s">
        <v>87</v>
      </c>
      <c r="P1341" s="6" t="s">
        <v>37</v>
      </c>
      <c r="Q1341" s="6" t="s">
        <v>37</v>
      </c>
      <c r="R1341" s="6" t="s">
        <v>37</v>
      </c>
      <c r="S1341" s="6" t="s">
        <v>37</v>
      </c>
      <c r="T1341" s="6" t="s">
        <v>37</v>
      </c>
      <c r="U1341" s="6" t="s">
        <v>37</v>
      </c>
      <c r="V1341" s="6" t="s">
        <v>37</v>
      </c>
      <c r="W1341" s="6" t="s">
        <v>61</v>
      </c>
      <c r="X1341" s="6" t="s">
        <v>1698</v>
      </c>
      <c r="Y1341" s="6" t="s">
        <v>151</v>
      </c>
      <c r="Z1341" s="6" t="s">
        <v>2117</v>
      </c>
    </row>
    <row r="1342" spans="1:26" ht="13.2">
      <c r="A1342" s="5">
        <v>45162.908672141202</v>
      </c>
      <c r="B1342" s="6" t="s">
        <v>2118</v>
      </c>
      <c r="C1342" s="6" t="s">
        <v>27</v>
      </c>
      <c r="D1342" s="6" t="s">
        <v>111</v>
      </c>
      <c r="E1342" s="6" t="s">
        <v>75</v>
      </c>
      <c r="F1342" s="6" t="s">
        <v>164</v>
      </c>
      <c r="G1342" s="6" t="s">
        <v>403</v>
      </c>
      <c r="H1342" s="6" t="s">
        <v>32</v>
      </c>
      <c r="I1342" s="6" t="s">
        <v>33</v>
      </c>
      <c r="J1342" s="6" t="s">
        <v>35</v>
      </c>
      <c r="K1342" s="6" t="s">
        <v>48</v>
      </c>
      <c r="L1342" s="6" t="s">
        <v>35</v>
      </c>
      <c r="M1342" s="6" t="s">
        <v>48</v>
      </c>
      <c r="N1342" s="6" t="s">
        <v>48</v>
      </c>
      <c r="O1342" s="6" t="s">
        <v>49</v>
      </c>
      <c r="P1342" s="6" t="s">
        <v>69</v>
      </c>
      <c r="Q1342" s="6" t="s">
        <v>49</v>
      </c>
      <c r="R1342" s="6" t="s">
        <v>49</v>
      </c>
      <c r="S1342" s="6" t="s">
        <v>49</v>
      </c>
      <c r="T1342" s="6" t="s">
        <v>69</v>
      </c>
      <c r="U1342" s="6" t="s">
        <v>49</v>
      </c>
      <c r="V1342" s="6" t="s">
        <v>37</v>
      </c>
      <c r="W1342" s="6" t="s">
        <v>266</v>
      </c>
      <c r="X1342" s="6" t="s">
        <v>1698</v>
      </c>
      <c r="Y1342" s="6" t="s">
        <v>72</v>
      </c>
      <c r="Z1342" s="6" t="s">
        <v>2119</v>
      </c>
    </row>
    <row r="1343" spans="1:26" ht="13.2">
      <c r="A1343" s="5">
        <v>45162.915251898143</v>
      </c>
      <c r="B1343" s="6" t="s">
        <v>2122</v>
      </c>
      <c r="C1343" s="6" t="s">
        <v>27</v>
      </c>
      <c r="D1343" s="6" t="s">
        <v>2123</v>
      </c>
      <c r="E1343" s="6" t="s">
        <v>29</v>
      </c>
      <c r="F1343" s="6" t="s">
        <v>30</v>
      </c>
      <c r="G1343" s="6" t="s">
        <v>31</v>
      </c>
      <c r="H1343" s="6" t="s">
        <v>112</v>
      </c>
      <c r="I1343" s="6" t="s">
        <v>47</v>
      </c>
      <c r="J1343" s="6" t="s">
        <v>60</v>
      </c>
      <c r="K1343" s="6" t="s">
        <v>60</v>
      </c>
      <c r="L1343" s="6" t="s">
        <v>60</v>
      </c>
      <c r="M1343" s="6" t="s">
        <v>60</v>
      </c>
      <c r="N1343" s="6" t="s">
        <v>60</v>
      </c>
      <c r="O1343" s="6" t="s">
        <v>68</v>
      </c>
      <c r="P1343" s="6" t="s">
        <v>37</v>
      </c>
      <c r="Q1343" s="6" t="s">
        <v>37</v>
      </c>
      <c r="R1343" s="6" t="s">
        <v>37</v>
      </c>
      <c r="S1343" s="6" t="s">
        <v>69</v>
      </c>
      <c r="T1343" s="6" t="s">
        <v>49</v>
      </c>
      <c r="U1343" s="6" t="s">
        <v>69</v>
      </c>
      <c r="V1343" s="6" t="s">
        <v>37</v>
      </c>
      <c r="W1343" s="6" t="s">
        <v>238</v>
      </c>
      <c r="X1343" s="6" t="s">
        <v>1805</v>
      </c>
      <c r="Y1343" s="6" t="s">
        <v>240</v>
      </c>
      <c r="Z1343" s="6" t="s">
        <v>2124</v>
      </c>
    </row>
    <row r="1344" spans="1:26" ht="13.2">
      <c r="A1344" s="5">
        <v>45162.936333344907</v>
      </c>
      <c r="B1344" s="6" t="s">
        <v>291</v>
      </c>
      <c r="C1344" s="6" t="s">
        <v>44</v>
      </c>
      <c r="D1344" s="6" t="s">
        <v>111</v>
      </c>
      <c r="E1344" s="6" t="s">
        <v>75</v>
      </c>
      <c r="F1344" s="6" t="s">
        <v>164</v>
      </c>
      <c r="G1344" s="6" t="s">
        <v>867</v>
      </c>
      <c r="H1344" s="6" t="s">
        <v>32</v>
      </c>
      <c r="I1344" s="6" t="s">
        <v>33</v>
      </c>
      <c r="J1344" s="6" t="s">
        <v>35</v>
      </c>
      <c r="K1344" s="6" t="s">
        <v>35</v>
      </c>
      <c r="L1344" s="6" t="s">
        <v>35</v>
      </c>
      <c r="M1344" s="6" t="s">
        <v>35</v>
      </c>
      <c r="N1344" s="6" t="s">
        <v>34</v>
      </c>
      <c r="O1344" s="6" t="s">
        <v>87</v>
      </c>
      <c r="P1344" s="6" t="s">
        <v>38</v>
      </c>
      <c r="Q1344" s="6" t="s">
        <v>38</v>
      </c>
      <c r="R1344" s="6" t="s">
        <v>37</v>
      </c>
      <c r="S1344" s="6" t="s">
        <v>363</v>
      </c>
      <c r="T1344" s="6" t="s">
        <v>37</v>
      </c>
      <c r="U1344" s="6" t="s">
        <v>38</v>
      </c>
      <c r="V1344" s="6" t="s">
        <v>363</v>
      </c>
      <c r="W1344" s="6" t="s">
        <v>100</v>
      </c>
      <c r="X1344" s="6" t="s">
        <v>2130</v>
      </c>
      <c r="Y1344" s="6" t="s">
        <v>168</v>
      </c>
      <c r="Z1344" s="6" t="s">
        <v>2131</v>
      </c>
    </row>
    <row r="1345" spans="1:26" ht="13.2">
      <c r="A1345" s="5">
        <v>45162.948022847224</v>
      </c>
      <c r="B1345" s="6" t="s">
        <v>2135</v>
      </c>
      <c r="C1345" s="6" t="s">
        <v>27</v>
      </c>
      <c r="D1345" s="6" t="s">
        <v>111</v>
      </c>
      <c r="E1345" s="6" t="s">
        <v>29</v>
      </c>
      <c r="F1345" s="6" t="s">
        <v>30</v>
      </c>
      <c r="G1345" s="6" t="s">
        <v>31</v>
      </c>
      <c r="H1345" s="6" t="s">
        <v>46</v>
      </c>
      <c r="I1345" s="6" t="s">
        <v>33</v>
      </c>
      <c r="J1345" s="6" t="s">
        <v>35</v>
      </c>
      <c r="K1345" s="6" t="s">
        <v>34</v>
      </c>
      <c r="L1345" s="6" t="s">
        <v>48</v>
      </c>
      <c r="M1345" s="6" t="s">
        <v>48</v>
      </c>
      <c r="N1345" s="6" t="s">
        <v>48</v>
      </c>
      <c r="O1345" s="6" t="s">
        <v>87</v>
      </c>
      <c r="P1345" s="6" t="s">
        <v>49</v>
      </c>
      <c r="Q1345" s="6" t="s">
        <v>37</v>
      </c>
      <c r="R1345" s="6" t="s">
        <v>49</v>
      </c>
      <c r="S1345" s="6" t="s">
        <v>38</v>
      </c>
      <c r="T1345" s="6" t="s">
        <v>37</v>
      </c>
      <c r="U1345" s="6" t="s">
        <v>38</v>
      </c>
      <c r="V1345" s="6" t="s">
        <v>37</v>
      </c>
      <c r="W1345" s="6" t="s">
        <v>106</v>
      </c>
      <c r="X1345" s="6" t="s">
        <v>1536</v>
      </c>
      <c r="Y1345" s="6" t="s">
        <v>72</v>
      </c>
      <c r="Z1345" s="6" t="s">
        <v>2136</v>
      </c>
    </row>
    <row r="1346" spans="1:26" ht="13.2">
      <c r="A1346" s="5">
        <v>45162.95704710648</v>
      </c>
      <c r="B1346" s="6" t="s">
        <v>2137</v>
      </c>
      <c r="C1346" s="6" t="s">
        <v>44</v>
      </c>
      <c r="D1346" s="6" t="s">
        <v>185</v>
      </c>
      <c r="E1346" s="6" t="s">
        <v>75</v>
      </c>
      <c r="F1346" s="6" t="s">
        <v>57</v>
      </c>
      <c r="G1346" s="6" t="s">
        <v>58</v>
      </c>
      <c r="H1346" s="6" t="s">
        <v>125</v>
      </c>
      <c r="I1346" s="6" t="s">
        <v>33</v>
      </c>
      <c r="J1346" s="6" t="s">
        <v>48</v>
      </c>
      <c r="K1346" s="6" t="s">
        <v>60</v>
      </c>
      <c r="L1346" s="6" t="s">
        <v>48</v>
      </c>
      <c r="M1346" s="6" t="s">
        <v>34</v>
      </c>
      <c r="N1346" s="6" t="s">
        <v>48</v>
      </c>
      <c r="O1346" s="6" t="s">
        <v>49</v>
      </c>
      <c r="P1346" s="6" t="s">
        <v>49</v>
      </c>
      <c r="Q1346" s="6" t="s">
        <v>37</v>
      </c>
      <c r="R1346" s="6" t="s">
        <v>49</v>
      </c>
      <c r="S1346" s="6" t="s">
        <v>49</v>
      </c>
      <c r="T1346" s="6" t="s">
        <v>38</v>
      </c>
      <c r="U1346" s="6" t="s">
        <v>49</v>
      </c>
      <c r="V1346" s="6" t="s">
        <v>49</v>
      </c>
      <c r="W1346" s="6" t="s">
        <v>95</v>
      </c>
      <c r="X1346" s="6" t="s">
        <v>1302</v>
      </c>
      <c r="Y1346" s="6" t="s">
        <v>409</v>
      </c>
      <c r="Z1346" s="6" t="s">
        <v>2138</v>
      </c>
    </row>
    <row r="1347" spans="1:26" ht="13.2">
      <c r="A1347" s="5">
        <v>45163.16090195602</v>
      </c>
      <c r="B1347" s="6" t="s">
        <v>2144</v>
      </c>
      <c r="C1347" s="6" t="s">
        <v>44</v>
      </c>
      <c r="D1347" s="6" t="s">
        <v>500</v>
      </c>
      <c r="E1347" s="6" t="s">
        <v>75</v>
      </c>
      <c r="F1347" s="6" t="s">
        <v>76</v>
      </c>
      <c r="G1347" s="6" t="s">
        <v>403</v>
      </c>
      <c r="H1347" s="6" t="s">
        <v>32</v>
      </c>
      <c r="I1347" s="6" t="s">
        <v>47</v>
      </c>
      <c r="J1347" s="6" t="s">
        <v>35</v>
      </c>
      <c r="K1347" s="6" t="s">
        <v>35</v>
      </c>
      <c r="L1347" s="6" t="s">
        <v>48</v>
      </c>
      <c r="M1347" s="6" t="s">
        <v>48</v>
      </c>
      <c r="N1347" s="6" t="s">
        <v>48</v>
      </c>
      <c r="O1347" s="6" t="s">
        <v>49</v>
      </c>
      <c r="P1347" s="6" t="s">
        <v>49</v>
      </c>
      <c r="Q1347" s="6" t="s">
        <v>49</v>
      </c>
      <c r="R1347" s="6" t="s">
        <v>49</v>
      </c>
      <c r="S1347" s="6" t="s">
        <v>37</v>
      </c>
      <c r="T1347" s="6" t="s">
        <v>37</v>
      </c>
      <c r="U1347" s="6" t="s">
        <v>37</v>
      </c>
      <c r="V1347" s="6" t="s">
        <v>37</v>
      </c>
      <c r="W1347" s="6" t="s">
        <v>100</v>
      </c>
      <c r="X1347" s="6" t="s">
        <v>1246</v>
      </c>
      <c r="Y1347" s="6" t="s">
        <v>97</v>
      </c>
      <c r="Z1347" s="6" t="s">
        <v>2145</v>
      </c>
    </row>
    <row r="1348" spans="1:26" ht="13.2">
      <c r="A1348" s="5">
        <v>45163.238564328705</v>
      </c>
      <c r="B1348" s="6" t="s">
        <v>2146</v>
      </c>
      <c r="C1348" s="6" t="s">
        <v>27</v>
      </c>
      <c r="D1348" s="6" t="s">
        <v>2147</v>
      </c>
      <c r="E1348" s="6" t="s">
        <v>29</v>
      </c>
      <c r="F1348" s="6" t="s">
        <v>30</v>
      </c>
      <c r="G1348" s="6" t="s">
        <v>31</v>
      </c>
      <c r="H1348" s="6" t="s">
        <v>83</v>
      </c>
      <c r="I1348" s="6" t="s">
        <v>47</v>
      </c>
      <c r="J1348" s="6" t="s">
        <v>35</v>
      </c>
      <c r="K1348" s="6" t="s">
        <v>35</v>
      </c>
      <c r="L1348" s="6" t="s">
        <v>35</v>
      </c>
      <c r="M1348" s="6" t="s">
        <v>35</v>
      </c>
      <c r="N1348" s="6" t="s">
        <v>35</v>
      </c>
      <c r="O1348" s="6" t="s">
        <v>87</v>
      </c>
      <c r="P1348" s="6" t="s">
        <v>37</v>
      </c>
      <c r="Q1348" s="6" t="s">
        <v>37</v>
      </c>
      <c r="R1348" s="6" t="s">
        <v>37</v>
      </c>
      <c r="S1348" s="6" t="s">
        <v>37</v>
      </c>
      <c r="T1348" s="6" t="s">
        <v>37</v>
      </c>
      <c r="U1348" s="6" t="s">
        <v>37</v>
      </c>
      <c r="V1348" s="6" t="s">
        <v>37</v>
      </c>
      <c r="W1348" s="6" t="s">
        <v>139</v>
      </c>
      <c r="X1348" s="6" t="s">
        <v>1673</v>
      </c>
      <c r="Y1348" s="6" t="s">
        <v>270</v>
      </c>
      <c r="Z1348" s="6" t="s">
        <v>2148</v>
      </c>
    </row>
    <row r="1349" spans="1:26" ht="13.2">
      <c r="A1349" s="5">
        <v>45163.250251585647</v>
      </c>
      <c r="B1349" s="6" t="s">
        <v>2149</v>
      </c>
      <c r="C1349" s="6" t="s">
        <v>44</v>
      </c>
      <c r="D1349" s="6" t="s">
        <v>2150</v>
      </c>
      <c r="E1349" s="6" t="s">
        <v>75</v>
      </c>
      <c r="F1349" s="6" t="s">
        <v>30</v>
      </c>
      <c r="G1349" s="6" t="s">
        <v>31</v>
      </c>
      <c r="H1349" s="6" t="s">
        <v>2151</v>
      </c>
      <c r="I1349" s="6" t="s">
        <v>33</v>
      </c>
      <c r="J1349" s="6" t="s">
        <v>35</v>
      </c>
      <c r="K1349" s="6" t="s">
        <v>35</v>
      </c>
      <c r="L1349" s="6" t="s">
        <v>48</v>
      </c>
      <c r="M1349" s="6" t="s">
        <v>48</v>
      </c>
      <c r="N1349" s="6" t="s">
        <v>48</v>
      </c>
      <c r="O1349" s="6" t="s">
        <v>49</v>
      </c>
      <c r="P1349" s="6" t="s">
        <v>49</v>
      </c>
      <c r="Q1349" s="6" t="s">
        <v>49</v>
      </c>
      <c r="R1349" s="6" t="s">
        <v>69</v>
      </c>
      <c r="S1349" s="6" t="s">
        <v>49</v>
      </c>
      <c r="T1349" s="6" t="s">
        <v>49</v>
      </c>
      <c r="U1349" s="6" t="s">
        <v>49</v>
      </c>
      <c r="V1349" s="6" t="s">
        <v>49</v>
      </c>
      <c r="W1349" s="6" t="s">
        <v>95</v>
      </c>
      <c r="X1349" s="6" t="s">
        <v>1107</v>
      </c>
      <c r="Y1349" s="6" t="s">
        <v>548</v>
      </c>
      <c r="Z1349" s="6" t="s">
        <v>2152</v>
      </c>
    </row>
    <row r="1350" spans="1:26" ht="13.2">
      <c r="A1350" s="5">
        <v>45163.287282858801</v>
      </c>
      <c r="B1350" s="6" t="s">
        <v>2162</v>
      </c>
      <c r="C1350" s="6" t="s">
        <v>27</v>
      </c>
      <c r="D1350" s="6" t="s">
        <v>196</v>
      </c>
      <c r="E1350" s="6" t="s">
        <v>29</v>
      </c>
      <c r="F1350" s="6" t="s">
        <v>30</v>
      </c>
      <c r="G1350" s="6" t="s">
        <v>31</v>
      </c>
      <c r="H1350" s="6" t="s">
        <v>112</v>
      </c>
      <c r="I1350" s="6" t="s">
        <v>33</v>
      </c>
      <c r="J1350" s="6" t="s">
        <v>35</v>
      </c>
      <c r="K1350" s="6" t="s">
        <v>35</v>
      </c>
      <c r="L1350" s="6" t="s">
        <v>48</v>
      </c>
      <c r="M1350" s="6" t="s">
        <v>48</v>
      </c>
      <c r="N1350" s="6" t="s">
        <v>35</v>
      </c>
      <c r="O1350" s="6" t="s">
        <v>87</v>
      </c>
      <c r="P1350" s="6" t="s">
        <v>37</v>
      </c>
      <c r="Q1350" s="6" t="s">
        <v>37</v>
      </c>
      <c r="R1350" s="6" t="s">
        <v>37</v>
      </c>
      <c r="S1350" s="6" t="s">
        <v>37</v>
      </c>
      <c r="T1350" s="6" t="s">
        <v>37</v>
      </c>
      <c r="U1350" s="6" t="s">
        <v>37</v>
      </c>
      <c r="V1350" s="6" t="s">
        <v>37</v>
      </c>
      <c r="W1350" s="6" t="s">
        <v>50</v>
      </c>
      <c r="X1350" s="6" t="s">
        <v>1468</v>
      </c>
      <c r="Y1350" s="6" t="s">
        <v>415</v>
      </c>
      <c r="Z1350" s="6" t="s">
        <v>2163</v>
      </c>
    </row>
    <row r="1351" spans="1:26" ht="13.2">
      <c r="A1351" s="5">
        <v>45163.298897789355</v>
      </c>
      <c r="B1351" s="6" t="s">
        <v>2164</v>
      </c>
      <c r="C1351" s="6" t="s">
        <v>27</v>
      </c>
      <c r="D1351" s="6" t="s">
        <v>725</v>
      </c>
      <c r="E1351" s="6" t="s">
        <v>75</v>
      </c>
      <c r="F1351" s="6" t="s">
        <v>76</v>
      </c>
      <c r="G1351" s="6" t="s">
        <v>31</v>
      </c>
      <c r="H1351" s="6" t="s">
        <v>148</v>
      </c>
      <c r="I1351" s="6" t="s">
        <v>33</v>
      </c>
      <c r="J1351" s="6" t="s">
        <v>35</v>
      </c>
      <c r="K1351" s="6" t="s">
        <v>48</v>
      </c>
      <c r="L1351" s="6" t="s">
        <v>48</v>
      </c>
      <c r="M1351" s="6" t="s">
        <v>48</v>
      </c>
      <c r="N1351" s="6" t="s">
        <v>35</v>
      </c>
      <c r="O1351" s="6" t="s">
        <v>49</v>
      </c>
      <c r="P1351" s="6" t="s">
        <v>49</v>
      </c>
      <c r="Q1351" s="6" t="s">
        <v>49</v>
      </c>
      <c r="R1351" s="6" t="s">
        <v>49</v>
      </c>
      <c r="S1351" s="6" t="s">
        <v>37</v>
      </c>
      <c r="T1351" s="6" t="s">
        <v>49</v>
      </c>
      <c r="U1351" s="6" t="s">
        <v>49</v>
      </c>
      <c r="V1351" s="6" t="s">
        <v>49</v>
      </c>
      <c r="W1351" s="6" t="s">
        <v>197</v>
      </c>
      <c r="X1351" s="6" t="s">
        <v>440</v>
      </c>
      <c r="Y1351" s="6" t="s">
        <v>531</v>
      </c>
      <c r="Z1351" s="6" t="s">
        <v>2165</v>
      </c>
    </row>
    <row r="1352" spans="1:26" ht="13.2">
      <c r="A1352" s="5">
        <v>45163.310997407403</v>
      </c>
      <c r="B1352" s="6" t="s">
        <v>2170</v>
      </c>
      <c r="C1352" s="6" t="s">
        <v>44</v>
      </c>
      <c r="D1352" s="6" t="s">
        <v>255</v>
      </c>
      <c r="E1352" s="6" t="s">
        <v>29</v>
      </c>
      <c r="F1352" s="6" t="s">
        <v>76</v>
      </c>
      <c r="G1352" s="6" t="s">
        <v>31</v>
      </c>
      <c r="H1352" s="6" t="s">
        <v>83</v>
      </c>
      <c r="I1352" s="6" t="s">
        <v>33</v>
      </c>
      <c r="J1352" s="6" t="s">
        <v>48</v>
      </c>
      <c r="K1352" s="6" t="s">
        <v>48</v>
      </c>
      <c r="L1352" s="6" t="s">
        <v>48</v>
      </c>
      <c r="M1352" s="6" t="s">
        <v>48</v>
      </c>
      <c r="N1352" s="6" t="s">
        <v>48</v>
      </c>
      <c r="O1352" s="6" t="s">
        <v>49</v>
      </c>
      <c r="P1352" s="6" t="s">
        <v>49</v>
      </c>
      <c r="Q1352" s="6" t="s">
        <v>49</v>
      </c>
      <c r="R1352" s="6" t="s">
        <v>49</v>
      </c>
      <c r="S1352" s="6" t="s">
        <v>49</v>
      </c>
      <c r="T1352" s="6" t="s">
        <v>49</v>
      </c>
      <c r="U1352" s="6" t="s">
        <v>49</v>
      </c>
      <c r="V1352" s="6" t="s">
        <v>49</v>
      </c>
      <c r="W1352" s="6" t="s">
        <v>154</v>
      </c>
      <c r="X1352" s="6" t="s">
        <v>1435</v>
      </c>
      <c r="Y1352" s="6" t="s">
        <v>72</v>
      </c>
      <c r="Z1352" s="6" t="s">
        <v>2171</v>
      </c>
    </row>
    <row r="1353" spans="1:26" ht="13.2">
      <c r="A1353" s="5">
        <v>45163.329525023146</v>
      </c>
      <c r="B1353" s="6" t="s">
        <v>2181</v>
      </c>
      <c r="C1353" s="6" t="s">
        <v>27</v>
      </c>
      <c r="D1353" s="6" t="s">
        <v>558</v>
      </c>
      <c r="E1353" s="6" t="s">
        <v>75</v>
      </c>
      <c r="F1353" s="6" t="s">
        <v>76</v>
      </c>
      <c r="G1353" s="6" t="s">
        <v>31</v>
      </c>
      <c r="H1353" s="6" t="s">
        <v>59</v>
      </c>
      <c r="I1353" s="6" t="s">
        <v>47</v>
      </c>
      <c r="J1353" s="6" t="s">
        <v>35</v>
      </c>
      <c r="K1353" s="6" t="s">
        <v>35</v>
      </c>
      <c r="L1353" s="6" t="s">
        <v>35</v>
      </c>
      <c r="M1353" s="6" t="s">
        <v>35</v>
      </c>
      <c r="N1353" s="6" t="s">
        <v>35</v>
      </c>
      <c r="O1353" s="6" t="s">
        <v>87</v>
      </c>
      <c r="P1353" s="6" t="s">
        <v>37</v>
      </c>
      <c r="Q1353" s="6" t="s">
        <v>37</v>
      </c>
      <c r="R1353" s="6" t="s">
        <v>37</v>
      </c>
      <c r="S1353" s="6" t="s">
        <v>37</v>
      </c>
      <c r="T1353" s="6" t="s">
        <v>37</v>
      </c>
      <c r="U1353" s="6" t="s">
        <v>37</v>
      </c>
      <c r="V1353" s="6" t="s">
        <v>37</v>
      </c>
      <c r="W1353" s="6" t="s">
        <v>106</v>
      </c>
      <c r="X1353" s="6" t="s">
        <v>974</v>
      </c>
      <c r="Y1353" s="6" t="s">
        <v>151</v>
      </c>
      <c r="Z1353" s="6" t="s">
        <v>2182</v>
      </c>
    </row>
    <row r="1354" spans="1:26" ht="13.2">
      <c r="A1354" s="5">
        <v>45163.363823622683</v>
      </c>
      <c r="B1354" s="6" t="s">
        <v>2191</v>
      </c>
      <c r="C1354" s="6" t="s">
        <v>44</v>
      </c>
      <c r="D1354" s="6" t="s">
        <v>2192</v>
      </c>
      <c r="E1354" s="6" t="s">
        <v>75</v>
      </c>
      <c r="F1354" s="6" t="s">
        <v>30</v>
      </c>
      <c r="G1354" s="6" t="s">
        <v>214</v>
      </c>
      <c r="H1354" s="6" t="s">
        <v>125</v>
      </c>
      <c r="I1354" s="6" t="s">
        <v>33</v>
      </c>
      <c r="J1354" s="6" t="s">
        <v>35</v>
      </c>
      <c r="K1354" s="6" t="s">
        <v>34</v>
      </c>
      <c r="L1354" s="6" t="s">
        <v>35</v>
      </c>
      <c r="M1354" s="6" t="s">
        <v>35</v>
      </c>
      <c r="N1354" s="6" t="s">
        <v>35</v>
      </c>
      <c r="O1354" s="6" t="s">
        <v>87</v>
      </c>
      <c r="P1354" s="6" t="s">
        <v>37</v>
      </c>
      <c r="Q1354" s="6" t="s">
        <v>37</v>
      </c>
      <c r="R1354" s="6" t="s">
        <v>37</v>
      </c>
      <c r="S1354" s="6" t="s">
        <v>37</v>
      </c>
      <c r="T1354" s="6" t="s">
        <v>37</v>
      </c>
      <c r="U1354" s="6" t="s">
        <v>38</v>
      </c>
      <c r="V1354" s="6" t="s">
        <v>37</v>
      </c>
      <c r="W1354" s="6" t="s">
        <v>2193</v>
      </c>
      <c r="X1354" s="6" t="s">
        <v>1004</v>
      </c>
      <c r="Y1354" s="6" t="s">
        <v>474</v>
      </c>
      <c r="Z1354" s="6" t="s">
        <v>2194</v>
      </c>
    </row>
    <row r="1355" spans="1:26" ht="13.2">
      <c r="A1355" s="5">
        <v>45163.374852592591</v>
      </c>
      <c r="B1355" s="6" t="s">
        <v>2197</v>
      </c>
      <c r="C1355" s="6" t="s">
        <v>27</v>
      </c>
      <c r="D1355" s="6" t="s">
        <v>2198</v>
      </c>
      <c r="E1355" s="6" t="s">
        <v>75</v>
      </c>
      <c r="F1355" s="6" t="s">
        <v>30</v>
      </c>
      <c r="G1355" s="6" t="s">
        <v>2199</v>
      </c>
      <c r="H1355" s="6" t="s">
        <v>94</v>
      </c>
      <c r="I1355" s="6" t="s">
        <v>47</v>
      </c>
      <c r="J1355" s="6" t="s">
        <v>48</v>
      </c>
      <c r="K1355" s="6" t="s">
        <v>48</v>
      </c>
      <c r="L1355" s="6" t="s">
        <v>35</v>
      </c>
      <c r="M1355" s="6" t="s">
        <v>35</v>
      </c>
      <c r="N1355" s="6" t="s">
        <v>48</v>
      </c>
      <c r="O1355" s="6" t="s">
        <v>49</v>
      </c>
      <c r="P1355" s="6" t="s">
        <v>49</v>
      </c>
      <c r="Q1355" s="6" t="s">
        <v>49</v>
      </c>
      <c r="R1355" s="6" t="s">
        <v>49</v>
      </c>
      <c r="S1355" s="6" t="s">
        <v>37</v>
      </c>
      <c r="T1355" s="6" t="s">
        <v>37</v>
      </c>
      <c r="U1355" s="6" t="s">
        <v>37</v>
      </c>
      <c r="V1355" s="6" t="s">
        <v>37</v>
      </c>
      <c r="W1355" s="6" t="s">
        <v>39</v>
      </c>
      <c r="X1355" s="6" t="s">
        <v>940</v>
      </c>
      <c r="Y1355" s="6" t="s">
        <v>1256</v>
      </c>
      <c r="Z1355" s="6" t="s">
        <v>2200</v>
      </c>
    </row>
    <row r="1356" spans="1:26" ht="13.2">
      <c r="A1356" s="5">
        <v>45163.395086157412</v>
      </c>
      <c r="B1356" s="6" t="s">
        <v>2201</v>
      </c>
      <c r="C1356" s="6" t="s">
        <v>44</v>
      </c>
      <c r="D1356" s="6" t="s">
        <v>2202</v>
      </c>
      <c r="E1356" s="6" t="s">
        <v>75</v>
      </c>
      <c r="F1356" s="6" t="s">
        <v>30</v>
      </c>
      <c r="G1356" s="6" t="s">
        <v>2203</v>
      </c>
      <c r="H1356" s="6" t="s">
        <v>59</v>
      </c>
      <c r="I1356" s="6" t="s">
        <v>33</v>
      </c>
      <c r="J1356" s="6" t="s">
        <v>35</v>
      </c>
      <c r="K1356" s="6" t="s">
        <v>34</v>
      </c>
      <c r="L1356" s="6" t="s">
        <v>34</v>
      </c>
      <c r="M1356" s="6" t="s">
        <v>34</v>
      </c>
      <c r="N1356" s="6" t="s">
        <v>35</v>
      </c>
      <c r="O1356" s="6" t="s">
        <v>87</v>
      </c>
      <c r="P1356" s="6" t="s">
        <v>37</v>
      </c>
      <c r="Q1356" s="6" t="s">
        <v>37</v>
      </c>
      <c r="R1356" s="6" t="s">
        <v>38</v>
      </c>
      <c r="S1356" s="6" t="s">
        <v>38</v>
      </c>
      <c r="T1356" s="6" t="s">
        <v>38</v>
      </c>
      <c r="U1356" s="6" t="s">
        <v>38</v>
      </c>
      <c r="V1356" s="6" t="s">
        <v>38</v>
      </c>
      <c r="W1356" s="6" t="s">
        <v>39</v>
      </c>
      <c r="X1356" s="6" t="s">
        <v>1107</v>
      </c>
      <c r="Y1356" s="6" t="s">
        <v>1781</v>
      </c>
      <c r="Z1356" s="6" t="s">
        <v>2204</v>
      </c>
    </row>
    <row r="1357" spans="1:26" ht="13.2">
      <c r="A1357" s="5">
        <v>45163.408835601847</v>
      </c>
      <c r="B1357" s="6" t="s">
        <v>2205</v>
      </c>
      <c r="C1357" s="6" t="s">
        <v>27</v>
      </c>
      <c r="D1357" s="6" t="s">
        <v>2206</v>
      </c>
      <c r="E1357" s="6" t="s">
        <v>75</v>
      </c>
      <c r="F1357" s="6" t="s">
        <v>164</v>
      </c>
      <c r="G1357" s="6" t="s">
        <v>214</v>
      </c>
      <c r="H1357" s="6" t="s">
        <v>46</v>
      </c>
      <c r="I1357" s="6" t="s">
        <v>47</v>
      </c>
      <c r="J1357" s="6" t="s">
        <v>48</v>
      </c>
      <c r="K1357" s="6" t="s">
        <v>60</v>
      </c>
      <c r="L1357" s="6" t="s">
        <v>48</v>
      </c>
      <c r="M1357" s="6" t="s">
        <v>48</v>
      </c>
      <c r="N1357" s="6" t="s">
        <v>48</v>
      </c>
      <c r="O1357" s="6" t="s">
        <v>68</v>
      </c>
      <c r="P1357" s="6" t="s">
        <v>49</v>
      </c>
      <c r="Q1357" s="6" t="s">
        <v>37</v>
      </c>
      <c r="R1357" s="6" t="s">
        <v>49</v>
      </c>
      <c r="S1357" s="6" t="s">
        <v>49</v>
      </c>
      <c r="T1357" s="6" t="s">
        <v>69</v>
      </c>
      <c r="U1357" s="6" t="s">
        <v>69</v>
      </c>
      <c r="V1357" s="6" t="s">
        <v>49</v>
      </c>
      <c r="W1357" s="6" t="s">
        <v>88</v>
      </c>
      <c r="X1357" s="6" t="s">
        <v>1652</v>
      </c>
      <c r="Y1357" s="6" t="s">
        <v>90</v>
      </c>
      <c r="Z1357" s="6" t="s">
        <v>2207</v>
      </c>
    </row>
    <row r="1358" spans="1:26" ht="13.2">
      <c r="A1358" s="5">
        <v>45163.420031875001</v>
      </c>
      <c r="B1358" s="6" t="s">
        <v>1871</v>
      </c>
      <c r="C1358" s="6" t="s">
        <v>27</v>
      </c>
      <c r="D1358" s="6" t="s">
        <v>111</v>
      </c>
      <c r="E1358" s="6" t="s">
        <v>29</v>
      </c>
      <c r="F1358" s="6" t="s">
        <v>30</v>
      </c>
      <c r="G1358" s="6" t="s">
        <v>31</v>
      </c>
      <c r="H1358" s="6" t="s">
        <v>125</v>
      </c>
      <c r="I1358" s="6" t="s">
        <v>47</v>
      </c>
      <c r="J1358" s="6" t="s">
        <v>48</v>
      </c>
      <c r="K1358" s="6" t="s">
        <v>48</v>
      </c>
      <c r="L1358" s="6" t="s">
        <v>48</v>
      </c>
      <c r="M1358" s="6" t="s">
        <v>60</v>
      </c>
      <c r="N1358" s="6" t="s">
        <v>48</v>
      </c>
      <c r="O1358" s="6" t="s">
        <v>68</v>
      </c>
      <c r="P1358" s="6" t="s">
        <v>69</v>
      </c>
      <c r="Q1358" s="6" t="s">
        <v>49</v>
      </c>
      <c r="R1358" s="6" t="s">
        <v>49</v>
      </c>
      <c r="S1358" s="6" t="s">
        <v>49</v>
      </c>
      <c r="T1358" s="6" t="s">
        <v>49</v>
      </c>
      <c r="U1358" s="6" t="s">
        <v>49</v>
      </c>
      <c r="V1358" s="6" t="s">
        <v>49</v>
      </c>
      <c r="W1358" s="6" t="s">
        <v>159</v>
      </c>
      <c r="X1358" s="6" t="s">
        <v>1652</v>
      </c>
      <c r="Y1358" s="6" t="s">
        <v>90</v>
      </c>
      <c r="Z1358" s="6" t="s">
        <v>2211</v>
      </c>
    </row>
    <row r="1359" spans="1:26" ht="13.2">
      <c r="A1359" s="5">
        <v>45163.431376296299</v>
      </c>
      <c r="B1359" s="6" t="s">
        <v>2214</v>
      </c>
      <c r="C1359" s="6" t="s">
        <v>27</v>
      </c>
      <c r="D1359" s="6" t="s">
        <v>2215</v>
      </c>
      <c r="E1359" s="6" t="s">
        <v>75</v>
      </c>
      <c r="F1359" s="6" t="s">
        <v>164</v>
      </c>
      <c r="G1359" s="6" t="s">
        <v>31</v>
      </c>
      <c r="H1359" s="6" t="s">
        <v>94</v>
      </c>
      <c r="I1359" s="6" t="s">
        <v>47</v>
      </c>
      <c r="J1359" s="6" t="s">
        <v>48</v>
      </c>
      <c r="K1359" s="6" t="s">
        <v>60</v>
      </c>
      <c r="L1359" s="6" t="s">
        <v>60</v>
      </c>
      <c r="M1359" s="6" t="s">
        <v>60</v>
      </c>
      <c r="N1359" s="6" t="s">
        <v>48</v>
      </c>
      <c r="O1359" s="6" t="s">
        <v>49</v>
      </c>
      <c r="P1359" s="6" t="s">
        <v>49</v>
      </c>
      <c r="Q1359" s="6" t="s">
        <v>49</v>
      </c>
      <c r="R1359" s="6" t="s">
        <v>49</v>
      </c>
      <c r="S1359" s="6" t="s">
        <v>49</v>
      </c>
      <c r="T1359" s="6" t="s">
        <v>49</v>
      </c>
      <c r="U1359" s="6" t="s">
        <v>49</v>
      </c>
      <c r="V1359" s="6" t="s">
        <v>49</v>
      </c>
      <c r="W1359" s="6" t="s">
        <v>113</v>
      </c>
      <c r="X1359" s="6" t="s">
        <v>1391</v>
      </c>
      <c r="Y1359" s="6" t="s">
        <v>2216</v>
      </c>
      <c r="Z1359" s="6" t="s">
        <v>2217</v>
      </c>
    </row>
    <row r="1360" spans="1:26" ht="13.2">
      <c r="A1360" s="5">
        <v>45163.435006770829</v>
      </c>
      <c r="B1360" s="6" t="s">
        <v>2218</v>
      </c>
      <c r="C1360" s="6" t="s">
        <v>44</v>
      </c>
      <c r="D1360" s="6" t="s">
        <v>2219</v>
      </c>
      <c r="E1360" s="6" t="s">
        <v>29</v>
      </c>
      <c r="F1360" s="6" t="s">
        <v>164</v>
      </c>
      <c r="G1360" s="6" t="s">
        <v>214</v>
      </c>
      <c r="H1360" s="6" t="s">
        <v>2220</v>
      </c>
      <c r="I1360" s="6" t="s">
        <v>47</v>
      </c>
      <c r="J1360" s="6" t="s">
        <v>35</v>
      </c>
      <c r="K1360" s="6" t="s">
        <v>35</v>
      </c>
      <c r="L1360" s="6" t="s">
        <v>35</v>
      </c>
      <c r="M1360" s="6" t="s">
        <v>35</v>
      </c>
      <c r="N1360" s="6" t="s">
        <v>35</v>
      </c>
      <c r="O1360" s="6" t="s">
        <v>87</v>
      </c>
      <c r="P1360" s="6" t="s">
        <v>37</v>
      </c>
      <c r="Q1360" s="6" t="s">
        <v>37</v>
      </c>
      <c r="R1360" s="6" t="s">
        <v>37</v>
      </c>
      <c r="S1360" s="6" t="s">
        <v>37</v>
      </c>
      <c r="T1360" s="6" t="s">
        <v>37</v>
      </c>
      <c r="U1360" s="6" t="s">
        <v>37</v>
      </c>
      <c r="V1360" s="6" t="s">
        <v>37</v>
      </c>
      <c r="W1360" s="6" t="s">
        <v>119</v>
      </c>
      <c r="X1360" s="6" t="s">
        <v>1792</v>
      </c>
      <c r="Y1360" s="6" t="s">
        <v>766</v>
      </c>
      <c r="Z1360" s="6" t="s">
        <v>757</v>
      </c>
    </row>
    <row r="1361" spans="1:26" ht="13.2">
      <c r="A1361" s="5">
        <v>45163.436221944445</v>
      </c>
      <c r="B1361" s="6" t="s">
        <v>2221</v>
      </c>
      <c r="C1361" s="6" t="s">
        <v>27</v>
      </c>
      <c r="D1361" s="6" t="s">
        <v>2222</v>
      </c>
      <c r="E1361" s="6" t="s">
        <v>75</v>
      </c>
      <c r="F1361" s="6" t="s">
        <v>164</v>
      </c>
      <c r="G1361" s="6" t="s">
        <v>31</v>
      </c>
      <c r="H1361" s="6" t="s">
        <v>94</v>
      </c>
      <c r="I1361" s="6" t="s">
        <v>47</v>
      </c>
      <c r="J1361" s="6" t="s">
        <v>48</v>
      </c>
      <c r="K1361" s="6" t="s">
        <v>35</v>
      </c>
      <c r="L1361" s="6" t="s">
        <v>60</v>
      </c>
      <c r="M1361" s="6" t="s">
        <v>48</v>
      </c>
      <c r="N1361" s="6" t="s">
        <v>60</v>
      </c>
      <c r="O1361" s="6" t="s">
        <v>49</v>
      </c>
      <c r="P1361" s="6" t="s">
        <v>69</v>
      </c>
      <c r="Q1361" s="6" t="s">
        <v>49</v>
      </c>
      <c r="R1361" s="6" t="s">
        <v>49</v>
      </c>
      <c r="S1361" s="6" t="s">
        <v>49</v>
      </c>
      <c r="T1361" s="6" t="s">
        <v>49</v>
      </c>
      <c r="U1361" s="6" t="s">
        <v>49</v>
      </c>
      <c r="V1361" s="6" t="s">
        <v>49</v>
      </c>
      <c r="W1361" s="6" t="s">
        <v>106</v>
      </c>
      <c r="X1361" s="6" t="s">
        <v>1026</v>
      </c>
      <c r="Y1361" s="6" t="s">
        <v>2223</v>
      </c>
      <c r="Z1361" s="6" t="s">
        <v>2224</v>
      </c>
    </row>
    <row r="1362" spans="1:26" ht="13.2">
      <c r="A1362" s="5">
        <v>45163.43721974537</v>
      </c>
      <c r="B1362" s="6" t="s">
        <v>2225</v>
      </c>
      <c r="C1362" s="6" t="s">
        <v>27</v>
      </c>
      <c r="D1362" s="6" t="s">
        <v>2226</v>
      </c>
      <c r="E1362" s="6" t="s">
        <v>75</v>
      </c>
      <c r="F1362" s="6" t="s">
        <v>76</v>
      </c>
      <c r="G1362" s="6" t="s">
        <v>31</v>
      </c>
      <c r="H1362" s="6" t="s">
        <v>59</v>
      </c>
      <c r="I1362" s="6" t="s">
        <v>47</v>
      </c>
      <c r="J1362" s="6" t="s">
        <v>60</v>
      </c>
      <c r="K1362" s="6" t="s">
        <v>60</v>
      </c>
      <c r="L1362" s="6" t="s">
        <v>48</v>
      </c>
      <c r="M1362" s="6" t="s">
        <v>60</v>
      </c>
      <c r="N1362" s="6" t="s">
        <v>48</v>
      </c>
      <c r="O1362" s="6" t="s">
        <v>49</v>
      </c>
      <c r="P1362" s="6" t="s">
        <v>69</v>
      </c>
      <c r="Q1362" s="6" t="s">
        <v>49</v>
      </c>
      <c r="R1362" s="6" t="s">
        <v>69</v>
      </c>
      <c r="S1362" s="6" t="s">
        <v>49</v>
      </c>
      <c r="T1362" s="6" t="s">
        <v>69</v>
      </c>
      <c r="U1362" s="6" t="s">
        <v>49</v>
      </c>
      <c r="V1362" s="6" t="s">
        <v>49</v>
      </c>
      <c r="W1362" s="6" t="s">
        <v>159</v>
      </c>
      <c r="X1362" s="6" t="s">
        <v>1391</v>
      </c>
      <c r="Y1362" s="6" t="s">
        <v>270</v>
      </c>
      <c r="Z1362" s="6" t="s">
        <v>2227</v>
      </c>
    </row>
    <row r="1363" spans="1:26" ht="13.2">
      <c r="A1363" s="5">
        <v>45163.440998703707</v>
      </c>
      <c r="B1363" s="6" t="s">
        <v>2229</v>
      </c>
      <c r="C1363" s="6" t="s">
        <v>27</v>
      </c>
      <c r="D1363" s="6" t="s">
        <v>2230</v>
      </c>
      <c r="E1363" s="6" t="s">
        <v>75</v>
      </c>
      <c r="F1363" s="6" t="s">
        <v>30</v>
      </c>
      <c r="G1363" s="6" t="s">
        <v>31</v>
      </c>
      <c r="H1363" s="6" t="s">
        <v>32</v>
      </c>
      <c r="I1363" s="6" t="s">
        <v>33</v>
      </c>
      <c r="J1363" s="6" t="s">
        <v>35</v>
      </c>
      <c r="K1363" s="6" t="s">
        <v>48</v>
      </c>
      <c r="L1363" s="6" t="s">
        <v>48</v>
      </c>
      <c r="M1363" s="6" t="s">
        <v>48</v>
      </c>
      <c r="N1363" s="6" t="s">
        <v>48</v>
      </c>
      <c r="O1363" s="6" t="s">
        <v>49</v>
      </c>
      <c r="P1363" s="6" t="s">
        <v>37</v>
      </c>
      <c r="Q1363" s="6" t="s">
        <v>38</v>
      </c>
      <c r="R1363" s="6" t="s">
        <v>37</v>
      </c>
      <c r="S1363" s="6" t="s">
        <v>38</v>
      </c>
      <c r="T1363" s="6" t="s">
        <v>37</v>
      </c>
      <c r="U1363" s="6" t="s">
        <v>38</v>
      </c>
      <c r="V1363" s="6" t="s">
        <v>37</v>
      </c>
      <c r="W1363" s="6" t="s">
        <v>2231</v>
      </c>
      <c r="X1363" s="6" t="s">
        <v>1096</v>
      </c>
      <c r="Y1363" s="6" t="s">
        <v>2232</v>
      </c>
      <c r="Z1363" s="6" t="s">
        <v>2233</v>
      </c>
    </row>
    <row r="1364" spans="1:26" ht="13.2">
      <c r="A1364" s="5">
        <v>45163.44419545139</v>
      </c>
      <c r="B1364" s="6" t="s">
        <v>2234</v>
      </c>
      <c r="C1364" s="6" t="s">
        <v>27</v>
      </c>
      <c r="D1364" s="6" t="s">
        <v>2235</v>
      </c>
      <c r="E1364" s="6" t="s">
        <v>29</v>
      </c>
      <c r="F1364" s="6" t="s">
        <v>248</v>
      </c>
      <c r="G1364" s="6" t="s">
        <v>403</v>
      </c>
      <c r="H1364" s="6" t="s">
        <v>32</v>
      </c>
      <c r="I1364" s="6" t="s">
        <v>47</v>
      </c>
      <c r="J1364" s="6" t="s">
        <v>48</v>
      </c>
      <c r="K1364" s="6" t="s">
        <v>60</v>
      </c>
      <c r="L1364" s="6" t="s">
        <v>48</v>
      </c>
      <c r="M1364" s="6" t="s">
        <v>48</v>
      </c>
      <c r="N1364" s="6" t="s">
        <v>48</v>
      </c>
      <c r="O1364" s="6" t="s">
        <v>49</v>
      </c>
      <c r="P1364" s="6" t="s">
        <v>37</v>
      </c>
      <c r="Q1364" s="6" t="s">
        <v>37</v>
      </c>
      <c r="R1364" s="6" t="s">
        <v>37</v>
      </c>
      <c r="S1364" s="6" t="s">
        <v>37</v>
      </c>
      <c r="T1364" s="6" t="s">
        <v>37</v>
      </c>
      <c r="U1364" s="6" t="s">
        <v>49</v>
      </c>
      <c r="V1364" s="6" t="s">
        <v>37</v>
      </c>
      <c r="W1364" s="6" t="s">
        <v>88</v>
      </c>
      <c r="X1364" s="6" t="s">
        <v>1255</v>
      </c>
      <c r="Y1364" s="6" t="s">
        <v>2236</v>
      </c>
      <c r="Z1364" s="6" t="s">
        <v>2237</v>
      </c>
    </row>
    <row r="1365" spans="1:26" ht="13.2">
      <c r="A1365" s="5">
        <v>45163.453563657407</v>
      </c>
      <c r="B1365" s="6" t="s">
        <v>2238</v>
      </c>
      <c r="C1365" s="6" t="s">
        <v>44</v>
      </c>
      <c r="D1365" s="6" t="s">
        <v>111</v>
      </c>
      <c r="E1365" s="6" t="s">
        <v>230</v>
      </c>
      <c r="F1365" s="6" t="s">
        <v>30</v>
      </c>
      <c r="G1365" s="6" t="s">
        <v>31</v>
      </c>
      <c r="H1365" s="6" t="s">
        <v>46</v>
      </c>
      <c r="I1365" s="6" t="s">
        <v>33</v>
      </c>
      <c r="J1365" s="6" t="s">
        <v>35</v>
      </c>
      <c r="K1365" s="6" t="s">
        <v>35</v>
      </c>
      <c r="L1365" s="6" t="s">
        <v>35</v>
      </c>
      <c r="M1365" s="6" t="s">
        <v>48</v>
      </c>
      <c r="N1365" s="6" t="s">
        <v>35</v>
      </c>
      <c r="O1365" s="6" t="s">
        <v>49</v>
      </c>
      <c r="P1365" s="6" t="s">
        <v>49</v>
      </c>
      <c r="Q1365" s="6" t="s">
        <v>37</v>
      </c>
      <c r="R1365" s="6" t="s">
        <v>49</v>
      </c>
      <c r="S1365" s="6" t="s">
        <v>37</v>
      </c>
      <c r="T1365" s="6" t="s">
        <v>37</v>
      </c>
      <c r="U1365" s="6" t="s">
        <v>38</v>
      </c>
      <c r="V1365" s="6" t="s">
        <v>49</v>
      </c>
      <c r="W1365" s="6" t="s">
        <v>132</v>
      </c>
      <c r="X1365" s="6" t="s">
        <v>1391</v>
      </c>
      <c r="Y1365" s="6" t="s">
        <v>1055</v>
      </c>
      <c r="Z1365" s="6" t="s">
        <v>2239</v>
      </c>
    </row>
    <row r="1366" spans="1:26" ht="13.2">
      <c r="A1366" s="5">
        <v>45163.470347766204</v>
      </c>
      <c r="B1366" s="6" t="s">
        <v>2244</v>
      </c>
      <c r="C1366" s="6" t="s">
        <v>27</v>
      </c>
      <c r="D1366" s="6" t="s">
        <v>111</v>
      </c>
      <c r="E1366" s="6" t="s">
        <v>75</v>
      </c>
      <c r="F1366" s="6" t="s">
        <v>30</v>
      </c>
      <c r="G1366" s="6" t="s">
        <v>31</v>
      </c>
      <c r="H1366" s="6" t="s">
        <v>226</v>
      </c>
      <c r="I1366" s="6" t="s">
        <v>47</v>
      </c>
      <c r="J1366" s="6" t="s">
        <v>48</v>
      </c>
      <c r="K1366" s="6" t="s">
        <v>48</v>
      </c>
      <c r="L1366" s="6" t="s">
        <v>48</v>
      </c>
      <c r="M1366" s="6" t="s">
        <v>48</v>
      </c>
      <c r="N1366" s="6" t="s">
        <v>48</v>
      </c>
      <c r="O1366" s="6" t="s">
        <v>49</v>
      </c>
      <c r="P1366" s="6" t="s">
        <v>37</v>
      </c>
      <c r="Q1366" s="6" t="s">
        <v>37</v>
      </c>
      <c r="R1366" s="6" t="s">
        <v>49</v>
      </c>
      <c r="S1366" s="6" t="s">
        <v>38</v>
      </c>
      <c r="T1366" s="6" t="s">
        <v>37</v>
      </c>
      <c r="U1366" s="6" t="s">
        <v>37</v>
      </c>
      <c r="V1366" s="6" t="s">
        <v>37</v>
      </c>
      <c r="W1366" s="6" t="s">
        <v>191</v>
      </c>
      <c r="X1366" s="6" t="s">
        <v>1009</v>
      </c>
      <c r="Y1366" s="6" t="s">
        <v>286</v>
      </c>
      <c r="Z1366" s="6" t="s">
        <v>2245</v>
      </c>
    </row>
    <row r="1367" spans="1:26" ht="13.2">
      <c r="A1367" s="5">
        <v>45163.472863090283</v>
      </c>
      <c r="B1367" s="6" t="s">
        <v>2246</v>
      </c>
      <c r="C1367" s="6" t="s">
        <v>44</v>
      </c>
      <c r="D1367" s="6" t="s">
        <v>1932</v>
      </c>
      <c r="E1367" s="6" t="s">
        <v>75</v>
      </c>
      <c r="F1367" s="6" t="s">
        <v>30</v>
      </c>
      <c r="G1367" s="6" t="s">
        <v>31</v>
      </c>
      <c r="H1367" s="6" t="s">
        <v>46</v>
      </c>
      <c r="I1367" s="6" t="s">
        <v>47</v>
      </c>
      <c r="J1367" s="6" t="s">
        <v>35</v>
      </c>
      <c r="K1367" s="6" t="s">
        <v>35</v>
      </c>
      <c r="L1367" s="6" t="s">
        <v>35</v>
      </c>
      <c r="M1367" s="6" t="s">
        <v>35</v>
      </c>
      <c r="N1367" s="6" t="s">
        <v>35</v>
      </c>
      <c r="O1367" s="6" t="s">
        <v>87</v>
      </c>
      <c r="P1367" s="6" t="s">
        <v>37</v>
      </c>
      <c r="Q1367" s="6" t="s">
        <v>37</v>
      </c>
      <c r="R1367" s="6" t="s">
        <v>37</v>
      </c>
      <c r="S1367" s="6" t="s">
        <v>37</v>
      </c>
      <c r="T1367" s="6" t="s">
        <v>37</v>
      </c>
      <c r="U1367" s="6" t="s">
        <v>37</v>
      </c>
      <c r="V1367" s="6" t="s">
        <v>37</v>
      </c>
      <c r="W1367" s="6" t="s">
        <v>2247</v>
      </c>
      <c r="X1367" s="6" t="s">
        <v>1024</v>
      </c>
      <c r="Y1367" s="6" t="s">
        <v>52</v>
      </c>
      <c r="Z1367" s="6" t="s">
        <v>2248</v>
      </c>
    </row>
    <row r="1368" spans="1:26" ht="13.2">
      <c r="A1368" s="5">
        <v>45163.51706510417</v>
      </c>
      <c r="B1368" s="6" t="s">
        <v>2254</v>
      </c>
      <c r="C1368" s="6" t="s">
        <v>44</v>
      </c>
      <c r="D1368" s="6" t="s">
        <v>2255</v>
      </c>
      <c r="E1368" s="6" t="s">
        <v>29</v>
      </c>
      <c r="F1368" s="6" t="s">
        <v>76</v>
      </c>
      <c r="G1368" s="6" t="s">
        <v>31</v>
      </c>
      <c r="H1368" s="6" t="s">
        <v>32</v>
      </c>
      <c r="I1368" s="6" t="s">
        <v>33</v>
      </c>
      <c r="J1368" s="6" t="s">
        <v>35</v>
      </c>
      <c r="K1368" s="6" t="s">
        <v>48</v>
      </c>
      <c r="L1368" s="6" t="s">
        <v>48</v>
      </c>
      <c r="M1368" s="6" t="s">
        <v>35</v>
      </c>
      <c r="N1368" s="6" t="s">
        <v>35</v>
      </c>
      <c r="O1368" s="6" t="s">
        <v>87</v>
      </c>
      <c r="P1368" s="6" t="s">
        <v>49</v>
      </c>
      <c r="Q1368" s="6" t="s">
        <v>49</v>
      </c>
      <c r="R1368" s="6" t="s">
        <v>49</v>
      </c>
      <c r="S1368" s="6" t="s">
        <v>38</v>
      </c>
      <c r="T1368" s="6" t="s">
        <v>37</v>
      </c>
      <c r="U1368" s="6" t="s">
        <v>37</v>
      </c>
      <c r="V1368" s="6" t="s">
        <v>37</v>
      </c>
      <c r="W1368" s="6" t="s">
        <v>139</v>
      </c>
      <c r="X1368" s="6" t="s">
        <v>2256</v>
      </c>
      <c r="Y1368" s="6" t="s">
        <v>41</v>
      </c>
      <c r="Z1368" s="6" t="s">
        <v>2257</v>
      </c>
    </row>
    <row r="1369" spans="1:26" ht="13.2">
      <c r="A1369" s="5">
        <v>45163.523920451393</v>
      </c>
      <c r="B1369" s="6" t="s">
        <v>2258</v>
      </c>
      <c r="C1369" s="6" t="s">
        <v>27</v>
      </c>
      <c r="D1369" s="6" t="s">
        <v>82</v>
      </c>
      <c r="E1369" s="6" t="s">
        <v>75</v>
      </c>
      <c r="F1369" s="6" t="s">
        <v>30</v>
      </c>
      <c r="G1369" s="6" t="s">
        <v>58</v>
      </c>
      <c r="H1369" s="6" t="s">
        <v>46</v>
      </c>
      <c r="I1369" s="6" t="s">
        <v>33</v>
      </c>
      <c r="J1369" s="6" t="s">
        <v>35</v>
      </c>
      <c r="K1369" s="6" t="s">
        <v>35</v>
      </c>
      <c r="L1369" s="6" t="s">
        <v>35</v>
      </c>
      <c r="M1369" s="6" t="s">
        <v>35</v>
      </c>
      <c r="N1369" s="6" t="s">
        <v>35</v>
      </c>
      <c r="O1369" s="6" t="s">
        <v>87</v>
      </c>
      <c r="P1369" s="6" t="s">
        <v>37</v>
      </c>
      <c r="Q1369" s="6" t="s">
        <v>37</v>
      </c>
      <c r="R1369" s="6" t="s">
        <v>37</v>
      </c>
      <c r="S1369" s="6" t="s">
        <v>37</v>
      </c>
      <c r="T1369" s="6" t="s">
        <v>37</v>
      </c>
      <c r="U1369" s="6" t="s">
        <v>37</v>
      </c>
      <c r="V1369" s="6" t="s">
        <v>49</v>
      </c>
      <c r="W1369" s="6" t="s">
        <v>39</v>
      </c>
      <c r="X1369" s="6" t="s">
        <v>2259</v>
      </c>
      <c r="Y1369" s="6" t="s">
        <v>828</v>
      </c>
      <c r="Z1369" s="6" t="s">
        <v>2260</v>
      </c>
    </row>
    <row r="1370" spans="1:26" ht="13.2">
      <c r="A1370" s="5">
        <v>45163.558532800926</v>
      </c>
      <c r="B1370" s="6" t="s">
        <v>2263</v>
      </c>
      <c r="C1370" s="6" t="s">
        <v>27</v>
      </c>
      <c r="D1370" s="6" t="s">
        <v>488</v>
      </c>
      <c r="E1370" s="6" t="s">
        <v>230</v>
      </c>
      <c r="F1370" s="6" t="s">
        <v>30</v>
      </c>
      <c r="G1370" s="6" t="s">
        <v>214</v>
      </c>
      <c r="H1370" s="6" t="s">
        <v>46</v>
      </c>
      <c r="I1370" s="6" t="s">
        <v>33</v>
      </c>
      <c r="J1370" s="6" t="s">
        <v>34</v>
      </c>
      <c r="K1370" s="6" t="s">
        <v>35</v>
      </c>
      <c r="L1370" s="6" t="s">
        <v>35</v>
      </c>
      <c r="M1370" s="6" t="s">
        <v>35</v>
      </c>
      <c r="N1370" s="6" t="s">
        <v>34</v>
      </c>
      <c r="O1370" s="6" t="s">
        <v>87</v>
      </c>
      <c r="P1370" s="6" t="s">
        <v>38</v>
      </c>
      <c r="Q1370" s="6" t="s">
        <v>38</v>
      </c>
      <c r="R1370" s="6" t="s">
        <v>37</v>
      </c>
      <c r="S1370" s="6" t="s">
        <v>37</v>
      </c>
      <c r="T1370" s="6" t="s">
        <v>37</v>
      </c>
      <c r="U1370" s="6" t="s">
        <v>37</v>
      </c>
      <c r="V1370" s="6" t="s">
        <v>37</v>
      </c>
      <c r="W1370" s="6" t="s">
        <v>88</v>
      </c>
      <c r="X1370" s="6" t="s">
        <v>2264</v>
      </c>
      <c r="Y1370" s="6" t="s">
        <v>90</v>
      </c>
      <c r="Z1370" s="6" t="s">
        <v>2265</v>
      </c>
    </row>
    <row r="1371" spans="1:26" ht="13.2">
      <c r="A1371" s="5">
        <v>45163.622037129629</v>
      </c>
      <c r="B1371" s="6" t="s">
        <v>2268</v>
      </c>
      <c r="C1371" s="6" t="s">
        <v>44</v>
      </c>
      <c r="D1371" s="6" t="s">
        <v>66</v>
      </c>
      <c r="E1371" s="6" t="s">
        <v>75</v>
      </c>
      <c r="F1371" s="6" t="s">
        <v>30</v>
      </c>
      <c r="G1371" s="6" t="s">
        <v>31</v>
      </c>
      <c r="H1371" s="6" t="s">
        <v>59</v>
      </c>
      <c r="I1371" s="6" t="s">
        <v>47</v>
      </c>
      <c r="J1371" s="6" t="s">
        <v>48</v>
      </c>
      <c r="K1371" s="6" t="s">
        <v>48</v>
      </c>
      <c r="L1371" s="6" t="s">
        <v>48</v>
      </c>
      <c r="M1371" s="6" t="s">
        <v>48</v>
      </c>
      <c r="N1371" s="6" t="s">
        <v>48</v>
      </c>
      <c r="O1371" s="6" t="s">
        <v>49</v>
      </c>
      <c r="P1371" s="6" t="s">
        <v>49</v>
      </c>
      <c r="Q1371" s="6" t="s">
        <v>49</v>
      </c>
      <c r="R1371" s="6" t="s">
        <v>49</v>
      </c>
      <c r="S1371" s="6" t="s">
        <v>49</v>
      </c>
      <c r="T1371" s="6" t="s">
        <v>49</v>
      </c>
      <c r="U1371" s="6" t="s">
        <v>49</v>
      </c>
      <c r="V1371" s="6" t="s">
        <v>49</v>
      </c>
      <c r="W1371" s="6" t="s">
        <v>154</v>
      </c>
      <c r="X1371" s="6" t="s">
        <v>974</v>
      </c>
      <c r="Y1371" s="6" t="s">
        <v>151</v>
      </c>
      <c r="Z1371" s="6" t="s">
        <v>2269</v>
      </c>
    </row>
    <row r="1372" spans="1:26" ht="13.2">
      <c r="A1372" s="5">
        <v>45163.696319699069</v>
      </c>
      <c r="B1372" s="6" t="s">
        <v>2276</v>
      </c>
      <c r="C1372" s="6" t="s">
        <v>44</v>
      </c>
      <c r="D1372" s="6" t="s">
        <v>2277</v>
      </c>
      <c r="E1372" s="6" t="s">
        <v>75</v>
      </c>
      <c r="F1372" s="6" t="s">
        <v>30</v>
      </c>
      <c r="G1372" s="6" t="s">
        <v>31</v>
      </c>
      <c r="H1372" s="6" t="s">
        <v>201</v>
      </c>
      <c r="I1372" s="6" t="s">
        <v>47</v>
      </c>
      <c r="J1372" s="6" t="s">
        <v>35</v>
      </c>
      <c r="K1372" s="6" t="s">
        <v>48</v>
      </c>
      <c r="L1372" s="6" t="s">
        <v>35</v>
      </c>
      <c r="M1372" s="6" t="s">
        <v>48</v>
      </c>
      <c r="N1372" s="6" t="s">
        <v>48</v>
      </c>
      <c r="O1372" s="6" t="s">
        <v>49</v>
      </c>
      <c r="P1372" s="6" t="s">
        <v>49</v>
      </c>
      <c r="Q1372" s="6" t="s">
        <v>49</v>
      </c>
      <c r="R1372" s="6" t="s">
        <v>49</v>
      </c>
      <c r="S1372" s="6" t="s">
        <v>49</v>
      </c>
      <c r="T1372" s="6" t="s">
        <v>49</v>
      </c>
      <c r="U1372" s="6" t="s">
        <v>49</v>
      </c>
      <c r="V1372" s="6" t="s">
        <v>49</v>
      </c>
      <c r="W1372" s="6" t="s">
        <v>274</v>
      </c>
      <c r="X1372" s="6" t="s">
        <v>1391</v>
      </c>
      <c r="Y1372" s="6" t="s">
        <v>79</v>
      </c>
      <c r="Z1372" s="6" t="s">
        <v>2278</v>
      </c>
    </row>
    <row r="1373" spans="1:26" ht="13.2">
      <c r="A1373" s="5">
        <v>45163.765607337962</v>
      </c>
      <c r="B1373" s="6" t="s">
        <v>2281</v>
      </c>
      <c r="C1373" s="6" t="s">
        <v>44</v>
      </c>
      <c r="D1373" s="6" t="s">
        <v>2282</v>
      </c>
      <c r="E1373" s="6" t="s">
        <v>75</v>
      </c>
      <c r="F1373" s="6" t="s">
        <v>164</v>
      </c>
      <c r="G1373" s="6" t="s">
        <v>31</v>
      </c>
      <c r="H1373" s="6" t="s">
        <v>148</v>
      </c>
      <c r="I1373" s="6" t="s">
        <v>47</v>
      </c>
      <c r="J1373" s="6" t="s">
        <v>35</v>
      </c>
      <c r="K1373" s="6" t="s">
        <v>60</v>
      </c>
      <c r="L1373" s="6" t="s">
        <v>60</v>
      </c>
      <c r="M1373" s="6" t="s">
        <v>60</v>
      </c>
      <c r="N1373" s="6" t="s">
        <v>60</v>
      </c>
      <c r="O1373" s="6" t="s">
        <v>68</v>
      </c>
      <c r="P1373" s="6" t="s">
        <v>69</v>
      </c>
      <c r="Q1373" s="6" t="s">
        <v>37</v>
      </c>
      <c r="R1373" s="6" t="s">
        <v>37</v>
      </c>
      <c r="S1373" s="6" t="s">
        <v>37</v>
      </c>
      <c r="T1373" s="6" t="s">
        <v>69</v>
      </c>
      <c r="U1373" s="6" t="s">
        <v>69</v>
      </c>
      <c r="V1373" s="6" t="s">
        <v>37</v>
      </c>
      <c r="W1373" s="6" t="s">
        <v>197</v>
      </c>
      <c r="X1373" s="6" t="s">
        <v>1141</v>
      </c>
      <c r="Y1373" s="6" t="s">
        <v>90</v>
      </c>
      <c r="Z1373" s="6" t="s">
        <v>2283</v>
      </c>
    </row>
    <row r="1374" spans="1:26" ht="13.2">
      <c r="A1374" s="5">
        <v>45163.766738113423</v>
      </c>
      <c r="B1374" s="6" t="s">
        <v>2284</v>
      </c>
      <c r="C1374" s="6" t="s">
        <v>27</v>
      </c>
      <c r="D1374" s="6" t="s">
        <v>255</v>
      </c>
      <c r="E1374" s="6" t="s">
        <v>230</v>
      </c>
      <c r="F1374" s="6" t="s">
        <v>30</v>
      </c>
      <c r="G1374" s="6" t="s">
        <v>2285</v>
      </c>
      <c r="H1374" s="6" t="s">
        <v>125</v>
      </c>
      <c r="I1374" s="6" t="s">
        <v>33</v>
      </c>
      <c r="J1374" s="6" t="s">
        <v>34</v>
      </c>
      <c r="K1374" s="6" t="s">
        <v>34</v>
      </c>
      <c r="L1374" s="6" t="s">
        <v>34</v>
      </c>
      <c r="M1374" s="6" t="s">
        <v>35</v>
      </c>
      <c r="N1374" s="6" t="s">
        <v>34</v>
      </c>
      <c r="O1374" s="6" t="s">
        <v>36</v>
      </c>
      <c r="P1374" s="6" t="s">
        <v>38</v>
      </c>
      <c r="Q1374" s="6" t="s">
        <v>37</v>
      </c>
      <c r="R1374" s="6" t="s">
        <v>37</v>
      </c>
      <c r="S1374" s="6" t="s">
        <v>38</v>
      </c>
      <c r="T1374" s="6" t="s">
        <v>37</v>
      </c>
      <c r="U1374" s="6" t="s">
        <v>37</v>
      </c>
      <c r="V1374" s="6" t="s">
        <v>37</v>
      </c>
      <c r="W1374" s="6" t="s">
        <v>50</v>
      </c>
      <c r="X1374" s="6" t="s">
        <v>1435</v>
      </c>
      <c r="Y1374" s="6" t="s">
        <v>409</v>
      </c>
      <c r="Z1374" s="6" t="s">
        <v>2286</v>
      </c>
    </row>
    <row r="1375" spans="1:26" ht="13.2">
      <c r="A1375" s="5">
        <v>45163.7670784375</v>
      </c>
      <c r="B1375" s="6" t="s">
        <v>2287</v>
      </c>
      <c r="C1375" s="6" t="s">
        <v>44</v>
      </c>
      <c r="D1375" s="6" t="s">
        <v>147</v>
      </c>
      <c r="E1375" s="6" t="s">
        <v>29</v>
      </c>
      <c r="F1375" s="6" t="s">
        <v>30</v>
      </c>
      <c r="G1375" s="6" t="s">
        <v>214</v>
      </c>
      <c r="H1375" s="6" t="s">
        <v>125</v>
      </c>
      <c r="I1375" s="6" t="s">
        <v>33</v>
      </c>
      <c r="J1375" s="6" t="s">
        <v>35</v>
      </c>
      <c r="K1375" s="6" t="s">
        <v>35</v>
      </c>
      <c r="L1375" s="6" t="s">
        <v>35</v>
      </c>
      <c r="M1375" s="6" t="s">
        <v>35</v>
      </c>
      <c r="N1375" s="6" t="s">
        <v>35</v>
      </c>
      <c r="O1375" s="6" t="s">
        <v>87</v>
      </c>
      <c r="P1375" s="6" t="s">
        <v>38</v>
      </c>
      <c r="Q1375" s="6" t="s">
        <v>38</v>
      </c>
      <c r="R1375" s="6" t="s">
        <v>38</v>
      </c>
      <c r="S1375" s="6" t="s">
        <v>37</v>
      </c>
      <c r="T1375" s="6" t="s">
        <v>37</v>
      </c>
      <c r="U1375" s="6" t="s">
        <v>38</v>
      </c>
      <c r="V1375" s="6" t="s">
        <v>37</v>
      </c>
      <c r="W1375" s="6" t="s">
        <v>100</v>
      </c>
      <c r="X1375" s="6" t="s">
        <v>1096</v>
      </c>
      <c r="Y1375" s="6" t="s">
        <v>115</v>
      </c>
      <c r="Z1375" s="6" t="s">
        <v>2288</v>
      </c>
    </row>
    <row r="1376" spans="1:26" ht="13.2">
      <c r="A1376" s="5">
        <v>45163.77218078704</v>
      </c>
      <c r="B1376" s="6" t="s">
        <v>2289</v>
      </c>
      <c r="C1376" s="6" t="s">
        <v>44</v>
      </c>
      <c r="D1376" s="6" t="s">
        <v>2282</v>
      </c>
      <c r="E1376" s="6" t="s">
        <v>75</v>
      </c>
      <c r="F1376" s="6" t="s">
        <v>164</v>
      </c>
      <c r="G1376" s="6" t="s">
        <v>31</v>
      </c>
      <c r="H1376" s="6" t="s">
        <v>148</v>
      </c>
      <c r="I1376" s="6" t="s">
        <v>47</v>
      </c>
      <c r="J1376" s="6" t="s">
        <v>60</v>
      </c>
      <c r="K1376" s="6" t="s">
        <v>60</v>
      </c>
      <c r="L1376" s="6" t="s">
        <v>35</v>
      </c>
      <c r="M1376" s="6" t="s">
        <v>60</v>
      </c>
      <c r="N1376" s="6" t="s">
        <v>35</v>
      </c>
      <c r="O1376" s="6" t="s">
        <v>68</v>
      </c>
      <c r="P1376" s="6" t="s">
        <v>69</v>
      </c>
      <c r="Q1376" s="6" t="s">
        <v>37</v>
      </c>
      <c r="R1376" s="6" t="s">
        <v>69</v>
      </c>
      <c r="S1376" s="6" t="s">
        <v>69</v>
      </c>
      <c r="T1376" s="6" t="s">
        <v>69</v>
      </c>
      <c r="U1376" s="6" t="s">
        <v>37</v>
      </c>
      <c r="V1376" s="6" t="s">
        <v>69</v>
      </c>
      <c r="W1376" s="6" t="s">
        <v>197</v>
      </c>
      <c r="X1376" s="6" t="s">
        <v>1141</v>
      </c>
      <c r="Y1376" s="6" t="s">
        <v>90</v>
      </c>
      <c r="Z1376" s="6" t="s">
        <v>2290</v>
      </c>
    </row>
    <row r="1377" spans="1:26" ht="13.2">
      <c r="A1377" s="5">
        <v>45163.776926018516</v>
      </c>
      <c r="B1377" s="6" t="s">
        <v>2293</v>
      </c>
      <c r="C1377" s="6" t="s">
        <v>27</v>
      </c>
      <c r="D1377" s="6" t="s">
        <v>2294</v>
      </c>
      <c r="E1377" s="6" t="s">
        <v>75</v>
      </c>
      <c r="F1377" s="6" t="s">
        <v>30</v>
      </c>
      <c r="G1377" s="6" t="s">
        <v>31</v>
      </c>
      <c r="H1377" s="6" t="s">
        <v>125</v>
      </c>
      <c r="I1377" s="6" t="s">
        <v>47</v>
      </c>
      <c r="J1377" s="6" t="s">
        <v>48</v>
      </c>
      <c r="K1377" s="6" t="s">
        <v>48</v>
      </c>
      <c r="L1377" s="6" t="s">
        <v>48</v>
      </c>
      <c r="M1377" s="6" t="s">
        <v>48</v>
      </c>
      <c r="N1377" s="6" t="s">
        <v>48</v>
      </c>
      <c r="O1377" s="6" t="s">
        <v>49</v>
      </c>
      <c r="P1377" s="6" t="s">
        <v>49</v>
      </c>
      <c r="Q1377" s="6" t="s">
        <v>49</v>
      </c>
      <c r="R1377" s="6" t="s">
        <v>49</v>
      </c>
      <c r="S1377" s="6" t="s">
        <v>49</v>
      </c>
      <c r="T1377" s="6" t="s">
        <v>49</v>
      </c>
      <c r="U1377" s="6" t="s">
        <v>49</v>
      </c>
      <c r="V1377" s="6" t="s">
        <v>49</v>
      </c>
      <c r="W1377" s="6" t="s">
        <v>274</v>
      </c>
      <c r="X1377" s="6" t="s">
        <v>1006</v>
      </c>
      <c r="Y1377" s="6" t="s">
        <v>151</v>
      </c>
      <c r="Z1377" s="6" t="s">
        <v>2295</v>
      </c>
    </row>
    <row r="1378" spans="1:26" ht="13.2">
      <c r="A1378" s="5">
        <v>45163.818175023145</v>
      </c>
      <c r="B1378" s="6" t="s">
        <v>2301</v>
      </c>
      <c r="C1378" s="6" t="s">
        <v>44</v>
      </c>
      <c r="D1378" s="6" t="s">
        <v>2302</v>
      </c>
      <c r="E1378" s="6" t="s">
        <v>56</v>
      </c>
      <c r="F1378" s="6" t="s">
        <v>57</v>
      </c>
      <c r="G1378" s="6" t="s">
        <v>58</v>
      </c>
      <c r="H1378" s="6" t="s">
        <v>125</v>
      </c>
      <c r="I1378" s="6" t="s">
        <v>33</v>
      </c>
      <c r="J1378" s="6" t="s">
        <v>35</v>
      </c>
      <c r="K1378" s="6" t="s">
        <v>35</v>
      </c>
      <c r="L1378" s="6" t="s">
        <v>35</v>
      </c>
      <c r="M1378" s="6" t="s">
        <v>35</v>
      </c>
      <c r="N1378" s="6" t="s">
        <v>35</v>
      </c>
      <c r="O1378" s="6" t="s">
        <v>87</v>
      </c>
      <c r="P1378" s="6" t="s">
        <v>37</v>
      </c>
      <c r="Q1378" s="6" t="s">
        <v>37</v>
      </c>
      <c r="R1378" s="6" t="s">
        <v>37</v>
      </c>
      <c r="S1378" s="6" t="s">
        <v>37</v>
      </c>
      <c r="T1378" s="6" t="s">
        <v>37</v>
      </c>
      <c r="U1378" s="6" t="s">
        <v>37</v>
      </c>
      <c r="V1378" s="6" t="s">
        <v>37</v>
      </c>
      <c r="W1378" s="6" t="s">
        <v>106</v>
      </c>
      <c r="X1378" s="6" t="s">
        <v>1698</v>
      </c>
      <c r="Y1378" s="6" t="s">
        <v>306</v>
      </c>
      <c r="Z1378" s="6" t="s">
        <v>2303</v>
      </c>
    </row>
    <row r="1379" spans="1:26" ht="13.2">
      <c r="A1379" s="5">
        <v>45163.851969490745</v>
      </c>
      <c r="B1379" s="6" t="s">
        <v>2304</v>
      </c>
      <c r="C1379" s="6" t="s">
        <v>27</v>
      </c>
      <c r="D1379" s="6" t="s">
        <v>196</v>
      </c>
      <c r="E1379" s="6" t="s">
        <v>29</v>
      </c>
      <c r="F1379" s="6" t="s">
        <v>164</v>
      </c>
      <c r="G1379" s="6" t="s">
        <v>2305</v>
      </c>
      <c r="H1379" s="6" t="s">
        <v>2306</v>
      </c>
      <c r="I1379" s="6" t="s">
        <v>47</v>
      </c>
      <c r="J1379" s="6" t="s">
        <v>48</v>
      </c>
      <c r="K1379" s="6" t="s">
        <v>48</v>
      </c>
      <c r="L1379" s="6" t="s">
        <v>35</v>
      </c>
      <c r="M1379" s="6" t="s">
        <v>48</v>
      </c>
      <c r="N1379" s="6" t="s">
        <v>35</v>
      </c>
      <c r="O1379" s="6" t="s">
        <v>87</v>
      </c>
      <c r="P1379" s="6" t="s">
        <v>49</v>
      </c>
      <c r="Q1379" s="6" t="s">
        <v>37</v>
      </c>
      <c r="R1379" s="6" t="s">
        <v>49</v>
      </c>
      <c r="S1379" s="6" t="s">
        <v>49</v>
      </c>
      <c r="T1379" s="6" t="s">
        <v>49</v>
      </c>
      <c r="U1379" s="6" t="s">
        <v>49</v>
      </c>
      <c r="V1379" s="6" t="s">
        <v>49</v>
      </c>
      <c r="W1379" s="6" t="s">
        <v>159</v>
      </c>
      <c r="X1379" s="6" t="s">
        <v>1753</v>
      </c>
      <c r="Y1379" s="6" t="s">
        <v>965</v>
      </c>
      <c r="Z1379" s="6" t="s">
        <v>2307</v>
      </c>
    </row>
    <row r="1380" spans="1:26" ht="13.2">
      <c r="A1380" s="5">
        <v>45163.861187442133</v>
      </c>
      <c r="B1380" s="6" t="s">
        <v>2308</v>
      </c>
      <c r="C1380" s="6" t="s">
        <v>27</v>
      </c>
      <c r="D1380" s="6" t="s">
        <v>66</v>
      </c>
      <c r="E1380" s="6" t="s">
        <v>29</v>
      </c>
      <c r="F1380" s="6" t="s">
        <v>248</v>
      </c>
      <c r="G1380" s="6" t="s">
        <v>2309</v>
      </c>
      <c r="H1380" s="6" t="s">
        <v>658</v>
      </c>
      <c r="I1380" s="6" t="s">
        <v>33</v>
      </c>
      <c r="J1380" s="6" t="s">
        <v>35</v>
      </c>
      <c r="K1380" s="6" t="s">
        <v>48</v>
      </c>
      <c r="L1380" s="6" t="s">
        <v>35</v>
      </c>
      <c r="M1380" s="6" t="s">
        <v>35</v>
      </c>
      <c r="N1380" s="6" t="s">
        <v>48</v>
      </c>
      <c r="O1380" s="6" t="s">
        <v>49</v>
      </c>
      <c r="P1380" s="6" t="s">
        <v>37</v>
      </c>
      <c r="Q1380" s="6" t="s">
        <v>37</v>
      </c>
      <c r="R1380" s="6" t="s">
        <v>37</v>
      </c>
      <c r="S1380" s="6" t="s">
        <v>37</v>
      </c>
      <c r="T1380" s="6" t="s">
        <v>37</v>
      </c>
      <c r="U1380" s="6" t="s">
        <v>37</v>
      </c>
      <c r="V1380" s="6" t="s">
        <v>37</v>
      </c>
      <c r="W1380" s="6" t="s">
        <v>191</v>
      </c>
      <c r="X1380" s="6" t="s">
        <v>1096</v>
      </c>
      <c r="Y1380" s="6" t="s">
        <v>821</v>
      </c>
      <c r="Z1380" s="6" t="s">
        <v>2310</v>
      </c>
    </row>
    <row r="1381" spans="1:26" ht="13.2">
      <c r="A1381" s="5">
        <v>45163.878875439812</v>
      </c>
      <c r="B1381" s="6" t="s">
        <v>2311</v>
      </c>
      <c r="C1381" s="6" t="s">
        <v>44</v>
      </c>
      <c r="D1381" s="6" t="s">
        <v>2079</v>
      </c>
      <c r="E1381" s="6" t="s">
        <v>75</v>
      </c>
      <c r="F1381" s="6" t="s">
        <v>30</v>
      </c>
      <c r="G1381" s="6" t="s">
        <v>31</v>
      </c>
      <c r="H1381" s="6" t="s">
        <v>46</v>
      </c>
      <c r="I1381" s="6" t="s">
        <v>47</v>
      </c>
      <c r="J1381" s="6" t="s">
        <v>48</v>
      </c>
      <c r="K1381" s="6" t="s">
        <v>48</v>
      </c>
      <c r="L1381" s="6" t="s">
        <v>48</v>
      </c>
      <c r="M1381" s="6" t="s">
        <v>60</v>
      </c>
      <c r="N1381" s="6" t="s">
        <v>35</v>
      </c>
      <c r="O1381" s="6" t="s">
        <v>87</v>
      </c>
      <c r="P1381" s="6" t="s">
        <v>37</v>
      </c>
      <c r="Q1381" s="6" t="s">
        <v>49</v>
      </c>
      <c r="R1381" s="6" t="s">
        <v>49</v>
      </c>
      <c r="S1381" s="6" t="s">
        <v>37</v>
      </c>
      <c r="T1381" s="6" t="s">
        <v>49</v>
      </c>
      <c r="U1381" s="6" t="s">
        <v>49</v>
      </c>
      <c r="V1381" s="6" t="s">
        <v>37</v>
      </c>
      <c r="W1381" s="6" t="s">
        <v>612</v>
      </c>
      <c r="X1381" s="6" t="s">
        <v>1468</v>
      </c>
      <c r="Y1381" s="6" t="s">
        <v>344</v>
      </c>
      <c r="Z1381" s="6" t="s">
        <v>2312</v>
      </c>
    </row>
    <row r="1382" spans="1:26" ht="13.2">
      <c r="A1382" s="5">
        <v>45163.885728449073</v>
      </c>
      <c r="B1382" s="6" t="s">
        <v>2313</v>
      </c>
      <c r="C1382" s="6" t="s">
        <v>44</v>
      </c>
      <c r="D1382" s="6" t="s">
        <v>2314</v>
      </c>
      <c r="E1382" s="6" t="s">
        <v>29</v>
      </c>
      <c r="F1382" s="6" t="s">
        <v>164</v>
      </c>
      <c r="G1382" s="6" t="s">
        <v>867</v>
      </c>
      <c r="H1382" s="6" t="s">
        <v>32</v>
      </c>
      <c r="I1382" s="6" t="s">
        <v>47</v>
      </c>
      <c r="J1382" s="6" t="s">
        <v>35</v>
      </c>
      <c r="K1382" s="6" t="s">
        <v>35</v>
      </c>
      <c r="L1382" s="6" t="s">
        <v>48</v>
      </c>
      <c r="M1382" s="6" t="s">
        <v>35</v>
      </c>
      <c r="N1382" s="6" t="s">
        <v>35</v>
      </c>
      <c r="O1382" s="6" t="s">
        <v>49</v>
      </c>
      <c r="P1382" s="6" t="s">
        <v>37</v>
      </c>
      <c r="Q1382" s="6" t="s">
        <v>49</v>
      </c>
      <c r="R1382" s="6" t="s">
        <v>37</v>
      </c>
      <c r="S1382" s="6" t="s">
        <v>49</v>
      </c>
      <c r="T1382" s="6" t="s">
        <v>49</v>
      </c>
      <c r="U1382" s="6" t="s">
        <v>37</v>
      </c>
      <c r="V1382" s="6" t="s">
        <v>37</v>
      </c>
      <c r="W1382" s="6" t="s">
        <v>197</v>
      </c>
      <c r="X1382" s="6" t="s">
        <v>1141</v>
      </c>
      <c r="Y1382" s="6" t="s">
        <v>102</v>
      </c>
      <c r="Z1382" s="6" t="s">
        <v>2315</v>
      </c>
    </row>
    <row r="1383" spans="1:26" ht="13.2">
      <c r="A1383" s="5">
        <v>45163.88920636574</v>
      </c>
      <c r="B1383" s="6" t="s">
        <v>2311</v>
      </c>
      <c r="C1383" s="6" t="s">
        <v>44</v>
      </c>
      <c r="D1383" s="6" t="s">
        <v>2316</v>
      </c>
      <c r="E1383" s="6" t="s">
        <v>75</v>
      </c>
      <c r="F1383" s="6" t="s">
        <v>30</v>
      </c>
      <c r="G1383" s="6" t="s">
        <v>31</v>
      </c>
      <c r="H1383" s="6" t="s">
        <v>46</v>
      </c>
      <c r="I1383" s="6" t="s">
        <v>47</v>
      </c>
      <c r="J1383" s="6" t="s">
        <v>48</v>
      </c>
      <c r="K1383" s="6" t="s">
        <v>48</v>
      </c>
      <c r="L1383" s="6" t="s">
        <v>48</v>
      </c>
      <c r="M1383" s="6" t="s">
        <v>48</v>
      </c>
      <c r="N1383" s="6" t="s">
        <v>48</v>
      </c>
      <c r="O1383" s="6" t="s">
        <v>49</v>
      </c>
      <c r="P1383" s="6" t="s">
        <v>49</v>
      </c>
      <c r="Q1383" s="6" t="s">
        <v>37</v>
      </c>
      <c r="R1383" s="6" t="s">
        <v>49</v>
      </c>
      <c r="S1383" s="6" t="s">
        <v>37</v>
      </c>
      <c r="T1383" s="6" t="s">
        <v>49</v>
      </c>
      <c r="U1383" s="6" t="s">
        <v>49</v>
      </c>
      <c r="V1383" s="6" t="s">
        <v>37</v>
      </c>
      <c r="W1383" s="6" t="s">
        <v>1639</v>
      </c>
      <c r="X1383" s="6" t="s">
        <v>2317</v>
      </c>
      <c r="Y1383" s="6" t="s">
        <v>2318</v>
      </c>
      <c r="Z1383" s="6" t="s">
        <v>2312</v>
      </c>
    </row>
    <row r="1384" spans="1:26" ht="13.2">
      <c r="A1384" s="5">
        <v>45164.384514837962</v>
      </c>
      <c r="B1384" s="6" t="s">
        <v>2333</v>
      </c>
      <c r="C1384" s="6" t="s">
        <v>44</v>
      </c>
      <c r="D1384" s="6" t="s">
        <v>725</v>
      </c>
      <c r="E1384" s="6" t="s">
        <v>29</v>
      </c>
      <c r="F1384" s="6" t="s">
        <v>30</v>
      </c>
      <c r="G1384" s="6" t="s">
        <v>867</v>
      </c>
      <c r="H1384" s="6" t="s">
        <v>1613</v>
      </c>
      <c r="I1384" s="6" t="s">
        <v>47</v>
      </c>
      <c r="J1384" s="6" t="s">
        <v>48</v>
      </c>
      <c r="K1384" s="6" t="s">
        <v>48</v>
      </c>
      <c r="L1384" s="6" t="s">
        <v>35</v>
      </c>
      <c r="M1384" s="6" t="s">
        <v>48</v>
      </c>
      <c r="N1384" s="6" t="s">
        <v>48</v>
      </c>
      <c r="O1384" s="6" t="s">
        <v>36</v>
      </c>
      <c r="P1384" s="6" t="s">
        <v>49</v>
      </c>
      <c r="Q1384" s="6" t="s">
        <v>38</v>
      </c>
      <c r="R1384" s="6" t="s">
        <v>49</v>
      </c>
      <c r="S1384" s="6" t="s">
        <v>37</v>
      </c>
      <c r="T1384" s="6" t="s">
        <v>49</v>
      </c>
      <c r="U1384" s="6" t="s">
        <v>49</v>
      </c>
      <c r="V1384" s="6" t="s">
        <v>37</v>
      </c>
      <c r="W1384" s="6" t="s">
        <v>480</v>
      </c>
      <c r="X1384" s="6" t="s">
        <v>2334</v>
      </c>
      <c r="Y1384" s="6" t="s">
        <v>1078</v>
      </c>
      <c r="Z1384" s="6" t="s">
        <v>2335</v>
      </c>
    </row>
    <row r="1385" spans="1:26" ht="13.2">
      <c r="A1385" s="5">
        <v>45164.441294282413</v>
      </c>
      <c r="B1385" s="6" t="s">
        <v>2338</v>
      </c>
      <c r="C1385" s="6" t="s">
        <v>44</v>
      </c>
      <c r="D1385" s="6" t="s">
        <v>2339</v>
      </c>
      <c r="E1385" s="6" t="s">
        <v>75</v>
      </c>
      <c r="F1385" s="6" t="s">
        <v>76</v>
      </c>
      <c r="G1385" s="6" t="s">
        <v>31</v>
      </c>
      <c r="H1385" s="6" t="s">
        <v>112</v>
      </c>
      <c r="I1385" s="6" t="s">
        <v>33</v>
      </c>
      <c r="J1385" s="6" t="s">
        <v>35</v>
      </c>
      <c r="K1385" s="6" t="s">
        <v>35</v>
      </c>
      <c r="L1385" s="6" t="s">
        <v>35</v>
      </c>
      <c r="M1385" s="6" t="s">
        <v>35</v>
      </c>
      <c r="N1385" s="6" t="s">
        <v>35</v>
      </c>
      <c r="O1385" s="6" t="s">
        <v>87</v>
      </c>
      <c r="P1385" s="6" t="s">
        <v>37</v>
      </c>
      <c r="Q1385" s="6" t="s">
        <v>37</v>
      </c>
      <c r="R1385" s="6" t="s">
        <v>37</v>
      </c>
      <c r="S1385" s="6" t="s">
        <v>37</v>
      </c>
      <c r="T1385" s="6" t="s">
        <v>37</v>
      </c>
      <c r="U1385" s="6" t="s">
        <v>37</v>
      </c>
      <c r="V1385" s="6" t="s">
        <v>37</v>
      </c>
      <c r="W1385" s="6" t="s">
        <v>106</v>
      </c>
      <c r="X1385" s="6" t="s">
        <v>1107</v>
      </c>
      <c r="Y1385" s="6" t="s">
        <v>2142</v>
      </c>
      <c r="Z1385" s="6" t="s">
        <v>2340</v>
      </c>
    </row>
    <row r="1386" spans="1:26" ht="13.2">
      <c r="A1386" s="5">
        <v>45164.455995115743</v>
      </c>
      <c r="B1386" s="6" t="s">
        <v>2343</v>
      </c>
      <c r="C1386" s="6" t="s">
        <v>27</v>
      </c>
      <c r="D1386" s="6" t="s">
        <v>589</v>
      </c>
      <c r="E1386" s="6" t="s">
        <v>29</v>
      </c>
      <c r="F1386" s="6" t="s">
        <v>30</v>
      </c>
      <c r="G1386" s="6" t="s">
        <v>31</v>
      </c>
      <c r="H1386" s="6" t="s">
        <v>226</v>
      </c>
      <c r="I1386" s="6" t="s">
        <v>33</v>
      </c>
      <c r="J1386" s="6" t="s">
        <v>35</v>
      </c>
      <c r="K1386" s="6" t="s">
        <v>35</v>
      </c>
      <c r="L1386" s="6" t="s">
        <v>35</v>
      </c>
      <c r="M1386" s="6" t="s">
        <v>35</v>
      </c>
      <c r="N1386" s="6" t="s">
        <v>35</v>
      </c>
      <c r="O1386" s="6" t="s">
        <v>87</v>
      </c>
      <c r="P1386" s="6" t="s">
        <v>37</v>
      </c>
      <c r="Q1386" s="6" t="s">
        <v>37</v>
      </c>
      <c r="R1386" s="6" t="s">
        <v>37</v>
      </c>
      <c r="S1386" s="6" t="s">
        <v>37</v>
      </c>
      <c r="T1386" s="6" t="s">
        <v>37</v>
      </c>
      <c r="U1386" s="6" t="s">
        <v>37</v>
      </c>
      <c r="V1386" s="6" t="s">
        <v>37</v>
      </c>
      <c r="W1386" s="6" t="s">
        <v>139</v>
      </c>
      <c r="X1386" s="6" t="s">
        <v>1435</v>
      </c>
      <c r="Y1386" s="6" t="s">
        <v>659</v>
      </c>
      <c r="Z1386" s="6" t="s">
        <v>2344</v>
      </c>
    </row>
    <row r="1387" spans="1:26" ht="13.2">
      <c r="A1387" s="5">
        <v>45164.564888900466</v>
      </c>
      <c r="B1387" s="6" t="s">
        <v>2345</v>
      </c>
      <c r="C1387" s="6" t="s">
        <v>27</v>
      </c>
      <c r="D1387" s="6" t="s">
        <v>558</v>
      </c>
      <c r="E1387" s="6" t="s">
        <v>75</v>
      </c>
      <c r="F1387" s="6" t="s">
        <v>76</v>
      </c>
      <c r="G1387" s="6" t="s">
        <v>31</v>
      </c>
      <c r="H1387" s="6" t="s">
        <v>83</v>
      </c>
      <c r="I1387" s="6" t="s">
        <v>47</v>
      </c>
      <c r="J1387" s="6" t="s">
        <v>35</v>
      </c>
      <c r="K1387" s="6" t="s">
        <v>48</v>
      </c>
      <c r="L1387" s="6" t="s">
        <v>35</v>
      </c>
      <c r="M1387" s="6" t="s">
        <v>48</v>
      </c>
      <c r="N1387" s="6" t="s">
        <v>35</v>
      </c>
      <c r="O1387" s="6" t="s">
        <v>49</v>
      </c>
      <c r="P1387" s="6" t="s">
        <v>49</v>
      </c>
      <c r="Q1387" s="6" t="s">
        <v>37</v>
      </c>
      <c r="R1387" s="6" t="s">
        <v>49</v>
      </c>
      <c r="S1387" s="6" t="s">
        <v>37</v>
      </c>
      <c r="T1387" s="6" t="s">
        <v>37</v>
      </c>
      <c r="U1387" s="6" t="s">
        <v>37</v>
      </c>
      <c r="V1387" s="6" t="s">
        <v>37</v>
      </c>
      <c r="W1387" s="6" t="s">
        <v>480</v>
      </c>
      <c r="X1387" s="6" t="s">
        <v>1571</v>
      </c>
      <c r="Y1387" s="6" t="s">
        <v>270</v>
      </c>
      <c r="Z1387" s="6" t="s">
        <v>2346</v>
      </c>
    </row>
    <row r="1388" spans="1:26" ht="13.2">
      <c r="A1388" s="5">
        <v>45164.576198449075</v>
      </c>
      <c r="B1388" s="6" t="s">
        <v>2347</v>
      </c>
      <c r="C1388" s="6" t="s">
        <v>27</v>
      </c>
      <c r="D1388" s="6" t="s">
        <v>118</v>
      </c>
      <c r="E1388" s="6" t="s">
        <v>56</v>
      </c>
      <c r="F1388" s="6" t="s">
        <v>30</v>
      </c>
      <c r="G1388" s="6" t="s">
        <v>2348</v>
      </c>
      <c r="H1388" s="6" t="s">
        <v>83</v>
      </c>
      <c r="I1388" s="6" t="s">
        <v>47</v>
      </c>
      <c r="J1388" s="6" t="s">
        <v>35</v>
      </c>
      <c r="K1388" s="6" t="s">
        <v>48</v>
      </c>
      <c r="L1388" s="6" t="s">
        <v>35</v>
      </c>
      <c r="M1388" s="6" t="s">
        <v>48</v>
      </c>
      <c r="N1388" s="6" t="s">
        <v>35</v>
      </c>
      <c r="O1388" s="6" t="s">
        <v>49</v>
      </c>
      <c r="P1388" s="6" t="s">
        <v>49</v>
      </c>
      <c r="Q1388" s="6" t="s">
        <v>37</v>
      </c>
      <c r="R1388" s="6" t="s">
        <v>49</v>
      </c>
      <c r="S1388" s="6" t="s">
        <v>37</v>
      </c>
      <c r="T1388" s="6" t="s">
        <v>37</v>
      </c>
      <c r="U1388" s="6" t="s">
        <v>37</v>
      </c>
      <c r="V1388" s="6" t="s">
        <v>37</v>
      </c>
      <c r="W1388" s="6" t="s">
        <v>191</v>
      </c>
      <c r="X1388" s="6" t="s">
        <v>1578</v>
      </c>
      <c r="Y1388" s="6" t="s">
        <v>286</v>
      </c>
      <c r="Z1388" s="6" t="s">
        <v>2349</v>
      </c>
    </row>
    <row r="1389" spans="1:26" ht="13.2">
      <c r="A1389" s="5">
        <v>45164.631408136571</v>
      </c>
      <c r="B1389" s="6" t="s">
        <v>2354</v>
      </c>
      <c r="C1389" s="6" t="s">
        <v>44</v>
      </c>
      <c r="D1389" s="6" t="s">
        <v>2355</v>
      </c>
      <c r="E1389" s="6" t="s">
        <v>75</v>
      </c>
      <c r="F1389" s="6" t="s">
        <v>30</v>
      </c>
      <c r="G1389" s="6" t="s">
        <v>31</v>
      </c>
      <c r="H1389" s="6" t="s">
        <v>83</v>
      </c>
      <c r="I1389" s="6" t="s">
        <v>33</v>
      </c>
      <c r="J1389" s="6" t="s">
        <v>48</v>
      </c>
      <c r="K1389" s="6" t="s">
        <v>60</v>
      </c>
      <c r="L1389" s="6" t="s">
        <v>35</v>
      </c>
      <c r="M1389" s="6" t="s">
        <v>35</v>
      </c>
      <c r="N1389" s="6" t="s">
        <v>48</v>
      </c>
      <c r="O1389" s="6" t="s">
        <v>49</v>
      </c>
      <c r="P1389" s="6" t="s">
        <v>37</v>
      </c>
      <c r="Q1389" s="6" t="s">
        <v>49</v>
      </c>
      <c r="R1389" s="6" t="s">
        <v>49</v>
      </c>
      <c r="S1389" s="6" t="s">
        <v>49</v>
      </c>
      <c r="T1389" s="6" t="s">
        <v>49</v>
      </c>
      <c r="U1389" s="6" t="s">
        <v>49</v>
      </c>
      <c r="V1389" s="6" t="s">
        <v>49</v>
      </c>
      <c r="W1389" s="6" t="s">
        <v>50</v>
      </c>
      <c r="X1389" s="6" t="s">
        <v>2356</v>
      </c>
      <c r="Y1389" s="6" t="s">
        <v>79</v>
      </c>
      <c r="Z1389" s="6" t="s">
        <v>2357</v>
      </c>
    </row>
    <row r="1390" spans="1:26" ht="13.2">
      <c r="A1390" s="5">
        <v>45164.673583124997</v>
      </c>
      <c r="B1390" s="6" t="s">
        <v>2362</v>
      </c>
      <c r="C1390" s="6" t="s">
        <v>27</v>
      </c>
      <c r="D1390" s="6" t="s">
        <v>255</v>
      </c>
      <c r="E1390" s="6" t="s">
        <v>29</v>
      </c>
      <c r="F1390" s="6" t="s">
        <v>76</v>
      </c>
      <c r="G1390" s="6" t="s">
        <v>31</v>
      </c>
      <c r="H1390" s="6" t="s">
        <v>46</v>
      </c>
      <c r="I1390" s="6" t="s">
        <v>33</v>
      </c>
      <c r="J1390" s="6" t="s">
        <v>35</v>
      </c>
      <c r="K1390" s="6" t="s">
        <v>48</v>
      </c>
      <c r="L1390" s="6" t="s">
        <v>35</v>
      </c>
      <c r="M1390" s="6" t="s">
        <v>48</v>
      </c>
      <c r="N1390" s="6" t="s">
        <v>35</v>
      </c>
      <c r="O1390" s="6" t="s">
        <v>49</v>
      </c>
      <c r="P1390" s="6" t="s">
        <v>49</v>
      </c>
      <c r="Q1390" s="6" t="s">
        <v>37</v>
      </c>
      <c r="R1390" s="6" t="s">
        <v>49</v>
      </c>
      <c r="S1390" s="6" t="s">
        <v>38</v>
      </c>
      <c r="T1390" s="6" t="s">
        <v>49</v>
      </c>
      <c r="U1390" s="6" t="s">
        <v>49</v>
      </c>
      <c r="V1390" s="6" t="s">
        <v>37</v>
      </c>
      <c r="W1390" s="6" t="s">
        <v>106</v>
      </c>
      <c r="X1390" s="6" t="s">
        <v>1698</v>
      </c>
      <c r="Y1390" s="6" t="s">
        <v>188</v>
      </c>
      <c r="Z1390" s="6" t="s">
        <v>2363</v>
      </c>
    </row>
    <row r="1391" spans="1:26" ht="13.2">
      <c r="A1391" s="5">
        <v>45164.774818356484</v>
      </c>
      <c r="B1391" s="6" t="s">
        <v>2364</v>
      </c>
      <c r="C1391" s="6" t="s">
        <v>27</v>
      </c>
      <c r="D1391" s="6" t="s">
        <v>1629</v>
      </c>
      <c r="E1391" s="6" t="s">
        <v>29</v>
      </c>
      <c r="F1391" s="6" t="s">
        <v>164</v>
      </c>
      <c r="G1391" s="6" t="s">
        <v>2365</v>
      </c>
      <c r="H1391" s="6" t="s">
        <v>59</v>
      </c>
      <c r="I1391" s="6" t="s">
        <v>33</v>
      </c>
      <c r="J1391" s="6" t="s">
        <v>48</v>
      </c>
      <c r="K1391" s="6" t="s">
        <v>48</v>
      </c>
      <c r="L1391" s="6" t="s">
        <v>48</v>
      </c>
      <c r="M1391" s="6" t="s">
        <v>48</v>
      </c>
      <c r="N1391" s="6" t="s">
        <v>48</v>
      </c>
      <c r="O1391" s="6" t="s">
        <v>49</v>
      </c>
      <c r="P1391" s="6" t="s">
        <v>37</v>
      </c>
      <c r="Q1391" s="6" t="s">
        <v>49</v>
      </c>
      <c r="R1391" s="6" t="s">
        <v>49</v>
      </c>
      <c r="S1391" s="6" t="s">
        <v>49</v>
      </c>
      <c r="T1391" s="6" t="s">
        <v>49</v>
      </c>
      <c r="U1391" s="6" t="s">
        <v>49</v>
      </c>
      <c r="V1391" s="6" t="s">
        <v>49</v>
      </c>
      <c r="W1391" s="6" t="s">
        <v>88</v>
      </c>
      <c r="X1391" s="6" t="s">
        <v>1391</v>
      </c>
      <c r="Y1391" s="6" t="s">
        <v>2366</v>
      </c>
      <c r="Z1391" s="6" t="s">
        <v>2367</v>
      </c>
    </row>
    <row r="1392" spans="1:26" ht="13.2">
      <c r="A1392" s="5">
        <v>45164.784663935185</v>
      </c>
      <c r="B1392" s="6" t="s">
        <v>2368</v>
      </c>
      <c r="C1392" s="6" t="s">
        <v>44</v>
      </c>
      <c r="D1392" s="6" t="s">
        <v>2369</v>
      </c>
      <c r="E1392" s="6" t="s">
        <v>75</v>
      </c>
      <c r="F1392" s="6" t="s">
        <v>76</v>
      </c>
      <c r="G1392" s="6" t="s">
        <v>31</v>
      </c>
      <c r="H1392" s="6" t="s">
        <v>125</v>
      </c>
      <c r="I1392" s="6" t="s">
        <v>33</v>
      </c>
      <c r="J1392" s="6" t="s">
        <v>34</v>
      </c>
      <c r="K1392" s="6" t="s">
        <v>34</v>
      </c>
      <c r="L1392" s="6" t="s">
        <v>35</v>
      </c>
      <c r="M1392" s="6" t="s">
        <v>35</v>
      </c>
      <c r="N1392" s="6" t="s">
        <v>34</v>
      </c>
      <c r="O1392" s="6" t="s">
        <v>87</v>
      </c>
      <c r="P1392" s="6" t="s">
        <v>37</v>
      </c>
      <c r="Q1392" s="6" t="s">
        <v>37</v>
      </c>
      <c r="R1392" s="6" t="s">
        <v>37</v>
      </c>
      <c r="S1392" s="6" t="s">
        <v>37</v>
      </c>
      <c r="T1392" s="6" t="s">
        <v>38</v>
      </c>
      <c r="U1392" s="6" t="s">
        <v>38</v>
      </c>
      <c r="V1392" s="6" t="s">
        <v>38</v>
      </c>
      <c r="W1392" s="6" t="s">
        <v>1231</v>
      </c>
      <c r="X1392" s="6" t="s">
        <v>2370</v>
      </c>
      <c r="Y1392" s="6" t="s">
        <v>565</v>
      </c>
      <c r="Z1392" s="6" t="s">
        <v>2371</v>
      </c>
    </row>
    <row r="1393" spans="1:26" ht="13.2">
      <c r="A1393" s="5">
        <v>45164.802817025462</v>
      </c>
      <c r="B1393" s="6" t="s">
        <v>466</v>
      </c>
      <c r="C1393" s="6" t="s">
        <v>27</v>
      </c>
      <c r="D1393" s="6" t="s">
        <v>2374</v>
      </c>
      <c r="E1393" s="6" t="s">
        <v>75</v>
      </c>
      <c r="F1393" s="6" t="s">
        <v>30</v>
      </c>
      <c r="G1393" s="6" t="s">
        <v>31</v>
      </c>
      <c r="H1393" s="6" t="s">
        <v>32</v>
      </c>
      <c r="I1393" s="6" t="s">
        <v>33</v>
      </c>
      <c r="J1393" s="6" t="s">
        <v>34</v>
      </c>
      <c r="K1393" s="6" t="s">
        <v>35</v>
      </c>
      <c r="L1393" s="6" t="s">
        <v>35</v>
      </c>
      <c r="M1393" s="6" t="s">
        <v>35</v>
      </c>
      <c r="N1393" s="6" t="s">
        <v>35</v>
      </c>
      <c r="O1393" s="6" t="s">
        <v>87</v>
      </c>
      <c r="P1393" s="6" t="s">
        <v>37</v>
      </c>
      <c r="Q1393" s="6" t="s">
        <v>37</v>
      </c>
      <c r="R1393" s="6" t="s">
        <v>37</v>
      </c>
      <c r="S1393" s="6" t="s">
        <v>37</v>
      </c>
      <c r="T1393" s="6" t="s">
        <v>37</v>
      </c>
      <c r="U1393" s="6" t="s">
        <v>37</v>
      </c>
      <c r="V1393" s="6" t="s">
        <v>37</v>
      </c>
      <c r="W1393" s="6" t="s">
        <v>77</v>
      </c>
      <c r="X1393" s="6" t="s">
        <v>1058</v>
      </c>
      <c r="Y1393" s="6" t="s">
        <v>409</v>
      </c>
      <c r="Z1393" s="6" t="s">
        <v>2375</v>
      </c>
    </row>
    <row r="1394" spans="1:26" ht="13.2">
      <c r="A1394" s="5">
        <v>45164.861300428238</v>
      </c>
      <c r="B1394" s="6" t="s">
        <v>2381</v>
      </c>
      <c r="C1394" s="6" t="s">
        <v>44</v>
      </c>
      <c r="D1394" s="6" t="s">
        <v>111</v>
      </c>
      <c r="E1394" s="6" t="s">
        <v>29</v>
      </c>
      <c r="F1394" s="6" t="s">
        <v>30</v>
      </c>
      <c r="G1394" s="6" t="s">
        <v>31</v>
      </c>
      <c r="H1394" s="6" t="s">
        <v>148</v>
      </c>
      <c r="I1394" s="6" t="s">
        <v>47</v>
      </c>
      <c r="J1394" s="6" t="s">
        <v>48</v>
      </c>
      <c r="K1394" s="6" t="s">
        <v>48</v>
      </c>
      <c r="L1394" s="6" t="s">
        <v>48</v>
      </c>
      <c r="M1394" s="6" t="s">
        <v>48</v>
      </c>
      <c r="N1394" s="6" t="s">
        <v>60</v>
      </c>
      <c r="O1394" s="6" t="s">
        <v>49</v>
      </c>
      <c r="P1394" s="6" t="s">
        <v>37</v>
      </c>
      <c r="Q1394" s="6" t="s">
        <v>37</v>
      </c>
      <c r="R1394" s="6" t="s">
        <v>49</v>
      </c>
      <c r="S1394" s="6" t="s">
        <v>49</v>
      </c>
      <c r="T1394" s="6" t="s">
        <v>49</v>
      </c>
      <c r="U1394" s="6" t="s">
        <v>37</v>
      </c>
      <c r="V1394" s="6" t="s">
        <v>49</v>
      </c>
      <c r="W1394" s="6" t="s">
        <v>126</v>
      </c>
      <c r="X1394" s="6" t="s">
        <v>940</v>
      </c>
      <c r="Y1394" s="6" t="s">
        <v>102</v>
      </c>
      <c r="Z1394" s="6" t="s">
        <v>2382</v>
      </c>
    </row>
    <row r="1395" spans="1:26" ht="13.2">
      <c r="A1395" s="5">
        <v>45164.875903333334</v>
      </c>
      <c r="B1395" s="6" t="s">
        <v>2390</v>
      </c>
      <c r="C1395" s="6" t="s">
        <v>44</v>
      </c>
      <c r="D1395" s="6" t="s">
        <v>2391</v>
      </c>
      <c r="E1395" s="6" t="s">
        <v>56</v>
      </c>
      <c r="F1395" s="6" t="s">
        <v>30</v>
      </c>
      <c r="G1395" s="6" t="s">
        <v>2392</v>
      </c>
      <c r="H1395" s="6" t="s">
        <v>59</v>
      </c>
      <c r="I1395" s="6" t="s">
        <v>33</v>
      </c>
      <c r="J1395" s="6" t="s">
        <v>34</v>
      </c>
      <c r="K1395" s="6" t="s">
        <v>34</v>
      </c>
      <c r="L1395" s="6" t="s">
        <v>35</v>
      </c>
      <c r="M1395" s="6" t="s">
        <v>34</v>
      </c>
      <c r="N1395" s="6" t="s">
        <v>34</v>
      </c>
      <c r="O1395" s="6" t="s">
        <v>87</v>
      </c>
      <c r="P1395" s="6" t="s">
        <v>37</v>
      </c>
      <c r="Q1395" s="6" t="s">
        <v>37</v>
      </c>
      <c r="R1395" s="6" t="s">
        <v>37</v>
      </c>
      <c r="S1395" s="6" t="s">
        <v>38</v>
      </c>
      <c r="T1395" s="6" t="s">
        <v>37</v>
      </c>
      <c r="U1395" s="6" t="s">
        <v>38</v>
      </c>
      <c r="V1395" s="6" t="s">
        <v>38</v>
      </c>
      <c r="W1395" s="6" t="s">
        <v>95</v>
      </c>
      <c r="X1395" s="6" t="s">
        <v>1571</v>
      </c>
      <c r="Y1395" s="6" t="s">
        <v>987</v>
      </c>
      <c r="Z1395" s="6" t="s">
        <v>2393</v>
      </c>
    </row>
    <row r="1396" spans="1:26" ht="13.2">
      <c r="A1396" s="5">
        <v>45164.954296516204</v>
      </c>
      <c r="B1396" s="6" t="s">
        <v>2396</v>
      </c>
      <c r="C1396" s="6" t="s">
        <v>27</v>
      </c>
      <c r="D1396" s="6" t="s">
        <v>118</v>
      </c>
      <c r="E1396" s="6" t="s">
        <v>75</v>
      </c>
      <c r="F1396" s="6" t="s">
        <v>30</v>
      </c>
      <c r="G1396" s="6" t="s">
        <v>31</v>
      </c>
      <c r="H1396" s="6" t="s">
        <v>94</v>
      </c>
      <c r="I1396" s="6" t="s">
        <v>47</v>
      </c>
      <c r="J1396" s="6" t="s">
        <v>48</v>
      </c>
      <c r="K1396" s="6" t="s">
        <v>48</v>
      </c>
      <c r="L1396" s="6" t="s">
        <v>48</v>
      </c>
      <c r="M1396" s="6" t="s">
        <v>48</v>
      </c>
      <c r="N1396" s="6" t="s">
        <v>48</v>
      </c>
      <c r="O1396" s="6" t="s">
        <v>49</v>
      </c>
      <c r="P1396" s="6" t="s">
        <v>49</v>
      </c>
      <c r="Q1396" s="6" t="s">
        <v>49</v>
      </c>
      <c r="R1396" s="6" t="s">
        <v>49</v>
      </c>
      <c r="S1396" s="6" t="s">
        <v>49</v>
      </c>
      <c r="T1396" s="6" t="s">
        <v>49</v>
      </c>
      <c r="U1396" s="6" t="s">
        <v>49</v>
      </c>
      <c r="V1396" s="6" t="s">
        <v>49</v>
      </c>
      <c r="W1396" s="6" t="s">
        <v>39</v>
      </c>
      <c r="X1396" s="6" t="s">
        <v>2397</v>
      </c>
      <c r="Y1396" s="6" t="s">
        <v>404</v>
      </c>
      <c r="Z1396" s="6" t="s">
        <v>2398</v>
      </c>
    </row>
    <row r="1397" spans="1:26" ht="13.2">
      <c r="A1397" s="5">
        <v>45165.267580960644</v>
      </c>
      <c r="B1397" s="6" t="s">
        <v>2406</v>
      </c>
      <c r="C1397" s="6" t="s">
        <v>27</v>
      </c>
      <c r="D1397" s="6" t="s">
        <v>2407</v>
      </c>
      <c r="E1397" s="6" t="s">
        <v>75</v>
      </c>
      <c r="F1397" s="6" t="s">
        <v>76</v>
      </c>
      <c r="G1397" s="6" t="s">
        <v>31</v>
      </c>
      <c r="H1397" s="6" t="s">
        <v>59</v>
      </c>
      <c r="I1397" s="6" t="s">
        <v>33</v>
      </c>
      <c r="J1397" s="6" t="s">
        <v>34</v>
      </c>
      <c r="K1397" s="6" t="s">
        <v>34</v>
      </c>
      <c r="L1397" s="6" t="s">
        <v>35</v>
      </c>
      <c r="M1397" s="6" t="s">
        <v>34</v>
      </c>
      <c r="N1397" s="6" t="s">
        <v>35</v>
      </c>
      <c r="O1397" s="6" t="s">
        <v>87</v>
      </c>
      <c r="P1397" s="6" t="s">
        <v>38</v>
      </c>
      <c r="Q1397" s="6" t="s">
        <v>37</v>
      </c>
      <c r="R1397" s="6" t="s">
        <v>37</v>
      </c>
      <c r="S1397" s="6" t="s">
        <v>37</v>
      </c>
      <c r="T1397" s="6" t="s">
        <v>38</v>
      </c>
      <c r="U1397" s="6" t="s">
        <v>37</v>
      </c>
      <c r="V1397" s="6" t="s">
        <v>38</v>
      </c>
      <c r="W1397" s="6" t="s">
        <v>126</v>
      </c>
      <c r="X1397" s="6" t="s">
        <v>978</v>
      </c>
      <c r="Y1397" s="6" t="s">
        <v>1055</v>
      </c>
      <c r="Z1397" s="6" t="s">
        <v>2408</v>
      </c>
    </row>
    <row r="1398" spans="1:26" ht="13.2">
      <c r="A1398" s="5">
        <v>45165.294716793986</v>
      </c>
      <c r="B1398" s="6" t="s">
        <v>2414</v>
      </c>
      <c r="C1398" s="6" t="s">
        <v>27</v>
      </c>
      <c r="D1398" s="6" t="s">
        <v>558</v>
      </c>
      <c r="E1398" s="6" t="s">
        <v>56</v>
      </c>
      <c r="F1398" s="6" t="s">
        <v>164</v>
      </c>
      <c r="G1398" s="6" t="s">
        <v>2348</v>
      </c>
      <c r="H1398" s="6" t="s">
        <v>148</v>
      </c>
      <c r="I1398" s="6" t="s">
        <v>47</v>
      </c>
      <c r="J1398" s="6" t="s">
        <v>48</v>
      </c>
      <c r="K1398" s="6" t="s">
        <v>48</v>
      </c>
      <c r="L1398" s="6" t="s">
        <v>48</v>
      </c>
      <c r="M1398" s="6" t="s">
        <v>48</v>
      </c>
      <c r="N1398" s="6" t="s">
        <v>48</v>
      </c>
      <c r="O1398" s="6" t="s">
        <v>49</v>
      </c>
      <c r="P1398" s="6" t="s">
        <v>49</v>
      </c>
      <c r="Q1398" s="6" t="s">
        <v>49</v>
      </c>
      <c r="R1398" s="6" t="s">
        <v>49</v>
      </c>
      <c r="S1398" s="6" t="s">
        <v>49</v>
      </c>
      <c r="T1398" s="6" t="s">
        <v>49</v>
      </c>
      <c r="U1398" s="6" t="s">
        <v>49</v>
      </c>
      <c r="V1398" s="6" t="s">
        <v>49</v>
      </c>
      <c r="W1398" s="6" t="s">
        <v>88</v>
      </c>
      <c r="X1398" s="6" t="s">
        <v>1045</v>
      </c>
      <c r="Y1398" s="6" t="s">
        <v>223</v>
      </c>
      <c r="Z1398" s="6" t="s">
        <v>2415</v>
      </c>
    </row>
    <row r="1399" spans="1:26" ht="13.2">
      <c r="A1399" s="5">
        <v>45165.59898091435</v>
      </c>
      <c r="B1399" s="6" t="s">
        <v>2418</v>
      </c>
      <c r="C1399" s="6" t="s">
        <v>27</v>
      </c>
      <c r="D1399" s="6" t="s">
        <v>111</v>
      </c>
      <c r="E1399" s="6" t="s">
        <v>230</v>
      </c>
      <c r="F1399" s="6" t="s">
        <v>30</v>
      </c>
      <c r="G1399" s="6" t="s">
        <v>214</v>
      </c>
      <c r="H1399" s="6" t="s">
        <v>112</v>
      </c>
      <c r="I1399" s="6" t="s">
        <v>33</v>
      </c>
      <c r="J1399" s="6" t="s">
        <v>35</v>
      </c>
      <c r="K1399" s="6" t="s">
        <v>35</v>
      </c>
      <c r="L1399" s="6" t="s">
        <v>35</v>
      </c>
      <c r="M1399" s="6" t="s">
        <v>35</v>
      </c>
      <c r="N1399" s="6" t="s">
        <v>35</v>
      </c>
      <c r="O1399" s="6" t="s">
        <v>87</v>
      </c>
      <c r="P1399" s="6" t="s">
        <v>49</v>
      </c>
      <c r="Q1399" s="6" t="s">
        <v>37</v>
      </c>
      <c r="R1399" s="6" t="s">
        <v>49</v>
      </c>
      <c r="S1399" s="6" t="s">
        <v>49</v>
      </c>
      <c r="T1399" s="6" t="s">
        <v>49</v>
      </c>
      <c r="U1399" s="6" t="s">
        <v>49</v>
      </c>
      <c r="V1399" s="6" t="s">
        <v>37</v>
      </c>
      <c r="W1399" s="6" t="s">
        <v>95</v>
      </c>
      <c r="X1399" s="6" t="s">
        <v>978</v>
      </c>
      <c r="Y1399" s="6" t="s">
        <v>72</v>
      </c>
      <c r="Z1399" s="6" t="s">
        <v>2419</v>
      </c>
    </row>
    <row r="1400" spans="1:26" ht="13.2">
      <c r="A1400" s="5">
        <v>45165.613509027782</v>
      </c>
      <c r="B1400" s="6" t="s">
        <v>2422</v>
      </c>
      <c r="C1400" s="6" t="s">
        <v>44</v>
      </c>
      <c r="D1400" s="6" t="s">
        <v>2423</v>
      </c>
      <c r="E1400" s="6" t="s">
        <v>29</v>
      </c>
      <c r="F1400" s="6" t="s">
        <v>30</v>
      </c>
      <c r="G1400" s="6" t="s">
        <v>2424</v>
      </c>
      <c r="H1400" s="6" t="s">
        <v>125</v>
      </c>
      <c r="I1400" s="6" t="s">
        <v>33</v>
      </c>
      <c r="J1400" s="6" t="s">
        <v>34</v>
      </c>
      <c r="K1400" s="6" t="s">
        <v>34</v>
      </c>
      <c r="L1400" s="6" t="s">
        <v>35</v>
      </c>
      <c r="M1400" s="6" t="s">
        <v>48</v>
      </c>
      <c r="N1400" s="6" t="s">
        <v>48</v>
      </c>
      <c r="O1400" s="6" t="s">
        <v>49</v>
      </c>
      <c r="P1400" s="6" t="s">
        <v>37</v>
      </c>
      <c r="Q1400" s="6" t="s">
        <v>37</v>
      </c>
      <c r="R1400" s="6" t="s">
        <v>49</v>
      </c>
      <c r="S1400" s="6" t="s">
        <v>49</v>
      </c>
      <c r="T1400" s="6" t="s">
        <v>49</v>
      </c>
      <c r="U1400" s="6" t="s">
        <v>49</v>
      </c>
      <c r="V1400" s="6" t="s">
        <v>37</v>
      </c>
      <c r="W1400" s="6" t="s">
        <v>154</v>
      </c>
      <c r="X1400" s="6" t="s">
        <v>974</v>
      </c>
      <c r="Y1400" s="6" t="s">
        <v>885</v>
      </c>
      <c r="Z1400" s="6" t="s">
        <v>2425</v>
      </c>
    </row>
    <row r="1401" spans="1:26" ht="13.2">
      <c r="A1401" s="5">
        <v>45165.794093703706</v>
      </c>
      <c r="B1401" s="6" t="s">
        <v>2436</v>
      </c>
      <c r="C1401" s="6" t="s">
        <v>27</v>
      </c>
      <c r="D1401" s="6" t="s">
        <v>2437</v>
      </c>
      <c r="E1401" s="6" t="s">
        <v>29</v>
      </c>
      <c r="F1401" s="6" t="s">
        <v>248</v>
      </c>
      <c r="G1401" s="6" t="s">
        <v>2438</v>
      </c>
      <c r="H1401" s="6" t="s">
        <v>46</v>
      </c>
      <c r="I1401" s="6" t="s">
        <v>47</v>
      </c>
      <c r="J1401" s="6" t="s">
        <v>35</v>
      </c>
      <c r="K1401" s="6" t="s">
        <v>48</v>
      </c>
      <c r="L1401" s="6" t="s">
        <v>48</v>
      </c>
      <c r="M1401" s="6" t="s">
        <v>48</v>
      </c>
      <c r="N1401" s="6" t="s">
        <v>48</v>
      </c>
      <c r="O1401" s="6" t="s">
        <v>49</v>
      </c>
      <c r="P1401" s="6" t="s">
        <v>49</v>
      </c>
      <c r="Q1401" s="6" t="s">
        <v>37</v>
      </c>
      <c r="R1401" s="6" t="s">
        <v>37</v>
      </c>
      <c r="S1401" s="6" t="s">
        <v>37</v>
      </c>
      <c r="T1401" s="6" t="s">
        <v>49</v>
      </c>
      <c r="U1401" s="6" t="s">
        <v>37</v>
      </c>
      <c r="V1401" s="6" t="s">
        <v>49</v>
      </c>
      <c r="W1401" s="6" t="s">
        <v>149</v>
      </c>
      <c r="X1401" s="6" t="s">
        <v>1024</v>
      </c>
      <c r="Y1401" s="6" t="s">
        <v>286</v>
      </c>
      <c r="Z1401" s="6" t="s">
        <v>2439</v>
      </c>
    </row>
    <row r="1402" spans="1:26" ht="13.2">
      <c r="A1402" s="5">
        <v>45165.844787326394</v>
      </c>
      <c r="B1402" s="6" t="s">
        <v>2442</v>
      </c>
      <c r="C1402" s="6" t="s">
        <v>27</v>
      </c>
      <c r="D1402" s="6" t="s">
        <v>2443</v>
      </c>
      <c r="E1402" s="6" t="s">
        <v>29</v>
      </c>
      <c r="F1402" s="6" t="s">
        <v>76</v>
      </c>
      <c r="G1402" s="6" t="s">
        <v>31</v>
      </c>
      <c r="H1402" s="6" t="s">
        <v>148</v>
      </c>
      <c r="I1402" s="6" t="s">
        <v>33</v>
      </c>
      <c r="J1402" s="6" t="s">
        <v>35</v>
      </c>
      <c r="K1402" s="6" t="s">
        <v>35</v>
      </c>
      <c r="L1402" s="6" t="s">
        <v>48</v>
      </c>
      <c r="M1402" s="6" t="s">
        <v>35</v>
      </c>
      <c r="N1402" s="6" t="s">
        <v>35</v>
      </c>
      <c r="O1402" s="6" t="s">
        <v>87</v>
      </c>
      <c r="P1402" s="6" t="s">
        <v>37</v>
      </c>
      <c r="Q1402" s="6" t="s">
        <v>37</v>
      </c>
      <c r="R1402" s="6" t="s">
        <v>49</v>
      </c>
      <c r="S1402" s="6" t="s">
        <v>37</v>
      </c>
      <c r="T1402" s="6" t="s">
        <v>49</v>
      </c>
      <c r="U1402" s="6" t="s">
        <v>49</v>
      </c>
      <c r="V1402" s="6" t="s">
        <v>49</v>
      </c>
      <c r="W1402" s="6" t="s">
        <v>154</v>
      </c>
      <c r="X1402" s="6" t="s">
        <v>1011</v>
      </c>
      <c r="Y1402" s="6" t="s">
        <v>72</v>
      </c>
      <c r="Z1402" s="6" t="s">
        <v>2444</v>
      </c>
    </row>
    <row r="1403" spans="1:26" ht="13.2">
      <c r="A1403" s="5">
        <v>45165.84670248843</v>
      </c>
      <c r="B1403" s="6" t="s">
        <v>2445</v>
      </c>
      <c r="C1403" s="6" t="s">
        <v>27</v>
      </c>
      <c r="D1403" s="6" t="s">
        <v>2446</v>
      </c>
      <c r="E1403" s="6" t="s">
        <v>29</v>
      </c>
      <c r="F1403" s="6" t="s">
        <v>248</v>
      </c>
      <c r="G1403" s="6" t="s">
        <v>31</v>
      </c>
      <c r="H1403" s="6" t="s">
        <v>226</v>
      </c>
      <c r="I1403" s="6" t="s">
        <v>33</v>
      </c>
      <c r="J1403" s="6" t="s">
        <v>35</v>
      </c>
      <c r="K1403" s="6" t="s">
        <v>35</v>
      </c>
      <c r="L1403" s="6" t="s">
        <v>35</v>
      </c>
      <c r="M1403" s="6" t="s">
        <v>35</v>
      </c>
      <c r="N1403" s="6" t="s">
        <v>35</v>
      </c>
      <c r="O1403" s="6" t="s">
        <v>87</v>
      </c>
      <c r="P1403" s="6" t="s">
        <v>37</v>
      </c>
      <c r="Q1403" s="6" t="s">
        <v>37</v>
      </c>
      <c r="R1403" s="6" t="s">
        <v>37</v>
      </c>
      <c r="S1403" s="6" t="s">
        <v>37</v>
      </c>
      <c r="T1403" s="6" t="s">
        <v>37</v>
      </c>
      <c r="U1403" s="6" t="s">
        <v>37</v>
      </c>
      <c r="V1403" s="6" t="s">
        <v>37</v>
      </c>
      <c r="W1403" s="6" t="s">
        <v>191</v>
      </c>
      <c r="X1403" s="6" t="s">
        <v>1024</v>
      </c>
      <c r="Y1403" s="6" t="s">
        <v>168</v>
      </c>
      <c r="Z1403" s="6" t="s">
        <v>2447</v>
      </c>
    </row>
    <row r="1404" spans="1:26" ht="13.2">
      <c r="A1404" s="5">
        <v>45165.850951273147</v>
      </c>
      <c r="B1404" s="6" t="s">
        <v>2455</v>
      </c>
      <c r="C1404" s="6" t="s">
        <v>44</v>
      </c>
      <c r="D1404" s="6" t="s">
        <v>2456</v>
      </c>
      <c r="E1404" s="6" t="s">
        <v>75</v>
      </c>
      <c r="F1404" s="6" t="s">
        <v>164</v>
      </c>
      <c r="G1404" s="6" t="s">
        <v>31</v>
      </c>
      <c r="H1404" s="6" t="s">
        <v>83</v>
      </c>
      <c r="I1404" s="6" t="s">
        <v>47</v>
      </c>
      <c r="J1404" s="6" t="s">
        <v>48</v>
      </c>
      <c r="K1404" s="6" t="s">
        <v>34</v>
      </c>
      <c r="L1404" s="6" t="s">
        <v>48</v>
      </c>
      <c r="M1404" s="6" t="s">
        <v>48</v>
      </c>
      <c r="N1404" s="6" t="s">
        <v>48</v>
      </c>
      <c r="O1404" s="6" t="s">
        <v>87</v>
      </c>
      <c r="P1404" s="6" t="s">
        <v>49</v>
      </c>
      <c r="Q1404" s="6" t="s">
        <v>49</v>
      </c>
      <c r="R1404" s="6" t="s">
        <v>49</v>
      </c>
      <c r="S1404" s="6" t="s">
        <v>38</v>
      </c>
      <c r="T1404" s="6" t="s">
        <v>49</v>
      </c>
      <c r="U1404" s="6" t="s">
        <v>49</v>
      </c>
      <c r="V1404" s="6" t="s">
        <v>49</v>
      </c>
      <c r="W1404" s="6" t="s">
        <v>106</v>
      </c>
      <c r="X1404" s="6" t="s">
        <v>1391</v>
      </c>
      <c r="Y1404" s="6" t="s">
        <v>393</v>
      </c>
      <c r="Z1404" s="6" t="s">
        <v>2457</v>
      </c>
    </row>
    <row r="1405" spans="1:26" ht="13.2">
      <c r="A1405" s="5">
        <v>45165.850962534721</v>
      </c>
      <c r="B1405" s="6" t="s">
        <v>2458</v>
      </c>
      <c r="C1405" s="6" t="s">
        <v>27</v>
      </c>
      <c r="D1405" s="6" t="s">
        <v>2459</v>
      </c>
      <c r="E1405" s="6" t="s">
        <v>29</v>
      </c>
      <c r="F1405" s="6" t="s">
        <v>248</v>
      </c>
      <c r="G1405" s="6" t="s">
        <v>2460</v>
      </c>
      <c r="H1405" s="6" t="s">
        <v>59</v>
      </c>
      <c r="I1405" s="6" t="s">
        <v>47</v>
      </c>
      <c r="J1405" s="6" t="s">
        <v>48</v>
      </c>
      <c r="K1405" s="6" t="s">
        <v>48</v>
      </c>
      <c r="L1405" s="6" t="s">
        <v>35</v>
      </c>
      <c r="M1405" s="6" t="s">
        <v>35</v>
      </c>
      <c r="N1405" s="6" t="s">
        <v>35</v>
      </c>
      <c r="O1405" s="6" t="s">
        <v>49</v>
      </c>
      <c r="P1405" s="6" t="s">
        <v>49</v>
      </c>
      <c r="Q1405" s="6" t="s">
        <v>49</v>
      </c>
      <c r="R1405" s="6" t="s">
        <v>49</v>
      </c>
      <c r="S1405" s="6" t="s">
        <v>49</v>
      </c>
      <c r="T1405" s="6" t="s">
        <v>49</v>
      </c>
      <c r="U1405" s="6" t="s">
        <v>49</v>
      </c>
      <c r="V1405" s="6" t="s">
        <v>49</v>
      </c>
      <c r="W1405" s="6" t="s">
        <v>126</v>
      </c>
      <c r="X1405" s="6" t="s">
        <v>1141</v>
      </c>
      <c r="Y1405" s="6" t="s">
        <v>2461</v>
      </c>
      <c r="Z1405" s="6" t="s">
        <v>2462</v>
      </c>
    </row>
    <row r="1406" spans="1:26" ht="13.2">
      <c r="A1406" s="5">
        <v>45165.85104094907</v>
      </c>
      <c r="B1406" s="6" t="s">
        <v>2463</v>
      </c>
      <c r="C1406" s="6" t="s">
        <v>44</v>
      </c>
      <c r="D1406" s="6" t="s">
        <v>82</v>
      </c>
      <c r="E1406" s="6" t="s">
        <v>29</v>
      </c>
      <c r="F1406" s="6" t="s">
        <v>76</v>
      </c>
      <c r="G1406" s="6" t="s">
        <v>31</v>
      </c>
      <c r="H1406" s="6" t="s">
        <v>83</v>
      </c>
      <c r="I1406" s="6" t="s">
        <v>33</v>
      </c>
      <c r="J1406" s="6" t="s">
        <v>35</v>
      </c>
      <c r="K1406" s="6" t="s">
        <v>35</v>
      </c>
      <c r="L1406" s="6" t="s">
        <v>35</v>
      </c>
      <c r="M1406" s="6" t="s">
        <v>34</v>
      </c>
      <c r="N1406" s="6" t="s">
        <v>35</v>
      </c>
      <c r="O1406" s="6" t="s">
        <v>49</v>
      </c>
      <c r="P1406" s="6" t="s">
        <v>49</v>
      </c>
      <c r="Q1406" s="6" t="s">
        <v>49</v>
      </c>
      <c r="R1406" s="6" t="s">
        <v>69</v>
      </c>
      <c r="S1406" s="6" t="s">
        <v>49</v>
      </c>
      <c r="T1406" s="6" t="s">
        <v>38</v>
      </c>
      <c r="U1406" s="6" t="s">
        <v>37</v>
      </c>
      <c r="V1406" s="6" t="s">
        <v>49</v>
      </c>
      <c r="W1406" s="6" t="s">
        <v>119</v>
      </c>
      <c r="X1406" s="6" t="s">
        <v>2017</v>
      </c>
      <c r="Y1406" s="6" t="s">
        <v>223</v>
      </c>
      <c r="Z1406" s="6" t="s">
        <v>2464</v>
      </c>
    </row>
    <row r="1407" spans="1:26" ht="13.2">
      <c r="A1407" s="5">
        <v>45165.851832025466</v>
      </c>
      <c r="B1407" s="6" t="s">
        <v>2465</v>
      </c>
      <c r="C1407" s="6" t="s">
        <v>27</v>
      </c>
      <c r="D1407" s="6" t="s">
        <v>366</v>
      </c>
      <c r="E1407" s="6" t="s">
        <v>29</v>
      </c>
      <c r="F1407" s="6" t="s">
        <v>248</v>
      </c>
      <c r="G1407" s="6" t="s">
        <v>31</v>
      </c>
      <c r="H1407" s="6" t="s">
        <v>112</v>
      </c>
      <c r="I1407" s="6" t="s">
        <v>33</v>
      </c>
      <c r="J1407" s="6" t="s">
        <v>35</v>
      </c>
      <c r="K1407" s="6" t="s">
        <v>35</v>
      </c>
      <c r="L1407" s="6" t="s">
        <v>48</v>
      </c>
      <c r="M1407" s="6" t="s">
        <v>35</v>
      </c>
      <c r="N1407" s="6" t="s">
        <v>35</v>
      </c>
      <c r="O1407" s="6" t="s">
        <v>87</v>
      </c>
      <c r="P1407" s="6" t="s">
        <v>37</v>
      </c>
      <c r="Q1407" s="6" t="s">
        <v>37</v>
      </c>
      <c r="R1407" s="6" t="s">
        <v>37</v>
      </c>
      <c r="S1407" s="6" t="s">
        <v>49</v>
      </c>
      <c r="T1407" s="6" t="s">
        <v>37</v>
      </c>
      <c r="U1407" s="6" t="s">
        <v>37</v>
      </c>
      <c r="V1407" s="6" t="s">
        <v>37</v>
      </c>
      <c r="W1407" s="6" t="s">
        <v>2466</v>
      </c>
      <c r="X1407" s="6" t="s">
        <v>2467</v>
      </c>
      <c r="Y1407" s="6" t="s">
        <v>97</v>
      </c>
      <c r="Z1407" s="6" t="s">
        <v>2468</v>
      </c>
    </row>
    <row r="1408" spans="1:26" ht="13.2">
      <c r="A1408" s="5">
        <v>45165.851993217591</v>
      </c>
      <c r="B1408" s="6" t="s">
        <v>2469</v>
      </c>
      <c r="C1408" s="6" t="s">
        <v>27</v>
      </c>
      <c r="D1408" s="6" t="s">
        <v>2470</v>
      </c>
      <c r="E1408" s="6" t="s">
        <v>75</v>
      </c>
      <c r="F1408" s="6" t="s">
        <v>30</v>
      </c>
      <c r="G1408" s="6" t="s">
        <v>31</v>
      </c>
      <c r="H1408" s="6" t="s">
        <v>83</v>
      </c>
      <c r="I1408" s="6" t="s">
        <v>33</v>
      </c>
      <c r="J1408" s="6" t="s">
        <v>34</v>
      </c>
      <c r="K1408" s="6" t="s">
        <v>34</v>
      </c>
      <c r="L1408" s="6" t="s">
        <v>35</v>
      </c>
      <c r="M1408" s="6" t="s">
        <v>35</v>
      </c>
      <c r="N1408" s="6" t="s">
        <v>35</v>
      </c>
      <c r="O1408" s="6" t="s">
        <v>87</v>
      </c>
      <c r="P1408" s="6" t="s">
        <v>37</v>
      </c>
      <c r="Q1408" s="6" t="s">
        <v>37</v>
      </c>
      <c r="R1408" s="6" t="s">
        <v>37</v>
      </c>
      <c r="S1408" s="6" t="s">
        <v>38</v>
      </c>
      <c r="T1408" s="6" t="s">
        <v>37</v>
      </c>
      <c r="U1408" s="6" t="s">
        <v>37</v>
      </c>
      <c r="V1408" s="6" t="s">
        <v>37</v>
      </c>
      <c r="W1408" s="6" t="s">
        <v>132</v>
      </c>
      <c r="X1408" s="6" t="s">
        <v>1302</v>
      </c>
      <c r="Y1408" s="6" t="s">
        <v>72</v>
      </c>
      <c r="Z1408" s="6" t="s">
        <v>2471</v>
      </c>
    </row>
    <row r="1409" spans="1:26" ht="13.2">
      <c r="A1409" s="5">
        <v>45165.852089814813</v>
      </c>
      <c r="B1409" s="6" t="s">
        <v>2472</v>
      </c>
      <c r="C1409" s="6" t="s">
        <v>27</v>
      </c>
      <c r="D1409" s="6" t="s">
        <v>1549</v>
      </c>
      <c r="E1409" s="6" t="s">
        <v>29</v>
      </c>
      <c r="F1409" s="6" t="s">
        <v>30</v>
      </c>
      <c r="G1409" s="6" t="s">
        <v>31</v>
      </c>
      <c r="H1409" s="6" t="s">
        <v>83</v>
      </c>
      <c r="I1409" s="6" t="s">
        <v>33</v>
      </c>
      <c r="J1409" s="6" t="s">
        <v>48</v>
      </c>
      <c r="K1409" s="6" t="s">
        <v>48</v>
      </c>
      <c r="L1409" s="6" t="s">
        <v>48</v>
      </c>
      <c r="M1409" s="6" t="s">
        <v>48</v>
      </c>
      <c r="N1409" s="6" t="s">
        <v>60</v>
      </c>
      <c r="O1409" s="6" t="s">
        <v>49</v>
      </c>
      <c r="P1409" s="6" t="s">
        <v>49</v>
      </c>
      <c r="Q1409" s="6" t="s">
        <v>49</v>
      </c>
      <c r="R1409" s="6" t="s">
        <v>49</v>
      </c>
      <c r="S1409" s="6" t="s">
        <v>49</v>
      </c>
      <c r="T1409" s="6" t="s">
        <v>49</v>
      </c>
      <c r="U1409" s="6" t="s">
        <v>49</v>
      </c>
      <c r="V1409" s="6" t="s">
        <v>49</v>
      </c>
      <c r="W1409" s="6" t="s">
        <v>113</v>
      </c>
      <c r="X1409" s="6" t="s">
        <v>1435</v>
      </c>
      <c r="Y1409" s="6" t="s">
        <v>497</v>
      </c>
      <c r="Z1409" s="6" t="s">
        <v>2473</v>
      </c>
    </row>
    <row r="1410" spans="1:26" ht="13.2">
      <c r="A1410" s="5">
        <v>45165.854612777781</v>
      </c>
      <c r="B1410" s="6" t="s">
        <v>2487</v>
      </c>
      <c r="C1410" s="6" t="s">
        <v>27</v>
      </c>
      <c r="D1410" s="6" t="s">
        <v>2488</v>
      </c>
      <c r="E1410" s="6" t="s">
        <v>29</v>
      </c>
      <c r="F1410" s="6" t="s">
        <v>30</v>
      </c>
      <c r="G1410" s="6" t="s">
        <v>31</v>
      </c>
      <c r="H1410" s="6" t="s">
        <v>59</v>
      </c>
      <c r="I1410" s="6" t="s">
        <v>47</v>
      </c>
      <c r="J1410" s="6" t="s">
        <v>48</v>
      </c>
      <c r="K1410" s="6" t="s">
        <v>48</v>
      </c>
      <c r="L1410" s="6" t="s">
        <v>48</v>
      </c>
      <c r="M1410" s="6" t="s">
        <v>48</v>
      </c>
      <c r="N1410" s="6" t="s">
        <v>48</v>
      </c>
      <c r="O1410" s="6" t="s">
        <v>49</v>
      </c>
      <c r="P1410" s="6" t="s">
        <v>49</v>
      </c>
      <c r="Q1410" s="6" t="s">
        <v>49</v>
      </c>
      <c r="R1410" s="6" t="s">
        <v>49</v>
      </c>
      <c r="S1410" s="6" t="s">
        <v>49</v>
      </c>
      <c r="T1410" s="6" t="s">
        <v>49</v>
      </c>
      <c r="U1410" s="6" t="s">
        <v>37</v>
      </c>
      <c r="V1410" s="6" t="s">
        <v>49</v>
      </c>
      <c r="W1410" s="6" t="s">
        <v>713</v>
      </c>
      <c r="X1410" s="6" t="s">
        <v>1130</v>
      </c>
      <c r="Y1410" s="6" t="s">
        <v>1600</v>
      </c>
      <c r="Z1410" s="6" t="s">
        <v>2489</v>
      </c>
    </row>
    <row r="1411" spans="1:26" ht="13.2">
      <c r="A1411" s="5">
        <v>45165.855343229166</v>
      </c>
      <c r="B1411" s="6" t="s">
        <v>2490</v>
      </c>
      <c r="C1411" s="6" t="s">
        <v>27</v>
      </c>
      <c r="D1411" s="6" t="s">
        <v>589</v>
      </c>
      <c r="E1411" s="6" t="s">
        <v>29</v>
      </c>
      <c r="F1411" s="6" t="s">
        <v>248</v>
      </c>
      <c r="G1411" s="6" t="s">
        <v>31</v>
      </c>
      <c r="H1411" s="6" t="s">
        <v>2491</v>
      </c>
      <c r="I1411" s="6" t="s">
        <v>47</v>
      </c>
      <c r="J1411" s="6" t="s">
        <v>48</v>
      </c>
      <c r="K1411" s="6" t="s">
        <v>48</v>
      </c>
      <c r="L1411" s="6" t="s">
        <v>48</v>
      </c>
      <c r="M1411" s="6" t="s">
        <v>48</v>
      </c>
      <c r="N1411" s="6" t="s">
        <v>48</v>
      </c>
      <c r="O1411" s="6" t="s">
        <v>49</v>
      </c>
      <c r="P1411" s="6" t="s">
        <v>49</v>
      </c>
      <c r="Q1411" s="6" t="s">
        <v>49</v>
      </c>
      <c r="R1411" s="6" t="s">
        <v>69</v>
      </c>
      <c r="S1411" s="6" t="s">
        <v>69</v>
      </c>
      <c r="T1411" s="6" t="s">
        <v>49</v>
      </c>
      <c r="U1411" s="6" t="s">
        <v>49</v>
      </c>
      <c r="V1411" s="6" t="s">
        <v>49</v>
      </c>
      <c r="W1411" s="6" t="s">
        <v>70</v>
      </c>
      <c r="X1411" s="6" t="s">
        <v>1673</v>
      </c>
      <c r="Y1411" s="6" t="s">
        <v>2492</v>
      </c>
      <c r="Z1411" s="6" t="s">
        <v>2493</v>
      </c>
    </row>
    <row r="1412" spans="1:26" ht="13.2">
      <c r="A1412" s="5">
        <v>45165.857431331024</v>
      </c>
      <c r="B1412" s="6" t="s">
        <v>2494</v>
      </c>
      <c r="C1412" s="6" t="s">
        <v>44</v>
      </c>
      <c r="D1412" s="6" t="s">
        <v>2495</v>
      </c>
      <c r="E1412" s="6" t="s">
        <v>75</v>
      </c>
      <c r="F1412" s="6" t="s">
        <v>30</v>
      </c>
      <c r="G1412" s="6" t="s">
        <v>31</v>
      </c>
      <c r="H1412" s="6" t="s">
        <v>46</v>
      </c>
      <c r="I1412" s="6" t="s">
        <v>47</v>
      </c>
      <c r="J1412" s="6" t="s">
        <v>48</v>
      </c>
      <c r="K1412" s="6" t="s">
        <v>60</v>
      </c>
      <c r="L1412" s="6" t="s">
        <v>48</v>
      </c>
      <c r="M1412" s="6" t="s">
        <v>60</v>
      </c>
      <c r="N1412" s="6" t="s">
        <v>35</v>
      </c>
      <c r="O1412" s="6" t="s">
        <v>49</v>
      </c>
      <c r="P1412" s="6" t="s">
        <v>49</v>
      </c>
      <c r="Q1412" s="6" t="s">
        <v>37</v>
      </c>
      <c r="R1412" s="6" t="s">
        <v>69</v>
      </c>
      <c r="S1412" s="6" t="s">
        <v>49</v>
      </c>
      <c r="T1412" s="6" t="s">
        <v>37</v>
      </c>
      <c r="U1412" s="6" t="s">
        <v>49</v>
      </c>
      <c r="V1412" s="6" t="s">
        <v>37</v>
      </c>
      <c r="W1412" s="6" t="s">
        <v>206</v>
      </c>
      <c r="X1412" s="6" t="s">
        <v>2496</v>
      </c>
      <c r="Y1412" s="6" t="s">
        <v>1067</v>
      </c>
      <c r="Z1412" s="6" t="s">
        <v>2497</v>
      </c>
    </row>
    <row r="1413" spans="1:26" ht="13.2">
      <c r="A1413" s="5">
        <v>45165.857645509255</v>
      </c>
      <c r="B1413" s="6" t="s">
        <v>2498</v>
      </c>
      <c r="C1413" s="6" t="s">
        <v>27</v>
      </c>
      <c r="D1413" s="6" t="s">
        <v>2499</v>
      </c>
      <c r="E1413" s="6" t="s">
        <v>29</v>
      </c>
      <c r="F1413" s="6" t="s">
        <v>30</v>
      </c>
      <c r="G1413" s="6" t="s">
        <v>31</v>
      </c>
      <c r="H1413" s="6" t="s">
        <v>46</v>
      </c>
      <c r="I1413" s="6" t="s">
        <v>47</v>
      </c>
      <c r="J1413" s="6" t="s">
        <v>48</v>
      </c>
      <c r="K1413" s="6" t="s">
        <v>60</v>
      </c>
      <c r="L1413" s="6" t="s">
        <v>60</v>
      </c>
      <c r="M1413" s="6" t="s">
        <v>60</v>
      </c>
      <c r="N1413" s="6" t="s">
        <v>48</v>
      </c>
      <c r="O1413" s="6" t="s">
        <v>68</v>
      </c>
      <c r="P1413" s="6" t="s">
        <v>69</v>
      </c>
      <c r="Q1413" s="6" t="s">
        <v>37</v>
      </c>
      <c r="R1413" s="6" t="s">
        <v>69</v>
      </c>
      <c r="S1413" s="6" t="s">
        <v>49</v>
      </c>
      <c r="T1413" s="6" t="s">
        <v>69</v>
      </c>
      <c r="U1413" s="6" t="s">
        <v>49</v>
      </c>
      <c r="V1413" s="6" t="s">
        <v>69</v>
      </c>
      <c r="W1413" s="6" t="s">
        <v>238</v>
      </c>
      <c r="X1413" s="6" t="s">
        <v>1058</v>
      </c>
      <c r="Y1413" s="6" t="s">
        <v>97</v>
      </c>
      <c r="Z1413" s="6" t="s">
        <v>2500</v>
      </c>
    </row>
    <row r="1414" spans="1:26" ht="13.2">
      <c r="A1414" s="5">
        <v>45165.858277615742</v>
      </c>
      <c r="B1414" s="6" t="s">
        <v>2501</v>
      </c>
      <c r="C1414" s="6" t="s">
        <v>27</v>
      </c>
      <c r="D1414" s="6" t="s">
        <v>2502</v>
      </c>
      <c r="E1414" s="6" t="s">
        <v>29</v>
      </c>
      <c r="F1414" s="6" t="s">
        <v>30</v>
      </c>
      <c r="G1414" s="6" t="s">
        <v>31</v>
      </c>
      <c r="H1414" s="6" t="s">
        <v>46</v>
      </c>
      <c r="I1414" s="6" t="s">
        <v>33</v>
      </c>
      <c r="J1414" s="6" t="s">
        <v>48</v>
      </c>
      <c r="K1414" s="6" t="s">
        <v>35</v>
      </c>
      <c r="L1414" s="6" t="s">
        <v>48</v>
      </c>
      <c r="M1414" s="6" t="s">
        <v>35</v>
      </c>
      <c r="N1414" s="6" t="s">
        <v>35</v>
      </c>
      <c r="O1414" s="6" t="s">
        <v>87</v>
      </c>
      <c r="P1414" s="6" t="s">
        <v>37</v>
      </c>
      <c r="Q1414" s="6" t="s">
        <v>49</v>
      </c>
      <c r="R1414" s="6" t="s">
        <v>49</v>
      </c>
      <c r="S1414" s="6" t="s">
        <v>49</v>
      </c>
      <c r="T1414" s="6" t="s">
        <v>49</v>
      </c>
      <c r="U1414" s="6" t="s">
        <v>49</v>
      </c>
      <c r="V1414" s="6" t="s">
        <v>49</v>
      </c>
      <c r="W1414" s="6" t="s">
        <v>675</v>
      </c>
      <c r="X1414" s="6" t="s">
        <v>1255</v>
      </c>
      <c r="Y1414" s="6" t="s">
        <v>97</v>
      </c>
      <c r="Z1414" s="6" t="s">
        <v>2503</v>
      </c>
    </row>
    <row r="1415" spans="1:26" ht="13.2">
      <c r="A1415" s="5">
        <v>45165.859442962959</v>
      </c>
      <c r="B1415" s="6" t="s">
        <v>2504</v>
      </c>
      <c r="C1415" s="6" t="s">
        <v>44</v>
      </c>
      <c r="D1415" s="6" t="s">
        <v>2505</v>
      </c>
      <c r="E1415" s="6" t="s">
        <v>29</v>
      </c>
      <c r="F1415" s="6" t="s">
        <v>248</v>
      </c>
      <c r="G1415" s="6" t="s">
        <v>2506</v>
      </c>
      <c r="H1415" s="6" t="s">
        <v>94</v>
      </c>
      <c r="I1415" s="6" t="s">
        <v>47</v>
      </c>
      <c r="J1415" s="6" t="s">
        <v>60</v>
      </c>
      <c r="K1415" s="6" t="s">
        <v>60</v>
      </c>
      <c r="L1415" s="6" t="s">
        <v>60</v>
      </c>
      <c r="M1415" s="6" t="s">
        <v>60</v>
      </c>
      <c r="N1415" s="6" t="s">
        <v>60</v>
      </c>
      <c r="O1415" s="6" t="s">
        <v>68</v>
      </c>
      <c r="P1415" s="6" t="s">
        <v>69</v>
      </c>
      <c r="Q1415" s="6" t="s">
        <v>69</v>
      </c>
      <c r="R1415" s="6" t="s">
        <v>69</v>
      </c>
      <c r="S1415" s="6" t="s">
        <v>69</v>
      </c>
      <c r="T1415" s="6" t="s">
        <v>69</v>
      </c>
      <c r="U1415" s="6" t="s">
        <v>69</v>
      </c>
      <c r="V1415" s="6" t="s">
        <v>69</v>
      </c>
      <c r="W1415" s="6" t="s">
        <v>197</v>
      </c>
      <c r="X1415" s="6" t="s">
        <v>440</v>
      </c>
      <c r="Y1415" s="6" t="s">
        <v>1600</v>
      </c>
      <c r="Z1415" s="6" t="s">
        <v>2507</v>
      </c>
    </row>
    <row r="1416" spans="1:26" ht="13.2">
      <c r="A1416" s="5">
        <v>45165.85967200232</v>
      </c>
      <c r="B1416" s="6" t="s">
        <v>2508</v>
      </c>
      <c r="C1416" s="6" t="s">
        <v>44</v>
      </c>
      <c r="D1416" s="6" t="s">
        <v>2509</v>
      </c>
      <c r="E1416" s="6" t="s">
        <v>75</v>
      </c>
      <c r="F1416" s="6" t="s">
        <v>30</v>
      </c>
      <c r="G1416" s="6" t="s">
        <v>31</v>
      </c>
      <c r="H1416" s="6" t="s">
        <v>94</v>
      </c>
      <c r="I1416" s="6" t="s">
        <v>47</v>
      </c>
      <c r="J1416" s="6" t="s">
        <v>48</v>
      </c>
      <c r="K1416" s="6" t="s">
        <v>60</v>
      </c>
      <c r="L1416" s="6" t="s">
        <v>48</v>
      </c>
      <c r="M1416" s="6" t="s">
        <v>48</v>
      </c>
      <c r="N1416" s="6" t="s">
        <v>48</v>
      </c>
      <c r="O1416" s="6" t="s">
        <v>49</v>
      </c>
      <c r="P1416" s="6" t="s">
        <v>49</v>
      </c>
      <c r="Q1416" s="6" t="s">
        <v>49</v>
      </c>
      <c r="R1416" s="6" t="s">
        <v>69</v>
      </c>
      <c r="S1416" s="6" t="s">
        <v>69</v>
      </c>
      <c r="T1416" s="6" t="s">
        <v>49</v>
      </c>
      <c r="U1416" s="6" t="s">
        <v>37</v>
      </c>
      <c r="V1416" s="6" t="s">
        <v>49</v>
      </c>
      <c r="W1416" s="6" t="s">
        <v>95</v>
      </c>
      <c r="X1416" s="6" t="s">
        <v>1026</v>
      </c>
      <c r="Y1416" s="6" t="s">
        <v>516</v>
      </c>
      <c r="Z1416" s="6" t="s">
        <v>2510</v>
      </c>
    </row>
    <row r="1417" spans="1:26" ht="13.2">
      <c r="A1417" s="5">
        <v>45165.862016493054</v>
      </c>
      <c r="B1417" s="6" t="s">
        <v>2515</v>
      </c>
      <c r="C1417" s="6" t="s">
        <v>27</v>
      </c>
      <c r="D1417" s="6" t="s">
        <v>1986</v>
      </c>
      <c r="E1417" s="6" t="s">
        <v>75</v>
      </c>
      <c r="F1417" s="6" t="s">
        <v>30</v>
      </c>
      <c r="G1417" s="6" t="s">
        <v>31</v>
      </c>
      <c r="H1417" s="6" t="s">
        <v>125</v>
      </c>
      <c r="I1417" s="6" t="s">
        <v>33</v>
      </c>
      <c r="J1417" s="6" t="s">
        <v>35</v>
      </c>
      <c r="K1417" s="6" t="s">
        <v>35</v>
      </c>
      <c r="L1417" s="6" t="s">
        <v>35</v>
      </c>
      <c r="M1417" s="6" t="s">
        <v>48</v>
      </c>
      <c r="N1417" s="6" t="s">
        <v>35</v>
      </c>
      <c r="O1417" s="6" t="s">
        <v>49</v>
      </c>
      <c r="P1417" s="6" t="s">
        <v>49</v>
      </c>
      <c r="Q1417" s="6" t="s">
        <v>37</v>
      </c>
      <c r="R1417" s="6" t="s">
        <v>49</v>
      </c>
      <c r="S1417" s="6" t="s">
        <v>49</v>
      </c>
      <c r="T1417" s="6" t="s">
        <v>49</v>
      </c>
      <c r="U1417" s="6" t="s">
        <v>49</v>
      </c>
      <c r="V1417" s="6" t="s">
        <v>37</v>
      </c>
      <c r="W1417" s="6" t="s">
        <v>106</v>
      </c>
      <c r="X1417" s="6" t="s">
        <v>1468</v>
      </c>
      <c r="Y1417" s="6" t="s">
        <v>2516</v>
      </c>
      <c r="Z1417" s="6" t="s">
        <v>2517</v>
      </c>
    </row>
    <row r="1418" spans="1:26" ht="13.2">
      <c r="A1418" s="5">
        <v>45165.865346874998</v>
      </c>
      <c r="B1418" s="6" t="s">
        <v>2524</v>
      </c>
      <c r="C1418" s="6" t="s">
        <v>27</v>
      </c>
      <c r="D1418" s="6" t="s">
        <v>111</v>
      </c>
      <c r="E1418" s="6" t="s">
        <v>29</v>
      </c>
      <c r="F1418" s="6" t="s">
        <v>248</v>
      </c>
      <c r="G1418" s="6" t="s">
        <v>31</v>
      </c>
      <c r="H1418" s="6" t="s">
        <v>226</v>
      </c>
      <c r="I1418" s="6" t="s">
        <v>33</v>
      </c>
      <c r="J1418" s="6" t="s">
        <v>35</v>
      </c>
      <c r="K1418" s="6" t="s">
        <v>48</v>
      </c>
      <c r="L1418" s="6" t="s">
        <v>35</v>
      </c>
      <c r="M1418" s="6" t="s">
        <v>48</v>
      </c>
      <c r="N1418" s="6" t="s">
        <v>35</v>
      </c>
      <c r="O1418" s="6" t="s">
        <v>87</v>
      </c>
      <c r="P1418" s="6" t="s">
        <v>37</v>
      </c>
      <c r="Q1418" s="6" t="s">
        <v>37</v>
      </c>
      <c r="R1418" s="6" t="s">
        <v>49</v>
      </c>
      <c r="S1418" s="6" t="s">
        <v>37</v>
      </c>
      <c r="T1418" s="6" t="s">
        <v>37</v>
      </c>
      <c r="U1418" s="6" t="s">
        <v>49</v>
      </c>
      <c r="V1418" s="6" t="s">
        <v>37</v>
      </c>
      <c r="W1418" s="6" t="s">
        <v>191</v>
      </c>
      <c r="X1418" s="6" t="s">
        <v>1391</v>
      </c>
      <c r="Y1418" s="6" t="s">
        <v>2525</v>
      </c>
      <c r="Z1418" s="6" t="s">
        <v>2526</v>
      </c>
    </row>
    <row r="1419" spans="1:26" ht="13.2">
      <c r="A1419" s="5">
        <v>45165.867568692134</v>
      </c>
      <c r="B1419" s="6" t="s">
        <v>2527</v>
      </c>
      <c r="C1419" s="6" t="s">
        <v>27</v>
      </c>
      <c r="D1419" s="6" t="s">
        <v>2528</v>
      </c>
      <c r="E1419" s="6" t="s">
        <v>29</v>
      </c>
      <c r="F1419" s="6" t="s">
        <v>30</v>
      </c>
      <c r="G1419" s="6" t="s">
        <v>1599</v>
      </c>
      <c r="H1419" s="6" t="s">
        <v>226</v>
      </c>
      <c r="I1419" s="6" t="s">
        <v>47</v>
      </c>
      <c r="J1419" s="6" t="s">
        <v>48</v>
      </c>
      <c r="K1419" s="6" t="s">
        <v>48</v>
      </c>
      <c r="L1419" s="6" t="s">
        <v>48</v>
      </c>
      <c r="M1419" s="6" t="s">
        <v>48</v>
      </c>
      <c r="N1419" s="6" t="s">
        <v>48</v>
      </c>
      <c r="O1419" s="6" t="s">
        <v>49</v>
      </c>
      <c r="P1419" s="6" t="s">
        <v>49</v>
      </c>
      <c r="Q1419" s="6" t="s">
        <v>49</v>
      </c>
      <c r="R1419" s="6" t="s">
        <v>49</v>
      </c>
      <c r="S1419" s="6" t="s">
        <v>49</v>
      </c>
      <c r="T1419" s="6" t="s">
        <v>49</v>
      </c>
      <c r="U1419" s="6" t="s">
        <v>49</v>
      </c>
      <c r="V1419" s="6" t="s">
        <v>49</v>
      </c>
      <c r="W1419" s="6" t="s">
        <v>50</v>
      </c>
      <c r="X1419" s="6" t="s">
        <v>1444</v>
      </c>
      <c r="Y1419" s="6" t="s">
        <v>474</v>
      </c>
      <c r="Z1419" s="6" t="s">
        <v>2529</v>
      </c>
    </row>
    <row r="1420" spans="1:26" ht="13.2">
      <c r="A1420" s="5">
        <v>45165.868497372685</v>
      </c>
      <c r="B1420" s="6" t="s">
        <v>2532</v>
      </c>
      <c r="C1420" s="6" t="s">
        <v>44</v>
      </c>
      <c r="D1420" s="6" t="s">
        <v>2014</v>
      </c>
      <c r="E1420" s="6" t="s">
        <v>29</v>
      </c>
      <c r="F1420" s="6" t="s">
        <v>30</v>
      </c>
      <c r="G1420" s="6" t="s">
        <v>31</v>
      </c>
      <c r="H1420" s="6" t="s">
        <v>83</v>
      </c>
      <c r="I1420" s="6" t="s">
        <v>33</v>
      </c>
      <c r="J1420" s="6" t="s">
        <v>48</v>
      </c>
      <c r="K1420" s="6" t="s">
        <v>35</v>
      </c>
      <c r="L1420" s="6" t="s">
        <v>48</v>
      </c>
      <c r="M1420" s="6" t="s">
        <v>35</v>
      </c>
      <c r="N1420" s="6" t="s">
        <v>34</v>
      </c>
      <c r="O1420" s="6" t="s">
        <v>87</v>
      </c>
      <c r="P1420" s="6" t="s">
        <v>37</v>
      </c>
      <c r="Q1420" s="6" t="s">
        <v>49</v>
      </c>
      <c r="R1420" s="6" t="s">
        <v>37</v>
      </c>
      <c r="S1420" s="6" t="s">
        <v>49</v>
      </c>
      <c r="T1420" s="6" t="s">
        <v>49</v>
      </c>
      <c r="U1420" s="6" t="s">
        <v>49</v>
      </c>
      <c r="V1420" s="6" t="s">
        <v>38</v>
      </c>
      <c r="W1420" s="6" t="s">
        <v>191</v>
      </c>
      <c r="X1420" s="6" t="s">
        <v>2533</v>
      </c>
      <c r="Y1420" s="6" t="s">
        <v>323</v>
      </c>
      <c r="Z1420" s="6" t="s">
        <v>2534</v>
      </c>
    </row>
    <row r="1421" spans="1:26" ht="13.2">
      <c r="A1421" s="5">
        <v>45165.868580162038</v>
      </c>
      <c r="B1421" s="6" t="s">
        <v>2535</v>
      </c>
      <c r="C1421" s="6" t="s">
        <v>27</v>
      </c>
      <c r="D1421" s="6" t="s">
        <v>500</v>
      </c>
      <c r="E1421" s="6" t="s">
        <v>29</v>
      </c>
      <c r="F1421" s="6" t="s">
        <v>248</v>
      </c>
      <c r="G1421" s="6" t="s">
        <v>867</v>
      </c>
      <c r="H1421" s="6" t="s">
        <v>94</v>
      </c>
      <c r="I1421" s="6" t="s">
        <v>33</v>
      </c>
      <c r="J1421" s="6" t="s">
        <v>35</v>
      </c>
      <c r="K1421" s="6" t="s">
        <v>34</v>
      </c>
      <c r="L1421" s="6" t="s">
        <v>35</v>
      </c>
      <c r="M1421" s="6" t="s">
        <v>35</v>
      </c>
      <c r="N1421" s="6" t="s">
        <v>35</v>
      </c>
      <c r="O1421" s="6" t="s">
        <v>36</v>
      </c>
      <c r="P1421" s="6" t="s">
        <v>38</v>
      </c>
      <c r="Q1421" s="6" t="s">
        <v>363</v>
      </c>
      <c r="R1421" s="6" t="s">
        <v>49</v>
      </c>
      <c r="S1421" s="6" t="s">
        <v>37</v>
      </c>
      <c r="T1421" s="6" t="s">
        <v>37</v>
      </c>
      <c r="U1421" s="6" t="s">
        <v>37</v>
      </c>
      <c r="V1421" s="6" t="s">
        <v>37</v>
      </c>
      <c r="W1421" s="6" t="s">
        <v>88</v>
      </c>
      <c r="X1421" s="6" t="s">
        <v>1652</v>
      </c>
      <c r="Y1421" s="6" t="s">
        <v>168</v>
      </c>
      <c r="Z1421" s="6" t="s">
        <v>2536</v>
      </c>
    </row>
    <row r="1422" spans="1:26" ht="13.2">
      <c r="A1422" s="5">
        <v>45165.871033495372</v>
      </c>
      <c r="B1422" s="6" t="s">
        <v>2554</v>
      </c>
      <c r="C1422" s="6" t="s">
        <v>27</v>
      </c>
      <c r="D1422" s="6" t="s">
        <v>993</v>
      </c>
      <c r="E1422" s="6" t="s">
        <v>75</v>
      </c>
      <c r="F1422" s="6" t="s">
        <v>248</v>
      </c>
      <c r="G1422" s="6" t="s">
        <v>31</v>
      </c>
      <c r="H1422" s="6" t="s">
        <v>2555</v>
      </c>
      <c r="I1422" s="6" t="s">
        <v>47</v>
      </c>
      <c r="J1422" s="6" t="s">
        <v>48</v>
      </c>
      <c r="K1422" s="6" t="s">
        <v>48</v>
      </c>
      <c r="L1422" s="6" t="s">
        <v>48</v>
      </c>
      <c r="M1422" s="6" t="s">
        <v>48</v>
      </c>
      <c r="N1422" s="6" t="s">
        <v>48</v>
      </c>
      <c r="O1422" s="6" t="s">
        <v>49</v>
      </c>
      <c r="P1422" s="6" t="s">
        <v>37</v>
      </c>
      <c r="Q1422" s="6" t="s">
        <v>37</v>
      </c>
      <c r="R1422" s="6" t="s">
        <v>49</v>
      </c>
      <c r="S1422" s="6" t="s">
        <v>49</v>
      </c>
      <c r="T1422" s="6" t="s">
        <v>49</v>
      </c>
      <c r="U1422" s="6" t="s">
        <v>49</v>
      </c>
      <c r="V1422" s="6" t="s">
        <v>49</v>
      </c>
      <c r="W1422" s="6" t="s">
        <v>100</v>
      </c>
      <c r="X1422" s="6" t="s">
        <v>2130</v>
      </c>
      <c r="Y1422" s="6" t="s">
        <v>168</v>
      </c>
      <c r="Z1422" s="6" t="s">
        <v>2556</v>
      </c>
    </row>
    <row r="1423" spans="1:26" ht="13.2">
      <c r="A1423" s="5">
        <v>45165.872432974538</v>
      </c>
      <c r="B1423" s="6" t="s">
        <v>2557</v>
      </c>
      <c r="C1423" s="6" t="s">
        <v>27</v>
      </c>
      <c r="D1423" s="6" t="s">
        <v>2558</v>
      </c>
      <c r="E1423" s="6" t="s">
        <v>29</v>
      </c>
      <c r="F1423" s="6" t="s">
        <v>30</v>
      </c>
      <c r="G1423" s="6" t="s">
        <v>31</v>
      </c>
      <c r="H1423" s="6" t="s">
        <v>2559</v>
      </c>
      <c r="I1423" s="6" t="s">
        <v>47</v>
      </c>
      <c r="J1423" s="6" t="s">
        <v>48</v>
      </c>
      <c r="K1423" s="6" t="s">
        <v>35</v>
      </c>
      <c r="L1423" s="6" t="s">
        <v>48</v>
      </c>
      <c r="M1423" s="6" t="s">
        <v>48</v>
      </c>
      <c r="N1423" s="6" t="s">
        <v>48</v>
      </c>
      <c r="O1423" s="6" t="s">
        <v>49</v>
      </c>
      <c r="P1423" s="6" t="s">
        <v>49</v>
      </c>
      <c r="Q1423" s="6" t="s">
        <v>49</v>
      </c>
      <c r="R1423" s="6" t="s">
        <v>49</v>
      </c>
      <c r="S1423" s="6" t="s">
        <v>49</v>
      </c>
      <c r="T1423" s="6" t="s">
        <v>49</v>
      </c>
      <c r="U1423" s="6" t="s">
        <v>49</v>
      </c>
      <c r="V1423" s="6" t="s">
        <v>49</v>
      </c>
      <c r="W1423" s="6" t="s">
        <v>126</v>
      </c>
      <c r="X1423" s="6" t="s">
        <v>1141</v>
      </c>
      <c r="Y1423" s="6" t="s">
        <v>168</v>
      </c>
      <c r="Z1423" s="6" t="s">
        <v>2560</v>
      </c>
    </row>
    <row r="1424" spans="1:26" ht="13.2">
      <c r="A1424" s="5">
        <v>45165.873569108793</v>
      </c>
      <c r="B1424" s="6" t="s">
        <v>2564</v>
      </c>
      <c r="C1424" s="6" t="s">
        <v>27</v>
      </c>
      <c r="D1424" s="6" t="s">
        <v>2565</v>
      </c>
      <c r="E1424" s="6" t="s">
        <v>230</v>
      </c>
      <c r="F1424" s="6" t="s">
        <v>248</v>
      </c>
      <c r="G1424" s="6" t="s">
        <v>31</v>
      </c>
      <c r="H1424" s="6" t="s">
        <v>83</v>
      </c>
      <c r="I1424" s="6" t="s">
        <v>47</v>
      </c>
      <c r="J1424" s="6" t="s">
        <v>48</v>
      </c>
      <c r="K1424" s="6" t="s">
        <v>48</v>
      </c>
      <c r="L1424" s="6" t="s">
        <v>48</v>
      </c>
      <c r="M1424" s="6" t="s">
        <v>48</v>
      </c>
      <c r="N1424" s="6" t="s">
        <v>48</v>
      </c>
      <c r="O1424" s="6" t="s">
        <v>49</v>
      </c>
      <c r="P1424" s="6" t="s">
        <v>49</v>
      </c>
      <c r="Q1424" s="6" t="s">
        <v>49</v>
      </c>
      <c r="R1424" s="6" t="s">
        <v>69</v>
      </c>
      <c r="S1424" s="6" t="s">
        <v>37</v>
      </c>
      <c r="T1424" s="6" t="s">
        <v>37</v>
      </c>
      <c r="U1424" s="6" t="s">
        <v>49</v>
      </c>
      <c r="V1424" s="6" t="s">
        <v>37</v>
      </c>
      <c r="W1424" s="6" t="s">
        <v>1000</v>
      </c>
      <c r="X1424" s="6" t="s">
        <v>1052</v>
      </c>
      <c r="Y1424" s="6" t="s">
        <v>72</v>
      </c>
      <c r="Z1424" s="6" t="s">
        <v>2566</v>
      </c>
    </row>
    <row r="1425" spans="1:26" ht="13.2">
      <c r="A1425" s="5">
        <v>45165.874941099537</v>
      </c>
      <c r="B1425" s="6" t="s">
        <v>2570</v>
      </c>
      <c r="C1425" s="6" t="s">
        <v>27</v>
      </c>
      <c r="D1425" s="6" t="s">
        <v>2571</v>
      </c>
      <c r="E1425" s="6" t="s">
        <v>29</v>
      </c>
      <c r="F1425" s="6" t="s">
        <v>30</v>
      </c>
      <c r="G1425" s="6" t="s">
        <v>31</v>
      </c>
      <c r="H1425" s="6" t="s">
        <v>32</v>
      </c>
      <c r="I1425" s="6" t="s">
        <v>33</v>
      </c>
      <c r="J1425" s="6" t="s">
        <v>35</v>
      </c>
      <c r="K1425" s="6" t="s">
        <v>34</v>
      </c>
      <c r="L1425" s="6" t="s">
        <v>35</v>
      </c>
      <c r="M1425" s="6" t="s">
        <v>35</v>
      </c>
      <c r="N1425" s="6" t="s">
        <v>34</v>
      </c>
      <c r="O1425" s="6" t="s">
        <v>36</v>
      </c>
      <c r="P1425" s="6" t="s">
        <v>38</v>
      </c>
      <c r="Q1425" s="6" t="s">
        <v>38</v>
      </c>
      <c r="R1425" s="6" t="s">
        <v>37</v>
      </c>
      <c r="S1425" s="6" t="s">
        <v>37</v>
      </c>
      <c r="T1425" s="6" t="s">
        <v>37</v>
      </c>
      <c r="U1425" s="6" t="s">
        <v>37</v>
      </c>
      <c r="V1425" s="6" t="s">
        <v>37</v>
      </c>
      <c r="W1425" s="6" t="s">
        <v>106</v>
      </c>
      <c r="X1425" s="6" t="s">
        <v>1004</v>
      </c>
      <c r="Y1425" s="6" t="s">
        <v>1902</v>
      </c>
      <c r="Z1425" s="6" t="s">
        <v>2572</v>
      </c>
    </row>
    <row r="1426" spans="1:26" ht="13.2">
      <c r="A1426" s="5">
        <v>45165.877226319441</v>
      </c>
      <c r="B1426" s="6" t="s">
        <v>2581</v>
      </c>
      <c r="C1426" s="6" t="s">
        <v>27</v>
      </c>
      <c r="D1426" s="6" t="s">
        <v>2582</v>
      </c>
      <c r="E1426" s="6" t="s">
        <v>29</v>
      </c>
      <c r="F1426" s="6" t="s">
        <v>30</v>
      </c>
      <c r="G1426" s="6" t="s">
        <v>31</v>
      </c>
      <c r="H1426" s="6" t="s">
        <v>59</v>
      </c>
      <c r="I1426" s="6" t="s">
        <v>33</v>
      </c>
      <c r="J1426" s="6" t="s">
        <v>35</v>
      </c>
      <c r="K1426" s="6" t="s">
        <v>35</v>
      </c>
      <c r="L1426" s="6" t="s">
        <v>35</v>
      </c>
      <c r="M1426" s="6" t="s">
        <v>35</v>
      </c>
      <c r="N1426" s="6" t="s">
        <v>35</v>
      </c>
      <c r="O1426" s="6" t="s">
        <v>49</v>
      </c>
      <c r="P1426" s="6" t="s">
        <v>49</v>
      </c>
      <c r="Q1426" s="6" t="s">
        <v>37</v>
      </c>
      <c r="R1426" s="6" t="s">
        <v>37</v>
      </c>
      <c r="S1426" s="6" t="s">
        <v>37</v>
      </c>
      <c r="T1426" s="6" t="s">
        <v>37</v>
      </c>
      <c r="U1426" s="6" t="s">
        <v>37</v>
      </c>
      <c r="V1426" s="6" t="s">
        <v>49</v>
      </c>
      <c r="W1426" s="6" t="s">
        <v>132</v>
      </c>
      <c r="X1426" s="6" t="s">
        <v>1435</v>
      </c>
      <c r="Y1426" s="6" t="s">
        <v>1370</v>
      </c>
      <c r="Z1426" s="6" t="s">
        <v>2583</v>
      </c>
    </row>
    <row r="1427" spans="1:26" ht="13.2">
      <c r="A1427" s="5">
        <v>45165.877707928244</v>
      </c>
      <c r="B1427" s="6" t="s">
        <v>2584</v>
      </c>
      <c r="C1427" s="6" t="s">
        <v>27</v>
      </c>
      <c r="D1427" s="6" t="s">
        <v>2585</v>
      </c>
      <c r="E1427" s="6" t="s">
        <v>29</v>
      </c>
      <c r="F1427" s="6" t="s">
        <v>248</v>
      </c>
      <c r="G1427" s="6" t="s">
        <v>2586</v>
      </c>
      <c r="H1427" s="6" t="s">
        <v>226</v>
      </c>
      <c r="I1427" s="6" t="s">
        <v>47</v>
      </c>
      <c r="J1427" s="6" t="s">
        <v>35</v>
      </c>
      <c r="K1427" s="6" t="s">
        <v>35</v>
      </c>
      <c r="L1427" s="6" t="s">
        <v>48</v>
      </c>
      <c r="M1427" s="6" t="s">
        <v>48</v>
      </c>
      <c r="N1427" s="6" t="s">
        <v>48</v>
      </c>
      <c r="O1427" s="6" t="s">
        <v>87</v>
      </c>
      <c r="P1427" s="6" t="s">
        <v>37</v>
      </c>
      <c r="Q1427" s="6" t="s">
        <v>38</v>
      </c>
      <c r="R1427" s="6" t="s">
        <v>37</v>
      </c>
      <c r="S1427" s="6" t="s">
        <v>38</v>
      </c>
      <c r="T1427" s="6" t="s">
        <v>37</v>
      </c>
      <c r="U1427" s="6" t="s">
        <v>38</v>
      </c>
      <c r="V1427" s="6" t="s">
        <v>38</v>
      </c>
      <c r="W1427" s="6" t="s">
        <v>126</v>
      </c>
      <c r="X1427" s="6" t="s">
        <v>1141</v>
      </c>
      <c r="Y1427" s="6" t="s">
        <v>102</v>
      </c>
      <c r="Z1427" s="6" t="s">
        <v>2587</v>
      </c>
    </row>
    <row r="1428" spans="1:26" ht="13.2">
      <c r="A1428" s="5">
        <v>45165.877738888885</v>
      </c>
      <c r="B1428" s="6" t="s">
        <v>2588</v>
      </c>
      <c r="C1428" s="6" t="s">
        <v>27</v>
      </c>
      <c r="D1428" s="6" t="s">
        <v>2589</v>
      </c>
      <c r="E1428" s="6" t="s">
        <v>75</v>
      </c>
      <c r="F1428" s="6" t="s">
        <v>30</v>
      </c>
      <c r="G1428" s="6" t="s">
        <v>867</v>
      </c>
      <c r="H1428" s="6" t="s">
        <v>83</v>
      </c>
      <c r="I1428" s="6" t="s">
        <v>33</v>
      </c>
      <c r="J1428" s="6" t="s">
        <v>34</v>
      </c>
      <c r="K1428" s="6" t="s">
        <v>34</v>
      </c>
      <c r="L1428" s="6" t="s">
        <v>35</v>
      </c>
      <c r="M1428" s="6" t="s">
        <v>35</v>
      </c>
      <c r="N1428" s="6" t="s">
        <v>34</v>
      </c>
      <c r="O1428" s="6" t="s">
        <v>87</v>
      </c>
      <c r="P1428" s="6" t="s">
        <v>37</v>
      </c>
      <c r="Q1428" s="6" t="s">
        <v>37</v>
      </c>
      <c r="R1428" s="6" t="s">
        <v>37</v>
      </c>
      <c r="S1428" s="6" t="s">
        <v>37</v>
      </c>
      <c r="T1428" s="6" t="s">
        <v>37</v>
      </c>
      <c r="U1428" s="6" t="s">
        <v>37</v>
      </c>
      <c r="V1428" s="6" t="s">
        <v>38</v>
      </c>
      <c r="W1428" s="6" t="s">
        <v>88</v>
      </c>
      <c r="X1428" s="6" t="s">
        <v>2590</v>
      </c>
      <c r="Y1428" s="6" t="s">
        <v>270</v>
      </c>
      <c r="Z1428" s="6" t="s">
        <v>2591</v>
      </c>
    </row>
    <row r="1429" spans="1:26" ht="13.2">
      <c r="A1429" s="5">
        <v>45165.878866874998</v>
      </c>
      <c r="B1429" s="6" t="s">
        <v>2597</v>
      </c>
      <c r="C1429" s="6" t="s">
        <v>27</v>
      </c>
      <c r="D1429" s="6" t="s">
        <v>1274</v>
      </c>
      <c r="E1429" s="6" t="s">
        <v>29</v>
      </c>
      <c r="F1429" s="6" t="s">
        <v>248</v>
      </c>
      <c r="G1429" s="6" t="s">
        <v>867</v>
      </c>
      <c r="H1429" s="6" t="s">
        <v>94</v>
      </c>
      <c r="I1429" s="6" t="s">
        <v>33</v>
      </c>
      <c r="J1429" s="6" t="s">
        <v>35</v>
      </c>
      <c r="K1429" s="6" t="s">
        <v>35</v>
      </c>
      <c r="L1429" s="6" t="s">
        <v>35</v>
      </c>
      <c r="M1429" s="6" t="s">
        <v>35</v>
      </c>
      <c r="N1429" s="6" t="s">
        <v>35</v>
      </c>
      <c r="O1429" s="6" t="s">
        <v>49</v>
      </c>
      <c r="P1429" s="6" t="s">
        <v>49</v>
      </c>
      <c r="Q1429" s="6" t="s">
        <v>37</v>
      </c>
      <c r="R1429" s="6" t="s">
        <v>37</v>
      </c>
      <c r="S1429" s="6" t="s">
        <v>37</v>
      </c>
      <c r="T1429" s="6" t="s">
        <v>37</v>
      </c>
      <c r="U1429" s="6" t="s">
        <v>37</v>
      </c>
      <c r="V1429" s="6" t="s">
        <v>38</v>
      </c>
      <c r="W1429" s="6" t="s">
        <v>206</v>
      </c>
      <c r="X1429" s="6" t="s">
        <v>974</v>
      </c>
      <c r="Y1429" s="6" t="s">
        <v>2598</v>
      </c>
      <c r="Z1429" s="6" t="s">
        <v>2599</v>
      </c>
    </row>
    <row r="1430" spans="1:26" ht="13.2">
      <c r="A1430" s="5">
        <v>45165.878968611112</v>
      </c>
      <c r="B1430" s="6" t="s">
        <v>2600</v>
      </c>
      <c r="C1430" s="6" t="s">
        <v>27</v>
      </c>
      <c r="D1430" s="6" t="s">
        <v>2601</v>
      </c>
      <c r="E1430" s="6" t="s">
        <v>75</v>
      </c>
      <c r="F1430" s="6" t="s">
        <v>30</v>
      </c>
      <c r="G1430" s="6" t="s">
        <v>31</v>
      </c>
      <c r="H1430" s="6" t="s">
        <v>32</v>
      </c>
      <c r="I1430" s="6" t="s">
        <v>47</v>
      </c>
      <c r="J1430" s="6" t="s">
        <v>48</v>
      </c>
      <c r="K1430" s="6" t="s">
        <v>48</v>
      </c>
      <c r="L1430" s="6" t="s">
        <v>35</v>
      </c>
      <c r="M1430" s="6" t="s">
        <v>48</v>
      </c>
      <c r="N1430" s="6" t="s">
        <v>35</v>
      </c>
      <c r="O1430" s="6" t="s">
        <v>87</v>
      </c>
      <c r="P1430" s="6" t="s">
        <v>49</v>
      </c>
      <c r="Q1430" s="6" t="s">
        <v>37</v>
      </c>
      <c r="R1430" s="6" t="s">
        <v>49</v>
      </c>
      <c r="S1430" s="6" t="s">
        <v>49</v>
      </c>
      <c r="T1430" s="6" t="s">
        <v>37</v>
      </c>
      <c r="U1430" s="6" t="s">
        <v>37</v>
      </c>
      <c r="V1430" s="6" t="s">
        <v>37</v>
      </c>
      <c r="W1430" s="6" t="s">
        <v>100</v>
      </c>
      <c r="X1430" s="6" t="s">
        <v>940</v>
      </c>
      <c r="Y1430" s="6" t="s">
        <v>168</v>
      </c>
      <c r="Z1430" s="6" t="s">
        <v>2602</v>
      </c>
    </row>
    <row r="1431" spans="1:26" ht="13.2">
      <c r="A1431" s="5">
        <v>45165.881103888889</v>
      </c>
      <c r="B1431" s="6" t="s">
        <v>2603</v>
      </c>
      <c r="C1431" s="6" t="s">
        <v>27</v>
      </c>
      <c r="D1431" s="6" t="s">
        <v>609</v>
      </c>
      <c r="E1431" s="6" t="s">
        <v>75</v>
      </c>
      <c r="F1431" s="6" t="s">
        <v>248</v>
      </c>
      <c r="G1431" s="6" t="s">
        <v>31</v>
      </c>
      <c r="H1431" s="6" t="s">
        <v>32</v>
      </c>
      <c r="I1431" s="6" t="s">
        <v>33</v>
      </c>
      <c r="J1431" s="6" t="s">
        <v>48</v>
      </c>
      <c r="K1431" s="6" t="s">
        <v>35</v>
      </c>
      <c r="L1431" s="6" t="s">
        <v>35</v>
      </c>
      <c r="M1431" s="6" t="s">
        <v>35</v>
      </c>
      <c r="N1431" s="6" t="s">
        <v>35</v>
      </c>
      <c r="O1431" s="6" t="s">
        <v>49</v>
      </c>
      <c r="P1431" s="6" t="s">
        <v>37</v>
      </c>
      <c r="Q1431" s="6" t="s">
        <v>37</v>
      </c>
      <c r="R1431" s="6" t="s">
        <v>49</v>
      </c>
      <c r="S1431" s="6" t="s">
        <v>49</v>
      </c>
      <c r="T1431" s="6" t="s">
        <v>49</v>
      </c>
      <c r="U1431" s="6" t="s">
        <v>37</v>
      </c>
      <c r="V1431" s="6" t="s">
        <v>37</v>
      </c>
      <c r="W1431" s="6" t="s">
        <v>88</v>
      </c>
      <c r="X1431" s="6" t="s">
        <v>940</v>
      </c>
      <c r="Y1431" s="6" t="s">
        <v>128</v>
      </c>
      <c r="Z1431" s="6" t="s">
        <v>2604</v>
      </c>
    </row>
    <row r="1432" spans="1:26" ht="13.2">
      <c r="A1432" s="5">
        <v>45165.881177604169</v>
      </c>
      <c r="B1432" s="6" t="s">
        <v>2605</v>
      </c>
      <c r="C1432" s="6" t="s">
        <v>27</v>
      </c>
      <c r="D1432" s="6" t="s">
        <v>82</v>
      </c>
      <c r="E1432" s="6" t="s">
        <v>29</v>
      </c>
      <c r="F1432" s="6" t="s">
        <v>30</v>
      </c>
      <c r="G1432" s="6" t="s">
        <v>31</v>
      </c>
      <c r="H1432" s="6" t="s">
        <v>46</v>
      </c>
      <c r="I1432" s="6" t="s">
        <v>47</v>
      </c>
      <c r="J1432" s="6" t="s">
        <v>48</v>
      </c>
      <c r="K1432" s="6" t="s">
        <v>48</v>
      </c>
      <c r="L1432" s="6" t="s">
        <v>48</v>
      </c>
      <c r="M1432" s="6" t="s">
        <v>48</v>
      </c>
      <c r="N1432" s="6" t="s">
        <v>35</v>
      </c>
      <c r="O1432" s="6" t="s">
        <v>49</v>
      </c>
      <c r="P1432" s="6" t="s">
        <v>49</v>
      </c>
      <c r="Q1432" s="6" t="s">
        <v>49</v>
      </c>
      <c r="R1432" s="6" t="s">
        <v>37</v>
      </c>
      <c r="S1432" s="6" t="s">
        <v>37</v>
      </c>
      <c r="T1432" s="6" t="s">
        <v>49</v>
      </c>
      <c r="U1432" s="6" t="s">
        <v>37</v>
      </c>
      <c r="V1432" s="6" t="s">
        <v>37</v>
      </c>
      <c r="W1432" s="6" t="s">
        <v>126</v>
      </c>
      <c r="X1432" s="6" t="s">
        <v>1141</v>
      </c>
      <c r="Y1432" s="6" t="s">
        <v>1256</v>
      </c>
      <c r="Z1432" s="6" t="s">
        <v>2606</v>
      </c>
    </row>
    <row r="1433" spans="1:26" ht="13.2">
      <c r="A1433" s="5">
        <v>45165.88122289352</v>
      </c>
      <c r="B1433" s="6" t="s">
        <v>2607</v>
      </c>
      <c r="C1433" s="6" t="s">
        <v>27</v>
      </c>
      <c r="D1433" s="6" t="s">
        <v>2608</v>
      </c>
      <c r="E1433" s="6" t="s">
        <v>29</v>
      </c>
      <c r="F1433" s="6" t="s">
        <v>30</v>
      </c>
      <c r="G1433" s="6" t="s">
        <v>31</v>
      </c>
      <c r="H1433" s="6" t="s">
        <v>226</v>
      </c>
      <c r="I1433" s="6" t="s">
        <v>47</v>
      </c>
      <c r="J1433" s="6" t="s">
        <v>48</v>
      </c>
      <c r="K1433" s="6" t="s">
        <v>48</v>
      </c>
      <c r="L1433" s="6" t="s">
        <v>48</v>
      </c>
      <c r="M1433" s="6" t="s">
        <v>48</v>
      </c>
      <c r="N1433" s="6" t="s">
        <v>48</v>
      </c>
      <c r="O1433" s="6" t="s">
        <v>49</v>
      </c>
      <c r="P1433" s="6" t="s">
        <v>49</v>
      </c>
      <c r="Q1433" s="6" t="s">
        <v>49</v>
      </c>
      <c r="R1433" s="6" t="s">
        <v>49</v>
      </c>
      <c r="S1433" s="6" t="s">
        <v>37</v>
      </c>
      <c r="T1433" s="6" t="s">
        <v>69</v>
      </c>
      <c r="U1433" s="6" t="s">
        <v>49</v>
      </c>
      <c r="V1433" s="6" t="s">
        <v>49</v>
      </c>
      <c r="W1433" s="6" t="s">
        <v>191</v>
      </c>
      <c r="X1433" s="6" t="s">
        <v>974</v>
      </c>
      <c r="Y1433" s="6" t="s">
        <v>270</v>
      </c>
      <c r="Z1433" s="6" t="s">
        <v>2609</v>
      </c>
    </row>
    <row r="1434" spans="1:26" ht="13.2">
      <c r="A1434" s="5">
        <v>45165.881292314814</v>
      </c>
      <c r="B1434" s="6" t="s">
        <v>2610</v>
      </c>
      <c r="C1434" s="6" t="s">
        <v>27</v>
      </c>
      <c r="D1434" s="6" t="s">
        <v>2611</v>
      </c>
      <c r="E1434" s="6" t="s">
        <v>75</v>
      </c>
      <c r="F1434" s="6" t="s">
        <v>76</v>
      </c>
      <c r="G1434" s="6" t="s">
        <v>31</v>
      </c>
      <c r="H1434" s="6" t="s">
        <v>112</v>
      </c>
      <c r="I1434" s="6" t="s">
        <v>33</v>
      </c>
      <c r="J1434" s="6" t="s">
        <v>35</v>
      </c>
      <c r="K1434" s="6" t="s">
        <v>48</v>
      </c>
      <c r="L1434" s="6" t="s">
        <v>48</v>
      </c>
      <c r="M1434" s="6" t="s">
        <v>48</v>
      </c>
      <c r="N1434" s="6" t="s">
        <v>35</v>
      </c>
      <c r="O1434" s="6" t="s">
        <v>87</v>
      </c>
      <c r="P1434" s="6" t="s">
        <v>49</v>
      </c>
      <c r="Q1434" s="6" t="s">
        <v>37</v>
      </c>
      <c r="R1434" s="6" t="s">
        <v>49</v>
      </c>
      <c r="S1434" s="6" t="s">
        <v>37</v>
      </c>
      <c r="T1434" s="6" t="s">
        <v>37</v>
      </c>
      <c r="U1434" s="6" t="s">
        <v>37</v>
      </c>
      <c r="V1434" s="6" t="s">
        <v>37</v>
      </c>
      <c r="W1434" s="6" t="s">
        <v>1106</v>
      </c>
      <c r="X1434" s="6" t="s">
        <v>978</v>
      </c>
      <c r="Y1434" s="6" t="s">
        <v>161</v>
      </c>
      <c r="Z1434" s="6" t="s">
        <v>2612</v>
      </c>
    </row>
    <row r="1435" spans="1:26" ht="13.2">
      <c r="A1435" s="5">
        <v>45165.882488842588</v>
      </c>
      <c r="B1435" s="6" t="s">
        <v>2619</v>
      </c>
      <c r="C1435" s="6" t="s">
        <v>27</v>
      </c>
      <c r="D1435" s="6" t="s">
        <v>2620</v>
      </c>
      <c r="E1435" s="6" t="s">
        <v>75</v>
      </c>
      <c r="F1435" s="6" t="s">
        <v>248</v>
      </c>
      <c r="G1435" s="6" t="s">
        <v>31</v>
      </c>
      <c r="H1435" s="6" t="s">
        <v>112</v>
      </c>
      <c r="I1435" s="6" t="s">
        <v>33</v>
      </c>
      <c r="J1435" s="6" t="s">
        <v>35</v>
      </c>
      <c r="K1435" s="6" t="s">
        <v>35</v>
      </c>
      <c r="L1435" s="6" t="s">
        <v>35</v>
      </c>
      <c r="M1435" s="6" t="s">
        <v>34</v>
      </c>
      <c r="N1435" s="6" t="s">
        <v>34</v>
      </c>
      <c r="O1435" s="6" t="s">
        <v>87</v>
      </c>
      <c r="P1435" s="6" t="s">
        <v>37</v>
      </c>
      <c r="Q1435" s="6" t="s">
        <v>38</v>
      </c>
      <c r="R1435" s="6" t="s">
        <v>37</v>
      </c>
      <c r="S1435" s="6" t="s">
        <v>37</v>
      </c>
      <c r="T1435" s="6" t="s">
        <v>38</v>
      </c>
      <c r="U1435" s="6" t="s">
        <v>38</v>
      </c>
      <c r="V1435" s="6" t="s">
        <v>37</v>
      </c>
      <c r="W1435" s="6" t="s">
        <v>50</v>
      </c>
      <c r="X1435" s="6" t="s">
        <v>1223</v>
      </c>
      <c r="Y1435" s="6" t="s">
        <v>393</v>
      </c>
      <c r="Z1435" s="6" t="s">
        <v>2621</v>
      </c>
    </row>
    <row r="1436" spans="1:26" ht="13.2">
      <c r="A1436" s="5">
        <v>45165.882966921301</v>
      </c>
      <c r="B1436" s="6" t="s">
        <v>2622</v>
      </c>
      <c r="C1436" s="6" t="s">
        <v>44</v>
      </c>
      <c r="D1436" s="6" t="s">
        <v>2623</v>
      </c>
      <c r="E1436" s="6" t="s">
        <v>75</v>
      </c>
      <c r="F1436" s="6" t="s">
        <v>30</v>
      </c>
      <c r="G1436" s="6" t="s">
        <v>31</v>
      </c>
      <c r="H1436" s="6" t="s">
        <v>32</v>
      </c>
      <c r="I1436" s="6" t="s">
        <v>33</v>
      </c>
      <c r="J1436" s="6" t="s">
        <v>35</v>
      </c>
      <c r="K1436" s="6" t="s">
        <v>35</v>
      </c>
      <c r="L1436" s="6" t="s">
        <v>34</v>
      </c>
      <c r="M1436" s="6" t="s">
        <v>34</v>
      </c>
      <c r="N1436" s="6" t="s">
        <v>35</v>
      </c>
      <c r="O1436" s="6" t="s">
        <v>87</v>
      </c>
      <c r="P1436" s="6" t="s">
        <v>37</v>
      </c>
      <c r="Q1436" s="6" t="s">
        <v>37</v>
      </c>
      <c r="R1436" s="6" t="s">
        <v>49</v>
      </c>
      <c r="S1436" s="6" t="s">
        <v>38</v>
      </c>
      <c r="T1436" s="6" t="s">
        <v>37</v>
      </c>
      <c r="U1436" s="6" t="s">
        <v>38</v>
      </c>
      <c r="V1436" s="6" t="s">
        <v>37</v>
      </c>
      <c r="W1436" s="6" t="s">
        <v>39</v>
      </c>
      <c r="X1436" s="6" t="s">
        <v>1435</v>
      </c>
      <c r="Y1436" s="6" t="s">
        <v>193</v>
      </c>
      <c r="Z1436" s="6" t="s">
        <v>2624</v>
      </c>
    </row>
    <row r="1437" spans="1:26" ht="13.2">
      <c r="A1437" s="5">
        <v>45165.885312557875</v>
      </c>
      <c r="B1437" s="6" t="s">
        <v>2631</v>
      </c>
      <c r="C1437" s="6" t="s">
        <v>27</v>
      </c>
      <c r="D1437" s="6" t="s">
        <v>66</v>
      </c>
      <c r="E1437" s="6" t="s">
        <v>29</v>
      </c>
      <c r="F1437" s="6" t="s">
        <v>30</v>
      </c>
      <c r="G1437" s="6" t="s">
        <v>31</v>
      </c>
      <c r="H1437" s="6" t="s">
        <v>66</v>
      </c>
      <c r="I1437" s="6" t="s">
        <v>33</v>
      </c>
      <c r="J1437" s="6" t="s">
        <v>35</v>
      </c>
      <c r="K1437" s="6" t="s">
        <v>35</v>
      </c>
      <c r="L1437" s="6" t="s">
        <v>35</v>
      </c>
      <c r="M1437" s="6" t="s">
        <v>48</v>
      </c>
      <c r="N1437" s="6" t="s">
        <v>35</v>
      </c>
      <c r="O1437" s="6" t="s">
        <v>87</v>
      </c>
      <c r="P1437" s="6" t="s">
        <v>37</v>
      </c>
      <c r="Q1437" s="6" t="s">
        <v>49</v>
      </c>
      <c r="R1437" s="6" t="s">
        <v>37</v>
      </c>
      <c r="S1437" s="6" t="s">
        <v>37</v>
      </c>
      <c r="T1437" s="6" t="s">
        <v>37</v>
      </c>
      <c r="U1437" s="6" t="s">
        <v>37</v>
      </c>
      <c r="V1437" s="6" t="s">
        <v>37</v>
      </c>
      <c r="W1437" s="6" t="s">
        <v>126</v>
      </c>
      <c r="X1437" s="6" t="s">
        <v>1180</v>
      </c>
      <c r="Y1437" s="6" t="s">
        <v>102</v>
      </c>
      <c r="Z1437" s="6" t="s">
        <v>2632</v>
      </c>
    </row>
    <row r="1438" spans="1:26" ht="13.2">
      <c r="A1438" s="5">
        <v>45165.885810034721</v>
      </c>
      <c r="B1438" s="6" t="s">
        <v>2633</v>
      </c>
      <c r="C1438" s="6" t="s">
        <v>27</v>
      </c>
      <c r="D1438" s="6" t="s">
        <v>2634</v>
      </c>
      <c r="E1438" s="6" t="s">
        <v>230</v>
      </c>
      <c r="F1438" s="6" t="s">
        <v>30</v>
      </c>
      <c r="G1438" s="6" t="s">
        <v>31</v>
      </c>
      <c r="H1438" s="6" t="s">
        <v>94</v>
      </c>
      <c r="I1438" s="6" t="s">
        <v>33</v>
      </c>
      <c r="J1438" s="6" t="s">
        <v>35</v>
      </c>
      <c r="K1438" s="6" t="s">
        <v>35</v>
      </c>
      <c r="L1438" s="6" t="s">
        <v>35</v>
      </c>
      <c r="M1438" s="6" t="s">
        <v>35</v>
      </c>
      <c r="N1438" s="6" t="s">
        <v>35</v>
      </c>
      <c r="O1438" s="6" t="s">
        <v>87</v>
      </c>
      <c r="P1438" s="6" t="s">
        <v>37</v>
      </c>
      <c r="Q1438" s="6" t="s">
        <v>37</v>
      </c>
      <c r="R1438" s="6" t="s">
        <v>37</v>
      </c>
      <c r="S1438" s="6" t="s">
        <v>37</v>
      </c>
      <c r="T1438" s="6" t="s">
        <v>37</v>
      </c>
      <c r="U1438" s="6" t="s">
        <v>37</v>
      </c>
      <c r="V1438" s="6" t="s">
        <v>37</v>
      </c>
      <c r="W1438" s="6" t="s">
        <v>39</v>
      </c>
      <c r="X1438" s="6" t="s">
        <v>1070</v>
      </c>
      <c r="Y1438" s="6" t="s">
        <v>2216</v>
      </c>
      <c r="Z1438" s="6" t="s">
        <v>2635</v>
      </c>
    </row>
    <row r="1439" spans="1:26" ht="13.2">
      <c r="A1439" s="5">
        <v>45165.887464618056</v>
      </c>
      <c r="B1439" s="6" t="s">
        <v>2636</v>
      </c>
      <c r="C1439" s="6" t="s">
        <v>44</v>
      </c>
      <c r="D1439" s="6" t="s">
        <v>2637</v>
      </c>
      <c r="E1439" s="6" t="s">
        <v>75</v>
      </c>
      <c r="F1439" s="6" t="s">
        <v>30</v>
      </c>
      <c r="G1439" s="6" t="s">
        <v>31</v>
      </c>
      <c r="H1439" s="6" t="s">
        <v>32</v>
      </c>
      <c r="I1439" s="6" t="s">
        <v>47</v>
      </c>
      <c r="J1439" s="6" t="s">
        <v>48</v>
      </c>
      <c r="K1439" s="6" t="s">
        <v>48</v>
      </c>
      <c r="L1439" s="6" t="s">
        <v>48</v>
      </c>
      <c r="M1439" s="6" t="s">
        <v>48</v>
      </c>
      <c r="N1439" s="6" t="s">
        <v>48</v>
      </c>
      <c r="O1439" s="6" t="s">
        <v>49</v>
      </c>
      <c r="P1439" s="6" t="s">
        <v>49</v>
      </c>
      <c r="Q1439" s="6" t="s">
        <v>49</v>
      </c>
      <c r="R1439" s="6" t="s">
        <v>69</v>
      </c>
      <c r="S1439" s="6" t="s">
        <v>49</v>
      </c>
      <c r="T1439" s="6" t="s">
        <v>49</v>
      </c>
      <c r="U1439" s="6" t="s">
        <v>49</v>
      </c>
      <c r="V1439" s="6" t="s">
        <v>37</v>
      </c>
      <c r="W1439" s="6" t="s">
        <v>70</v>
      </c>
      <c r="X1439" s="6" t="s">
        <v>1736</v>
      </c>
      <c r="Y1439" s="6" t="s">
        <v>732</v>
      </c>
      <c r="Z1439" s="6" t="s">
        <v>2638</v>
      </c>
    </row>
    <row r="1440" spans="1:26" ht="13.2">
      <c r="A1440" s="5">
        <v>45165.891543310187</v>
      </c>
      <c r="B1440" s="6" t="s">
        <v>2641</v>
      </c>
      <c r="C1440" s="6" t="s">
        <v>27</v>
      </c>
      <c r="D1440" s="6" t="s">
        <v>2642</v>
      </c>
      <c r="E1440" s="6" t="s">
        <v>29</v>
      </c>
      <c r="F1440" s="6" t="s">
        <v>30</v>
      </c>
      <c r="G1440" s="6" t="s">
        <v>31</v>
      </c>
      <c r="H1440" s="6" t="s">
        <v>32</v>
      </c>
      <c r="I1440" s="6" t="s">
        <v>33</v>
      </c>
      <c r="J1440" s="6" t="s">
        <v>35</v>
      </c>
      <c r="K1440" s="6" t="s">
        <v>35</v>
      </c>
      <c r="L1440" s="6" t="s">
        <v>35</v>
      </c>
      <c r="M1440" s="6" t="s">
        <v>35</v>
      </c>
      <c r="N1440" s="6" t="s">
        <v>35</v>
      </c>
      <c r="O1440" s="6" t="s">
        <v>49</v>
      </c>
      <c r="P1440" s="6" t="s">
        <v>37</v>
      </c>
      <c r="Q1440" s="6" t="s">
        <v>37</v>
      </c>
      <c r="R1440" s="6" t="s">
        <v>37</v>
      </c>
      <c r="S1440" s="6" t="s">
        <v>37</v>
      </c>
      <c r="T1440" s="6" t="s">
        <v>49</v>
      </c>
      <c r="U1440" s="6" t="s">
        <v>49</v>
      </c>
      <c r="V1440" s="6" t="s">
        <v>37</v>
      </c>
      <c r="W1440" s="6" t="s">
        <v>126</v>
      </c>
      <c r="X1440" s="6" t="s">
        <v>1141</v>
      </c>
      <c r="Y1440" s="6" t="s">
        <v>90</v>
      </c>
      <c r="Z1440" s="6" t="s">
        <v>2643</v>
      </c>
    </row>
    <row r="1441" spans="1:26" ht="13.2">
      <c r="A1441" s="5">
        <v>45165.897044583333</v>
      </c>
      <c r="B1441" s="6" t="s">
        <v>2654</v>
      </c>
      <c r="C1441" s="6" t="s">
        <v>27</v>
      </c>
      <c r="D1441" s="6" t="s">
        <v>2655</v>
      </c>
      <c r="E1441" s="6" t="s">
        <v>75</v>
      </c>
      <c r="F1441" s="6" t="s">
        <v>76</v>
      </c>
      <c r="G1441" s="6" t="s">
        <v>31</v>
      </c>
      <c r="H1441" s="6" t="s">
        <v>46</v>
      </c>
      <c r="I1441" s="6" t="s">
        <v>47</v>
      </c>
      <c r="J1441" s="6" t="s">
        <v>35</v>
      </c>
      <c r="K1441" s="6" t="s">
        <v>48</v>
      </c>
      <c r="L1441" s="6" t="s">
        <v>48</v>
      </c>
      <c r="M1441" s="6" t="s">
        <v>35</v>
      </c>
      <c r="N1441" s="6" t="s">
        <v>48</v>
      </c>
      <c r="O1441" s="6" t="s">
        <v>49</v>
      </c>
      <c r="P1441" s="6" t="s">
        <v>49</v>
      </c>
      <c r="Q1441" s="6" t="s">
        <v>49</v>
      </c>
      <c r="R1441" s="6" t="s">
        <v>37</v>
      </c>
      <c r="S1441" s="6" t="s">
        <v>49</v>
      </c>
      <c r="T1441" s="6" t="s">
        <v>37</v>
      </c>
      <c r="U1441" s="6" t="s">
        <v>49</v>
      </c>
      <c r="V1441" s="6" t="s">
        <v>49</v>
      </c>
      <c r="W1441" s="6" t="s">
        <v>88</v>
      </c>
      <c r="X1441" s="6" t="s">
        <v>940</v>
      </c>
      <c r="Y1441" s="6" t="s">
        <v>1187</v>
      </c>
      <c r="Z1441" s="6" t="s">
        <v>37</v>
      </c>
    </row>
    <row r="1442" spans="1:26" ht="13.2">
      <c r="A1442" s="5">
        <v>45165.898308935182</v>
      </c>
      <c r="B1442" s="6" t="s">
        <v>2656</v>
      </c>
      <c r="C1442" s="6" t="s">
        <v>27</v>
      </c>
      <c r="D1442" s="6" t="s">
        <v>2657</v>
      </c>
      <c r="E1442" s="6" t="s">
        <v>75</v>
      </c>
      <c r="F1442" s="6" t="s">
        <v>248</v>
      </c>
      <c r="G1442" s="6" t="s">
        <v>31</v>
      </c>
      <c r="H1442" s="6" t="s">
        <v>83</v>
      </c>
      <c r="I1442" s="6" t="s">
        <v>47</v>
      </c>
      <c r="J1442" s="6" t="s">
        <v>48</v>
      </c>
      <c r="K1442" s="6" t="s">
        <v>48</v>
      </c>
      <c r="L1442" s="6" t="s">
        <v>48</v>
      </c>
      <c r="M1442" s="6" t="s">
        <v>48</v>
      </c>
      <c r="N1442" s="6" t="s">
        <v>48</v>
      </c>
      <c r="O1442" s="6" t="s">
        <v>49</v>
      </c>
      <c r="P1442" s="6" t="s">
        <v>37</v>
      </c>
      <c r="Q1442" s="6" t="s">
        <v>37</v>
      </c>
      <c r="R1442" s="6" t="s">
        <v>49</v>
      </c>
      <c r="S1442" s="6" t="s">
        <v>37</v>
      </c>
      <c r="T1442" s="6" t="s">
        <v>37</v>
      </c>
      <c r="U1442" s="6" t="s">
        <v>69</v>
      </c>
      <c r="V1442" s="6" t="s">
        <v>49</v>
      </c>
      <c r="W1442" s="6" t="s">
        <v>88</v>
      </c>
      <c r="X1442" s="6" t="s">
        <v>1652</v>
      </c>
      <c r="Y1442" s="6" t="s">
        <v>168</v>
      </c>
      <c r="Z1442" s="6" t="s">
        <v>2658</v>
      </c>
    </row>
    <row r="1443" spans="1:26" ht="13.2">
      <c r="A1443" s="5">
        <v>45165.900525821758</v>
      </c>
      <c r="B1443" s="6" t="s">
        <v>2659</v>
      </c>
      <c r="C1443" s="6" t="s">
        <v>27</v>
      </c>
      <c r="D1443" s="6" t="s">
        <v>2660</v>
      </c>
      <c r="E1443" s="6" t="s">
        <v>29</v>
      </c>
      <c r="F1443" s="6" t="s">
        <v>30</v>
      </c>
      <c r="G1443" s="6" t="s">
        <v>31</v>
      </c>
      <c r="H1443" s="6" t="s">
        <v>148</v>
      </c>
      <c r="I1443" s="6" t="s">
        <v>47</v>
      </c>
      <c r="J1443" s="6" t="s">
        <v>48</v>
      </c>
      <c r="K1443" s="6" t="s">
        <v>48</v>
      </c>
      <c r="L1443" s="6" t="s">
        <v>48</v>
      </c>
      <c r="M1443" s="6" t="s">
        <v>60</v>
      </c>
      <c r="N1443" s="6" t="s">
        <v>48</v>
      </c>
      <c r="O1443" s="6" t="s">
        <v>49</v>
      </c>
      <c r="P1443" s="6" t="s">
        <v>37</v>
      </c>
      <c r="Q1443" s="6" t="s">
        <v>49</v>
      </c>
      <c r="R1443" s="6" t="s">
        <v>49</v>
      </c>
      <c r="S1443" s="6" t="s">
        <v>49</v>
      </c>
      <c r="T1443" s="6" t="s">
        <v>69</v>
      </c>
      <c r="U1443" s="6" t="s">
        <v>49</v>
      </c>
      <c r="V1443" s="6" t="s">
        <v>69</v>
      </c>
      <c r="W1443" s="6" t="s">
        <v>88</v>
      </c>
      <c r="X1443" s="6" t="s">
        <v>1501</v>
      </c>
      <c r="Y1443" s="6" t="s">
        <v>168</v>
      </c>
      <c r="Z1443" s="6" t="s">
        <v>2661</v>
      </c>
    </row>
    <row r="1444" spans="1:26" ht="13.2">
      <c r="A1444" s="5">
        <v>45165.902023136572</v>
      </c>
      <c r="B1444" s="6" t="s">
        <v>2656</v>
      </c>
      <c r="C1444" s="6" t="s">
        <v>27</v>
      </c>
      <c r="D1444" s="6" t="s">
        <v>2657</v>
      </c>
      <c r="E1444" s="6" t="s">
        <v>75</v>
      </c>
      <c r="F1444" s="6" t="s">
        <v>248</v>
      </c>
      <c r="G1444" s="6" t="s">
        <v>31</v>
      </c>
      <c r="H1444" s="6" t="s">
        <v>83</v>
      </c>
      <c r="I1444" s="6" t="s">
        <v>47</v>
      </c>
      <c r="J1444" s="6" t="s">
        <v>48</v>
      </c>
      <c r="K1444" s="6" t="s">
        <v>48</v>
      </c>
      <c r="L1444" s="6" t="s">
        <v>48</v>
      </c>
      <c r="M1444" s="6" t="s">
        <v>48</v>
      </c>
      <c r="N1444" s="6" t="s">
        <v>48</v>
      </c>
      <c r="O1444" s="6" t="s">
        <v>49</v>
      </c>
      <c r="P1444" s="6" t="s">
        <v>37</v>
      </c>
      <c r="Q1444" s="6" t="s">
        <v>37</v>
      </c>
      <c r="R1444" s="6" t="s">
        <v>37</v>
      </c>
      <c r="S1444" s="6" t="s">
        <v>49</v>
      </c>
      <c r="T1444" s="6" t="s">
        <v>37</v>
      </c>
      <c r="U1444" s="6" t="s">
        <v>37</v>
      </c>
      <c r="V1444" s="6" t="s">
        <v>49</v>
      </c>
      <c r="W1444" s="6" t="s">
        <v>100</v>
      </c>
      <c r="X1444" s="6" t="s">
        <v>1652</v>
      </c>
      <c r="Y1444" s="6" t="s">
        <v>90</v>
      </c>
      <c r="Z1444" s="6" t="s">
        <v>2662</v>
      </c>
    </row>
    <row r="1445" spans="1:26" ht="13.2">
      <c r="A1445" s="5">
        <v>45165.907655752315</v>
      </c>
      <c r="B1445" s="6" t="s">
        <v>2667</v>
      </c>
      <c r="C1445" s="6" t="s">
        <v>27</v>
      </c>
      <c r="D1445" s="6" t="s">
        <v>2470</v>
      </c>
      <c r="E1445" s="6" t="s">
        <v>29</v>
      </c>
      <c r="F1445" s="6" t="s">
        <v>248</v>
      </c>
      <c r="G1445" s="6" t="s">
        <v>31</v>
      </c>
      <c r="H1445" s="6" t="s">
        <v>226</v>
      </c>
      <c r="I1445" s="6" t="s">
        <v>33</v>
      </c>
      <c r="J1445" s="6" t="s">
        <v>34</v>
      </c>
      <c r="K1445" s="6" t="s">
        <v>35</v>
      </c>
      <c r="L1445" s="6" t="s">
        <v>35</v>
      </c>
      <c r="M1445" s="6" t="s">
        <v>35</v>
      </c>
      <c r="N1445" s="6" t="s">
        <v>34</v>
      </c>
      <c r="O1445" s="6" t="s">
        <v>36</v>
      </c>
      <c r="P1445" s="6" t="s">
        <v>37</v>
      </c>
      <c r="Q1445" s="6" t="s">
        <v>37</v>
      </c>
      <c r="R1445" s="6" t="s">
        <v>37</v>
      </c>
      <c r="S1445" s="6" t="s">
        <v>38</v>
      </c>
      <c r="T1445" s="6" t="s">
        <v>37</v>
      </c>
      <c r="U1445" s="6" t="s">
        <v>363</v>
      </c>
      <c r="V1445" s="6" t="s">
        <v>363</v>
      </c>
      <c r="W1445" s="6" t="s">
        <v>106</v>
      </c>
      <c r="X1445" s="6" t="s">
        <v>1444</v>
      </c>
      <c r="Y1445" s="6" t="s">
        <v>193</v>
      </c>
      <c r="Z1445" s="6" t="s">
        <v>2668</v>
      </c>
    </row>
    <row r="1446" spans="1:26" ht="13.2">
      <c r="A1446" s="5">
        <v>45165.907742650466</v>
      </c>
      <c r="B1446" s="6" t="s">
        <v>2669</v>
      </c>
      <c r="C1446" s="6" t="s">
        <v>27</v>
      </c>
      <c r="D1446" s="6" t="s">
        <v>2670</v>
      </c>
      <c r="E1446" s="6" t="s">
        <v>75</v>
      </c>
      <c r="F1446" s="6" t="s">
        <v>248</v>
      </c>
      <c r="G1446" s="6" t="s">
        <v>31</v>
      </c>
      <c r="H1446" s="6" t="s">
        <v>59</v>
      </c>
      <c r="I1446" s="6" t="s">
        <v>33</v>
      </c>
      <c r="J1446" s="6" t="s">
        <v>34</v>
      </c>
      <c r="K1446" s="6" t="s">
        <v>34</v>
      </c>
      <c r="L1446" s="6" t="s">
        <v>34</v>
      </c>
      <c r="M1446" s="6" t="s">
        <v>34</v>
      </c>
      <c r="N1446" s="6" t="s">
        <v>34</v>
      </c>
      <c r="O1446" s="6" t="s">
        <v>87</v>
      </c>
      <c r="P1446" s="6" t="s">
        <v>49</v>
      </c>
      <c r="Q1446" s="6" t="s">
        <v>38</v>
      </c>
      <c r="R1446" s="6" t="s">
        <v>38</v>
      </c>
      <c r="S1446" s="6" t="s">
        <v>38</v>
      </c>
      <c r="T1446" s="6" t="s">
        <v>49</v>
      </c>
      <c r="U1446" s="6" t="s">
        <v>49</v>
      </c>
      <c r="V1446" s="6" t="s">
        <v>49</v>
      </c>
      <c r="W1446" s="6" t="s">
        <v>70</v>
      </c>
      <c r="X1446" s="6" t="s">
        <v>940</v>
      </c>
      <c r="Y1446" s="6" t="s">
        <v>789</v>
      </c>
      <c r="Z1446" s="6" t="s">
        <v>2671</v>
      </c>
    </row>
    <row r="1447" spans="1:26" ht="13.2">
      <c r="A1447" s="5">
        <v>45165.914066724537</v>
      </c>
      <c r="B1447" s="6" t="s">
        <v>2676</v>
      </c>
      <c r="C1447" s="6" t="s">
        <v>27</v>
      </c>
      <c r="D1447" s="6" t="s">
        <v>2677</v>
      </c>
      <c r="E1447" s="6" t="s">
        <v>29</v>
      </c>
      <c r="F1447" s="6" t="s">
        <v>30</v>
      </c>
      <c r="G1447" s="6" t="s">
        <v>2678</v>
      </c>
      <c r="H1447" s="6" t="s">
        <v>59</v>
      </c>
      <c r="I1447" s="6" t="s">
        <v>47</v>
      </c>
      <c r="J1447" s="6" t="s">
        <v>48</v>
      </c>
      <c r="K1447" s="6" t="s">
        <v>60</v>
      </c>
      <c r="L1447" s="6" t="s">
        <v>48</v>
      </c>
      <c r="M1447" s="6" t="s">
        <v>48</v>
      </c>
      <c r="N1447" s="6" t="s">
        <v>48</v>
      </c>
      <c r="O1447" s="6" t="s">
        <v>49</v>
      </c>
      <c r="P1447" s="6" t="s">
        <v>49</v>
      </c>
      <c r="Q1447" s="6" t="s">
        <v>37</v>
      </c>
      <c r="R1447" s="6" t="s">
        <v>49</v>
      </c>
      <c r="S1447" s="6" t="s">
        <v>49</v>
      </c>
      <c r="T1447" s="6" t="s">
        <v>37</v>
      </c>
      <c r="U1447" s="6" t="s">
        <v>37</v>
      </c>
      <c r="V1447" s="6" t="s">
        <v>49</v>
      </c>
      <c r="W1447" s="6" t="s">
        <v>726</v>
      </c>
      <c r="X1447" s="6" t="s">
        <v>978</v>
      </c>
      <c r="Y1447" s="6" t="s">
        <v>2679</v>
      </c>
      <c r="Z1447" s="6" t="s">
        <v>2680</v>
      </c>
    </row>
    <row r="1448" spans="1:26" ht="13.2">
      <c r="A1448" s="5">
        <v>45165.915807349535</v>
      </c>
      <c r="B1448" s="6" t="s">
        <v>2681</v>
      </c>
      <c r="C1448" s="6" t="s">
        <v>27</v>
      </c>
      <c r="D1448" s="6" t="s">
        <v>2682</v>
      </c>
      <c r="E1448" s="6" t="s">
        <v>29</v>
      </c>
      <c r="F1448" s="6" t="s">
        <v>248</v>
      </c>
      <c r="G1448" s="6" t="s">
        <v>214</v>
      </c>
      <c r="H1448" s="6" t="s">
        <v>59</v>
      </c>
      <c r="I1448" s="6" t="s">
        <v>47</v>
      </c>
      <c r="J1448" s="6" t="s">
        <v>60</v>
      </c>
      <c r="K1448" s="6" t="s">
        <v>60</v>
      </c>
      <c r="L1448" s="6" t="s">
        <v>60</v>
      </c>
      <c r="M1448" s="6" t="s">
        <v>60</v>
      </c>
      <c r="N1448" s="6" t="s">
        <v>60</v>
      </c>
      <c r="O1448" s="6" t="s">
        <v>68</v>
      </c>
      <c r="P1448" s="6" t="s">
        <v>69</v>
      </c>
      <c r="Q1448" s="6" t="s">
        <v>69</v>
      </c>
      <c r="R1448" s="6" t="s">
        <v>69</v>
      </c>
      <c r="S1448" s="6" t="s">
        <v>69</v>
      </c>
      <c r="T1448" s="6" t="s">
        <v>69</v>
      </c>
      <c r="U1448" s="6" t="s">
        <v>69</v>
      </c>
      <c r="V1448" s="6" t="s">
        <v>69</v>
      </c>
      <c r="W1448" s="6" t="s">
        <v>70</v>
      </c>
      <c r="X1448" s="6" t="s">
        <v>1391</v>
      </c>
      <c r="Y1448" s="6" t="s">
        <v>1089</v>
      </c>
      <c r="Z1448" s="6" t="s">
        <v>2683</v>
      </c>
    </row>
    <row r="1449" spans="1:26" ht="13.2">
      <c r="A1449" s="5">
        <v>45165.919273993059</v>
      </c>
      <c r="B1449" s="6" t="s">
        <v>2686</v>
      </c>
      <c r="C1449" s="6" t="s">
        <v>27</v>
      </c>
      <c r="D1449" s="6" t="s">
        <v>2687</v>
      </c>
      <c r="E1449" s="6" t="s">
        <v>75</v>
      </c>
      <c r="F1449" s="6" t="s">
        <v>30</v>
      </c>
      <c r="G1449" s="6" t="s">
        <v>31</v>
      </c>
      <c r="H1449" s="6" t="s">
        <v>59</v>
      </c>
      <c r="I1449" s="6" t="s">
        <v>47</v>
      </c>
      <c r="J1449" s="6" t="s">
        <v>48</v>
      </c>
      <c r="K1449" s="6" t="s">
        <v>48</v>
      </c>
      <c r="L1449" s="6" t="s">
        <v>48</v>
      </c>
      <c r="M1449" s="6" t="s">
        <v>48</v>
      </c>
      <c r="N1449" s="6" t="s">
        <v>48</v>
      </c>
      <c r="O1449" s="6" t="s">
        <v>87</v>
      </c>
      <c r="P1449" s="6" t="s">
        <v>37</v>
      </c>
      <c r="Q1449" s="6" t="s">
        <v>37</v>
      </c>
      <c r="R1449" s="6" t="s">
        <v>37</v>
      </c>
      <c r="S1449" s="6" t="s">
        <v>37</v>
      </c>
      <c r="T1449" s="6" t="s">
        <v>37</v>
      </c>
      <c r="U1449" s="6" t="s">
        <v>37</v>
      </c>
      <c r="V1449" s="6" t="s">
        <v>37</v>
      </c>
      <c r="W1449" s="6" t="s">
        <v>100</v>
      </c>
      <c r="X1449" s="6" t="s">
        <v>1052</v>
      </c>
      <c r="Y1449" s="6" t="s">
        <v>79</v>
      </c>
      <c r="Z1449" s="6" t="s">
        <v>2688</v>
      </c>
    </row>
    <row r="1450" spans="1:26" ht="13.2">
      <c r="A1450" s="5">
        <v>45165.920272083335</v>
      </c>
      <c r="B1450" s="6" t="s">
        <v>2689</v>
      </c>
      <c r="C1450" s="6" t="s">
        <v>27</v>
      </c>
      <c r="D1450" s="6" t="s">
        <v>2690</v>
      </c>
      <c r="E1450" s="6" t="s">
        <v>230</v>
      </c>
      <c r="F1450" s="6" t="s">
        <v>248</v>
      </c>
      <c r="G1450" s="6" t="s">
        <v>867</v>
      </c>
      <c r="H1450" s="6" t="s">
        <v>83</v>
      </c>
      <c r="I1450" s="6" t="s">
        <v>33</v>
      </c>
      <c r="J1450" s="6" t="s">
        <v>35</v>
      </c>
      <c r="K1450" s="6" t="s">
        <v>35</v>
      </c>
      <c r="L1450" s="6" t="s">
        <v>35</v>
      </c>
      <c r="M1450" s="6" t="s">
        <v>35</v>
      </c>
      <c r="N1450" s="6" t="s">
        <v>35</v>
      </c>
      <c r="O1450" s="6" t="s">
        <v>49</v>
      </c>
      <c r="P1450" s="6" t="s">
        <v>37</v>
      </c>
      <c r="Q1450" s="6" t="s">
        <v>37</v>
      </c>
      <c r="R1450" s="6" t="s">
        <v>37</v>
      </c>
      <c r="S1450" s="6" t="s">
        <v>49</v>
      </c>
      <c r="T1450" s="6" t="s">
        <v>37</v>
      </c>
      <c r="U1450" s="6" t="s">
        <v>37</v>
      </c>
      <c r="V1450" s="6" t="s">
        <v>49</v>
      </c>
      <c r="W1450" s="6" t="s">
        <v>61</v>
      </c>
      <c r="X1450" s="6" t="s">
        <v>1435</v>
      </c>
      <c r="Y1450" s="6" t="s">
        <v>2142</v>
      </c>
      <c r="Z1450" s="6" t="s">
        <v>2691</v>
      </c>
    </row>
    <row r="1451" spans="1:26" ht="13.2">
      <c r="A1451" s="5">
        <v>45165.92159445602</v>
      </c>
      <c r="B1451" s="6" t="s">
        <v>2692</v>
      </c>
      <c r="C1451" s="6" t="s">
        <v>44</v>
      </c>
      <c r="D1451" s="6" t="s">
        <v>2693</v>
      </c>
      <c r="E1451" s="6" t="s">
        <v>75</v>
      </c>
      <c r="F1451" s="6" t="s">
        <v>248</v>
      </c>
      <c r="G1451" s="6" t="s">
        <v>31</v>
      </c>
      <c r="H1451" s="6" t="s">
        <v>59</v>
      </c>
      <c r="I1451" s="6" t="s">
        <v>47</v>
      </c>
      <c r="J1451" s="6" t="s">
        <v>35</v>
      </c>
      <c r="K1451" s="6" t="s">
        <v>35</v>
      </c>
      <c r="L1451" s="6" t="s">
        <v>35</v>
      </c>
      <c r="M1451" s="6" t="s">
        <v>35</v>
      </c>
      <c r="N1451" s="6" t="s">
        <v>35</v>
      </c>
      <c r="O1451" s="6" t="s">
        <v>87</v>
      </c>
      <c r="P1451" s="6" t="s">
        <v>37</v>
      </c>
      <c r="Q1451" s="6" t="s">
        <v>37</v>
      </c>
      <c r="R1451" s="6" t="s">
        <v>37</v>
      </c>
      <c r="S1451" s="6" t="s">
        <v>37</v>
      </c>
      <c r="T1451" s="6" t="s">
        <v>37</v>
      </c>
      <c r="U1451" s="6" t="s">
        <v>37</v>
      </c>
      <c r="V1451" s="6" t="s">
        <v>37</v>
      </c>
      <c r="W1451" s="6" t="s">
        <v>132</v>
      </c>
      <c r="X1451" s="6" t="s">
        <v>1391</v>
      </c>
      <c r="Y1451" s="6" t="s">
        <v>349</v>
      </c>
      <c r="Z1451" s="6" t="s">
        <v>2694</v>
      </c>
    </row>
    <row r="1452" spans="1:26" ht="13.2">
      <c r="A1452" s="5">
        <v>45165.928109247689</v>
      </c>
      <c r="B1452" s="6" t="s">
        <v>2701</v>
      </c>
      <c r="C1452" s="6" t="s">
        <v>27</v>
      </c>
      <c r="D1452" s="6" t="s">
        <v>609</v>
      </c>
      <c r="E1452" s="6" t="s">
        <v>75</v>
      </c>
      <c r="F1452" s="6" t="s">
        <v>30</v>
      </c>
      <c r="G1452" s="6" t="s">
        <v>31</v>
      </c>
      <c r="H1452" s="6" t="s">
        <v>32</v>
      </c>
      <c r="I1452" s="6" t="s">
        <v>47</v>
      </c>
      <c r="J1452" s="6" t="s">
        <v>48</v>
      </c>
      <c r="K1452" s="6" t="s">
        <v>35</v>
      </c>
      <c r="L1452" s="6" t="s">
        <v>48</v>
      </c>
      <c r="M1452" s="6" t="s">
        <v>48</v>
      </c>
      <c r="N1452" s="6" t="s">
        <v>48</v>
      </c>
      <c r="O1452" s="6" t="s">
        <v>68</v>
      </c>
      <c r="P1452" s="6" t="s">
        <v>69</v>
      </c>
      <c r="Q1452" s="6" t="s">
        <v>49</v>
      </c>
      <c r="R1452" s="6" t="s">
        <v>49</v>
      </c>
      <c r="S1452" s="6" t="s">
        <v>49</v>
      </c>
      <c r="T1452" s="6" t="s">
        <v>37</v>
      </c>
      <c r="U1452" s="6" t="s">
        <v>37</v>
      </c>
      <c r="V1452" s="6" t="s">
        <v>49</v>
      </c>
      <c r="W1452" s="6" t="s">
        <v>126</v>
      </c>
      <c r="X1452" s="6" t="s">
        <v>1673</v>
      </c>
      <c r="Y1452" s="6" t="s">
        <v>2702</v>
      </c>
      <c r="Z1452" s="6" t="s">
        <v>2703</v>
      </c>
    </row>
    <row r="1453" spans="1:26" ht="13.2">
      <c r="A1453" s="5">
        <v>45165.928890173614</v>
      </c>
      <c r="B1453" s="6" t="s">
        <v>2707</v>
      </c>
      <c r="C1453" s="6" t="s">
        <v>27</v>
      </c>
      <c r="D1453" s="6" t="s">
        <v>2708</v>
      </c>
      <c r="E1453" s="6" t="s">
        <v>29</v>
      </c>
      <c r="F1453" s="6" t="s">
        <v>248</v>
      </c>
      <c r="G1453" s="6" t="s">
        <v>31</v>
      </c>
      <c r="H1453" s="6" t="s">
        <v>112</v>
      </c>
      <c r="I1453" s="6" t="s">
        <v>33</v>
      </c>
      <c r="J1453" s="6" t="s">
        <v>35</v>
      </c>
      <c r="K1453" s="6" t="s">
        <v>35</v>
      </c>
      <c r="L1453" s="6" t="s">
        <v>35</v>
      </c>
      <c r="M1453" s="6" t="s">
        <v>35</v>
      </c>
      <c r="N1453" s="6" t="s">
        <v>35</v>
      </c>
      <c r="O1453" s="6" t="s">
        <v>87</v>
      </c>
      <c r="P1453" s="6" t="s">
        <v>37</v>
      </c>
      <c r="Q1453" s="6" t="s">
        <v>37</v>
      </c>
      <c r="R1453" s="6" t="s">
        <v>37</v>
      </c>
      <c r="S1453" s="6" t="s">
        <v>37</v>
      </c>
      <c r="T1453" s="6" t="s">
        <v>37</v>
      </c>
      <c r="U1453" s="6" t="s">
        <v>37</v>
      </c>
      <c r="V1453" s="6" t="s">
        <v>37</v>
      </c>
      <c r="W1453" s="6" t="s">
        <v>126</v>
      </c>
      <c r="X1453" s="6" t="s">
        <v>1141</v>
      </c>
      <c r="Y1453" s="6" t="s">
        <v>128</v>
      </c>
      <c r="Z1453" s="6" t="s">
        <v>2709</v>
      </c>
    </row>
    <row r="1454" spans="1:26" ht="13.2">
      <c r="A1454" s="5">
        <v>45165.942777546297</v>
      </c>
      <c r="B1454" s="6" t="s">
        <v>2714</v>
      </c>
      <c r="C1454" s="6" t="s">
        <v>27</v>
      </c>
      <c r="D1454" s="6" t="s">
        <v>2715</v>
      </c>
      <c r="E1454" s="6" t="s">
        <v>29</v>
      </c>
      <c r="F1454" s="6" t="s">
        <v>30</v>
      </c>
      <c r="G1454" s="6" t="s">
        <v>2716</v>
      </c>
      <c r="H1454" s="6" t="s">
        <v>83</v>
      </c>
      <c r="I1454" s="6" t="s">
        <v>33</v>
      </c>
      <c r="J1454" s="6" t="s">
        <v>34</v>
      </c>
      <c r="K1454" s="6" t="s">
        <v>34</v>
      </c>
      <c r="L1454" s="6" t="s">
        <v>35</v>
      </c>
      <c r="M1454" s="6" t="s">
        <v>35</v>
      </c>
      <c r="N1454" s="6" t="s">
        <v>34</v>
      </c>
      <c r="O1454" s="6" t="s">
        <v>49</v>
      </c>
      <c r="P1454" s="6" t="s">
        <v>37</v>
      </c>
      <c r="Q1454" s="6" t="s">
        <v>49</v>
      </c>
      <c r="R1454" s="6" t="s">
        <v>38</v>
      </c>
      <c r="S1454" s="6" t="s">
        <v>49</v>
      </c>
      <c r="T1454" s="6" t="s">
        <v>37</v>
      </c>
      <c r="U1454" s="6" t="s">
        <v>38</v>
      </c>
      <c r="V1454" s="6" t="s">
        <v>38</v>
      </c>
      <c r="W1454" s="6" t="s">
        <v>106</v>
      </c>
      <c r="X1454" s="6" t="s">
        <v>1444</v>
      </c>
      <c r="Y1454" s="6" t="s">
        <v>1718</v>
      </c>
      <c r="Z1454" s="6" t="s">
        <v>2717</v>
      </c>
    </row>
    <row r="1455" spans="1:26" ht="13.2">
      <c r="A1455" s="5">
        <v>45165.943422997691</v>
      </c>
      <c r="B1455" s="6" t="s">
        <v>2718</v>
      </c>
      <c r="C1455" s="6" t="s">
        <v>27</v>
      </c>
      <c r="D1455" s="6" t="s">
        <v>111</v>
      </c>
      <c r="E1455" s="6" t="s">
        <v>29</v>
      </c>
      <c r="F1455" s="6" t="s">
        <v>30</v>
      </c>
      <c r="G1455" s="6" t="s">
        <v>31</v>
      </c>
      <c r="H1455" s="6" t="s">
        <v>83</v>
      </c>
      <c r="I1455" s="6" t="s">
        <v>47</v>
      </c>
      <c r="J1455" s="6" t="s">
        <v>48</v>
      </c>
      <c r="K1455" s="6" t="s">
        <v>48</v>
      </c>
      <c r="L1455" s="6" t="s">
        <v>48</v>
      </c>
      <c r="M1455" s="6" t="s">
        <v>48</v>
      </c>
      <c r="N1455" s="6" t="s">
        <v>48</v>
      </c>
      <c r="O1455" s="6" t="s">
        <v>49</v>
      </c>
      <c r="P1455" s="6" t="s">
        <v>49</v>
      </c>
      <c r="Q1455" s="6" t="s">
        <v>49</v>
      </c>
      <c r="R1455" s="6" t="s">
        <v>49</v>
      </c>
      <c r="S1455" s="6" t="s">
        <v>49</v>
      </c>
      <c r="T1455" s="6" t="s">
        <v>49</v>
      </c>
      <c r="U1455" s="6" t="s">
        <v>49</v>
      </c>
      <c r="V1455" s="6" t="s">
        <v>49</v>
      </c>
      <c r="W1455" s="6" t="s">
        <v>100</v>
      </c>
      <c r="X1455" s="6" t="s">
        <v>1180</v>
      </c>
      <c r="Y1455" s="6" t="s">
        <v>301</v>
      </c>
      <c r="Z1455" s="6" t="s">
        <v>2719</v>
      </c>
    </row>
    <row r="1456" spans="1:26" ht="13.2">
      <c r="A1456" s="5">
        <v>45165.948689803241</v>
      </c>
      <c r="B1456" s="6" t="s">
        <v>2723</v>
      </c>
      <c r="C1456" s="6" t="s">
        <v>27</v>
      </c>
      <c r="D1456" s="6" t="s">
        <v>2724</v>
      </c>
      <c r="E1456" s="6" t="s">
        <v>75</v>
      </c>
      <c r="F1456" s="6" t="s">
        <v>30</v>
      </c>
      <c r="G1456" s="6" t="s">
        <v>31</v>
      </c>
      <c r="H1456" s="6" t="s">
        <v>32</v>
      </c>
      <c r="I1456" s="6" t="s">
        <v>47</v>
      </c>
      <c r="J1456" s="6" t="s">
        <v>48</v>
      </c>
      <c r="K1456" s="6" t="s">
        <v>48</v>
      </c>
      <c r="L1456" s="6" t="s">
        <v>48</v>
      </c>
      <c r="M1456" s="6" t="s">
        <v>60</v>
      </c>
      <c r="N1456" s="6" t="s">
        <v>48</v>
      </c>
      <c r="O1456" s="6" t="s">
        <v>49</v>
      </c>
      <c r="P1456" s="6" t="s">
        <v>37</v>
      </c>
      <c r="Q1456" s="6" t="s">
        <v>49</v>
      </c>
      <c r="R1456" s="6" t="s">
        <v>49</v>
      </c>
      <c r="S1456" s="6" t="s">
        <v>49</v>
      </c>
      <c r="T1456" s="6" t="s">
        <v>37</v>
      </c>
      <c r="U1456" s="6" t="s">
        <v>37</v>
      </c>
      <c r="V1456" s="6" t="s">
        <v>49</v>
      </c>
      <c r="W1456" s="6" t="s">
        <v>713</v>
      </c>
      <c r="X1456" s="6" t="s">
        <v>940</v>
      </c>
      <c r="Y1456" s="6" t="s">
        <v>2725</v>
      </c>
      <c r="Z1456" s="6" t="s">
        <v>2726</v>
      </c>
    </row>
    <row r="1457" spans="1:26" ht="13.2">
      <c r="A1457" s="5">
        <v>45165.951207638893</v>
      </c>
      <c r="B1457" s="6" t="s">
        <v>2727</v>
      </c>
      <c r="C1457" s="6" t="s">
        <v>44</v>
      </c>
      <c r="D1457" s="6" t="s">
        <v>2728</v>
      </c>
      <c r="E1457" s="6" t="s">
        <v>29</v>
      </c>
      <c r="F1457" s="6" t="s">
        <v>30</v>
      </c>
      <c r="G1457" s="6" t="s">
        <v>2729</v>
      </c>
      <c r="H1457" s="6" t="s">
        <v>201</v>
      </c>
      <c r="I1457" s="6" t="s">
        <v>33</v>
      </c>
      <c r="J1457" s="6" t="s">
        <v>35</v>
      </c>
      <c r="K1457" s="6" t="s">
        <v>34</v>
      </c>
      <c r="L1457" s="6" t="s">
        <v>35</v>
      </c>
      <c r="M1457" s="6" t="s">
        <v>35</v>
      </c>
      <c r="N1457" s="6" t="s">
        <v>35</v>
      </c>
      <c r="O1457" s="6" t="s">
        <v>49</v>
      </c>
      <c r="P1457" s="6" t="s">
        <v>37</v>
      </c>
      <c r="Q1457" s="6" t="s">
        <v>37</v>
      </c>
      <c r="R1457" s="6" t="s">
        <v>37</v>
      </c>
      <c r="S1457" s="6" t="s">
        <v>37</v>
      </c>
      <c r="T1457" s="6" t="s">
        <v>37</v>
      </c>
      <c r="U1457" s="6" t="s">
        <v>37</v>
      </c>
      <c r="V1457" s="6" t="s">
        <v>37</v>
      </c>
      <c r="W1457" s="6" t="s">
        <v>191</v>
      </c>
      <c r="X1457" s="6" t="s">
        <v>1246</v>
      </c>
      <c r="Y1457" s="6" t="s">
        <v>393</v>
      </c>
      <c r="Z1457" s="6" t="s">
        <v>2730</v>
      </c>
    </row>
    <row r="1458" spans="1:26" ht="13.2">
      <c r="A1458" s="5">
        <v>45165.954319745375</v>
      </c>
      <c r="B1458" s="6" t="s">
        <v>2735</v>
      </c>
      <c r="C1458" s="6" t="s">
        <v>44</v>
      </c>
      <c r="D1458" s="6" t="s">
        <v>558</v>
      </c>
      <c r="E1458" s="6" t="s">
        <v>75</v>
      </c>
      <c r="F1458" s="6" t="s">
        <v>248</v>
      </c>
      <c r="G1458" s="6" t="s">
        <v>31</v>
      </c>
      <c r="H1458" s="6" t="s">
        <v>59</v>
      </c>
      <c r="I1458" s="6" t="s">
        <v>33</v>
      </c>
      <c r="J1458" s="6" t="s">
        <v>35</v>
      </c>
      <c r="K1458" s="6" t="s">
        <v>35</v>
      </c>
      <c r="L1458" s="6" t="s">
        <v>35</v>
      </c>
      <c r="M1458" s="6" t="s">
        <v>35</v>
      </c>
      <c r="N1458" s="6" t="s">
        <v>35</v>
      </c>
      <c r="O1458" s="6" t="s">
        <v>87</v>
      </c>
      <c r="P1458" s="6" t="s">
        <v>37</v>
      </c>
      <c r="Q1458" s="6" t="s">
        <v>37</v>
      </c>
      <c r="R1458" s="6" t="s">
        <v>37</v>
      </c>
      <c r="S1458" s="6" t="s">
        <v>37</v>
      </c>
      <c r="T1458" s="6" t="s">
        <v>37</v>
      </c>
      <c r="U1458" s="6" t="s">
        <v>37</v>
      </c>
      <c r="V1458" s="6" t="s">
        <v>37</v>
      </c>
      <c r="W1458" s="6" t="s">
        <v>113</v>
      </c>
      <c r="X1458" s="6" t="s">
        <v>1578</v>
      </c>
      <c r="Y1458" s="6" t="s">
        <v>2736</v>
      </c>
      <c r="Z1458" s="6" t="s">
        <v>2737</v>
      </c>
    </row>
    <row r="1459" spans="1:26" ht="13.2">
      <c r="A1459" s="5">
        <v>45165.984593425921</v>
      </c>
      <c r="B1459" s="6" t="s">
        <v>2738</v>
      </c>
      <c r="C1459" s="6" t="s">
        <v>27</v>
      </c>
      <c r="D1459" s="6" t="s">
        <v>2739</v>
      </c>
      <c r="E1459" s="6" t="s">
        <v>230</v>
      </c>
      <c r="F1459" s="6" t="s">
        <v>30</v>
      </c>
      <c r="G1459" s="6" t="s">
        <v>403</v>
      </c>
      <c r="H1459" s="6" t="s">
        <v>226</v>
      </c>
      <c r="I1459" s="6" t="s">
        <v>33</v>
      </c>
      <c r="J1459" s="6" t="s">
        <v>35</v>
      </c>
      <c r="K1459" s="6" t="s">
        <v>35</v>
      </c>
      <c r="L1459" s="6" t="s">
        <v>35</v>
      </c>
      <c r="M1459" s="6" t="s">
        <v>35</v>
      </c>
      <c r="N1459" s="6" t="s">
        <v>35</v>
      </c>
      <c r="O1459" s="6" t="s">
        <v>49</v>
      </c>
      <c r="P1459" s="6" t="s">
        <v>49</v>
      </c>
      <c r="Q1459" s="6" t="s">
        <v>49</v>
      </c>
      <c r="R1459" s="6" t="s">
        <v>49</v>
      </c>
      <c r="S1459" s="6" t="s">
        <v>49</v>
      </c>
      <c r="T1459" s="6" t="s">
        <v>49</v>
      </c>
      <c r="U1459" s="6" t="s">
        <v>49</v>
      </c>
      <c r="V1459" s="6" t="s">
        <v>37</v>
      </c>
      <c r="W1459" s="6" t="s">
        <v>70</v>
      </c>
      <c r="X1459" s="6" t="s">
        <v>1246</v>
      </c>
      <c r="Y1459" s="6" t="s">
        <v>686</v>
      </c>
      <c r="Z1459" s="6" t="s">
        <v>2740</v>
      </c>
    </row>
    <row r="1460" spans="1:26" ht="13.2">
      <c r="A1460" s="5">
        <v>45166.068816597224</v>
      </c>
      <c r="B1460" s="6" t="s">
        <v>2746</v>
      </c>
      <c r="C1460" s="6" t="s">
        <v>27</v>
      </c>
      <c r="D1460" s="6" t="s">
        <v>500</v>
      </c>
      <c r="E1460" s="6" t="s">
        <v>75</v>
      </c>
      <c r="F1460" s="6" t="s">
        <v>30</v>
      </c>
      <c r="G1460" s="6" t="s">
        <v>31</v>
      </c>
      <c r="H1460" s="6" t="s">
        <v>46</v>
      </c>
      <c r="I1460" s="6" t="s">
        <v>33</v>
      </c>
      <c r="J1460" s="6" t="s">
        <v>34</v>
      </c>
      <c r="K1460" s="6" t="s">
        <v>34</v>
      </c>
      <c r="L1460" s="6" t="s">
        <v>34</v>
      </c>
      <c r="M1460" s="6" t="s">
        <v>34</v>
      </c>
      <c r="N1460" s="6" t="s">
        <v>34</v>
      </c>
      <c r="O1460" s="6" t="s">
        <v>87</v>
      </c>
      <c r="P1460" s="6" t="s">
        <v>37</v>
      </c>
      <c r="Q1460" s="6" t="s">
        <v>38</v>
      </c>
      <c r="R1460" s="6" t="s">
        <v>37</v>
      </c>
      <c r="S1460" s="6" t="s">
        <v>37</v>
      </c>
      <c r="T1460" s="6" t="s">
        <v>37</v>
      </c>
      <c r="U1460" s="6" t="s">
        <v>37</v>
      </c>
      <c r="V1460" s="6" t="s">
        <v>38</v>
      </c>
      <c r="W1460" s="6" t="s">
        <v>2747</v>
      </c>
      <c r="X1460" s="6" t="s">
        <v>1536</v>
      </c>
      <c r="Y1460" s="6" t="s">
        <v>151</v>
      </c>
      <c r="Z1460" s="6" t="s">
        <v>2748</v>
      </c>
    </row>
    <row r="1461" spans="1:26" ht="13.2">
      <c r="A1461" s="5">
        <v>45166.211027800928</v>
      </c>
      <c r="B1461" s="6" t="s">
        <v>2749</v>
      </c>
      <c r="C1461" s="6" t="s">
        <v>27</v>
      </c>
      <c r="D1461" s="6" t="s">
        <v>589</v>
      </c>
      <c r="E1461" s="6" t="s">
        <v>29</v>
      </c>
      <c r="F1461" s="6" t="s">
        <v>30</v>
      </c>
      <c r="G1461" s="6" t="s">
        <v>31</v>
      </c>
      <c r="H1461" s="6" t="s">
        <v>83</v>
      </c>
      <c r="I1461" s="6" t="s">
        <v>33</v>
      </c>
      <c r="J1461" s="6" t="s">
        <v>35</v>
      </c>
      <c r="K1461" s="6" t="s">
        <v>35</v>
      </c>
      <c r="L1461" s="6" t="s">
        <v>35</v>
      </c>
      <c r="M1461" s="6" t="s">
        <v>35</v>
      </c>
      <c r="N1461" s="6" t="s">
        <v>35</v>
      </c>
      <c r="O1461" s="6" t="s">
        <v>49</v>
      </c>
      <c r="P1461" s="6" t="s">
        <v>49</v>
      </c>
      <c r="Q1461" s="6" t="s">
        <v>37</v>
      </c>
      <c r="R1461" s="6" t="s">
        <v>49</v>
      </c>
      <c r="S1461" s="6" t="s">
        <v>37</v>
      </c>
      <c r="T1461" s="6" t="s">
        <v>37</v>
      </c>
      <c r="U1461" s="6" t="s">
        <v>49</v>
      </c>
      <c r="V1461" s="6" t="s">
        <v>37</v>
      </c>
      <c r="W1461" s="6" t="s">
        <v>126</v>
      </c>
      <c r="X1461" s="6" t="s">
        <v>1180</v>
      </c>
      <c r="Y1461" s="6" t="s">
        <v>2461</v>
      </c>
      <c r="Z1461" s="6" t="s">
        <v>2750</v>
      </c>
    </row>
    <row r="1462" spans="1:26" ht="13.2">
      <c r="A1462" s="5">
        <v>45166.23204938657</v>
      </c>
      <c r="B1462" s="6" t="s">
        <v>2755</v>
      </c>
      <c r="C1462" s="6" t="s">
        <v>27</v>
      </c>
      <c r="D1462" s="6" t="s">
        <v>508</v>
      </c>
      <c r="E1462" s="6" t="s">
        <v>29</v>
      </c>
      <c r="F1462" s="6" t="s">
        <v>30</v>
      </c>
      <c r="G1462" s="6" t="s">
        <v>31</v>
      </c>
      <c r="H1462" s="6" t="s">
        <v>112</v>
      </c>
      <c r="I1462" s="6" t="s">
        <v>33</v>
      </c>
      <c r="J1462" s="6" t="s">
        <v>35</v>
      </c>
      <c r="K1462" s="6" t="s">
        <v>35</v>
      </c>
      <c r="L1462" s="6" t="s">
        <v>35</v>
      </c>
      <c r="M1462" s="6" t="s">
        <v>35</v>
      </c>
      <c r="N1462" s="6" t="s">
        <v>35</v>
      </c>
      <c r="O1462" s="6" t="s">
        <v>87</v>
      </c>
      <c r="P1462" s="6" t="s">
        <v>69</v>
      </c>
      <c r="Q1462" s="6" t="s">
        <v>37</v>
      </c>
      <c r="R1462" s="6" t="s">
        <v>38</v>
      </c>
      <c r="S1462" s="6" t="s">
        <v>37</v>
      </c>
      <c r="T1462" s="6" t="s">
        <v>37</v>
      </c>
      <c r="U1462" s="6" t="s">
        <v>37</v>
      </c>
      <c r="V1462" s="6" t="s">
        <v>37</v>
      </c>
      <c r="W1462" s="6" t="s">
        <v>126</v>
      </c>
      <c r="X1462" s="6" t="s">
        <v>978</v>
      </c>
      <c r="Y1462" s="6" t="s">
        <v>97</v>
      </c>
      <c r="Z1462" s="6" t="s">
        <v>2756</v>
      </c>
    </row>
    <row r="1463" spans="1:26" ht="13.2">
      <c r="A1463" s="5">
        <v>45166.232435717597</v>
      </c>
      <c r="B1463" s="6" t="s">
        <v>2757</v>
      </c>
      <c r="C1463" s="6" t="s">
        <v>27</v>
      </c>
      <c r="D1463" s="6" t="s">
        <v>1111</v>
      </c>
      <c r="E1463" s="6" t="s">
        <v>29</v>
      </c>
      <c r="F1463" s="6" t="s">
        <v>248</v>
      </c>
      <c r="G1463" s="6" t="s">
        <v>31</v>
      </c>
      <c r="H1463" s="6" t="s">
        <v>226</v>
      </c>
      <c r="I1463" s="6" t="s">
        <v>47</v>
      </c>
      <c r="J1463" s="6" t="s">
        <v>35</v>
      </c>
      <c r="K1463" s="6" t="s">
        <v>35</v>
      </c>
      <c r="L1463" s="6" t="s">
        <v>48</v>
      </c>
      <c r="M1463" s="6" t="s">
        <v>35</v>
      </c>
      <c r="N1463" s="6" t="s">
        <v>35</v>
      </c>
      <c r="O1463" s="6" t="s">
        <v>87</v>
      </c>
      <c r="P1463" s="6" t="s">
        <v>37</v>
      </c>
      <c r="Q1463" s="6" t="s">
        <v>37</v>
      </c>
      <c r="R1463" s="6" t="s">
        <v>49</v>
      </c>
      <c r="S1463" s="6" t="s">
        <v>37</v>
      </c>
      <c r="T1463" s="6" t="s">
        <v>49</v>
      </c>
      <c r="U1463" s="6" t="s">
        <v>49</v>
      </c>
      <c r="V1463" s="6" t="s">
        <v>49</v>
      </c>
      <c r="W1463" s="6" t="s">
        <v>100</v>
      </c>
      <c r="X1463" s="6" t="s">
        <v>940</v>
      </c>
      <c r="Y1463" s="6" t="s">
        <v>168</v>
      </c>
      <c r="Z1463" s="6" t="s">
        <v>2758</v>
      </c>
    </row>
    <row r="1464" spans="1:26" ht="13.2">
      <c r="A1464" s="5">
        <v>45166.246312476855</v>
      </c>
      <c r="B1464" s="6" t="s">
        <v>2761</v>
      </c>
      <c r="C1464" s="6" t="s">
        <v>27</v>
      </c>
      <c r="D1464" s="6" t="s">
        <v>617</v>
      </c>
      <c r="E1464" s="6" t="s">
        <v>75</v>
      </c>
      <c r="F1464" s="6" t="s">
        <v>248</v>
      </c>
      <c r="G1464" s="6" t="s">
        <v>31</v>
      </c>
      <c r="H1464" s="6" t="s">
        <v>226</v>
      </c>
      <c r="I1464" s="6" t="s">
        <v>33</v>
      </c>
      <c r="J1464" s="6" t="s">
        <v>35</v>
      </c>
      <c r="K1464" s="6" t="s">
        <v>35</v>
      </c>
      <c r="L1464" s="6" t="s">
        <v>35</v>
      </c>
      <c r="M1464" s="6" t="s">
        <v>35</v>
      </c>
      <c r="N1464" s="6" t="s">
        <v>35</v>
      </c>
      <c r="O1464" s="6" t="s">
        <v>87</v>
      </c>
      <c r="P1464" s="6" t="s">
        <v>37</v>
      </c>
      <c r="Q1464" s="6" t="s">
        <v>37</v>
      </c>
      <c r="R1464" s="6" t="s">
        <v>37</v>
      </c>
      <c r="S1464" s="6" t="s">
        <v>37</v>
      </c>
      <c r="T1464" s="6" t="s">
        <v>37</v>
      </c>
      <c r="U1464" s="6" t="s">
        <v>37</v>
      </c>
      <c r="V1464" s="6" t="s">
        <v>37</v>
      </c>
      <c r="W1464" s="6" t="s">
        <v>126</v>
      </c>
      <c r="X1464" s="6" t="s">
        <v>955</v>
      </c>
      <c r="Y1464" s="6" t="s">
        <v>528</v>
      </c>
      <c r="Z1464" s="6" t="s">
        <v>2762</v>
      </c>
    </row>
    <row r="1465" spans="1:26" ht="13.2">
      <c r="A1465" s="5">
        <v>45166.270573379632</v>
      </c>
      <c r="B1465" s="6" t="s">
        <v>2770</v>
      </c>
      <c r="C1465" s="6" t="s">
        <v>44</v>
      </c>
      <c r="D1465" s="6" t="s">
        <v>2771</v>
      </c>
      <c r="E1465" s="6" t="s">
        <v>75</v>
      </c>
      <c r="F1465" s="6" t="s">
        <v>248</v>
      </c>
      <c r="G1465" s="6" t="s">
        <v>31</v>
      </c>
      <c r="H1465" s="6" t="s">
        <v>112</v>
      </c>
      <c r="I1465" s="6" t="s">
        <v>47</v>
      </c>
      <c r="J1465" s="6" t="s">
        <v>48</v>
      </c>
      <c r="K1465" s="6" t="s">
        <v>48</v>
      </c>
      <c r="L1465" s="6" t="s">
        <v>48</v>
      </c>
      <c r="M1465" s="6" t="s">
        <v>48</v>
      </c>
      <c r="N1465" s="6" t="s">
        <v>48</v>
      </c>
      <c r="O1465" s="6" t="s">
        <v>49</v>
      </c>
      <c r="P1465" s="6" t="s">
        <v>49</v>
      </c>
      <c r="Q1465" s="6" t="s">
        <v>49</v>
      </c>
      <c r="R1465" s="6" t="s">
        <v>49</v>
      </c>
      <c r="S1465" s="6" t="s">
        <v>49</v>
      </c>
      <c r="T1465" s="6" t="s">
        <v>49</v>
      </c>
      <c r="U1465" s="6" t="s">
        <v>49</v>
      </c>
      <c r="V1465" s="6" t="s">
        <v>49</v>
      </c>
      <c r="W1465" s="6" t="s">
        <v>238</v>
      </c>
      <c r="X1465" s="6" t="s">
        <v>1004</v>
      </c>
      <c r="Y1465" s="6" t="s">
        <v>2772</v>
      </c>
      <c r="Z1465" s="6" t="s">
        <v>2773</v>
      </c>
    </row>
    <row r="1466" spans="1:26" ht="13.2">
      <c r="A1466" s="5">
        <v>45166.324742025463</v>
      </c>
      <c r="B1466" s="6" t="s">
        <v>2788</v>
      </c>
      <c r="C1466" s="6" t="s">
        <v>27</v>
      </c>
      <c r="D1466" s="6" t="s">
        <v>2789</v>
      </c>
      <c r="E1466" s="6" t="s">
        <v>29</v>
      </c>
      <c r="F1466" s="6" t="s">
        <v>30</v>
      </c>
      <c r="G1466" s="6" t="s">
        <v>31</v>
      </c>
      <c r="H1466" s="6" t="s">
        <v>46</v>
      </c>
      <c r="I1466" s="6" t="s">
        <v>33</v>
      </c>
      <c r="J1466" s="6" t="s">
        <v>35</v>
      </c>
      <c r="K1466" s="6" t="s">
        <v>35</v>
      </c>
      <c r="L1466" s="6" t="s">
        <v>35</v>
      </c>
      <c r="M1466" s="6" t="s">
        <v>35</v>
      </c>
      <c r="N1466" s="6" t="s">
        <v>35</v>
      </c>
      <c r="O1466" s="6" t="s">
        <v>87</v>
      </c>
      <c r="P1466" s="6" t="s">
        <v>37</v>
      </c>
      <c r="Q1466" s="6" t="s">
        <v>37</v>
      </c>
      <c r="R1466" s="6" t="s">
        <v>37</v>
      </c>
      <c r="S1466" s="6" t="s">
        <v>37</v>
      </c>
      <c r="T1466" s="6" t="s">
        <v>37</v>
      </c>
      <c r="U1466" s="6" t="s">
        <v>37</v>
      </c>
      <c r="V1466" s="6" t="s">
        <v>37</v>
      </c>
      <c r="W1466" s="6" t="s">
        <v>100</v>
      </c>
      <c r="X1466" s="6" t="s">
        <v>2540</v>
      </c>
      <c r="Y1466" s="6" t="s">
        <v>2790</v>
      </c>
      <c r="Z1466" s="6" t="s">
        <v>2791</v>
      </c>
    </row>
    <row r="1467" spans="1:26" ht="13.2">
      <c r="A1467" s="5">
        <v>45166.336627731478</v>
      </c>
      <c r="B1467" s="6" t="s">
        <v>1597</v>
      </c>
      <c r="C1467" s="6" t="s">
        <v>27</v>
      </c>
      <c r="D1467" s="6" t="s">
        <v>1598</v>
      </c>
      <c r="E1467" s="6" t="s">
        <v>29</v>
      </c>
      <c r="F1467" s="6" t="s">
        <v>248</v>
      </c>
      <c r="G1467" s="6" t="s">
        <v>2792</v>
      </c>
      <c r="H1467" s="6" t="s">
        <v>46</v>
      </c>
      <c r="I1467" s="6" t="s">
        <v>33</v>
      </c>
      <c r="J1467" s="6" t="s">
        <v>35</v>
      </c>
      <c r="K1467" s="6" t="s">
        <v>35</v>
      </c>
      <c r="L1467" s="6" t="s">
        <v>35</v>
      </c>
      <c r="M1467" s="6" t="s">
        <v>35</v>
      </c>
      <c r="N1467" s="6" t="s">
        <v>35</v>
      </c>
      <c r="O1467" s="6" t="s">
        <v>87</v>
      </c>
      <c r="P1467" s="6" t="s">
        <v>37</v>
      </c>
      <c r="Q1467" s="6" t="s">
        <v>37</v>
      </c>
      <c r="R1467" s="6" t="s">
        <v>37</v>
      </c>
      <c r="S1467" s="6" t="s">
        <v>37</v>
      </c>
      <c r="T1467" s="6" t="s">
        <v>37</v>
      </c>
      <c r="U1467" s="6" t="s">
        <v>37</v>
      </c>
      <c r="V1467" s="6" t="s">
        <v>37</v>
      </c>
      <c r="W1467" s="6" t="s">
        <v>126</v>
      </c>
      <c r="X1467" s="6" t="s">
        <v>1652</v>
      </c>
      <c r="Y1467" s="6" t="s">
        <v>90</v>
      </c>
      <c r="Z1467" s="6" t="s">
        <v>2793</v>
      </c>
    </row>
    <row r="1468" spans="1:26" ht="13.2">
      <c r="A1468" s="5">
        <v>45166.341753668981</v>
      </c>
      <c r="B1468" s="6" t="s">
        <v>2799</v>
      </c>
      <c r="C1468" s="6" t="s">
        <v>27</v>
      </c>
      <c r="D1468" s="6" t="s">
        <v>1111</v>
      </c>
      <c r="E1468" s="6" t="s">
        <v>29</v>
      </c>
      <c r="F1468" s="6" t="s">
        <v>30</v>
      </c>
      <c r="G1468" s="6" t="s">
        <v>31</v>
      </c>
      <c r="H1468" s="6" t="s">
        <v>94</v>
      </c>
      <c r="I1468" s="6" t="s">
        <v>47</v>
      </c>
      <c r="J1468" s="6" t="s">
        <v>35</v>
      </c>
      <c r="K1468" s="6" t="s">
        <v>35</v>
      </c>
      <c r="L1468" s="6" t="s">
        <v>35</v>
      </c>
      <c r="M1468" s="6" t="s">
        <v>35</v>
      </c>
      <c r="N1468" s="6" t="s">
        <v>35</v>
      </c>
      <c r="O1468" s="6" t="s">
        <v>49</v>
      </c>
      <c r="P1468" s="6" t="s">
        <v>49</v>
      </c>
      <c r="Q1468" s="6" t="s">
        <v>37</v>
      </c>
      <c r="R1468" s="6" t="s">
        <v>37</v>
      </c>
      <c r="S1468" s="6" t="s">
        <v>37</v>
      </c>
      <c r="T1468" s="6" t="s">
        <v>37</v>
      </c>
      <c r="U1468" s="6" t="s">
        <v>37</v>
      </c>
      <c r="V1468" s="6" t="s">
        <v>38</v>
      </c>
      <c r="W1468" s="6" t="s">
        <v>39</v>
      </c>
      <c r="X1468" s="6" t="s">
        <v>1391</v>
      </c>
      <c r="Y1468" s="6" t="s">
        <v>97</v>
      </c>
      <c r="Z1468" s="6" t="s">
        <v>2800</v>
      </c>
    </row>
    <row r="1469" spans="1:26" ht="13.2">
      <c r="A1469" s="5">
        <v>45166.342747523144</v>
      </c>
      <c r="B1469" s="6" t="s">
        <v>2801</v>
      </c>
      <c r="C1469" s="6" t="s">
        <v>27</v>
      </c>
      <c r="D1469" s="6" t="s">
        <v>2802</v>
      </c>
      <c r="E1469" s="6" t="s">
        <v>29</v>
      </c>
      <c r="F1469" s="6" t="s">
        <v>30</v>
      </c>
      <c r="G1469" s="6" t="s">
        <v>2803</v>
      </c>
      <c r="H1469" s="6" t="s">
        <v>83</v>
      </c>
      <c r="I1469" s="6" t="s">
        <v>47</v>
      </c>
      <c r="J1469" s="6" t="s">
        <v>35</v>
      </c>
      <c r="K1469" s="6" t="s">
        <v>35</v>
      </c>
      <c r="L1469" s="6" t="s">
        <v>35</v>
      </c>
      <c r="M1469" s="6" t="s">
        <v>35</v>
      </c>
      <c r="N1469" s="6" t="s">
        <v>48</v>
      </c>
      <c r="O1469" s="6" t="s">
        <v>49</v>
      </c>
      <c r="P1469" s="6" t="s">
        <v>49</v>
      </c>
      <c r="Q1469" s="6" t="s">
        <v>49</v>
      </c>
      <c r="R1469" s="6" t="s">
        <v>49</v>
      </c>
      <c r="S1469" s="6" t="s">
        <v>49</v>
      </c>
      <c r="T1469" s="6" t="s">
        <v>49</v>
      </c>
      <c r="U1469" s="6" t="s">
        <v>49</v>
      </c>
      <c r="V1469" s="6" t="s">
        <v>49</v>
      </c>
      <c r="W1469" s="6" t="s">
        <v>88</v>
      </c>
      <c r="X1469" s="6" t="s">
        <v>940</v>
      </c>
      <c r="Y1469" s="6" t="s">
        <v>2562</v>
      </c>
      <c r="Z1469" s="6" t="s">
        <v>2804</v>
      </c>
    </row>
    <row r="1470" spans="1:26" ht="13.2">
      <c r="A1470" s="5">
        <v>45166.34320293981</v>
      </c>
      <c r="B1470" s="6" t="s">
        <v>1748</v>
      </c>
      <c r="C1470" s="6" t="s">
        <v>27</v>
      </c>
      <c r="D1470" s="6" t="s">
        <v>1995</v>
      </c>
      <c r="E1470" s="6" t="s">
        <v>75</v>
      </c>
      <c r="F1470" s="6" t="s">
        <v>76</v>
      </c>
      <c r="G1470" s="6" t="s">
        <v>31</v>
      </c>
      <c r="H1470" s="6" t="s">
        <v>59</v>
      </c>
      <c r="I1470" s="6" t="s">
        <v>33</v>
      </c>
      <c r="J1470" s="6" t="s">
        <v>34</v>
      </c>
      <c r="K1470" s="6" t="s">
        <v>35</v>
      </c>
      <c r="L1470" s="6" t="s">
        <v>35</v>
      </c>
      <c r="M1470" s="6" t="s">
        <v>35</v>
      </c>
      <c r="N1470" s="6" t="s">
        <v>35</v>
      </c>
      <c r="O1470" s="6" t="s">
        <v>87</v>
      </c>
      <c r="P1470" s="6" t="s">
        <v>37</v>
      </c>
      <c r="Q1470" s="6" t="s">
        <v>37</v>
      </c>
      <c r="R1470" s="6" t="s">
        <v>49</v>
      </c>
      <c r="S1470" s="6" t="s">
        <v>49</v>
      </c>
      <c r="T1470" s="6" t="s">
        <v>49</v>
      </c>
      <c r="U1470" s="6" t="s">
        <v>37</v>
      </c>
      <c r="V1470" s="6" t="s">
        <v>37</v>
      </c>
      <c r="W1470" s="6" t="s">
        <v>1639</v>
      </c>
      <c r="X1470" s="6" t="s">
        <v>978</v>
      </c>
      <c r="Y1470" s="6" t="s">
        <v>72</v>
      </c>
      <c r="Z1470" s="6" t="s">
        <v>2805</v>
      </c>
    </row>
    <row r="1471" spans="1:26" ht="13.2">
      <c r="A1471" s="5">
        <v>45166.350216689811</v>
      </c>
      <c r="B1471" s="6" t="s">
        <v>2806</v>
      </c>
      <c r="C1471" s="6" t="s">
        <v>27</v>
      </c>
      <c r="D1471" s="6" t="s">
        <v>111</v>
      </c>
      <c r="E1471" s="6" t="s">
        <v>75</v>
      </c>
      <c r="F1471" s="6" t="s">
        <v>30</v>
      </c>
      <c r="G1471" s="6" t="s">
        <v>31</v>
      </c>
      <c r="H1471" s="6" t="s">
        <v>94</v>
      </c>
      <c r="I1471" s="6" t="s">
        <v>33</v>
      </c>
      <c r="J1471" s="6" t="s">
        <v>48</v>
      </c>
      <c r="K1471" s="6" t="s">
        <v>48</v>
      </c>
      <c r="L1471" s="6" t="s">
        <v>34</v>
      </c>
      <c r="M1471" s="6" t="s">
        <v>48</v>
      </c>
      <c r="N1471" s="6" t="s">
        <v>35</v>
      </c>
      <c r="O1471" s="6" t="s">
        <v>49</v>
      </c>
      <c r="P1471" s="6" t="s">
        <v>37</v>
      </c>
      <c r="Q1471" s="6" t="s">
        <v>37</v>
      </c>
      <c r="R1471" s="6" t="s">
        <v>49</v>
      </c>
      <c r="S1471" s="6" t="s">
        <v>49</v>
      </c>
      <c r="T1471" s="6" t="s">
        <v>37</v>
      </c>
      <c r="U1471" s="6" t="s">
        <v>37</v>
      </c>
      <c r="V1471" s="6" t="s">
        <v>49</v>
      </c>
      <c r="W1471" s="6" t="s">
        <v>100</v>
      </c>
      <c r="X1471" s="6" t="s">
        <v>1652</v>
      </c>
      <c r="Y1471" s="6" t="s">
        <v>90</v>
      </c>
      <c r="Z1471" s="6" t="s">
        <v>2807</v>
      </c>
    </row>
    <row r="1472" spans="1:26" ht="13.2">
      <c r="A1472" s="5">
        <v>45166.362569027777</v>
      </c>
      <c r="B1472" s="6" t="s">
        <v>2818</v>
      </c>
      <c r="C1472" s="6" t="s">
        <v>44</v>
      </c>
      <c r="D1472" s="6" t="s">
        <v>2819</v>
      </c>
      <c r="E1472" s="6" t="s">
        <v>29</v>
      </c>
      <c r="F1472" s="6" t="s">
        <v>76</v>
      </c>
      <c r="G1472" s="6" t="s">
        <v>31</v>
      </c>
      <c r="H1472" s="6" t="s">
        <v>94</v>
      </c>
      <c r="I1472" s="6" t="s">
        <v>33</v>
      </c>
      <c r="J1472" s="6" t="s">
        <v>34</v>
      </c>
      <c r="K1472" s="6" t="s">
        <v>35</v>
      </c>
      <c r="L1472" s="6" t="s">
        <v>35</v>
      </c>
      <c r="M1472" s="6" t="s">
        <v>35</v>
      </c>
      <c r="N1472" s="6" t="s">
        <v>35</v>
      </c>
      <c r="O1472" s="6" t="s">
        <v>87</v>
      </c>
      <c r="P1472" s="6" t="s">
        <v>37</v>
      </c>
      <c r="Q1472" s="6" t="s">
        <v>37</v>
      </c>
      <c r="R1472" s="6" t="s">
        <v>49</v>
      </c>
      <c r="S1472" s="6" t="s">
        <v>37</v>
      </c>
      <c r="T1472" s="6" t="s">
        <v>37</v>
      </c>
      <c r="U1472" s="6" t="s">
        <v>37</v>
      </c>
      <c r="V1472" s="6" t="s">
        <v>37</v>
      </c>
      <c r="W1472" s="6" t="s">
        <v>95</v>
      </c>
      <c r="X1472" s="6" t="s">
        <v>1444</v>
      </c>
      <c r="Y1472" s="6" t="s">
        <v>353</v>
      </c>
      <c r="Z1472" s="6" t="s">
        <v>2820</v>
      </c>
    </row>
    <row r="1473" spans="1:26" ht="13.2">
      <c r="A1473" s="5">
        <v>45166.364282499999</v>
      </c>
      <c r="B1473" s="6" t="s">
        <v>2824</v>
      </c>
      <c r="C1473" s="6" t="s">
        <v>27</v>
      </c>
      <c r="D1473" s="6" t="s">
        <v>1555</v>
      </c>
      <c r="E1473" s="6" t="s">
        <v>29</v>
      </c>
      <c r="F1473" s="6" t="s">
        <v>248</v>
      </c>
      <c r="G1473" s="6" t="s">
        <v>31</v>
      </c>
      <c r="H1473" s="6" t="s">
        <v>46</v>
      </c>
      <c r="I1473" s="6" t="s">
        <v>47</v>
      </c>
      <c r="J1473" s="6" t="s">
        <v>35</v>
      </c>
      <c r="K1473" s="6" t="s">
        <v>35</v>
      </c>
      <c r="L1473" s="6" t="s">
        <v>48</v>
      </c>
      <c r="M1473" s="6" t="s">
        <v>48</v>
      </c>
      <c r="N1473" s="6" t="s">
        <v>48</v>
      </c>
      <c r="O1473" s="6" t="s">
        <v>49</v>
      </c>
      <c r="P1473" s="6" t="s">
        <v>49</v>
      </c>
      <c r="Q1473" s="6" t="s">
        <v>49</v>
      </c>
      <c r="R1473" s="6" t="s">
        <v>49</v>
      </c>
      <c r="S1473" s="6" t="s">
        <v>49</v>
      </c>
      <c r="T1473" s="6" t="s">
        <v>37</v>
      </c>
      <c r="U1473" s="6" t="s">
        <v>49</v>
      </c>
      <c r="V1473" s="6" t="s">
        <v>37</v>
      </c>
      <c r="W1473" s="6" t="s">
        <v>159</v>
      </c>
      <c r="X1473" s="6" t="s">
        <v>940</v>
      </c>
      <c r="Y1473" s="6" t="s">
        <v>72</v>
      </c>
      <c r="Z1473" s="6" t="s">
        <v>2825</v>
      </c>
    </row>
    <row r="1474" spans="1:26" ht="13.2">
      <c r="A1474" s="5">
        <v>45166.364859386573</v>
      </c>
      <c r="B1474" s="6" t="s">
        <v>2826</v>
      </c>
      <c r="C1474" s="6" t="s">
        <v>44</v>
      </c>
      <c r="D1474" s="6" t="s">
        <v>2827</v>
      </c>
      <c r="E1474" s="6" t="s">
        <v>75</v>
      </c>
      <c r="F1474" s="6" t="s">
        <v>30</v>
      </c>
      <c r="G1474" s="6" t="s">
        <v>31</v>
      </c>
      <c r="H1474" s="6" t="s">
        <v>125</v>
      </c>
      <c r="I1474" s="6" t="s">
        <v>47</v>
      </c>
      <c r="J1474" s="6" t="s">
        <v>48</v>
      </c>
      <c r="K1474" s="6" t="s">
        <v>48</v>
      </c>
      <c r="L1474" s="6" t="s">
        <v>60</v>
      </c>
      <c r="M1474" s="6" t="s">
        <v>48</v>
      </c>
      <c r="N1474" s="6" t="s">
        <v>48</v>
      </c>
      <c r="O1474" s="6" t="s">
        <v>68</v>
      </c>
      <c r="P1474" s="6" t="s">
        <v>49</v>
      </c>
      <c r="Q1474" s="6" t="s">
        <v>49</v>
      </c>
      <c r="R1474" s="6" t="s">
        <v>69</v>
      </c>
      <c r="S1474" s="6" t="s">
        <v>49</v>
      </c>
      <c r="T1474" s="6" t="s">
        <v>69</v>
      </c>
      <c r="U1474" s="6" t="s">
        <v>49</v>
      </c>
      <c r="V1474" s="6" t="s">
        <v>49</v>
      </c>
      <c r="W1474" s="6" t="s">
        <v>132</v>
      </c>
      <c r="X1474" s="6" t="s">
        <v>1468</v>
      </c>
      <c r="Y1474" s="6" t="s">
        <v>2828</v>
      </c>
      <c r="Z1474" s="6" t="s">
        <v>2829</v>
      </c>
    </row>
    <row r="1475" spans="1:26" ht="13.2">
      <c r="A1475" s="5">
        <v>45166.372362962968</v>
      </c>
      <c r="B1475" s="6" t="s">
        <v>2830</v>
      </c>
      <c r="C1475" s="6" t="s">
        <v>27</v>
      </c>
      <c r="D1475" s="6" t="s">
        <v>2470</v>
      </c>
      <c r="E1475" s="6" t="s">
        <v>75</v>
      </c>
      <c r="F1475" s="6" t="s">
        <v>30</v>
      </c>
      <c r="G1475" s="6" t="s">
        <v>31</v>
      </c>
      <c r="H1475" s="6" t="s">
        <v>59</v>
      </c>
      <c r="I1475" s="6" t="s">
        <v>47</v>
      </c>
      <c r="J1475" s="6" t="s">
        <v>35</v>
      </c>
      <c r="K1475" s="6" t="s">
        <v>35</v>
      </c>
      <c r="L1475" s="6" t="s">
        <v>48</v>
      </c>
      <c r="M1475" s="6" t="s">
        <v>60</v>
      </c>
      <c r="N1475" s="6" t="s">
        <v>48</v>
      </c>
      <c r="O1475" s="6" t="s">
        <v>49</v>
      </c>
      <c r="P1475" s="6" t="s">
        <v>49</v>
      </c>
      <c r="Q1475" s="6" t="s">
        <v>49</v>
      </c>
      <c r="R1475" s="6" t="s">
        <v>69</v>
      </c>
      <c r="S1475" s="6" t="s">
        <v>49</v>
      </c>
      <c r="T1475" s="6" t="s">
        <v>49</v>
      </c>
      <c r="U1475" s="6" t="s">
        <v>49</v>
      </c>
      <c r="V1475" s="6" t="s">
        <v>49</v>
      </c>
      <c r="W1475" s="6" t="s">
        <v>197</v>
      </c>
      <c r="X1475" s="6" t="s">
        <v>978</v>
      </c>
      <c r="Y1475" s="6" t="s">
        <v>286</v>
      </c>
      <c r="Z1475" s="6" t="s">
        <v>2831</v>
      </c>
    </row>
    <row r="1476" spans="1:26" ht="13.2">
      <c r="A1476" s="5">
        <v>45166.373265196758</v>
      </c>
      <c r="B1476" s="6" t="s">
        <v>2832</v>
      </c>
      <c r="C1476" s="6" t="s">
        <v>27</v>
      </c>
      <c r="D1476" s="6" t="s">
        <v>632</v>
      </c>
      <c r="E1476" s="6" t="s">
        <v>29</v>
      </c>
      <c r="F1476" s="6" t="s">
        <v>248</v>
      </c>
      <c r="G1476" s="6" t="s">
        <v>31</v>
      </c>
      <c r="H1476" s="6" t="s">
        <v>59</v>
      </c>
      <c r="I1476" s="6" t="s">
        <v>47</v>
      </c>
      <c r="J1476" s="6" t="s">
        <v>48</v>
      </c>
      <c r="K1476" s="6" t="s">
        <v>48</v>
      </c>
      <c r="L1476" s="6" t="s">
        <v>48</v>
      </c>
      <c r="M1476" s="6" t="s">
        <v>48</v>
      </c>
      <c r="N1476" s="6" t="s">
        <v>48</v>
      </c>
      <c r="O1476" s="6" t="s">
        <v>49</v>
      </c>
      <c r="P1476" s="6" t="s">
        <v>49</v>
      </c>
      <c r="Q1476" s="6" t="s">
        <v>49</v>
      </c>
      <c r="R1476" s="6" t="s">
        <v>49</v>
      </c>
      <c r="S1476" s="6" t="s">
        <v>49</v>
      </c>
      <c r="T1476" s="6" t="s">
        <v>49</v>
      </c>
      <c r="U1476" s="6" t="s">
        <v>49</v>
      </c>
      <c r="V1476" s="6" t="s">
        <v>49</v>
      </c>
      <c r="W1476" s="6" t="s">
        <v>197</v>
      </c>
      <c r="X1476" s="6" t="s">
        <v>1042</v>
      </c>
      <c r="Y1476" s="6" t="s">
        <v>90</v>
      </c>
      <c r="Z1476" s="6" t="s">
        <v>2833</v>
      </c>
    </row>
    <row r="1477" spans="1:26" ht="13.2">
      <c r="A1477" s="5">
        <v>45166.380860543984</v>
      </c>
      <c r="B1477" s="6" t="s">
        <v>2840</v>
      </c>
      <c r="C1477" s="6" t="s">
        <v>27</v>
      </c>
      <c r="D1477" s="6" t="s">
        <v>2841</v>
      </c>
      <c r="E1477" s="6" t="s">
        <v>75</v>
      </c>
      <c r="F1477" s="6" t="s">
        <v>76</v>
      </c>
      <c r="G1477" s="6" t="s">
        <v>31</v>
      </c>
      <c r="H1477" s="6" t="s">
        <v>32</v>
      </c>
      <c r="I1477" s="6" t="s">
        <v>47</v>
      </c>
      <c r="J1477" s="6" t="s">
        <v>48</v>
      </c>
      <c r="K1477" s="6" t="s">
        <v>48</v>
      </c>
      <c r="L1477" s="6" t="s">
        <v>48</v>
      </c>
      <c r="M1477" s="6" t="s">
        <v>48</v>
      </c>
      <c r="N1477" s="6" t="s">
        <v>48</v>
      </c>
      <c r="O1477" s="6" t="s">
        <v>49</v>
      </c>
      <c r="P1477" s="6" t="s">
        <v>49</v>
      </c>
      <c r="Q1477" s="6" t="s">
        <v>49</v>
      </c>
      <c r="R1477" s="6" t="s">
        <v>49</v>
      </c>
      <c r="S1477" s="6" t="s">
        <v>49</v>
      </c>
      <c r="T1477" s="6" t="s">
        <v>49</v>
      </c>
      <c r="U1477" s="6" t="s">
        <v>49</v>
      </c>
      <c r="V1477" s="6" t="s">
        <v>49</v>
      </c>
      <c r="W1477" s="6" t="s">
        <v>126</v>
      </c>
      <c r="X1477" s="6" t="s">
        <v>940</v>
      </c>
      <c r="Y1477" s="6" t="s">
        <v>90</v>
      </c>
      <c r="Z1477" s="6" t="s">
        <v>2842</v>
      </c>
    </row>
    <row r="1478" spans="1:26" ht="13.2">
      <c r="A1478" s="5">
        <v>45166.383511087959</v>
      </c>
      <c r="B1478" s="6" t="s">
        <v>1676</v>
      </c>
      <c r="C1478" s="6" t="s">
        <v>27</v>
      </c>
      <c r="D1478" s="6" t="s">
        <v>2845</v>
      </c>
      <c r="E1478" s="6" t="s">
        <v>75</v>
      </c>
      <c r="F1478" s="6" t="s">
        <v>76</v>
      </c>
      <c r="G1478" s="6" t="s">
        <v>31</v>
      </c>
      <c r="H1478" s="6" t="s">
        <v>112</v>
      </c>
      <c r="I1478" s="6" t="s">
        <v>47</v>
      </c>
      <c r="J1478" s="6" t="s">
        <v>48</v>
      </c>
      <c r="K1478" s="6" t="s">
        <v>60</v>
      </c>
      <c r="L1478" s="6" t="s">
        <v>60</v>
      </c>
      <c r="M1478" s="6" t="s">
        <v>60</v>
      </c>
      <c r="N1478" s="6" t="s">
        <v>60</v>
      </c>
      <c r="O1478" s="6" t="s">
        <v>49</v>
      </c>
      <c r="P1478" s="6" t="s">
        <v>49</v>
      </c>
      <c r="Q1478" s="6" t="s">
        <v>49</v>
      </c>
      <c r="R1478" s="6" t="s">
        <v>49</v>
      </c>
      <c r="S1478" s="6" t="s">
        <v>49</v>
      </c>
      <c r="T1478" s="6" t="s">
        <v>49</v>
      </c>
      <c r="U1478" s="6" t="s">
        <v>49</v>
      </c>
      <c r="V1478" s="6" t="s">
        <v>49</v>
      </c>
      <c r="W1478" s="6" t="s">
        <v>88</v>
      </c>
      <c r="X1478" s="6" t="s">
        <v>1141</v>
      </c>
      <c r="Y1478" s="6" t="s">
        <v>168</v>
      </c>
      <c r="Z1478" s="6" t="s">
        <v>2846</v>
      </c>
    </row>
    <row r="1479" spans="1:26" ht="13.2">
      <c r="A1479" s="5">
        <v>45166.389516967596</v>
      </c>
      <c r="B1479" s="6" t="s">
        <v>2847</v>
      </c>
      <c r="C1479" s="6" t="s">
        <v>27</v>
      </c>
      <c r="D1479" s="6" t="s">
        <v>66</v>
      </c>
      <c r="E1479" s="6" t="s">
        <v>75</v>
      </c>
      <c r="F1479" s="6" t="s">
        <v>30</v>
      </c>
      <c r="G1479" s="6" t="s">
        <v>31</v>
      </c>
      <c r="H1479" s="6" t="s">
        <v>83</v>
      </c>
      <c r="I1479" s="6" t="s">
        <v>33</v>
      </c>
      <c r="J1479" s="6" t="s">
        <v>35</v>
      </c>
      <c r="K1479" s="6" t="s">
        <v>35</v>
      </c>
      <c r="L1479" s="6" t="s">
        <v>35</v>
      </c>
      <c r="M1479" s="6" t="s">
        <v>48</v>
      </c>
      <c r="N1479" s="6" t="s">
        <v>35</v>
      </c>
      <c r="O1479" s="6" t="s">
        <v>49</v>
      </c>
      <c r="P1479" s="6" t="s">
        <v>37</v>
      </c>
      <c r="Q1479" s="6" t="s">
        <v>49</v>
      </c>
      <c r="R1479" s="6" t="s">
        <v>49</v>
      </c>
      <c r="S1479" s="6" t="s">
        <v>49</v>
      </c>
      <c r="T1479" s="6" t="s">
        <v>49</v>
      </c>
      <c r="U1479" s="6" t="s">
        <v>37</v>
      </c>
      <c r="V1479" s="6" t="s">
        <v>37</v>
      </c>
      <c r="W1479" s="6" t="s">
        <v>154</v>
      </c>
      <c r="X1479" s="6" t="s">
        <v>978</v>
      </c>
      <c r="Y1479" s="6" t="s">
        <v>469</v>
      </c>
      <c r="Z1479" s="6" t="s">
        <v>2848</v>
      </c>
    </row>
    <row r="1480" spans="1:26" ht="13.2">
      <c r="A1480" s="5">
        <v>45166.38975386574</v>
      </c>
      <c r="B1480" s="6" t="s">
        <v>2849</v>
      </c>
      <c r="C1480" s="6" t="s">
        <v>27</v>
      </c>
      <c r="D1480" s="6" t="s">
        <v>111</v>
      </c>
      <c r="E1480" s="6" t="s">
        <v>29</v>
      </c>
      <c r="F1480" s="6" t="s">
        <v>30</v>
      </c>
      <c r="G1480" s="6" t="s">
        <v>31</v>
      </c>
      <c r="H1480" s="6" t="s">
        <v>46</v>
      </c>
      <c r="I1480" s="6" t="s">
        <v>33</v>
      </c>
      <c r="J1480" s="6" t="s">
        <v>35</v>
      </c>
      <c r="K1480" s="6" t="s">
        <v>48</v>
      </c>
      <c r="L1480" s="6" t="s">
        <v>48</v>
      </c>
      <c r="M1480" s="6" t="s">
        <v>48</v>
      </c>
      <c r="N1480" s="6" t="s">
        <v>48</v>
      </c>
      <c r="O1480" s="6" t="s">
        <v>49</v>
      </c>
      <c r="P1480" s="6" t="s">
        <v>37</v>
      </c>
      <c r="Q1480" s="6" t="s">
        <v>37</v>
      </c>
      <c r="R1480" s="6" t="s">
        <v>37</v>
      </c>
      <c r="S1480" s="6" t="s">
        <v>49</v>
      </c>
      <c r="T1480" s="6" t="s">
        <v>49</v>
      </c>
      <c r="U1480" s="6" t="s">
        <v>49</v>
      </c>
      <c r="V1480" s="6" t="s">
        <v>37</v>
      </c>
      <c r="W1480" s="6" t="s">
        <v>88</v>
      </c>
      <c r="X1480" s="6" t="s">
        <v>1652</v>
      </c>
      <c r="Y1480" s="6" t="s">
        <v>1187</v>
      </c>
      <c r="Z1480" s="6" t="s">
        <v>2850</v>
      </c>
    </row>
    <row r="1481" spans="1:26" ht="13.2">
      <c r="A1481" s="5">
        <v>45166.393256423617</v>
      </c>
      <c r="B1481" s="6" t="s">
        <v>2851</v>
      </c>
      <c r="C1481" s="6" t="s">
        <v>27</v>
      </c>
      <c r="D1481" s="6" t="s">
        <v>2852</v>
      </c>
      <c r="E1481" s="6" t="s">
        <v>29</v>
      </c>
      <c r="F1481" s="6" t="s">
        <v>30</v>
      </c>
      <c r="G1481" s="6" t="s">
        <v>31</v>
      </c>
      <c r="H1481" s="6" t="s">
        <v>46</v>
      </c>
      <c r="I1481" s="6" t="s">
        <v>47</v>
      </c>
      <c r="J1481" s="6" t="s">
        <v>48</v>
      </c>
      <c r="K1481" s="6" t="s">
        <v>60</v>
      </c>
      <c r="L1481" s="6" t="s">
        <v>48</v>
      </c>
      <c r="M1481" s="6" t="s">
        <v>48</v>
      </c>
      <c r="N1481" s="6" t="s">
        <v>48</v>
      </c>
      <c r="O1481" s="6" t="s">
        <v>68</v>
      </c>
      <c r="P1481" s="6" t="s">
        <v>69</v>
      </c>
      <c r="Q1481" s="6" t="s">
        <v>37</v>
      </c>
      <c r="R1481" s="6" t="s">
        <v>49</v>
      </c>
      <c r="S1481" s="6" t="s">
        <v>69</v>
      </c>
      <c r="T1481" s="6" t="s">
        <v>49</v>
      </c>
      <c r="U1481" s="6" t="s">
        <v>37</v>
      </c>
      <c r="V1481" s="6" t="s">
        <v>37</v>
      </c>
      <c r="W1481" s="6" t="s">
        <v>88</v>
      </c>
      <c r="X1481" s="6" t="s">
        <v>1045</v>
      </c>
      <c r="Y1481" s="6" t="s">
        <v>90</v>
      </c>
      <c r="Z1481" s="6" t="s">
        <v>2853</v>
      </c>
    </row>
    <row r="1482" spans="1:26" ht="13.2">
      <c r="A1482" s="5">
        <v>45166.43759908565</v>
      </c>
      <c r="B1482" s="6" t="s">
        <v>2856</v>
      </c>
      <c r="C1482" s="6" t="s">
        <v>27</v>
      </c>
      <c r="D1482" s="6" t="s">
        <v>2857</v>
      </c>
      <c r="E1482" s="6" t="s">
        <v>29</v>
      </c>
      <c r="F1482" s="6" t="s">
        <v>248</v>
      </c>
      <c r="G1482" s="6" t="s">
        <v>31</v>
      </c>
      <c r="H1482" s="6" t="s">
        <v>46</v>
      </c>
      <c r="I1482" s="6" t="s">
        <v>33</v>
      </c>
      <c r="J1482" s="6" t="s">
        <v>35</v>
      </c>
      <c r="K1482" s="6" t="s">
        <v>35</v>
      </c>
      <c r="L1482" s="6" t="s">
        <v>35</v>
      </c>
      <c r="M1482" s="6" t="s">
        <v>34</v>
      </c>
      <c r="N1482" s="6" t="s">
        <v>35</v>
      </c>
      <c r="O1482" s="6" t="s">
        <v>49</v>
      </c>
      <c r="P1482" s="6" t="s">
        <v>37</v>
      </c>
      <c r="Q1482" s="6" t="s">
        <v>37</v>
      </c>
      <c r="R1482" s="6" t="s">
        <v>37</v>
      </c>
      <c r="S1482" s="6" t="s">
        <v>37</v>
      </c>
      <c r="T1482" s="6" t="s">
        <v>37</v>
      </c>
      <c r="U1482" s="6" t="s">
        <v>49</v>
      </c>
      <c r="V1482" s="6" t="s">
        <v>38</v>
      </c>
      <c r="W1482" s="6" t="s">
        <v>100</v>
      </c>
      <c r="X1482" s="6" t="s">
        <v>940</v>
      </c>
      <c r="Y1482" s="6" t="s">
        <v>2725</v>
      </c>
      <c r="Z1482" s="6" t="s">
        <v>2858</v>
      </c>
    </row>
    <row r="1483" spans="1:26" ht="13.2">
      <c r="A1483" s="5">
        <v>45166.442268194442</v>
      </c>
      <c r="B1483" s="6" t="s">
        <v>2859</v>
      </c>
      <c r="C1483" s="6" t="s">
        <v>44</v>
      </c>
      <c r="D1483" s="6" t="s">
        <v>2860</v>
      </c>
      <c r="E1483" s="6" t="s">
        <v>29</v>
      </c>
      <c r="F1483" s="6" t="s">
        <v>30</v>
      </c>
      <c r="G1483" s="6" t="s">
        <v>2861</v>
      </c>
      <c r="H1483" s="6" t="s">
        <v>112</v>
      </c>
      <c r="I1483" s="6" t="s">
        <v>47</v>
      </c>
      <c r="J1483" s="6" t="s">
        <v>48</v>
      </c>
      <c r="K1483" s="6" t="s">
        <v>48</v>
      </c>
      <c r="L1483" s="6" t="s">
        <v>48</v>
      </c>
      <c r="M1483" s="6" t="s">
        <v>48</v>
      </c>
      <c r="N1483" s="6" t="s">
        <v>48</v>
      </c>
      <c r="O1483" s="6" t="s">
        <v>49</v>
      </c>
      <c r="P1483" s="6" t="s">
        <v>49</v>
      </c>
      <c r="Q1483" s="6" t="s">
        <v>49</v>
      </c>
      <c r="R1483" s="6" t="s">
        <v>49</v>
      </c>
      <c r="S1483" s="6" t="s">
        <v>49</v>
      </c>
      <c r="T1483" s="6" t="s">
        <v>49</v>
      </c>
      <c r="U1483" s="6" t="s">
        <v>49</v>
      </c>
      <c r="V1483" s="6" t="s">
        <v>49</v>
      </c>
      <c r="W1483" s="6" t="s">
        <v>126</v>
      </c>
      <c r="X1483" s="6" t="s">
        <v>1652</v>
      </c>
      <c r="Y1483" s="6" t="s">
        <v>90</v>
      </c>
      <c r="Z1483" s="6" t="s">
        <v>2862</v>
      </c>
    </row>
    <row r="1484" spans="1:26" ht="13.2">
      <c r="A1484" s="5">
        <v>45166.491828599537</v>
      </c>
      <c r="B1484" s="6" t="s">
        <v>2869</v>
      </c>
      <c r="C1484" s="6" t="s">
        <v>27</v>
      </c>
      <c r="D1484" s="6" t="s">
        <v>118</v>
      </c>
      <c r="E1484" s="6" t="s">
        <v>75</v>
      </c>
      <c r="F1484" s="6" t="s">
        <v>30</v>
      </c>
      <c r="G1484" s="6" t="s">
        <v>31</v>
      </c>
      <c r="H1484" s="6" t="s">
        <v>201</v>
      </c>
      <c r="I1484" s="6" t="s">
        <v>47</v>
      </c>
      <c r="J1484" s="6" t="s">
        <v>48</v>
      </c>
      <c r="K1484" s="6" t="s">
        <v>48</v>
      </c>
      <c r="L1484" s="6" t="s">
        <v>48</v>
      </c>
      <c r="M1484" s="6" t="s">
        <v>48</v>
      </c>
      <c r="N1484" s="6" t="s">
        <v>48</v>
      </c>
      <c r="O1484" s="6" t="s">
        <v>49</v>
      </c>
      <c r="P1484" s="6" t="s">
        <v>49</v>
      </c>
      <c r="Q1484" s="6" t="s">
        <v>49</v>
      </c>
      <c r="R1484" s="6" t="s">
        <v>49</v>
      </c>
      <c r="S1484" s="6" t="s">
        <v>49</v>
      </c>
      <c r="T1484" s="6" t="s">
        <v>49</v>
      </c>
      <c r="U1484" s="6" t="s">
        <v>49</v>
      </c>
      <c r="V1484" s="6" t="s">
        <v>49</v>
      </c>
      <c r="W1484" s="6" t="s">
        <v>154</v>
      </c>
      <c r="X1484" s="6" t="s">
        <v>1391</v>
      </c>
      <c r="Y1484" s="6" t="s">
        <v>548</v>
      </c>
      <c r="Z1484" s="6" t="s">
        <v>2870</v>
      </c>
    </row>
    <row r="1485" spans="1:26" ht="13.2">
      <c r="A1485" s="5">
        <v>45166.49872880787</v>
      </c>
      <c r="B1485" s="6" t="s">
        <v>2871</v>
      </c>
      <c r="C1485" s="6" t="s">
        <v>27</v>
      </c>
      <c r="D1485" s="6" t="s">
        <v>222</v>
      </c>
      <c r="E1485" s="6" t="s">
        <v>29</v>
      </c>
      <c r="F1485" s="6" t="s">
        <v>30</v>
      </c>
      <c r="G1485" s="6" t="s">
        <v>214</v>
      </c>
      <c r="H1485" s="6" t="s">
        <v>105</v>
      </c>
      <c r="I1485" s="6" t="s">
        <v>33</v>
      </c>
      <c r="J1485" s="6" t="s">
        <v>35</v>
      </c>
      <c r="K1485" s="6" t="s">
        <v>35</v>
      </c>
      <c r="L1485" s="6" t="s">
        <v>35</v>
      </c>
      <c r="M1485" s="6" t="s">
        <v>35</v>
      </c>
      <c r="N1485" s="6" t="s">
        <v>48</v>
      </c>
      <c r="O1485" s="6" t="s">
        <v>49</v>
      </c>
      <c r="P1485" s="6" t="s">
        <v>37</v>
      </c>
      <c r="Q1485" s="6" t="s">
        <v>37</v>
      </c>
      <c r="R1485" s="6" t="s">
        <v>38</v>
      </c>
      <c r="S1485" s="6" t="s">
        <v>38</v>
      </c>
      <c r="T1485" s="6" t="s">
        <v>37</v>
      </c>
      <c r="U1485" s="6" t="s">
        <v>49</v>
      </c>
      <c r="V1485" s="6" t="s">
        <v>49</v>
      </c>
      <c r="W1485" s="6" t="s">
        <v>191</v>
      </c>
      <c r="X1485" s="6" t="s">
        <v>2872</v>
      </c>
      <c r="Y1485" s="6" t="s">
        <v>2873</v>
      </c>
      <c r="Z1485" s="6" t="s">
        <v>2874</v>
      </c>
    </row>
    <row r="1486" spans="1:26" ht="13.2">
      <c r="A1486" s="5">
        <v>45166.52877099537</v>
      </c>
      <c r="B1486" s="6" t="s">
        <v>2885</v>
      </c>
      <c r="C1486" s="6" t="s">
        <v>27</v>
      </c>
      <c r="D1486" s="6" t="s">
        <v>2886</v>
      </c>
      <c r="E1486" s="6" t="s">
        <v>230</v>
      </c>
      <c r="F1486" s="6" t="s">
        <v>30</v>
      </c>
      <c r="G1486" s="6" t="s">
        <v>58</v>
      </c>
      <c r="H1486" s="6" t="s">
        <v>112</v>
      </c>
      <c r="I1486" s="6" t="s">
        <v>47</v>
      </c>
      <c r="J1486" s="6" t="s">
        <v>48</v>
      </c>
      <c r="K1486" s="6" t="s">
        <v>48</v>
      </c>
      <c r="L1486" s="6" t="s">
        <v>48</v>
      </c>
      <c r="M1486" s="6" t="s">
        <v>48</v>
      </c>
      <c r="N1486" s="6" t="s">
        <v>48</v>
      </c>
      <c r="O1486" s="6" t="s">
        <v>49</v>
      </c>
      <c r="P1486" s="6" t="s">
        <v>49</v>
      </c>
      <c r="Q1486" s="6" t="s">
        <v>49</v>
      </c>
      <c r="R1486" s="6" t="s">
        <v>49</v>
      </c>
      <c r="S1486" s="6" t="s">
        <v>37</v>
      </c>
      <c r="T1486" s="6" t="s">
        <v>49</v>
      </c>
      <c r="U1486" s="6" t="s">
        <v>49</v>
      </c>
      <c r="V1486" s="6" t="s">
        <v>49</v>
      </c>
      <c r="W1486" s="6" t="s">
        <v>88</v>
      </c>
      <c r="X1486" s="6" t="s">
        <v>1652</v>
      </c>
      <c r="Y1486" s="6" t="s">
        <v>528</v>
      </c>
      <c r="Z1486" s="6" t="s">
        <v>2887</v>
      </c>
    </row>
    <row r="1487" spans="1:26" ht="13.2">
      <c r="A1487" s="5">
        <v>45166.533502499995</v>
      </c>
      <c r="B1487" s="6" t="s">
        <v>2888</v>
      </c>
      <c r="C1487" s="6" t="s">
        <v>44</v>
      </c>
      <c r="D1487" s="6" t="s">
        <v>488</v>
      </c>
      <c r="E1487" s="6" t="s">
        <v>75</v>
      </c>
      <c r="F1487" s="6" t="s">
        <v>30</v>
      </c>
      <c r="G1487" s="6" t="s">
        <v>31</v>
      </c>
      <c r="H1487" s="6" t="s">
        <v>226</v>
      </c>
      <c r="I1487" s="6" t="s">
        <v>33</v>
      </c>
      <c r="J1487" s="6" t="s">
        <v>34</v>
      </c>
      <c r="K1487" s="6" t="s">
        <v>35</v>
      </c>
      <c r="L1487" s="6" t="s">
        <v>48</v>
      </c>
      <c r="M1487" s="6" t="s">
        <v>48</v>
      </c>
      <c r="N1487" s="6" t="s">
        <v>35</v>
      </c>
      <c r="O1487" s="6" t="s">
        <v>87</v>
      </c>
      <c r="P1487" s="6" t="s">
        <v>49</v>
      </c>
      <c r="Q1487" s="6" t="s">
        <v>37</v>
      </c>
      <c r="R1487" s="6" t="s">
        <v>49</v>
      </c>
      <c r="S1487" s="6" t="s">
        <v>49</v>
      </c>
      <c r="T1487" s="6" t="s">
        <v>49</v>
      </c>
      <c r="U1487" s="6" t="s">
        <v>49</v>
      </c>
      <c r="V1487" s="6" t="s">
        <v>37</v>
      </c>
      <c r="W1487" s="6" t="s">
        <v>95</v>
      </c>
      <c r="X1487" s="6" t="s">
        <v>2356</v>
      </c>
      <c r="Y1487" s="6" t="s">
        <v>2889</v>
      </c>
      <c r="Z1487" s="6" t="s">
        <v>2890</v>
      </c>
    </row>
    <row r="1488" spans="1:26" ht="13.2">
      <c r="A1488" s="5">
        <v>45166.537191631942</v>
      </c>
      <c r="B1488" s="6" t="s">
        <v>2891</v>
      </c>
      <c r="C1488" s="6" t="s">
        <v>44</v>
      </c>
      <c r="D1488" s="6" t="s">
        <v>2892</v>
      </c>
      <c r="E1488" s="6" t="s">
        <v>75</v>
      </c>
      <c r="F1488" s="6" t="s">
        <v>164</v>
      </c>
      <c r="G1488" s="6" t="s">
        <v>867</v>
      </c>
      <c r="H1488" s="6" t="s">
        <v>125</v>
      </c>
      <c r="I1488" s="6" t="s">
        <v>33</v>
      </c>
      <c r="J1488" s="6" t="s">
        <v>35</v>
      </c>
      <c r="K1488" s="6" t="s">
        <v>35</v>
      </c>
      <c r="L1488" s="6" t="s">
        <v>35</v>
      </c>
      <c r="M1488" s="6" t="s">
        <v>48</v>
      </c>
      <c r="N1488" s="6" t="s">
        <v>35</v>
      </c>
      <c r="O1488" s="6" t="s">
        <v>49</v>
      </c>
      <c r="P1488" s="6" t="s">
        <v>37</v>
      </c>
      <c r="Q1488" s="6" t="s">
        <v>37</v>
      </c>
      <c r="R1488" s="6" t="s">
        <v>37</v>
      </c>
      <c r="S1488" s="6" t="s">
        <v>49</v>
      </c>
      <c r="T1488" s="6" t="s">
        <v>49</v>
      </c>
      <c r="U1488" s="6" t="s">
        <v>37</v>
      </c>
      <c r="V1488" s="6" t="s">
        <v>37</v>
      </c>
      <c r="W1488" s="6" t="s">
        <v>266</v>
      </c>
      <c r="X1488" s="6" t="s">
        <v>1444</v>
      </c>
      <c r="Y1488" s="6" t="s">
        <v>474</v>
      </c>
      <c r="Z1488" s="6" t="s">
        <v>2893</v>
      </c>
    </row>
    <row r="1489" spans="1:26" ht="13.2">
      <c r="A1489" s="5">
        <v>45166.575432500002</v>
      </c>
      <c r="B1489" s="6" t="s">
        <v>2896</v>
      </c>
      <c r="C1489" s="6" t="s">
        <v>27</v>
      </c>
      <c r="D1489" s="6" t="s">
        <v>111</v>
      </c>
      <c r="E1489" s="6" t="s">
        <v>29</v>
      </c>
      <c r="F1489" s="6" t="s">
        <v>30</v>
      </c>
      <c r="G1489" s="6" t="s">
        <v>58</v>
      </c>
      <c r="H1489" s="6" t="s">
        <v>226</v>
      </c>
      <c r="I1489" s="6" t="s">
        <v>33</v>
      </c>
      <c r="J1489" s="6" t="s">
        <v>48</v>
      </c>
      <c r="K1489" s="6" t="s">
        <v>48</v>
      </c>
      <c r="L1489" s="6" t="s">
        <v>35</v>
      </c>
      <c r="M1489" s="6" t="s">
        <v>34</v>
      </c>
      <c r="N1489" s="6" t="s">
        <v>35</v>
      </c>
      <c r="O1489" s="6" t="s">
        <v>87</v>
      </c>
      <c r="P1489" s="6" t="s">
        <v>38</v>
      </c>
      <c r="Q1489" s="6" t="s">
        <v>37</v>
      </c>
      <c r="R1489" s="6" t="s">
        <v>38</v>
      </c>
      <c r="S1489" s="6" t="s">
        <v>38</v>
      </c>
      <c r="T1489" s="6" t="s">
        <v>37</v>
      </c>
      <c r="U1489" s="6" t="s">
        <v>37</v>
      </c>
      <c r="V1489" s="6" t="s">
        <v>37</v>
      </c>
      <c r="W1489" s="6" t="s">
        <v>139</v>
      </c>
      <c r="X1489" s="6" t="s">
        <v>1070</v>
      </c>
      <c r="Y1489" s="6" t="s">
        <v>393</v>
      </c>
      <c r="Z1489" s="6" t="s">
        <v>2897</v>
      </c>
    </row>
    <row r="1490" spans="1:26" ht="13.2">
      <c r="A1490" s="5">
        <v>45166.644343576394</v>
      </c>
      <c r="B1490" s="6" t="s">
        <v>2905</v>
      </c>
      <c r="C1490" s="6" t="s">
        <v>27</v>
      </c>
      <c r="D1490" s="6" t="s">
        <v>1774</v>
      </c>
      <c r="E1490" s="6" t="s">
        <v>29</v>
      </c>
      <c r="F1490" s="6" t="s">
        <v>76</v>
      </c>
      <c r="G1490" s="6" t="s">
        <v>31</v>
      </c>
      <c r="H1490" s="6" t="s">
        <v>46</v>
      </c>
      <c r="I1490" s="6" t="s">
        <v>47</v>
      </c>
      <c r="J1490" s="6" t="s">
        <v>35</v>
      </c>
      <c r="K1490" s="6" t="s">
        <v>48</v>
      </c>
      <c r="L1490" s="6" t="s">
        <v>35</v>
      </c>
      <c r="M1490" s="6" t="s">
        <v>35</v>
      </c>
      <c r="N1490" s="6" t="s">
        <v>35</v>
      </c>
      <c r="O1490" s="6" t="s">
        <v>49</v>
      </c>
      <c r="P1490" s="6" t="s">
        <v>49</v>
      </c>
      <c r="Q1490" s="6" t="s">
        <v>37</v>
      </c>
      <c r="R1490" s="6" t="s">
        <v>37</v>
      </c>
      <c r="S1490" s="6" t="s">
        <v>37</v>
      </c>
      <c r="T1490" s="6" t="s">
        <v>49</v>
      </c>
      <c r="U1490" s="6" t="s">
        <v>49</v>
      </c>
      <c r="V1490" s="6" t="s">
        <v>37</v>
      </c>
      <c r="W1490" s="6" t="s">
        <v>726</v>
      </c>
      <c r="X1490" s="6" t="s">
        <v>1766</v>
      </c>
      <c r="Y1490" s="6" t="s">
        <v>2906</v>
      </c>
      <c r="Z1490" s="6" t="s">
        <v>2907</v>
      </c>
    </row>
    <row r="1491" spans="1:26" ht="13.2">
      <c r="A1491" s="5">
        <v>45166.674516319443</v>
      </c>
      <c r="B1491" s="6" t="s">
        <v>2910</v>
      </c>
      <c r="C1491" s="6" t="s">
        <v>44</v>
      </c>
      <c r="D1491" s="6" t="s">
        <v>500</v>
      </c>
      <c r="E1491" s="6" t="s">
        <v>56</v>
      </c>
      <c r="F1491" s="6" t="s">
        <v>164</v>
      </c>
      <c r="G1491" s="6" t="s">
        <v>403</v>
      </c>
      <c r="H1491" s="6" t="s">
        <v>94</v>
      </c>
      <c r="I1491" s="6" t="s">
        <v>33</v>
      </c>
      <c r="J1491" s="6" t="s">
        <v>35</v>
      </c>
      <c r="K1491" s="6" t="s">
        <v>35</v>
      </c>
      <c r="L1491" s="6" t="s">
        <v>35</v>
      </c>
      <c r="M1491" s="6" t="s">
        <v>34</v>
      </c>
      <c r="N1491" s="6" t="s">
        <v>34</v>
      </c>
      <c r="O1491" s="6" t="s">
        <v>87</v>
      </c>
      <c r="P1491" s="6" t="s">
        <v>37</v>
      </c>
      <c r="Q1491" s="6" t="s">
        <v>37</v>
      </c>
      <c r="R1491" s="6" t="s">
        <v>37</v>
      </c>
      <c r="S1491" s="6" t="s">
        <v>37</v>
      </c>
      <c r="T1491" s="6" t="s">
        <v>37</v>
      </c>
      <c r="U1491" s="6" t="s">
        <v>37</v>
      </c>
      <c r="V1491" s="6" t="s">
        <v>38</v>
      </c>
      <c r="W1491" s="6" t="s">
        <v>50</v>
      </c>
      <c r="X1491" s="6" t="s">
        <v>1391</v>
      </c>
      <c r="Y1491" s="6" t="s">
        <v>431</v>
      </c>
      <c r="Z1491" s="6" t="s">
        <v>2911</v>
      </c>
    </row>
    <row r="1492" spans="1:26" ht="13.2">
      <c r="A1492" s="5">
        <v>45166.680165231483</v>
      </c>
      <c r="B1492" s="6" t="s">
        <v>2912</v>
      </c>
      <c r="C1492" s="6" t="s">
        <v>27</v>
      </c>
      <c r="D1492" s="6" t="s">
        <v>589</v>
      </c>
      <c r="E1492" s="6" t="s">
        <v>75</v>
      </c>
      <c r="F1492" s="6" t="s">
        <v>30</v>
      </c>
      <c r="G1492" s="6" t="s">
        <v>31</v>
      </c>
      <c r="H1492" s="6" t="s">
        <v>226</v>
      </c>
      <c r="I1492" s="6" t="s">
        <v>33</v>
      </c>
      <c r="J1492" s="6" t="s">
        <v>35</v>
      </c>
      <c r="K1492" s="6" t="s">
        <v>35</v>
      </c>
      <c r="L1492" s="6" t="s">
        <v>48</v>
      </c>
      <c r="M1492" s="6" t="s">
        <v>48</v>
      </c>
      <c r="N1492" s="6" t="s">
        <v>35</v>
      </c>
      <c r="O1492" s="6" t="s">
        <v>49</v>
      </c>
      <c r="P1492" s="6" t="s">
        <v>37</v>
      </c>
      <c r="Q1492" s="6" t="s">
        <v>38</v>
      </c>
      <c r="R1492" s="6" t="s">
        <v>49</v>
      </c>
      <c r="S1492" s="6" t="s">
        <v>37</v>
      </c>
      <c r="T1492" s="6" t="s">
        <v>49</v>
      </c>
      <c r="U1492" s="6" t="s">
        <v>37</v>
      </c>
      <c r="V1492" s="6" t="s">
        <v>37</v>
      </c>
      <c r="W1492" s="6" t="s">
        <v>100</v>
      </c>
      <c r="X1492" s="6" t="s">
        <v>1096</v>
      </c>
      <c r="Y1492" s="6" t="s">
        <v>286</v>
      </c>
      <c r="Z1492" s="6" t="s">
        <v>2913</v>
      </c>
    </row>
    <row r="1493" spans="1:26" ht="13.2">
      <c r="A1493" s="5">
        <v>45166.68098675926</v>
      </c>
      <c r="B1493" s="6" t="s">
        <v>2914</v>
      </c>
      <c r="C1493" s="6" t="s">
        <v>44</v>
      </c>
      <c r="D1493" s="6" t="s">
        <v>66</v>
      </c>
      <c r="E1493" s="6" t="s">
        <v>75</v>
      </c>
      <c r="F1493" s="6" t="s">
        <v>30</v>
      </c>
      <c r="G1493" s="6" t="s">
        <v>31</v>
      </c>
      <c r="H1493" s="6" t="s">
        <v>46</v>
      </c>
      <c r="I1493" s="6" t="s">
        <v>47</v>
      </c>
      <c r="J1493" s="6" t="s">
        <v>48</v>
      </c>
      <c r="K1493" s="6" t="s">
        <v>48</v>
      </c>
      <c r="L1493" s="6" t="s">
        <v>48</v>
      </c>
      <c r="M1493" s="6" t="s">
        <v>35</v>
      </c>
      <c r="N1493" s="6" t="s">
        <v>48</v>
      </c>
      <c r="O1493" s="6" t="s">
        <v>49</v>
      </c>
      <c r="P1493" s="6" t="s">
        <v>49</v>
      </c>
      <c r="Q1493" s="6" t="s">
        <v>49</v>
      </c>
      <c r="R1493" s="6" t="s">
        <v>49</v>
      </c>
      <c r="S1493" s="6" t="s">
        <v>37</v>
      </c>
      <c r="T1493" s="6" t="s">
        <v>49</v>
      </c>
      <c r="U1493" s="6" t="s">
        <v>49</v>
      </c>
      <c r="V1493" s="6" t="s">
        <v>49</v>
      </c>
      <c r="W1493" s="6" t="s">
        <v>113</v>
      </c>
      <c r="X1493" s="6" t="s">
        <v>1052</v>
      </c>
      <c r="Y1493" s="6" t="s">
        <v>2915</v>
      </c>
      <c r="Z1493" s="6" t="s">
        <v>2916</v>
      </c>
    </row>
    <row r="1494" spans="1:26" ht="13.2">
      <c r="A1494" s="5">
        <v>45166.695560081018</v>
      </c>
      <c r="B1494" s="6" t="s">
        <v>2917</v>
      </c>
      <c r="C1494" s="6" t="s">
        <v>27</v>
      </c>
      <c r="D1494" s="6" t="s">
        <v>2918</v>
      </c>
      <c r="E1494" s="6" t="s">
        <v>29</v>
      </c>
      <c r="F1494" s="6" t="s">
        <v>30</v>
      </c>
      <c r="G1494" s="6" t="s">
        <v>58</v>
      </c>
      <c r="H1494" s="6" t="s">
        <v>83</v>
      </c>
      <c r="I1494" s="6" t="s">
        <v>33</v>
      </c>
      <c r="J1494" s="6" t="s">
        <v>35</v>
      </c>
      <c r="K1494" s="6" t="s">
        <v>34</v>
      </c>
      <c r="L1494" s="6" t="s">
        <v>35</v>
      </c>
      <c r="M1494" s="6" t="s">
        <v>48</v>
      </c>
      <c r="N1494" s="6" t="s">
        <v>48</v>
      </c>
      <c r="O1494" s="6" t="s">
        <v>68</v>
      </c>
      <c r="P1494" s="6" t="s">
        <v>69</v>
      </c>
      <c r="Q1494" s="6" t="s">
        <v>37</v>
      </c>
      <c r="R1494" s="6" t="s">
        <v>69</v>
      </c>
      <c r="S1494" s="6" t="s">
        <v>49</v>
      </c>
      <c r="T1494" s="6" t="s">
        <v>37</v>
      </c>
      <c r="U1494" s="6" t="s">
        <v>37</v>
      </c>
      <c r="V1494" s="6" t="s">
        <v>69</v>
      </c>
      <c r="W1494" s="6" t="s">
        <v>95</v>
      </c>
      <c r="X1494" s="6" t="s">
        <v>1766</v>
      </c>
      <c r="Y1494" s="6" t="s">
        <v>828</v>
      </c>
      <c r="Z1494" s="6" t="s">
        <v>2919</v>
      </c>
    </row>
    <row r="1495" spans="1:26" ht="13.2">
      <c r="A1495" s="5">
        <v>45166.711585613426</v>
      </c>
      <c r="B1495" s="6" t="s">
        <v>2925</v>
      </c>
      <c r="C1495" s="6" t="s">
        <v>27</v>
      </c>
      <c r="D1495" s="6" t="s">
        <v>118</v>
      </c>
      <c r="E1495" s="6" t="s">
        <v>75</v>
      </c>
      <c r="F1495" s="6" t="s">
        <v>164</v>
      </c>
      <c r="G1495" s="6" t="s">
        <v>403</v>
      </c>
      <c r="H1495" s="6" t="s">
        <v>59</v>
      </c>
      <c r="I1495" s="6" t="s">
        <v>33</v>
      </c>
      <c r="J1495" s="6" t="s">
        <v>35</v>
      </c>
      <c r="K1495" s="6" t="s">
        <v>35</v>
      </c>
      <c r="L1495" s="6" t="s">
        <v>48</v>
      </c>
      <c r="M1495" s="6" t="s">
        <v>35</v>
      </c>
      <c r="N1495" s="6" t="s">
        <v>60</v>
      </c>
      <c r="O1495" s="6" t="s">
        <v>68</v>
      </c>
      <c r="P1495" s="6" t="s">
        <v>37</v>
      </c>
      <c r="Q1495" s="6" t="s">
        <v>69</v>
      </c>
      <c r="R1495" s="6" t="s">
        <v>69</v>
      </c>
      <c r="S1495" s="6" t="s">
        <v>37</v>
      </c>
      <c r="T1495" s="6" t="s">
        <v>69</v>
      </c>
      <c r="U1495" s="6" t="s">
        <v>37</v>
      </c>
      <c r="V1495" s="6" t="s">
        <v>37</v>
      </c>
      <c r="W1495" s="6" t="s">
        <v>126</v>
      </c>
      <c r="X1495" s="6" t="s">
        <v>1246</v>
      </c>
      <c r="Y1495" s="6" t="s">
        <v>97</v>
      </c>
      <c r="Z1495" s="6" t="s">
        <v>2926</v>
      </c>
    </row>
    <row r="1496" spans="1:26" ht="13.2">
      <c r="A1496" s="5">
        <v>45166.71788236111</v>
      </c>
      <c r="B1496" s="6" t="s">
        <v>2927</v>
      </c>
      <c r="C1496" s="6" t="s">
        <v>27</v>
      </c>
      <c r="D1496" s="6" t="s">
        <v>2928</v>
      </c>
      <c r="E1496" s="6" t="s">
        <v>75</v>
      </c>
      <c r="F1496" s="6" t="s">
        <v>30</v>
      </c>
      <c r="G1496" s="6" t="s">
        <v>31</v>
      </c>
      <c r="H1496" s="6" t="s">
        <v>59</v>
      </c>
      <c r="I1496" s="6" t="s">
        <v>47</v>
      </c>
      <c r="J1496" s="6" t="s">
        <v>48</v>
      </c>
      <c r="K1496" s="6" t="s">
        <v>48</v>
      </c>
      <c r="L1496" s="6" t="s">
        <v>48</v>
      </c>
      <c r="M1496" s="6" t="s">
        <v>48</v>
      </c>
      <c r="N1496" s="6" t="s">
        <v>48</v>
      </c>
      <c r="O1496" s="6" t="s">
        <v>49</v>
      </c>
      <c r="P1496" s="6" t="s">
        <v>49</v>
      </c>
      <c r="Q1496" s="6" t="s">
        <v>49</v>
      </c>
      <c r="R1496" s="6" t="s">
        <v>49</v>
      </c>
      <c r="S1496" s="6" t="s">
        <v>49</v>
      </c>
      <c r="T1496" s="6" t="s">
        <v>49</v>
      </c>
      <c r="U1496" s="6" t="s">
        <v>49</v>
      </c>
      <c r="V1496" s="6" t="s">
        <v>49</v>
      </c>
      <c r="W1496" s="6" t="s">
        <v>126</v>
      </c>
      <c r="X1496" s="6" t="s">
        <v>2929</v>
      </c>
      <c r="Y1496" s="6" t="s">
        <v>2128</v>
      </c>
      <c r="Z1496" s="6" t="s">
        <v>1426</v>
      </c>
    </row>
    <row r="1497" spans="1:26" ht="13.2">
      <c r="A1497" s="5">
        <v>45166.737636840277</v>
      </c>
      <c r="B1497" s="6" t="s">
        <v>2932</v>
      </c>
      <c r="C1497" s="6" t="s">
        <v>27</v>
      </c>
      <c r="D1497" s="6" t="s">
        <v>2933</v>
      </c>
      <c r="E1497" s="6" t="s">
        <v>75</v>
      </c>
      <c r="F1497" s="6" t="s">
        <v>30</v>
      </c>
      <c r="G1497" s="6" t="s">
        <v>31</v>
      </c>
      <c r="H1497" s="6" t="s">
        <v>94</v>
      </c>
      <c r="I1497" s="6" t="s">
        <v>47</v>
      </c>
      <c r="J1497" s="6" t="s">
        <v>48</v>
      </c>
      <c r="K1497" s="6" t="s">
        <v>48</v>
      </c>
      <c r="L1497" s="6" t="s">
        <v>48</v>
      </c>
      <c r="M1497" s="6" t="s">
        <v>48</v>
      </c>
      <c r="N1497" s="6" t="s">
        <v>48</v>
      </c>
      <c r="O1497" s="6" t="s">
        <v>49</v>
      </c>
      <c r="P1497" s="6" t="s">
        <v>49</v>
      </c>
      <c r="Q1497" s="6" t="s">
        <v>37</v>
      </c>
      <c r="R1497" s="6" t="s">
        <v>49</v>
      </c>
      <c r="S1497" s="6" t="s">
        <v>49</v>
      </c>
      <c r="T1497" s="6" t="s">
        <v>49</v>
      </c>
      <c r="U1497" s="6" t="s">
        <v>37</v>
      </c>
      <c r="V1497" s="6" t="s">
        <v>37</v>
      </c>
      <c r="W1497" s="6" t="s">
        <v>1000</v>
      </c>
      <c r="X1497" s="6" t="s">
        <v>1141</v>
      </c>
      <c r="Y1497" s="6" t="s">
        <v>2934</v>
      </c>
      <c r="Z1497" s="6" t="s">
        <v>2935</v>
      </c>
    </row>
    <row r="1498" spans="1:26" ht="13.2">
      <c r="A1498" s="5">
        <v>45166.740800821761</v>
      </c>
      <c r="B1498" s="6" t="s">
        <v>2940</v>
      </c>
      <c r="C1498" s="6" t="s">
        <v>44</v>
      </c>
      <c r="D1498" s="6" t="s">
        <v>657</v>
      </c>
      <c r="E1498" s="6" t="s">
        <v>75</v>
      </c>
      <c r="F1498" s="6" t="s">
        <v>164</v>
      </c>
      <c r="G1498" s="6" t="s">
        <v>58</v>
      </c>
      <c r="H1498" s="6" t="s">
        <v>94</v>
      </c>
      <c r="I1498" s="6" t="s">
        <v>33</v>
      </c>
      <c r="J1498" s="6" t="s">
        <v>35</v>
      </c>
      <c r="K1498" s="6" t="s">
        <v>48</v>
      </c>
      <c r="L1498" s="6" t="s">
        <v>35</v>
      </c>
      <c r="M1498" s="6" t="s">
        <v>35</v>
      </c>
      <c r="N1498" s="6" t="s">
        <v>35</v>
      </c>
      <c r="O1498" s="6" t="s">
        <v>49</v>
      </c>
      <c r="P1498" s="6" t="s">
        <v>49</v>
      </c>
      <c r="Q1498" s="6" t="s">
        <v>49</v>
      </c>
      <c r="R1498" s="6" t="s">
        <v>49</v>
      </c>
      <c r="S1498" s="6" t="s">
        <v>49</v>
      </c>
      <c r="T1498" s="6" t="s">
        <v>49</v>
      </c>
      <c r="U1498" s="6" t="s">
        <v>49</v>
      </c>
      <c r="V1498" s="6" t="s">
        <v>49</v>
      </c>
      <c r="W1498" s="6" t="s">
        <v>106</v>
      </c>
      <c r="X1498" s="6" t="s">
        <v>1698</v>
      </c>
      <c r="Y1498" s="6" t="s">
        <v>578</v>
      </c>
      <c r="Z1498" s="6" t="s">
        <v>2941</v>
      </c>
    </row>
    <row r="1499" spans="1:26" ht="13.2">
      <c r="A1499" s="5">
        <v>45166.746647291671</v>
      </c>
      <c r="B1499" s="6" t="s">
        <v>2944</v>
      </c>
      <c r="C1499" s="6" t="s">
        <v>27</v>
      </c>
      <c r="D1499" s="6" t="s">
        <v>111</v>
      </c>
      <c r="E1499" s="6" t="s">
        <v>56</v>
      </c>
      <c r="F1499" s="6" t="s">
        <v>164</v>
      </c>
      <c r="G1499" s="6" t="s">
        <v>214</v>
      </c>
      <c r="H1499" s="6" t="s">
        <v>105</v>
      </c>
      <c r="I1499" s="6" t="s">
        <v>47</v>
      </c>
      <c r="J1499" s="6" t="s">
        <v>35</v>
      </c>
      <c r="K1499" s="6" t="s">
        <v>35</v>
      </c>
      <c r="L1499" s="6" t="s">
        <v>35</v>
      </c>
      <c r="M1499" s="6" t="s">
        <v>35</v>
      </c>
      <c r="N1499" s="6" t="s">
        <v>35</v>
      </c>
      <c r="O1499" s="6" t="s">
        <v>87</v>
      </c>
      <c r="P1499" s="6" t="s">
        <v>37</v>
      </c>
      <c r="Q1499" s="6" t="s">
        <v>37</v>
      </c>
      <c r="R1499" s="6" t="s">
        <v>37</v>
      </c>
      <c r="S1499" s="6" t="s">
        <v>37</v>
      </c>
      <c r="T1499" s="6" t="s">
        <v>37</v>
      </c>
      <c r="U1499" s="6" t="s">
        <v>37</v>
      </c>
      <c r="V1499" s="6" t="s">
        <v>37</v>
      </c>
      <c r="W1499" s="6" t="s">
        <v>106</v>
      </c>
      <c r="X1499" s="6" t="s">
        <v>1246</v>
      </c>
      <c r="Y1499" s="6" t="s">
        <v>888</v>
      </c>
      <c r="Z1499" s="6" t="s">
        <v>2945</v>
      </c>
    </row>
    <row r="1500" spans="1:26" ht="13.2">
      <c r="A1500" s="5">
        <v>45166.768313356486</v>
      </c>
      <c r="B1500" s="6" t="s">
        <v>2948</v>
      </c>
      <c r="C1500" s="6" t="s">
        <v>27</v>
      </c>
      <c r="D1500" s="6" t="s">
        <v>147</v>
      </c>
      <c r="E1500" s="6" t="s">
        <v>75</v>
      </c>
      <c r="F1500" s="6" t="s">
        <v>30</v>
      </c>
      <c r="G1500" s="6" t="s">
        <v>58</v>
      </c>
      <c r="H1500" s="6" t="s">
        <v>83</v>
      </c>
      <c r="I1500" s="6" t="s">
        <v>47</v>
      </c>
      <c r="J1500" s="6" t="s">
        <v>48</v>
      </c>
      <c r="K1500" s="6" t="s">
        <v>48</v>
      </c>
      <c r="L1500" s="6" t="s">
        <v>35</v>
      </c>
      <c r="M1500" s="6" t="s">
        <v>48</v>
      </c>
      <c r="N1500" s="6" t="s">
        <v>48</v>
      </c>
      <c r="O1500" s="6" t="s">
        <v>87</v>
      </c>
      <c r="P1500" s="6" t="s">
        <v>49</v>
      </c>
      <c r="Q1500" s="6" t="s">
        <v>49</v>
      </c>
      <c r="R1500" s="6" t="s">
        <v>49</v>
      </c>
      <c r="S1500" s="6" t="s">
        <v>37</v>
      </c>
      <c r="T1500" s="6" t="s">
        <v>49</v>
      </c>
      <c r="U1500" s="6" t="s">
        <v>37</v>
      </c>
      <c r="V1500" s="6" t="s">
        <v>37</v>
      </c>
      <c r="W1500" s="6" t="s">
        <v>206</v>
      </c>
      <c r="X1500" s="6" t="s">
        <v>1391</v>
      </c>
      <c r="Y1500" s="6" t="s">
        <v>1055</v>
      </c>
      <c r="Z1500" s="6" t="s">
        <v>2949</v>
      </c>
    </row>
    <row r="1501" spans="1:26" ht="13.2">
      <c r="A1501" s="5">
        <v>45166.772549050926</v>
      </c>
      <c r="B1501" s="6" t="s">
        <v>2952</v>
      </c>
      <c r="C1501" s="6" t="s">
        <v>27</v>
      </c>
      <c r="D1501" s="6" t="s">
        <v>82</v>
      </c>
      <c r="E1501" s="6" t="s">
        <v>75</v>
      </c>
      <c r="F1501" s="6" t="s">
        <v>30</v>
      </c>
      <c r="G1501" s="6" t="s">
        <v>31</v>
      </c>
      <c r="H1501" s="6" t="s">
        <v>94</v>
      </c>
      <c r="I1501" s="6" t="s">
        <v>47</v>
      </c>
      <c r="J1501" s="6" t="s">
        <v>48</v>
      </c>
      <c r="K1501" s="6" t="s">
        <v>48</v>
      </c>
      <c r="L1501" s="6" t="s">
        <v>48</v>
      </c>
      <c r="M1501" s="6" t="s">
        <v>48</v>
      </c>
      <c r="N1501" s="6" t="s">
        <v>48</v>
      </c>
      <c r="O1501" s="6" t="s">
        <v>49</v>
      </c>
      <c r="P1501" s="6" t="s">
        <v>49</v>
      </c>
      <c r="Q1501" s="6" t="s">
        <v>69</v>
      </c>
      <c r="R1501" s="6" t="s">
        <v>69</v>
      </c>
      <c r="S1501" s="6" t="s">
        <v>49</v>
      </c>
      <c r="T1501" s="6" t="s">
        <v>49</v>
      </c>
      <c r="U1501" s="6" t="s">
        <v>49</v>
      </c>
      <c r="V1501" s="6" t="s">
        <v>49</v>
      </c>
      <c r="W1501" s="6" t="s">
        <v>238</v>
      </c>
      <c r="X1501" s="6" t="s">
        <v>1536</v>
      </c>
      <c r="Y1501" s="6" t="s">
        <v>270</v>
      </c>
      <c r="Z1501" s="6" t="s">
        <v>2953</v>
      </c>
    </row>
    <row r="1502" spans="1:26" ht="13.2">
      <c r="A1502" s="5">
        <v>45166.775598437496</v>
      </c>
      <c r="B1502" s="6" t="s">
        <v>2954</v>
      </c>
      <c r="C1502" s="6" t="s">
        <v>27</v>
      </c>
      <c r="D1502" s="6" t="s">
        <v>2955</v>
      </c>
      <c r="E1502" s="6" t="s">
        <v>75</v>
      </c>
      <c r="F1502" s="6" t="s">
        <v>30</v>
      </c>
      <c r="G1502" s="6" t="s">
        <v>214</v>
      </c>
      <c r="H1502" s="6" t="s">
        <v>32</v>
      </c>
      <c r="I1502" s="6" t="s">
        <v>33</v>
      </c>
      <c r="J1502" s="6" t="s">
        <v>48</v>
      </c>
      <c r="K1502" s="6" t="s">
        <v>48</v>
      </c>
      <c r="L1502" s="6" t="s">
        <v>48</v>
      </c>
      <c r="M1502" s="6" t="s">
        <v>60</v>
      </c>
      <c r="N1502" s="6" t="s">
        <v>48</v>
      </c>
      <c r="O1502" s="6" t="s">
        <v>49</v>
      </c>
      <c r="P1502" s="6" t="s">
        <v>37</v>
      </c>
      <c r="Q1502" s="6" t="s">
        <v>49</v>
      </c>
      <c r="R1502" s="6" t="s">
        <v>37</v>
      </c>
      <c r="S1502" s="6" t="s">
        <v>49</v>
      </c>
      <c r="T1502" s="6" t="s">
        <v>49</v>
      </c>
      <c r="U1502" s="6" t="s">
        <v>37</v>
      </c>
      <c r="V1502" s="6" t="s">
        <v>49</v>
      </c>
      <c r="W1502" s="6" t="s">
        <v>154</v>
      </c>
      <c r="X1502" s="6" t="s">
        <v>1435</v>
      </c>
      <c r="Y1502" s="6" t="s">
        <v>474</v>
      </c>
      <c r="Z1502" s="6" t="s">
        <v>2956</v>
      </c>
    </row>
    <row r="1503" spans="1:26" ht="13.2">
      <c r="A1503" s="5">
        <v>45166.776631053246</v>
      </c>
      <c r="B1503" s="6" t="s">
        <v>2952</v>
      </c>
      <c r="C1503" s="6" t="s">
        <v>27</v>
      </c>
      <c r="D1503" s="6" t="s">
        <v>82</v>
      </c>
      <c r="E1503" s="6" t="s">
        <v>75</v>
      </c>
      <c r="F1503" s="6" t="s">
        <v>30</v>
      </c>
      <c r="G1503" s="6" t="s">
        <v>31</v>
      </c>
      <c r="H1503" s="6" t="s">
        <v>94</v>
      </c>
      <c r="I1503" s="6" t="s">
        <v>47</v>
      </c>
      <c r="J1503" s="6" t="s">
        <v>48</v>
      </c>
      <c r="K1503" s="6" t="s">
        <v>48</v>
      </c>
      <c r="L1503" s="6" t="s">
        <v>48</v>
      </c>
      <c r="M1503" s="6" t="s">
        <v>48</v>
      </c>
      <c r="N1503" s="6" t="s">
        <v>48</v>
      </c>
      <c r="O1503" s="6" t="s">
        <v>49</v>
      </c>
      <c r="P1503" s="6" t="s">
        <v>69</v>
      </c>
      <c r="Q1503" s="6" t="s">
        <v>49</v>
      </c>
      <c r="R1503" s="6" t="s">
        <v>49</v>
      </c>
      <c r="S1503" s="6" t="s">
        <v>49</v>
      </c>
      <c r="T1503" s="6" t="s">
        <v>49</v>
      </c>
      <c r="U1503" s="6" t="s">
        <v>49</v>
      </c>
      <c r="V1503" s="6" t="s">
        <v>69</v>
      </c>
      <c r="W1503" s="6" t="s">
        <v>238</v>
      </c>
      <c r="X1503" s="6" t="s">
        <v>1444</v>
      </c>
      <c r="Y1503" s="6" t="s">
        <v>270</v>
      </c>
      <c r="Z1503" s="6" t="s">
        <v>2957</v>
      </c>
    </row>
    <row r="1504" spans="1:26" ht="13.2">
      <c r="A1504" s="5">
        <v>45166.776987164354</v>
      </c>
      <c r="B1504" s="6" t="s">
        <v>2958</v>
      </c>
      <c r="C1504" s="6" t="s">
        <v>27</v>
      </c>
      <c r="D1504" s="6" t="s">
        <v>589</v>
      </c>
      <c r="E1504" s="6" t="s">
        <v>75</v>
      </c>
      <c r="F1504" s="6" t="s">
        <v>30</v>
      </c>
      <c r="G1504" s="6" t="s">
        <v>403</v>
      </c>
      <c r="H1504" s="6" t="s">
        <v>112</v>
      </c>
      <c r="I1504" s="6" t="s">
        <v>33</v>
      </c>
      <c r="J1504" s="6" t="s">
        <v>35</v>
      </c>
      <c r="K1504" s="6" t="s">
        <v>35</v>
      </c>
      <c r="L1504" s="6" t="s">
        <v>35</v>
      </c>
      <c r="M1504" s="6" t="s">
        <v>48</v>
      </c>
      <c r="N1504" s="6" t="s">
        <v>35</v>
      </c>
      <c r="O1504" s="6" t="s">
        <v>87</v>
      </c>
      <c r="P1504" s="6" t="s">
        <v>37</v>
      </c>
      <c r="Q1504" s="6" t="s">
        <v>37</v>
      </c>
      <c r="R1504" s="6" t="s">
        <v>37</v>
      </c>
      <c r="S1504" s="6" t="s">
        <v>37</v>
      </c>
      <c r="T1504" s="6" t="s">
        <v>37</v>
      </c>
      <c r="U1504" s="6" t="s">
        <v>37</v>
      </c>
      <c r="V1504" s="6" t="s">
        <v>37</v>
      </c>
      <c r="W1504" s="6" t="s">
        <v>126</v>
      </c>
      <c r="X1504" s="6" t="s">
        <v>940</v>
      </c>
      <c r="Y1504" s="6" t="s">
        <v>168</v>
      </c>
      <c r="Z1504" s="6" t="s">
        <v>2959</v>
      </c>
    </row>
    <row r="1505" spans="1:26" ht="13.2">
      <c r="A1505" s="5">
        <v>45166.780738344911</v>
      </c>
      <c r="B1505" s="6" t="s">
        <v>1704</v>
      </c>
      <c r="C1505" s="6" t="s">
        <v>27</v>
      </c>
      <c r="D1505" s="6" t="s">
        <v>2960</v>
      </c>
      <c r="E1505" s="6" t="s">
        <v>29</v>
      </c>
      <c r="F1505" s="6" t="s">
        <v>76</v>
      </c>
      <c r="G1505" s="6" t="s">
        <v>58</v>
      </c>
      <c r="H1505" s="6" t="s">
        <v>46</v>
      </c>
      <c r="I1505" s="6" t="s">
        <v>33</v>
      </c>
      <c r="J1505" s="6" t="s">
        <v>35</v>
      </c>
      <c r="K1505" s="6" t="s">
        <v>34</v>
      </c>
      <c r="L1505" s="6" t="s">
        <v>35</v>
      </c>
      <c r="M1505" s="6" t="s">
        <v>48</v>
      </c>
      <c r="N1505" s="6" t="s">
        <v>34</v>
      </c>
      <c r="O1505" s="6" t="s">
        <v>49</v>
      </c>
      <c r="P1505" s="6" t="s">
        <v>49</v>
      </c>
      <c r="Q1505" s="6" t="s">
        <v>49</v>
      </c>
      <c r="R1505" s="6" t="s">
        <v>37</v>
      </c>
      <c r="S1505" s="6" t="s">
        <v>38</v>
      </c>
      <c r="T1505" s="6" t="s">
        <v>38</v>
      </c>
      <c r="U1505" s="6" t="s">
        <v>37</v>
      </c>
      <c r="V1505" s="6" t="s">
        <v>37</v>
      </c>
      <c r="W1505" s="6" t="s">
        <v>197</v>
      </c>
      <c r="X1505" s="6" t="s">
        <v>2130</v>
      </c>
      <c r="Y1505" s="6" t="s">
        <v>168</v>
      </c>
      <c r="Z1505" s="6" t="s">
        <v>2961</v>
      </c>
    </row>
    <row r="1506" spans="1:26" ht="13.2">
      <c r="A1506" s="5">
        <v>45166.781761886574</v>
      </c>
      <c r="B1506" s="6" t="s">
        <v>2964</v>
      </c>
      <c r="C1506" s="6" t="s">
        <v>27</v>
      </c>
      <c r="D1506" s="6" t="s">
        <v>2965</v>
      </c>
      <c r="E1506" s="6" t="s">
        <v>29</v>
      </c>
      <c r="F1506" s="6" t="s">
        <v>30</v>
      </c>
      <c r="G1506" s="6" t="s">
        <v>58</v>
      </c>
      <c r="H1506" s="6" t="s">
        <v>201</v>
      </c>
      <c r="I1506" s="6" t="s">
        <v>47</v>
      </c>
      <c r="J1506" s="6" t="s">
        <v>60</v>
      </c>
      <c r="K1506" s="6" t="s">
        <v>60</v>
      </c>
      <c r="L1506" s="6" t="s">
        <v>60</v>
      </c>
      <c r="M1506" s="6" t="s">
        <v>60</v>
      </c>
      <c r="N1506" s="6" t="s">
        <v>60</v>
      </c>
      <c r="O1506" s="6" t="s">
        <v>68</v>
      </c>
      <c r="P1506" s="6" t="s">
        <v>69</v>
      </c>
      <c r="Q1506" s="6" t="s">
        <v>69</v>
      </c>
      <c r="R1506" s="6" t="s">
        <v>69</v>
      </c>
      <c r="S1506" s="6" t="s">
        <v>69</v>
      </c>
      <c r="T1506" s="6" t="s">
        <v>69</v>
      </c>
      <c r="U1506" s="6" t="s">
        <v>69</v>
      </c>
      <c r="V1506" s="6" t="s">
        <v>69</v>
      </c>
      <c r="W1506" s="6" t="s">
        <v>61</v>
      </c>
      <c r="X1506" s="6" t="s">
        <v>1263</v>
      </c>
      <c r="Y1506" s="6" t="s">
        <v>578</v>
      </c>
      <c r="Z1506" s="6" t="s">
        <v>2966</v>
      </c>
    </row>
    <row r="1507" spans="1:26" ht="13.2">
      <c r="A1507" s="5">
        <v>45166.78194262732</v>
      </c>
      <c r="B1507" s="6" t="s">
        <v>2967</v>
      </c>
      <c r="C1507" s="6" t="s">
        <v>27</v>
      </c>
      <c r="D1507" s="6" t="s">
        <v>538</v>
      </c>
      <c r="E1507" s="6" t="s">
        <v>75</v>
      </c>
      <c r="F1507" s="6" t="s">
        <v>248</v>
      </c>
      <c r="G1507" s="6" t="s">
        <v>31</v>
      </c>
      <c r="H1507" s="6" t="s">
        <v>46</v>
      </c>
      <c r="I1507" s="6" t="s">
        <v>47</v>
      </c>
      <c r="J1507" s="6" t="s">
        <v>48</v>
      </c>
      <c r="K1507" s="6" t="s">
        <v>35</v>
      </c>
      <c r="L1507" s="6" t="s">
        <v>35</v>
      </c>
      <c r="M1507" s="6" t="s">
        <v>35</v>
      </c>
      <c r="N1507" s="6" t="s">
        <v>35</v>
      </c>
      <c r="O1507" s="6" t="s">
        <v>87</v>
      </c>
      <c r="P1507" s="6" t="s">
        <v>37</v>
      </c>
      <c r="Q1507" s="6" t="s">
        <v>37</v>
      </c>
      <c r="R1507" s="6" t="s">
        <v>37</v>
      </c>
      <c r="S1507" s="6" t="s">
        <v>37</v>
      </c>
      <c r="T1507" s="6" t="s">
        <v>37</v>
      </c>
      <c r="U1507" s="6" t="s">
        <v>37</v>
      </c>
      <c r="V1507" s="6" t="s">
        <v>37</v>
      </c>
      <c r="W1507" s="6" t="s">
        <v>154</v>
      </c>
      <c r="X1507" s="6" t="s">
        <v>1391</v>
      </c>
      <c r="Y1507" s="6" t="s">
        <v>151</v>
      </c>
      <c r="Z1507" s="6" t="s">
        <v>2968</v>
      </c>
    </row>
    <row r="1508" spans="1:26" ht="13.2">
      <c r="A1508" s="5">
        <v>45166.783534722221</v>
      </c>
      <c r="B1508" s="6" t="s">
        <v>2969</v>
      </c>
      <c r="C1508" s="6" t="s">
        <v>27</v>
      </c>
      <c r="D1508" s="6" t="s">
        <v>118</v>
      </c>
      <c r="E1508" s="6" t="s">
        <v>75</v>
      </c>
      <c r="F1508" s="6" t="s">
        <v>30</v>
      </c>
      <c r="G1508" s="6" t="s">
        <v>31</v>
      </c>
      <c r="H1508" s="6" t="s">
        <v>94</v>
      </c>
      <c r="I1508" s="6" t="s">
        <v>33</v>
      </c>
      <c r="J1508" s="6" t="s">
        <v>48</v>
      </c>
      <c r="K1508" s="6" t="s">
        <v>35</v>
      </c>
      <c r="L1508" s="6" t="s">
        <v>48</v>
      </c>
      <c r="M1508" s="6" t="s">
        <v>35</v>
      </c>
      <c r="N1508" s="6" t="s">
        <v>35</v>
      </c>
      <c r="O1508" s="6" t="s">
        <v>87</v>
      </c>
      <c r="P1508" s="6" t="s">
        <v>49</v>
      </c>
      <c r="Q1508" s="6" t="s">
        <v>37</v>
      </c>
      <c r="R1508" s="6" t="s">
        <v>49</v>
      </c>
      <c r="S1508" s="6" t="s">
        <v>37</v>
      </c>
      <c r="T1508" s="6" t="s">
        <v>37</v>
      </c>
      <c r="U1508" s="6" t="s">
        <v>37</v>
      </c>
      <c r="V1508" s="6" t="s">
        <v>37</v>
      </c>
      <c r="W1508" s="6" t="s">
        <v>77</v>
      </c>
      <c r="X1508" s="6" t="s">
        <v>962</v>
      </c>
      <c r="Y1508" s="6" t="s">
        <v>2970</v>
      </c>
      <c r="Z1508" s="6" t="s">
        <v>2971</v>
      </c>
    </row>
    <row r="1509" spans="1:26" ht="13.2">
      <c r="A1509" s="5">
        <v>45166.785077395834</v>
      </c>
      <c r="B1509" s="6" t="s">
        <v>2972</v>
      </c>
      <c r="C1509" s="6" t="s">
        <v>27</v>
      </c>
      <c r="D1509" s="6" t="s">
        <v>2973</v>
      </c>
      <c r="E1509" s="6" t="s">
        <v>29</v>
      </c>
      <c r="F1509" s="6" t="s">
        <v>30</v>
      </c>
      <c r="G1509" s="6" t="s">
        <v>58</v>
      </c>
      <c r="H1509" s="6" t="s">
        <v>201</v>
      </c>
      <c r="I1509" s="6" t="s">
        <v>47</v>
      </c>
      <c r="J1509" s="6" t="s">
        <v>60</v>
      </c>
      <c r="K1509" s="6" t="s">
        <v>60</v>
      </c>
      <c r="L1509" s="6" t="s">
        <v>60</v>
      </c>
      <c r="M1509" s="6" t="s">
        <v>60</v>
      </c>
      <c r="N1509" s="6" t="s">
        <v>60</v>
      </c>
      <c r="O1509" s="6" t="s">
        <v>68</v>
      </c>
      <c r="P1509" s="6" t="s">
        <v>69</v>
      </c>
      <c r="Q1509" s="6" t="s">
        <v>69</v>
      </c>
      <c r="R1509" s="6" t="s">
        <v>69</v>
      </c>
      <c r="S1509" s="6" t="s">
        <v>69</v>
      </c>
      <c r="T1509" s="6" t="s">
        <v>69</v>
      </c>
      <c r="U1509" s="6" t="s">
        <v>69</v>
      </c>
      <c r="V1509" s="6" t="s">
        <v>69</v>
      </c>
      <c r="W1509" s="6" t="s">
        <v>106</v>
      </c>
      <c r="X1509" s="6" t="s">
        <v>1468</v>
      </c>
      <c r="Y1509" s="6" t="s">
        <v>2974</v>
      </c>
      <c r="Z1509" s="6" t="s">
        <v>2975</v>
      </c>
    </row>
    <row r="1510" spans="1:26" ht="13.2">
      <c r="A1510" s="5">
        <v>45166.787345266202</v>
      </c>
      <c r="B1510" s="6" t="s">
        <v>2979</v>
      </c>
      <c r="C1510" s="6" t="s">
        <v>27</v>
      </c>
      <c r="D1510" s="6" t="s">
        <v>118</v>
      </c>
      <c r="E1510" s="6" t="s">
        <v>29</v>
      </c>
      <c r="F1510" s="6" t="s">
        <v>164</v>
      </c>
      <c r="G1510" s="6" t="s">
        <v>403</v>
      </c>
      <c r="H1510" s="6" t="s">
        <v>32</v>
      </c>
      <c r="I1510" s="6" t="s">
        <v>47</v>
      </c>
      <c r="J1510" s="6" t="s">
        <v>48</v>
      </c>
      <c r="K1510" s="6" t="s">
        <v>48</v>
      </c>
      <c r="L1510" s="6" t="s">
        <v>48</v>
      </c>
      <c r="M1510" s="6" t="s">
        <v>48</v>
      </c>
      <c r="N1510" s="6" t="s">
        <v>48</v>
      </c>
      <c r="O1510" s="6" t="s">
        <v>68</v>
      </c>
      <c r="P1510" s="6" t="s">
        <v>69</v>
      </c>
      <c r="Q1510" s="6" t="s">
        <v>69</v>
      </c>
      <c r="R1510" s="6" t="s">
        <v>69</v>
      </c>
      <c r="S1510" s="6" t="s">
        <v>69</v>
      </c>
      <c r="T1510" s="6" t="s">
        <v>69</v>
      </c>
      <c r="U1510" s="6" t="s">
        <v>69</v>
      </c>
      <c r="V1510" s="6" t="s">
        <v>69</v>
      </c>
      <c r="W1510" s="6" t="s">
        <v>266</v>
      </c>
      <c r="X1510" s="6" t="s">
        <v>1011</v>
      </c>
      <c r="Y1510" s="6" t="s">
        <v>267</v>
      </c>
      <c r="Z1510" s="6" t="s">
        <v>2980</v>
      </c>
    </row>
    <row r="1511" spans="1:26" ht="13.2">
      <c r="A1511" s="5">
        <v>45166.807111956019</v>
      </c>
      <c r="B1511" s="6" t="s">
        <v>2990</v>
      </c>
      <c r="C1511" s="6" t="s">
        <v>27</v>
      </c>
      <c r="D1511" s="6" t="s">
        <v>111</v>
      </c>
      <c r="E1511" s="6" t="s">
        <v>230</v>
      </c>
      <c r="F1511" s="6" t="s">
        <v>248</v>
      </c>
      <c r="G1511" s="6" t="s">
        <v>31</v>
      </c>
      <c r="H1511" s="6" t="s">
        <v>201</v>
      </c>
      <c r="I1511" s="6" t="s">
        <v>47</v>
      </c>
      <c r="J1511" s="6" t="s">
        <v>35</v>
      </c>
      <c r="K1511" s="6" t="s">
        <v>35</v>
      </c>
      <c r="L1511" s="6" t="s">
        <v>35</v>
      </c>
      <c r="M1511" s="6" t="s">
        <v>35</v>
      </c>
      <c r="N1511" s="6" t="s">
        <v>35</v>
      </c>
      <c r="O1511" s="6" t="s">
        <v>87</v>
      </c>
      <c r="P1511" s="6" t="s">
        <v>37</v>
      </c>
      <c r="Q1511" s="6" t="s">
        <v>37</v>
      </c>
      <c r="R1511" s="6" t="s">
        <v>37</v>
      </c>
      <c r="S1511" s="6" t="s">
        <v>49</v>
      </c>
      <c r="T1511" s="6" t="s">
        <v>37</v>
      </c>
      <c r="U1511" s="6" t="s">
        <v>37</v>
      </c>
      <c r="V1511" s="6" t="s">
        <v>38</v>
      </c>
      <c r="W1511" s="6" t="s">
        <v>106</v>
      </c>
      <c r="X1511" s="6" t="s">
        <v>1444</v>
      </c>
      <c r="Y1511" s="6" t="s">
        <v>548</v>
      </c>
      <c r="Z1511" s="6" t="s">
        <v>2991</v>
      </c>
    </row>
    <row r="1512" spans="1:26" ht="13.2">
      <c r="A1512" s="5">
        <v>45166.828784837962</v>
      </c>
      <c r="B1512" s="6" t="s">
        <v>3000</v>
      </c>
      <c r="C1512" s="6" t="s">
        <v>27</v>
      </c>
      <c r="D1512" s="6" t="s">
        <v>1535</v>
      </c>
      <c r="E1512" s="6" t="s">
        <v>29</v>
      </c>
      <c r="F1512" s="6" t="s">
        <v>164</v>
      </c>
      <c r="G1512" s="6" t="s">
        <v>3001</v>
      </c>
      <c r="H1512" s="6" t="s">
        <v>3002</v>
      </c>
      <c r="I1512" s="6" t="s">
        <v>47</v>
      </c>
      <c r="J1512" s="6" t="s">
        <v>35</v>
      </c>
      <c r="K1512" s="6" t="s">
        <v>35</v>
      </c>
      <c r="L1512" s="6" t="s">
        <v>35</v>
      </c>
      <c r="M1512" s="6" t="s">
        <v>35</v>
      </c>
      <c r="N1512" s="6" t="s">
        <v>35</v>
      </c>
      <c r="O1512" s="6" t="s">
        <v>87</v>
      </c>
      <c r="P1512" s="6" t="s">
        <v>37</v>
      </c>
      <c r="Q1512" s="6" t="s">
        <v>37</v>
      </c>
      <c r="R1512" s="6" t="s">
        <v>37</v>
      </c>
      <c r="S1512" s="6" t="s">
        <v>37</v>
      </c>
      <c r="T1512" s="6" t="s">
        <v>37</v>
      </c>
      <c r="U1512" s="6" t="s">
        <v>37</v>
      </c>
      <c r="V1512" s="6" t="s">
        <v>37</v>
      </c>
      <c r="W1512" s="6" t="s">
        <v>139</v>
      </c>
      <c r="X1512" s="6" t="s">
        <v>1107</v>
      </c>
      <c r="Y1512" s="6" t="s">
        <v>97</v>
      </c>
      <c r="Z1512" s="6" t="s">
        <v>3003</v>
      </c>
    </row>
    <row r="1513" spans="1:26" ht="13.2">
      <c r="A1513" s="5">
        <v>45166.829279282407</v>
      </c>
      <c r="B1513" s="6" t="s">
        <v>3004</v>
      </c>
      <c r="C1513" s="6" t="s">
        <v>27</v>
      </c>
      <c r="D1513" s="6" t="s">
        <v>3005</v>
      </c>
      <c r="E1513" s="6" t="s">
        <v>29</v>
      </c>
      <c r="F1513" s="6" t="s">
        <v>30</v>
      </c>
      <c r="G1513" s="6" t="s">
        <v>31</v>
      </c>
      <c r="H1513" s="6" t="s">
        <v>226</v>
      </c>
      <c r="I1513" s="6" t="s">
        <v>33</v>
      </c>
      <c r="J1513" s="6" t="s">
        <v>35</v>
      </c>
      <c r="K1513" s="6" t="s">
        <v>35</v>
      </c>
      <c r="L1513" s="6" t="s">
        <v>35</v>
      </c>
      <c r="M1513" s="6" t="s">
        <v>35</v>
      </c>
      <c r="N1513" s="6" t="s">
        <v>35</v>
      </c>
      <c r="O1513" s="6" t="s">
        <v>87</v>
      </c>
      <c r="P1513" s="6" t="s">
        <v>37</v>
      </c>
      <c r="Q1513" s="6" t="s">
        <v>37</v>
      </c>
      <c r="R1513" s="6" t="s">
        <v>69</v>
      </c>
      <c r="S1513" s="6" t="s">
        <v>37</v>
      </c>
      <c r="T1513" s="6" t="s">
        <v>37</v>
      </c>
      <c r="U1513" s="6" t="s">
        <v>38</v>
      </c>
      <c r="V1513" s="6" t="s">
        <v>37</v>
      </c>
      <c r="W1513" s="6" t="s">
        <v>77</v>
      </c>
      <c r="X1513" s="6" t="s">
        <v>990</v>
      </c>
      <c r="Y1513" s="6" t="s">
        <v>286</v>
      </c>
      <c r="Z1513" s="6" t="s">
        <v>3006</v>
      </c>
    </row>
    <row r="1514" spans="1:26" ht="13.2">
      <c r="A1514" s="5">
        <v>45166.871697141207</v>
      </c>
      <c r="B1514" s="6" t="s">
        <v>3011</v>
      </c>
      <c r="C1514" s="6" t="s">
        <v>27</v>
      </c>
      <c r="D1514" s="6" t="s">
        <v>66</v>
      </c>
      <c r="E1514" s="6" t="s">
        <v>75</v>
      </c>
      <c r="F1514" s="6" t="s">
        <v>30</v>
      </c>
      <c r="G1514" s="6" t="s">
        <v>58</v>
      </c>
      <c r="H1514" s="6" t="s">
        <v>94</v>
      </c>
      <c r="I1514" s="6" t="s">
        <v>47</v>
      </c>
      <c r="J1514" s="6" t="s">
        <v>60</v>
      </c>
      <c r="K1514" s="6" t="s">
        <v>60</v>
      </c>
      <c r="L1514" s="6" t="s">
        <v>60</v>
      </c>
      <c r="M1514" s="6" t="s">
        <v>48</v>
      </c>
      <c r="N1514" s="6" t="s">
        <v>35</v>
      </c>
      <c r="O1514" s="6" t="s">
        <v>49</v>
      </c>
      <c r="P1514" s="6" t="s">
        <v>37</v>
      </c>
      <c r="Q1514" s="6" t="s">
        <v>49</v>
      </c>
      <c r="R1514" s="6" t="s">
        <v>37</v>
      </c>
      <c r="S1514" s="6" t="s">
        <v>69</v>
      </c>
      <c r="T1514" s="6" t="s">
        <v>49</v>
      </c>
      <c r="U1514" s="6" t="s">
        <v>49</v>
      </c>
      <c r="V1514" s="6" t="s">
        <v>49</v>
      </c>
      <c r="W1514" s="6" t="s">
        <v>154</v>
      </c>
      <c r="X1514" s="6" t="s">
        <v>1391</v>
      </c>
      <c r="Y1514" s="6" t="s">
        <v>565</v>
      </c>
      <c r="Z1514" s="6" t="s">
        <v>3012</v>
      </c>
    </row>
    <row r="1515" spans="1:26" ht="13.2">
      <c r="A1515" s="5">
        <v>45166.872582615746</v>
      </c>
      <c r="B1515" s="6" t="s">
        <v>3013</v>
      </c>
      <c r="C1515" s="6" t="s">
        <v>44</v>
      </c>
      <c r="D1515" s="6" t="s">
        <v>2589</v>
      </c>
      <c r="E1515" s="6" t="s">
        <v>75</v>
      </c>
      <c r="F1515" s="6" t="s">
        <v>76</v>
      </c>
      <c r="G1515" s="6" t="s">
        <v>31</v>
      </c>
      <c r="H1515" s="6" t="s">
        <v>59</v>
      </c>
      <c r="I1515" s="6" t="s">
        <v>47</v>
      </c>
      <c r="J1515" s="6" t="s">
        <v>35</v>
      </c>
      <c r="K1515" s="6" t="s">
        <v>34</v>
      </c>
      <c r="L1515" s="6" t="s">
        <v>35</v>
      </c>
      <c r="M1515" s="6" t="s">
        <v>34</v>
      </c>
      <c r="N1515" s="6" t="s">
        <v>35</v>
      </c>
      <c r="O1515" s="6" t="s">
        <v>49</v>
      </c>
      <c r="P1515" s="6" t="s">
        <v>37</v>
      </c>
      <c r="Q1515" s="6" t="s">
        <v>37</v>
      </c>
      <c r="R1515" s="6" t="s">
        <v>37</v>
      </c>
      <c r="S1515" s="6" t="s">
        <v>37</v>
      </c>
      <c r="T1515" s="6" t="s">
        <v>49</v>
      </c>
      <c r="U1515" s="6" t="s">
        <v>37</v>
      </c>
      <c r="V1515" s="6" t="s">
        <v>49</v>
      </c>
      <c r="W1515" s="6" t="s">
        <v>113</v>
      </c>
      <c r="X1515" s="6" t="s">
        <v>1107</v>
      </c>
      <c r="Y1515" s="6" t="s">
        <v>286</v>
      </c>
      <c r="Z1515" s="6" t="s">
        <v>3014</v>
      </c>
    </row>
    <row r="1516" spans="1:26" ht="13.2">
      <c r="A1516" s="5">
        <v>45166.908953888887</v>
      </c>
      <c r="B1516" s="6" t="s">
        <v>3021</v>
      </c>
      <c r="C1516" s="6" t="s">
        <v>27</v>
      </c>
      <c r="D1516" s="6" t="s">
        <v>66</v>
      </c>
      <c r="E1516" s="6" t="s">
        <v>56</v>
      </c>
      <c r="F1516" s="6" t="s">
        <v>30</v>
      </c>
      <c r="G1516" s="6" t="s">
        <v>3022</v>
      </c>
      <c r="H1516" s="6" t="s">
        <v>148</v>
      </c>
      <c r="I1516" s="6" t="s">
        <v>33</v>
      </c>
      <c r="J1516" s="6" t="s">
        <v>34</v>
      </c>
      <c r="K1516" s="6" t="s">
        <v>34</v>
      </c>
      <c r="L1516" s="6" t="s">
        <v>34</v>
      </c>
      <c r="M1516" s="6" t="s">
        <v>34</v>
      </c>
      <c r="N1516" s="6" t="s">
        <v>35</v>
      </c>
      <c r="O1516" s="6" t="s">
        <v>36</v>
      </c>
      <c r="P1516" s="6" t="s">
        <v>38</v>
      </c>
      <c r="Q1516" s="6" t="s">
        <v>38</v>
      </c>
      <c r="R1516" s="6" t="s">
        <v>37</v>
      </c>
      <c r="S1516" s="6" t="s">
        <v>38</v>
      </c>
      <c r="T1516" s="6" t="s">
        <v>37</v>
      </c>
      <c r="U1516" s="6" t="s">
        <v>38</v>
      </c>
      <c r="V1516" s="6" t="s">
        <v>37</v>
      </c>
      <c r="W1516" s="6" t="s">
        <v>3023</v>
      </c>
      <c r="X1516" s="6" t="s">
        <v>1766</v>
      </c>
      <c r="Y1516" s="6" t="s">
        <v>97</v>
      </c>
      <c r="Z1516" s="6" t="s">
        <v>3024</v>
      </c>
    </row>
    <row r="1517" spans="1:26" ht="13.2">
      <c r="A1517" s="5">
        <v>45167.178884699075</v>
      </c>
      <c r="B1517" s="6" t="s">
        <v>3027</v>
      </c>
      <c r="C1517" s="6" t="s">
        <v>44</v>
      </c>
      <c r="D1517" s="6" t="s">
        <v>1535</v>
      </c>
      <c r="E1517" s="6" t="s">
        <v>75</v>
      </c>
      <c r="F1517" s="6" t="s">
        <v>30</v>
      </c>
      <c r="G1517" s="6" t="s">
        <v>31</v>
      </c>
      <c r="H1517" s="6" t="s">
        <v>3028</v>
      </c>
      <c r="I1517" s="6" t="s">
        <v>47</v>
      </c>
      <c r="J1517" s="6" t="s">
        <v>48</v>
      </c>
      <c r="K1517" s="6" t="s">
        <v>48</v>
      </c>
      <c r="L1517" s="6" t="s">
        <v>48</v>
      </c>
      <c r="M1517" s="6" t="s">
        <v>48</v>
      </c>
      <c r="N1517" s="6" t="s">
        <v>35</v>
      </c>
      <c r="O1517" s="6" t="s">
        <v>49</v>
      </c>
      <c r="P1517" s="6" t="s">
        <v>37</v>
      </c>
      <c r="Q1517" s="6" t="s">
        <v>37</v>
      </c>
      <c r="R1517" s="6" t="s">
        <v>49</v>
      </c>
      <c r="S1517" s="6" t="s">
        <v>37</v>
      </c>
      <c r="T1517" s="6" t="s">
        <v>49</v>
      </c>
      <c r="U1517" s="6" t="s">
        <v>49</v>
      </c>
      <c r="V1517" s="6" t="s">
        <v>49</v>
      </c>
      <c r="W1517" s="6" t="s">
        <v>50</v>
      </c>
      <c r="X1517" s="6" t="s">
        <v>1444</v>
      </c>
      <c r="Y1517" s="6" t="s">
        <v>1660</v>
      </c>
      <c r="Z1517" s="6" t="s">
        <v>3029</v>
      </c>
    </row>
    <row r="1518" spans="1:26" ht="13.2">
      <c r="A1518" s="5">
        <v>45167.400606087962</v>
      </c>
      <c r="B1518" s="6" t="s">
        <v>3034</v>
      </c>
      <c r="C1518" s="6" t="s">
        <v>27</v>
      </c>
      <c r="D1518" s="6" t="s">
        <v>1752</v>
      </c>
      <c r="E1518" s="6" t="s">
        <v>29</v>
      </c>
      <c r="F1518" s="6" t="s">
        <v>30</v>
      </c>
      <c r="G1518" s="6" t="s">
        <v>31</v>
      </c>
      <c r="H1518" s="6" t="s">
        <v>46</v>
      </c>
      <c r="I1518" s="6" t="s">
        <v>47</v>
      </c>
      <c r="J1518" s="6" t="s">
        <v>60</v>
      </c>
      <c r="K1518" s="6" t="s">
        <v>48</v>
      </c>
      <c r="L1518" s="6" t="s">
        <v>35</v>
      </c>
      <c r="M1518" s="6" t="s">
        <v>48</v>
      </c>
      <c r="N1518" s="6" t="s">
        <v>48</v>
      </c>
      <c r="O1518" s="6" t="s">
        <v>68</v>
      </c>
      <c r="P1518" s="6" t="s">
        <v>37</v>
      </c>
      <c r="Q1518" s="6" t="s">
        <v>49</v>
      </c>
      <c r="R1518" s="6" t="s">
        <v>49</v>
      </c>
      <c r="S1518" s="6" t="s">
        <v>49</v>
      </c>
      <c r="T1518" s="6" t="s">
        <v>49</v>
      </c>
      <c r="U1518" s="6" t="s">
        <v>49</v>
      </c>
      <c r="V1518" s="6" t="s">
        <v>49</v>
      </c>
      <c r="W1518" s="6" t="s">
        <v>88</v>
      </c>
      <c r="X1518" s="6" t="s">
        <v>955</v>
      </c>
      <c r="Y1518" s="6" t="s">
        <v>168</v>
      </c>
      <c r="Z1518" s="6" t="s">
        <v>3035</v>
      </c>
    </row>
    <row r="1519" spans="1:26" ht="13.2">
      <c r="A1519" s="5">
        <v>45167.410594803237</v>
      </c>
      <c r="B1519" s="6" t="s">
        <v>3036</v>
      </c>
      <c r="C1519" s="6" t="s">
        <v>44</v>
      </c>
      <c r="D1519" s="6" t="s">
        <v>118</v>
      </c>
      <c r="E1519" s="6" t="s">
        <v>56</v>
      </c>
      <c r="F1519" s="6" t="s">
        <v>30</v>
      </c>
      <c r="G1519" s="6" t="s">
        <v>31</v>
      </c>
      <c r="H1519" s="6" t="s">
        <v>46</v>
      </c>
      <c r="I1519" s="6" t="s">
        <v>33</v>
      </c>
      <c r="J1519" s="6" t="s">
        <v>35</v>
      </c>
      <c r="K1519" s="6" t="s">
        <v>48</v>
      </c>
      <c r="L1519" s="6" t="s">
        <v>48</v>
      </c>
      <c r="M1519" s="6" t="s">
        <v>48</v>
      </c>
      <c r="N1519" s="6" t="s">
        <v>35</v>
      </c>
      <c r="O1519" s="6" t="s">
        <v>49</v>
      </c>
      <c r="P1519" s="6" t="s">
        <v>49</v>
      </c>
      <c r="Q1519" s="6" t="s">
        <v>37</v>
      </c>
      <c r="R1519" s="6" t="s">
        <v>49</v>
      </c>
      <c r="S1519" s="6" t="s">
        <v>49</v>
      </c>
      <c r="T1519" s="6" t="s">
        <v>49</v>
      </c>
      <c r="U1519" s="6" t="s">
        <v>37</v>
      </c>
      <c r="V1519" s="6" t="s">
        <v>37</v>
      </c>
      <c r="W1519" s="6" t="s">
        <v>154</v>
      </c>
      <c r="X1519" s="6" t="s">
        <v>2822</v>
      </c>
      <c r="Y1519" s="6" t="s">
        <v>3037</v>
      </c>
      <c r="Z1519" s="6" t="s">
        <v>3038</v>
      </c>
    </row>
    <row r="1520" spans="1:26" ht="13.2">
      <c r="A1520" s="5">
        <v>45167.431453321755</v>
      </c>
      <c r="B1520" s="6" t="s">
        <v>3039</v>
      </c>
      <c r="C1520" s="6" t="s">
        <v>27</v>
      </c>
      <c r="D1520" s="6" t="s">
        <v>657</v>
      </c>
      <c r="E1520" s="6" t="s">
        <v>75</v>
      </c>
      <c r="F1520" s="6" t="s">
        <v>30</v>
      </c>
      <c r="G1520" s="6" t="s">
        <v>3040</v>
      </c>
      <c r="H1520" s="6" t="s">
        <v>46</v>
      </c>
      <c r="I1520" s="6" t="s">
        <v>47</v>
      </c>
      <c r="J1520" s="6" t="s">
        <v>35</v>
      </c>
      <c r="K1520" s="6" t="s">
        <v>35</v>
      </c>
      <c r="L1520" s="6" t="s">
        <v>35</v>
      </c>
      <c r="M1520" s="6" t="s">
        <v>35</v>
      </c>
      <c r="N1520" s="6" t="s">
        <v>35</v>
      </c>
      <c r="O1520" s="6" t="s">
        <v>87</v>
      </c>
      <c r="P1520" s="6" t="s">
        <v>37</v>
      </c>
      <c r="Q1520" s="6" t="s">
        <v>37</v>
      </c>
      <c r="R1520" s="6" t="s">
        <v>37</v>
      </c>
      <c r="S1520" s="6" t="s">
        <v>37</v>
      </c>
      <c r="T1520" s="6" t="s">
        <v>37</v>
      </c>
      <c r="U1520" s="6" t="s">
        <v>37</v>
      </c>
      <c r="V1520" s="6" t="s">
        <v>37</v>
      </c>
      <c r="W1520" s="6" t="s">
        <v>95</v>
      </c>
      <c r="X1520" s="6" t="s">
        <v>1626</v>
      </c>
      <c r="Y1520" s="6" t="s">
        <v>79</v>
      </c>
      <c r="Z1520" s="6" t="s">
        <v>3041</v>
      </c>
    </row>
    <row r="1521" spans="1:26" ht="13.2">
      <c r="A1521" s="5">
        <v>45167.441131979169</v>
      </c>
      <c r="B1521" s="6" t="s">
        <v>3042</v>
      </c>
      <c r="C1521" s="6" t="s">
        <v>27</v>
      </c>
      <c r="D1521" s="6" t="s">
        <v>3043</v>
      </c>
      <c r="E1521" s="6" t="s">
        <v>29</v>
      </c>
      <c r="F1521" s="6" t="s">
        <v>30</v>
      </c>
      <c r="G1521" s="6" t="s">
        <v>31</v>
      </c>
      <c r="H1521" s="6" t="s">
        <v>59</v>
      </c>
      <c r="I1521" s="6" t="s">
        <v>47</v>
      </c>
      <c r="J1521" s="6" t="s">
        <v>35</v>
      </c>
      <c r="K1521" s="6" t="s">
        <v>35</v>
      </c>
      <c r="L1521" s="6" t="s">
        <v>35</v>
      </c>
      <c r="M1521" s="6" t="s">
        <v>35</v>
      </c>
      <c r="N1521" s="6" t="s">
        <v>35</v>
      </c>
      <c r="O1521" s="6" t="s">
        <v>87</v>
      </c>
      <c r="P1521" s="6" t="s">
        <v>37</v>
      </c>
      <c r="Q1521" s="6" t="s">
        <v>37</v>
      </c>
      <c r="R1521" s="6" t="s">
        <v>37</v>
      </c>
      <c r="S1521" s="6" t="s">
        <v>37</v>
      </c>
      <c r="T1521" s="6" t="s">
        <v>49</v>
      </c>
      <c r="U1521" s="6" t="s">
        <v>49</v>
      </c>
      <c r="V1521" s="6" t="s">
        <v>37</v>
      </c>
      <c r="W1521" s="6" t="s">
        <v>159</v>
      </c>
      <c r="X1521" s="6" t="s">
        <v>1045</v>
      </c>
      <c r="Y1521" s="6" t="s">
        <v>3044</v>
      </c>
      <c r="Z1521" s="6" t="s">
        <v>3045</v>
      </c>
    </row>
    <row r="1522" spans="1:26" ht="13.2">
      <c r="A1522" s="5">
        <v>45167.466333668985</v>
      </c>
      <c r="B1522" s="6" t="s">
        <v>3057</v>
      </c>
      <c r="C1522" s="6" t="s">
        <v>27</v>
      </c>
      <c r="D1522" s="6" t="s">
        <v>3058</v>
      </c>
      <c r="E1522" s="6" t="s">
        <v>75</v>
      </c>
      <c r="F1522" s="6" t="s">
        <v>248</v>
      </c>
      <c r="G1522" s="6" t="s">
        <v>31</v>
      </c>
      <c r="H1522" s="6" t="s">
        <v>46</v>
      </c>
      <c r="I1522" s="6" t="s">
        <v>47</v>
      </c>
      <c r="J1522" s="6" t="s">
        <v>48</v>
      </c>
      <c r="K1522" s="6" t="s">
        <v>48</v>
      </c>
      <c r="L1522" s="6" t="s">
        <v>60</v>
      </c>
      <c r="M1522" s="6" t="s">
        <v>48</v>
      </c>
      <c r="N1522" s="6" t="s">
        <v>60</v>
      </c>
      <c r="O1522" s="6" t="s">
        <v>49</v>
      </c>
      <c r="P1522" s="6" t="s">
        <v>49</v>
      </c>
      <c r="Q1522" s="6" t="s">
        <v>49</v>
      </c>
      <c r="R1522" s="6" t="s">
        <v>49</v>
      </c>
      <c r="S1522" s="6" t="s">
        <v>49</v>
      </c>
      <c r="T1522" s="6" t="s">
        <v>69</v>
      </c>
      <c r="U1522" s="6" t="s">
        <v>49</v>
      </c>
      <c r="V1522" s="6" t="s">
        <v>49</v>
      </c>
      <c r="W1522" s="6" t="s">
        <v>154</v>
      </c>
      <c r="X1522" s="6" t="s">
        <v>978</v>
      </c>
      <c r="Y1522" s="6" t="s">
        <v>286</v>
      </c>
      <c r="Z1522" s="6" t="s">
        <v>3059</v>
      </c>
    </row>
    <row r="1523" spans="1:26" ht="13.2">
      <c r="A1523" s="5">
        <v>45167.484737175924</v>
      </c>
      <c r="B1523" s="6" t="s">
        <v>3060</v>
      </c>
      <c r="C1523" s="6" t="s">
        <v>44</v>
      </c>
      <c r="D1523" s="6" t="s">
        <v>3061</v>
      </c>
      <c r="E1523" s="6" t="s">
        <v>75</v>
      </c>
      <c r="F1523" s="6" t="s">
        <v>76</v>
      </c>
      <c r="G1523" s="6" t="s">
        <v>31</v>
      </c>
      <c r="H1523" s="6" t="s">
        <v>59</v>
      </c>
      <c r="I1523" s="6" t="s">
        <v>47</v>
      </c>
      <c r="J1523" s="6" t="s">
        <v>48</v>
      </c>
      <c r="K1523" s="6" t="s">
        <v>48</v>
      </c>
      <c r="L1523" s="6" t="s">
        <v>48</v>
      </c>
      <c r="M1523" s="6" t="s">
        <v>48</v>
      </c>
      <c r="N1523" s="6" t="s">
        <v>48</v>
      </c>
      <c r="O1523" s="6" t="s">
        <v>49</v>
      </c>
      <c r="P1523" s="6" t="s">
        <v>49</v>
      </c>
      <c r="Q1523" s="6" t="s">
        <v>49</v>
      </c>
      <c r="R1523" s="6" t="s">
        <v>49</v>
      </c>
      <c r="S1523" s="6" t="s">
        <v>49</v>
      </c>
      <c r="T1523" s="6" t="s">
        <v>49</v>
      </c>
      <c r="U1523" s="6" t="s">
        <v>49</v>
      </c>
      <c r="V1523" s="6" t="s">
        <v>49</v>
      </c>
      <c r="W1523" s="6" t="s">
        <v>95</v>
      </c>
      <c r="X1523" s="6" t="s">
        <v>1798</v>
      </c>
      <c r="Y1523" s="6" t="s">
        <v>79</v>
      </c>
      <c r="Z1523" s="6" t="s">
        <v>3062</v>
      </c>
    </row>
    <row r="1524" spans="1:26" ht="13.2">
      <c r="A1524" s="5">
        <v>45167.663919004626</v>
      </c>
      <c r="B1524" s="6" t="s">
        <v>3065</v>
      </c>
      <c r="C1524" s="6" t="s">
        <v>27</v>
      </c>
      <c r="D1524" s="6" t="s">
        <v>609</v>
      </c>
      <c r="E1524" s="6" t="s">
        <v>230</v>
      </c>
      <c r="F1524" s="6" t="s">
        <v>30</v>
      </c>
      <c r="G1524" s="6" t="s">
        <v>3066</v>
      </c>
      <c r="H1524" s="6" t="s">
        <v>125</v>
      </c>
      <c r="I1524" s="6" t="s">
        <v>33</v>
      </c>
      <c r="J1524" s="6" t="s">
        <v>34</v>
      </c>
      <c r="K1524" s="6" t="s">
        <v>34</v>
      </c>
      <c r="L1524" s="6" t="s">
        <v>48</v>
      </c>
      <c r="M1524" s="6" t="s">
        <v>35</v>
      </c>
      <c r="N1524" s="6" t="s">
        <v>35</v>
      </c>
      <c r="O1524" s="6" t="s">
        <v>49</v>
      </c>
      <c r="P1524" s="6" t="s">
        <v>49</v>
      </c>
      <c r="Q1524" s="6" t="s">
        <v>37</v>
      </c>
      <c r="R1524" s="6" t="s">
        <v>37</v>
      </c>
      <c r="S1524" s="6" t="s">
        <v>38</v>
      </c>
      <c r="T1524" s="6" t="s">
        <v>49</v>
      </c>
      <c r="U1524" s="6" t="s">
        <v>37</v>
      </c>
      <c r="V1524" s="6" t="s">
        <v>38</v>
      </c>
      <c r="W1524" s="6" t="s">
        <v>61</v>
      </c>
      <c r="X1524" s="6" t="s">
        <v>1001</v>
      </c>
      <c r="Y1524" s="6" t="s">
        <v>151</v>
      </c>
      <c r="Z1524" s="6" t="s">
        <v>3067</v>
      </c>
    </row>
    <row r="1525" spans="1:26" ht="13.2">
      <c r="A1525" s="5">
        <v>45167.76727207176</v>
      </c>
      <c r="B1525" s="6" t="s">
        <v>3070</v>
      </c>
      <c r="C1525" s="6" t="s">
        <v>44</v>
      </c>
      <c r="D1525" s="6" t="s">
        <v>28</v>
      </c>
      <c r="E1525" s="6" t="s">
        <v>29</v>
      </c>
      <c r="F1525" s="6" t="s">
        <v>30</v>
      </c>
      <c r="G1525" s="6" t="s">
        <v>31</v>
      </c>
      <c r="H1525" s="6" t="s">
        <v>59</v>
      </c>
      <c r="I1525" s="6" t="s">
        <v>33</v>
      </c>
      <c r="J1525" s="6" t="s">
        <v>35</v>
      </c>
      <c r="K1525" s="6" t="s">
        <v>48</v>
      </c>
      <c r="L1525" s="6" t="s">
        <v>60</v>
      </c>
      <c r="M1525" s="6" t="s">
        <v>35</v>
      </c>
      <c r="N1525" s="6" t="s">
        <v>35</v>
      </c>
      <c r="O1525" s="6" t="s">
        <v>68</v>
      </c>
      <c r="P1525" s="6" t="s">
        <v>69</v>
      </c>
      <c r="Q1525" s="6" t="s">
        <v>69</v>
      </c>
      <c r="R1525" s="6" t="s">
        <v>37</v>
      </c>
      <c r="S1525" s="6" t="s">
        <v>37</v>
      </c>
      <c r="T1525" s="6" t="s">
        <v>69</v>
      </c>
      <c r="U1525" s="6" t="s">
        <v>37</v>
      </c>
      <c r="V1525" s="6" t="s">
        <v>37</v>
      </c>
      <c r="W1525" s="6" t="s">
        <v>713</v>
      </c>
      <c r="X1525" s="6" t="s">
        <v>1652</v>
      </c>
      <c r="Y1525" s="6" t="s">
        <v>90</v>
      </c>
      <c r="Z1525" s="6" t="s">
        <v>3071</v>
      </c>
    </row>
    <row r="1526" spans="1:26" ht="13.2">
      <c r="A1526" s="5">
        <v>45167.799607418987</v>
      </c>
      <c r="B1526" s="6" t="s">
        <v>3072</v>
      </c>
      <c r="C1526" s="6" t="s">
        <v>27</v>
      </c>
      <c r="D1526" s="6" t="s">
        <v>111</v>
      </c>
      <c r="E1526" s="6" t="s">
        <v>29</v>
      </c>
      <c r="F1526" s="6" t="s">
        <v>248</v>
      </c>
      <c r="G1526" s="6" t="s">
        <v>31</v>
      </c>
      <c r="H1526" s="6" t="s">
        <v>46</v>
      </c>
      <c r="I1526" s="6" t="s">
        <v>47</v>
      </c>
      <c r="J1526" s="6" t="s">
        <v>48</v>
      </c>
      <c r="K1526" s="6" t="s">
        <v>48</v>
      </c>
      <c r="L1526" s="6" t="s">
        <v>48</v>
      </c>
      <c r="M1526" s="6" t="s">
        <v>48</v>
      </c>
      <c r="N1526" s="6" t="s">
        <v>48</v>
      </c>
      <c r="O1526" s="6" t="s">
        <v>49</v>
      </c>
      <c r="P1526" s="6" t="s">
        <v>49</v>
      </c>
      <c r="Q1526" s="6" t="s">
        <v>49</v>
      </c>
      <c r="R1526" s="6" t="s">
        <v>49</v>
      </c>
      <c r="S1526" s="6" t="s">
        <v>49</v>
      </c>
      <c r="T1526" s="6" t="s">
        <v>49</v>
      </c>
      <c r="U1526" s="6" t="s">
        <v>49</v>
      </c>
      <c r="V1526" s="6" t="s">
        <v>49</v>
      </c>
      <c r="W1526" s="6" t="s">
        <v>1231</v>
      </c>
      <c r="X1526" s="6" t="s">
        <v>1444</v>
      </c>
      <c r="Y1526" s="6" t="s">
        <v>344</v>
      </c>
      <c r="Z1526" s="6" t="s">
        <v>3073</v>
      </c>
    </row>
    <row r="1527" spans="1:26" ht="13.2">
      <c r="A1527" s="5">
        <v>45168.494980613425</v>
      </c>
      <c r="B1527" s="6" t="s">
        <v>3077</v>
      </c>
      <c r="C1527" s="6" t="s">
        <v>27</v>
      </c>
      <c r="D1527" s="6" t="s">
        <v>3078</v>
      </c>
      <c r="E1527" s="6" t="s">
        <v>29</v>
      </c>
      <c r="F1527" s="6" t="s">
        <v>248</v>
      </c>
      <c r="G1527" s="6" t="s">
        <v>31</v>
      </c>
      <c r="H1527" s="6" t="s">
        <v>2491</v>
      </c>
      <c r="I1527" s="6" t="s">
        <v>33</v>
      </c>
      <c r="J1527" s="6" t="s">
        <v>35</v>
      </c>
      <c r="K1527" s="6" t="s">
        <v>35</v>
      </c>
      <c r="L1527" s="6" t="s">
        <v>48</v>
      </c>
      <c r="M1527" s="6" t="s">
        <v>48</v>
      </c>
      <c r="N1527" s="6" t="s">
        <v>48</v>
      </c>
      <c r="O1527" s="6" t="s">
        <v>87</v>
      </c>
      <c r="P1527" s="6" t="s">
        <v>37</v>
      </c>
      <c r="Q1527" s="6" t="s">
        <v>37</v>
      </c>
      <c r="R1527" s="6" t="s">
        <v>49</v>
      </c>
      <c r="S1527" s="6" t="s">
        <v>37</v>
      </c>
      <c r="T1527" s="6" t="s">
        <v>37</v>
      </c>
      <c r="U1527" s="6" t="s">
        <v>49</v>
      </c>
      <c r="V1527" s="6" t="s">
        <v>49</v>
      </c>
      <c r="W1527" s="6" t="s">
        <v>50</v>
      </c>
      <c r="X1527" s="6" t="s">
        <v>1084</v>
      </c>
      <c r="Y1527" s="6" t="s">
        <v>2420</v>
      </c>
      <c r="Z1527" s="6" t="s">
        <v>3079</v>
      </c>
    </row>
    <row r="1528" spans="1:26" ht="13.2">
      <c r="A1528" s="5">
        <v>45169.406276481481</v>
      </c>
      <c r="B1528" s="6" t="s">
        <v>3085</v>
      </c>
      <c r="C1528" s="6" t="s">
        <v>27</v>
      </c>
      <c r="D1528" s="6" t="s">
        <v>3086</v>
      </c>
      <c r="E1528" s="6" t="s">
        <v>29</v>
      </c>
      <c r="F1528" s="6" t="s">
        <v>30</v>
      </c>
      <c r="G1528" s="6" t="s">
        <v>58</v>
      </c>
      <c r="H1528" s="6" t="s">
        <v>105</v>
      </c>
      <c r="I1528" s="6" t="s">
        <v>47</v>
      </c>
      <c r="J1528" s="6" t="s">
        <v>48</v>
      </c>
      <c r="K1528" s="6" t="s">
        <v>35</v>
      </c>
      <c r="L1528" s="6" t="s">
        <v>35</v>
      </c>
      <c r="M1528" s="6" t="s">
        <v>35</v>
      </c>
      <c r="N1528" s="6" t="s">
        <v>48</v>
      </c>
      <c r="O1528" s="6" t="s">
        <v>49</v>
      </c>
      <c r="P1528" s="6" t="s">
        <v>49</v>
      </c>
      <c r="Q1528" s="6" t="s">
        <v>37</v>
      </c>
      <c r="R1528" s="6" t="s">
        <v>49</v>
      </c>
      <c r="S1528" s="6" t="s">
        <v>37</v>
      </c>
      <c r="T1528" s="6" t="s">
        <v>49</v>
      </c>
      <c r="U1528" s="6" t="s">
        <v>49</v>
      </c>
      <c r="V1528" s="6" t="s">
        <v>37</v>
      </c>
      <c r="W1528" s="6" t="s">
        <v>139</v>
      </c>
      <c r="X1528" s="6" t="s">
        <v>1775</v>
      </c>
      <c r="Y1528" s="6" t="s">
        <v>3087</v>
      </c>
      <c r="Z1528" s="6" t="s">
        <v>3088</v>
      </c>
    </row>
    <row r="1529" spans="1:26" ht="13.2">
      <c r="A1529" s="5">
        <v>45169.407999571762</v>
      </c>
      <c r="B1529" s="6" t="s">
        <v>3091</v>
      </c>
      <c r="C1529" s="6" t="s">
        <v>27</v>
      </c>
      <c r="D1529" s="6" t="s">
        <v>1568</v>
      </c>
      <c r="E1529" s="6" t="s">
        <v>230</v>
      </c>
      <c r="F1529" s="6" t="s">
        <v>30</v>
      </c>
      <c r="G1529" s="6" t="s">
        <v>31</v>
      </c>
      <c r="H1529" s="6" t="s">
        <v>46</v>
      </c>
      <c r="I1529" s="6" t="s">
        <v>47</v>
      </c>
      <c r="J1529" s="6" t="s">
        <v>35</v>
      </c>
      <c r="K1529" s="6" t="s">
        <v>60</v>
      </c>
      <c r="L1529" s="6" t="s">
        <v>60</v>
      </c>
      <c r="M1529" s="6" t="s">
        <v>60</v>
      </c>
      <c r="N1529" s="6" t="s">
        <v>35</v>
      </c>
      <c r="O1529" s="6" t="s">
        <v>49</v>
      </c>
      <c r="P1529" s="6" t="s">
        <v>49</v>
      </c>
      <c r="Q1529" s="6" t="s">
        <v>49</v>
      </c>
      <c r="R1529" s="6" t="s">
        <v>69</v>
      </c>
      <c r="S1529" s="6" t="s">
        <v>49</v>
      </c>
      <c r="T1529" s="6" t="s">
        <v>37</v>
      </c>
      <c r="U1529" s="6" t="s">
        <v>69</v>
      </c>
      <c r="V1529" s="6" t="s">
        <v>69</v>
      </c>
      <c r="W1529" s="6" t="s">
        <v>126</v>
      </c>
      <c r="X1529" s="6" t="s">
        <v>1652</v>
      </c>
      <c r="Y1529" s="6" t="s">
        <v>283</v>
      </c>
      <c r="Z1529" s="6" t="s">
        <v>3092</v>
      </c>
    </row>
    <row r="1530" spans="1:26" ht="13.2">
      <c r="A1530" s="5">
        <v>45169.410566770835</v>
      </c>
      <c r="B1530" s="6" t="s">
        <v>3093</v>
      </c>
      <c r="C1530" s="6" t="s">
        <v>27</v>
      </c>
      <c r="D1530" s="6" t="s">
        <v>111</v>
      </c>
      <c r="E1530" s="6" t="s">
        <v>29</v>
      </c>
      <c r="F1530" s="6" t="s">
        <v>30</v>
      </c>
      <c r="G1530" s="6" t="s">
        <v>3094</v>
      </c>
      <c r="H1530" s="6" t="s">
        <v>105</v>
      </c>
      <c r="I1530" s="6" t="s">
        <v>47</v>
      </c>
      <c r="J1530" s="6" t="s">
        <v>48</v>
      </c>
      <c r="K1530" s="6" t="s">
        <v>48</v>
      </c>
      <c r="L1530" s="6" t="s">
        <v>48</v>
      </c>
      <c r="M1530" s="6" t="s">
        <v>48</v>
      </c>
      <c r="N1530" s="6" t="s">
        <v>48</v>
      </c>
      <c r="O1530" s="6" t="s">
        <v>49</v>
      </c>
      <c r="P1530" s="6" t="s">
        <v>37</v>
      </c>
      <c r="Q1530" s="6" t="s">
        <v>49</v>
      </c>
      <c r="R1530" s="6" t="s">
        <v>49</v>
      </c>
      <c r="S1530" s="6" t="s">
        <v>37</v>
      </c>
      <c r="T1530" s="6" t="s">
        <v>49</v>
      </c>
      <c r="U1530" s="6" t="s">
        <v>49</v>
      </c>
      <c r="V1530" s="6" t="s">
        <v>49</v>
      </c>
      <c r="W1530" s="6" t="s">
        <v>197</v>
      </c>
      <c r="X1530" s="6" t="s">
        <v>1045</v>
      </c>
      <c r="Y1530" s="6" t="s">
        <v>168</v>
      </c>
      <c r="Z1530" s="6" t="s">
        <v>3095</v>
      </c>
    </row>
    <row r="1531" spans="1:26" ht="13.2">
      <c r="A1531" s="5">
        <v>45169.419808831022</v>
      </c>
      <c r="B1531" s="6" t="s">
        <v>3109</v>
      </c>
      <c r="C1531" s="6" t="s">
        <v>27</v>
      </c>
      <c r="D1531" s="6" t="s">
        <v>218</v>
      </c>
      <c r="E1531" s="6" t="s">
        <v>29</v>
      </c>
      <c r="F1531" s="6" t="s">
        <v>30</v>
      </c>
      <c r="G1531" s="6" t="s">
        <v>58</v>
      </c>
      <c r="H1531" s="6" t="s">
        <v>83</v>
      </c>
      <c r="I1531" s="6" t="s">
        <v>33</v>
      </c>
      <c r="J1531" s="6" t="s">
        <v>35</v>
      </c>
      <c r="K1531" s="6" t="s">
        <v>35</v>
      </c>
      <c r="L1531" s="6" t="s">
        <v>35</v>
      </c>
      <c r="M1531" s="6" t="s">
        <v>48</v>
      </c>
      <c r="N1531" s="6" t="s">
        <v>35</v>
      </c>
      <c r="O1531" s="6" t="s">
        <v>49</v>
      </c>
      <c r="P1531" s="6" t="s">
        <v>37</v>
      </c>
      <c r="Q1531" s="6" t="s">
        <v>37</v>
      </c>
      <c r="R1531" s="6" t="s">
        <v>69</v>
      </c>
      <c r="S1531" s="6" t="s">
        <v>37</v>
      </c>
      <c r="T1531" s="6" t="s">
        <v>37</v>
      </c>
      <c r="U1531" s="6" t="s">
        <v>37</v>
      </c>
      <c r="V1531" s="6" t="s">
        <v>37</v>
      </c>
      <c r="W1531" s="6" t="s">
        <v>113</v>
      </c>
      <c r="X1531" s="6" t="s">
        <v>1444</v>
      </c>
      <c r="Y1531" s="6" t="s">
        <v>193</v>
      </c>
      <c r="Z1531" s="6" t="s">
        <v>3110</v>
      </c>
    </row>
    <row r="1532" spans="1:26" ht="13.2">
      <c r="A1532" s="5">
        <v>45169.420181574074</v>
      </c>
      <c r="B1532" s="6" t="s">
        <v>3111</v>
      </c>
      <c r="C1532" s="6" t="s">
        <v>44</v>
      </c>
      <c r="D1532" s="6" t="s">
        <v>3112</v>
      </c>
      <c r="E1532" s="6" t="s">
        <v>75</v>
      </c>
      <c r="F1532" s="6" t="s">
        <v>76</v>
      </c>
      <c r="G1532" s="6" t="s">
        <v>214</v>
      </c>
      <c r="H1532" s="6" t="s">
        <v>83</v>
      </c>
      <c r="I1532" s="6" t="s">
        <v>47</v>
      </c>
      <c r="J1532" s="6" t="s">
        <v>60</v>
      </c>
      <c r="K1532" s="6" t="s">
        <v>48</v>
      </c>
      <c r="L1532" s="6" t="s">
        <v>35</v>
      </c>
      <c r="M1532" s="6" t="s">
        <v>60</v>
      </c>
      <c r="N1532" s="6" t="s">
        <v>60</v>
      </c>
      <c r="O1532" s="6" t="s">
        <v>49</v>
      </c>
      <c r="P1532" s="6" t="s">
        <v>49</v>
      </c>
      <c r="Q1532" s="6" t="s">
        <v>37</v>
      </c>
      <c r="R1532" s="6" t="s">
        <v>69</v>
      </c>
      <c r="S1532" s="6" t="s">
        <v>49</v>
      </c>
      <c r="T1532" s="6" t="s">
        <v>69</v>
      </c>
      <c r="U1532" s="6" t="s">
        <v>69</v>
      </c>
      <c r="V1532" s="6" t="s">
        <v>69</v>
      </c>
      <c r="W1532" s="6" t="s">
        <v>50</v>
      </c>
      <c r="X1532" s="6" t="s">
        <v>2533</v>
      </c>
      <c r="Y1532" s="6" t="s">
        <v>1395</v>
      </c>
      <c r="Z1532" s="6" t="s">
        <v>3113</v>
      </c>
    </row>
    <row r="1533" spans="1:26" ht="13.2">
      <c r="A1533" s="5">
        <v>45169.421111655094</v>
      </c>
      <c r="B1533" s="6" t="s">
        <v>2122</v>
      </c>
      <c r="C1533" s="6" t="s">
        <v>27</v>
      </c>
      <c r="D1533" s="6" t="s">
        <v>2123</v>
      </c>
      <c r="E1533" s="6" t="s">
        <v>29</v>
      </c>
      <c r="F1533" s="6" t="s">
        <v>30</v>
      </c>
      <c r="G1533" s="6" t="s">
        <v>31</v>
      </c>
      <c r="H1533" s="6" t="s">
        <v>112</v>
      </c>
      <c r="I1533" s="6" t="s">
        <v>47</v>
      </c>
      <c r="J1533" s="6" t="s">
        <v>60</v>
      </c>
      <c r="K1533" s="6" t="s">
        <v>60</v>
      </c>
      <c r="L1533" s="6" t="s">
        <v>60</v>
      </c>
      <c r="M1533" s="6" t="s">
        <v>60</v>
      </c>
      <c r="N1533" s="6" t="s">
        <v>60</v>
      </c>
      <c r="O1533" s="6" t="s">
        <v>68</v>
      </c>
      <c r="P1533" s="6" t="s">
        <v>37</v>
      </c>
      <c r="Q1533" s="6" t="s">
        <v>37</v>
      </c>
      <c r="R1533" s="6" t="s">
        <v>37</v>
      </c>
      <c r="S1533" s="6" t="s">
        <v>49</v>
      </c>
      <c r="T1533" s="6" t="s">
        <v>37</v>
      </c>
      <c r="U1533" s="6" t="s">
        <v>69</v>
      </c>
      <c r="V1533" s="6" t="s">
        <v>37</v>
      </c>
      <c r="W1533" s="6" t="s">
        <v>675</v>
      </c>
      <c r="X1533" s="6" t="s">
        <v>1297</v>
      </c>
      <c r="Y1533" s="6" t="s">
        <v>72</v>
      </c>
      <c r="Z1533" s="6" t="s">
        <v>3114</v>
      </c>
    </row>
    <row r="1534" spans="1:26" ht="13.2">
      <c r="A1534" s="5">
        <v>45169.423039918984</v>
      </c>
      <c r="B1534" s="6" t="s">
        <v>3117</v>
      </c>
      <c r="C1534" s="6" t="s">
        <v>44</v>
      </c>
      <c r="D1534" s="6" t="s">
        <v>3118</v>
      </c>
      <c r="E1534" s="6" t="s">
        <v>29</v>
      </c>
      <c r="F1534" s="6" t="s">
        <v>30</v>
      </c>
      <c r="G1534" s="6" t="s">
        <v>58</v>
      </c>
      <c r="H1534" s="6" t="s">
        <v>59</v>
      </c>
      <c r="I1534" s="6" t="s">
        <v>47</v>
      </c>
      <c r="J1534" s="6" t="s">
        <v>48</v>
      </c>
      <c r="K1534" s="6" t="s">
        <v>48</v>
      </c>
      <c r="L1534" s="6" t="s">
        <v>48</v>
      </c>
      <c r="M1534" s="6" t="s">
        <v>48</v>
      </c>
      <c r="N1534" s="6" t="s">
        <v>48</v>
      </c>
      <c r="O1534" s="6" t="s">
        <v>49</v>
      </c>
      <c r="P1534" s="6" t="s">
        <v>49</v>
      </c>
      <c r="Q1534" s="6" t="s">
        <v>49</v>
      </c>
      <c r="R1534" s="6" t="s">
        <v>49</v>
      </c>
      <c r="S1534" s="6" t="s">
        <v>49</v>
      </c>
      <c r="T1534" s="6" t="s">
        <v>49</v>
      </c>
      <c r="U1534" s="6" t="s">
        <v>49</v>
      </c>
      <c r="V1534" s="6" t="s">
        <v>49</v>
      </c>
      <c r="W1534" s="6" t="s">
        <v>77</v>
      </c>
      <c r="X1534" s="6" t="s">
        <v>1246</v>
      </c>
      <c r="Y1534" s="6" t="s">
        <v>349</v>
      </c>
      <c r="Z1534" s="6" t="s">
        <v>3119</v>
      </c>
    </row>
    <row r="1535" spans="1:26" ht="13.2">
      <c r="A1535" s="5">
        <v>45169.427368912038</v>
      </c>
      <c r="B1535" s="6" t="s">
        <v>3125</v>
      </c>
      <c r="C1535" s="6" t="s">
        <v>27</v>
      </c>
      <c r="D1535" s="6" t="s">
        <v>3126</v>
      </c>
      <c r="E1535" s="6" t="s">
        <v>29</v>
      </c>
      <c r="F1535" s="6" t="s">
        <v>30</v>
      </c>
      <c r="G1535" s="6" t="s">
        <v>31</v>
      </c>
      <c r="H1535" s="6" t="s">
        <v>112</v>
      </c>
      <c r="I1535" s="6" t="s">
        <v>47</v>
      </c>
      <c r="J1535" s="6" t="s">
        <v>48</v>
      </c>
      <c r="K1535" s="6" t="s">
        <v>48</v>
      </c>
      <c r="L1535" s="6" t="s">
        <v>48</v>
      </c>
      <c r="M1535" s="6" t="s">
        <v>48</v>
      </c>
      <c r="N1535" s="6" t="s">
        <v>48</v>
      </c>
      <c r="O1535" s="6" t="s">
        <v>49</v>
      </c>
      <c r="P1535" s="6" t="s">
        <v>37</v>
      </c>
      <c r="Q1535" s="6" t="s">
        <v>49</v>
      </c>
      <c r="R1535" s="6" t="s">
        <v>49</v>
      </c>
      <c r="S1535" s="6" t="s">
        <v>49</v>
      </c>
      <c r="T1535" s="6" t="s">
        <v>49</v>
      </c>
      <c r="U1535" s="6" t="s">
        <v>49</v>
      </c>
      <c r="V1535" s="6" t="s">
        <v>49</v>
      </c>
      <c r="W1535" s="6" t="s">
        <v>139</v>
      </c>
      <c r="X1535" s="6" t="s">
        <v>1107</v>
      </c>
      <c r="Y1535" s="6" t="s">
        <v>267</v>
      </c>
      <c r="Z1535" s="6" t="s">
        <v>3127</v>
      </c>
    </row>
    <row r="1536" spans="1:26" ht="13.2">
      <c r="A1536" s="5">
        <v>45169.427531689813</v>
      </c>
      <c r="B1536" s="6" t="s">
        <v>3131</v>
      </c>
      <c r="C1536" s="6" t="s">
        <v>27</v>
      </c>
      <c r="D1536" s="6" t="s">
        <v>3132</v>
      </c>
      <c r="E1536" s="6" t="s">
        <v>29</v>
      </c>
      <c r="F1536" s="6" t="s">
        <v>30</v>
      </c>
      <c r="G1536" s="6" t="s">
        <v>58</v>
      </c>
      <c r="H1536" s="6" t="s">
        <v>83</v>
      </c>
      <c r="I1536" s="6" t="s">
        <v>47</v>
      </c>
      <c r="J1536" s="6" t="s">
        <v>60</v>
      </c>
      <c r="K1536" s="6" t="s">
        <v>60</v>
      </c>
      <c r="L1536" s="6" t="s">
        <v>60</v>
      </c>
      <c r="M1536" s="6" t="s">
        <v>60</v>
      </c>
      <c r="N1536" s="6" t="s">
        <v>60</v>
      </c>
      <c r="O1536" s="6" t="s">
        <v>68</v>
      </c>
      <c r="P1536" s="6" t="s">
        <v>69</v>
      </c>
      <c r="Q1536" s="6" t="s">
        <v>69</v>
      </c>
      <c r="R1536" s="6" t="s">
        <v>69</v>
      </c>
      <c r="S1536" s="6" t="s">
        <v>69</v>
      </c>
      <c r="T1536" s="6" t="s">
        <v>69</v>
      </c>
      <c r="U1536" s="6" t="s">
        <v>69</v>
      </c>
      <c r="V1536" s="6" t="s">
        <v>69</v>
      </c>
      <c r="W1536" s="6" t="s">
        <v>119</v>
      </c>
      <c r="X1536" s="6" t="s">
        <v>1107</v>
      </c>
      <c r="Y1536" s="6" t="s">
        <v>516</v>
      </c>
      <c r="Z1536" s="6" t="s">
        <v>3133</v>
      </c>
    </row>
    <row r="1537" spans="1:26" ht="13.2">
      <c r="A1537" s="5">
        <v>45169.428513009261</v>
      </c>
      <c r="B1537" s="6" t="s">
        <v>3134</v>
      </c>
      <c r="C1537" s="6" t="s">
        <v>44</v>
      </c>
      <c r="D1537" s="6" t="s">
        <v>118</v>
      </c>
      <c r="E1537" s="6" t="s">
        <v>75</v>
      </c>
      <c r="F1537" s="6" t="s">
        <v>76</v>
      </c>
      <c r="G1537" s="6" t="s">
        <v>214</v>
      </c>
      <c r="H1537" s="6" t="s">
        <v>66</v>
      </c>
      <c r="I1537" s="6" t="s">
        <v>33</v>
      </c>
      <c r="J1537" s="6" t="s">
        <v>34</v>
      </c>
      <c r="K1537" s="6" t="s">
        <v>34</v>
      </c>
      <c r="L1537" s="6" t="s">
        <v>35</v>
      </c>
      <c r="M1537" s="6" t="s">
        <v>34</v>
      </c>
      <c r="N1537" s="6" t="s">
        <v>35</v>
      </c>
      <c r="O1537" s="6" t="s">
        <v>87</v>
      </c>
      <c r="P1537" s="6" t="s">
        <v>37</v>
      </c>
      <c r="Q1537" s="6" t="s">
        <v>37</v>
      </c>
      <c r="R1537" s="6" t="s">
        <v>37</v>
      </c>
      <c r="S1537" s="6" t="s">
        <v>38</v>
      </c>
      <c r="T1537" s="6" t="s">
        <v>38</v>
      </c>
      <c r="U1537" s="6" t="s">
        <v>37</v>
      </c>
      <c r="V1537" s="6" t="s">
        <v>38</v>
      </c>
      <c r="W1537" s="6" t="s">
        <v>139</v>
      </c>
      <c r="X1537" s="6" t="s">
        <v>1246</v>
      </c>
      <c r="Y1537" s="6" t="s">
        <v>270</v>
      </c>
      <c r="Z1537" s="6" t="s">
        <v>3135</v>
      </c>
    </row>
    <row r="1538" spans="1:26" ht="13.2">
      <c r="A1538" s="5">
        <v>45169.430829236109</v>
      </c>
      <c r="B1538" s="6" t="s">
        <v>3138</v>
      </c>
      <c r="C1538" s="6" t="s">
        <v>44</v>
      </c>
      <c r="D1538" s="6" t="s">
        <v>1438</v>
      </c>
      <c r="E1538" s="6" t="s">
        <v>29</v>
      </c>
      <c r="F1538" s="6" t="s">
        <v>30</v>
      </c>
      <c r="G1538" s="6" t="s">
        <v>31</v>
      </c>
      <c r="H1538" s="6" t="s">
        <v>196</v>
      </c>
      <c r="I1538" s="6" t="s">
        <v>47</v>
      </c>
      <c r="J1538" s="6" t="s">
        <v>48</v>
      </c>
      <c r="K1538" s="6" t="s">
        <v>60</v>
      </c>
      <c r="L1538" s="6" t="s">
        <v>48</v>
      </c>
      <c r="M1538" s="6" t="s">
        <v>48</v>
      </c>
      <c r="N1538" s="6" t="s">
        <v>35</v>
      </c>
      <c r="O1538" s="6" t="s">
        <v>49</v>
      </c>
      <c r="P1538" s="6" t="s">
        <v>49</v>
      </c>
      <c r="Q1538" s="6" t="s">
        <v>49</v>
      </c>
      <c r="R1538" s="6" t="s">
        <v>69</v>
      </c>
      <c r="S1538" s="6" t="s">
        <v>69</v>
      </c>
      <c r="T1538" s="6" t="s">
        <v>69</v>
      </c>
      <c r="U1538" s="6" t="s">
        <v>69</v>
      </c>
      <c r="V1538" s="6" t="s">
        <v>49</v>
      </c>
      <c r="W1538" s="6" t="s">
        <v>154</v>
      </c>
      <c r="X1538" s="6" t="s">
        <v>1444</v>
      </c>
      <c r="Y1538" s="6" t="s">
        <v>270</v>
      </c>
      <c r="Z1538" s="6" t="s">
        <v>3139</v>
      </c>
    </row>
    <row r="1539" spans="1:26" ht="13.2">
      <c r="A1539" s="5">
        <v>45169.438646608796</v>
      </c>
      <c r="B1539" s="6" t="s">
        <v>3146</v>
      </c>
      <c r="C1539" s="6" t="s">
        <v>44</v>
      </c>
      <c r="D1539" s="6" t="s">
        <v>66</v>
      </c>
      <c r="E1539" s="6" t="s">
        <v>29</v>
      </c>
      <c r="F1539" s="6" t="s">
        <v>30</v>
      </c>
      <c r="G1539" s="6" t="s">
        <v>31</v>
      </c>
      <c r="H1539" s="6" t="s">
        <v>32</v>
      </c>
      <c r="I1539" s="6" t="s">
        <v>47</v>
      </c>
      <c r="J1539" s="6" t="s">
        <v>60</v>
      </c>
      <c r="K1539" s="6" t="s">
        <v>60</v>
      </c>
      <c r="L1539" s="6" t="s">
        <v>60</v>
      </c>
      <c r="M1539" s="6" t="s">
        <v>60</v>
      </c>
      <c r="N1539" s="6" t="s">
        <v>48</v>
      </c>
      <c r="O1539" s="6" t="s">
        <v>49</v>
      </c>
      <c r="P1539" s="6" t="s">
        <v>49</v>
      </c>
      <c r="Q1539" s="6" t="s">
        <v>49</v>
      </c>
      <c r="R1539" s="6" t="s">
        <v>69</v>
      </c>
      <c r="S1539" s="6" t="s">
        <v>49</v>
      </c>
      <c r="T1539" s="6" t="s">
        <v>49</v>
      </c>
      <c r="U1539" s="6" t="s">
        <v>69</v>
      </c>
      <c r="V1539" s="6" t="s">
        <v>69</v>
      </c>
      <c r="W1539" s="6" t="s">
        <v>119</v>
      </c>
      <c r="X1539" s="6" t="s">
        <v>2209</v>
      </c>
      <c r="Y1539" s="6" t="s">
        <v>276</v>
      </c>
      <c r="Z1539" s="6" t="s">
        <v>3147</v>
      </c>
    </row>
    <row r="1540" spans="1:26" ht="13.2">
      <c r="A1540" s="5">
        <v>45169.440071921301</v>
      </c>
      <c r="B1540" s="6" t="s">
        <v>3152</v>
      </c>
      <c r="C1540" s="6" t="s">
        <v>27</v>
      </c>
      <c r="D1540" s="6" t="s">
        <v>3153</v>
      </c>
      <c r="E1540" s="6" t="s">
        <v>75</v>
      </c>
      <c r="F1540" s="6" t="s">
        <v>30</v>
      </c>
      <c r="G1540" s="6" t="s">
        <v>31</v>
      </c>
      <c r="H1540" s="6" t="s">
        <v>112</v>
      </c>
      <c r="I1540" s="6" t="s">
        <v>33</v>
      </c>
      <c r="J1540" s="6" t="s">
        <v>35</v>
      </c>
      <c r="K1540" s="6" t="s">
        <v>35</v>
      </c>
      <c r="L1540" s="6" t="s">
        <v>35</v>
      </c>
      <c r="M1540" s="6" t="s">
        <v>35</v>
      </c>
      <c r="N1540" s="6" t="s">
        <v>48</v>
      </c>
      <c r="O1540" s="6" t="s">
        <v>87</v>
      </c>
      <c r="P1540" s="6" t="s">
        <v>37</v>
      </c>
      <c r="Q1540" s="6" t="s">
        <v>37</v>
      </c>
      <c r="R1540" s="6" t="s">
        <v>37</v>
      </c>
      <c r="S1540" s="6" t="s">
        <v>49</v>
      </c>
      <c r="T1540" s="6" t="s">
        <v>37</v>
      </c>
      <c r="U1540" s="6" t="s">
        <v>38</v>
      </c>
      <c r="V1540" s="6" t="s">
        <v>37</v>
      </c>
      <c r="W1540" s="6" t="s">
        <v>206</v>
      </c>
      <c r="X1540" s="6" t="s">
        <v>1444</v>
      </c>
      <c r="Y1540" s="6" t="s">
        <v>485</v>
      </c>
      <c r="Z1540" s="6" t="s">
        <v>3154</v>
      </c>
    </row>
    <row r="1541" spans="1:26" ht="13.2">
      <c r="A1541" s="5">
        <v>45169.440461666665</v>
      </c>
      <c r="B1541" s="6" t="s">
        <v>3155</v>
      </c>
      <c r="C1541" s="6" t="s">
        <v>27</v>
      </c>
      <c r="D1541" s="6" t="s">
        <v>3156</v>
      </c>
      <c r="E1541" s="6" t="s">
        <v>75</v>
      </c>
      <c r="F1541" s="6" t="s">
        <v>30</v>
      </c>
      <c r="G1541" s="6" t="s">
        <v>214</v>
      </c>
      <c r="H1541" s="6" t="s">
        <v>32</v>
      </c>
      <c r="I1541" s="6" t="s">
        <v>33</v>
      </c>
      <c r="J1541" s="6" t="s">
        <v>35</v>
      </c>
      <c r="K1541" s="6" t="s">
        <v>35</v>
      </c>
      <c r="L1541" s="6" t="s">
        <v>35</v>
      </c>
      <c r="M1541" s="6" t="s">
        <v>35</v>
      </c>
      <c r="N1541" s="6" t="s">
        <v>35</v>
      </c>
      <c r="O1541" s="6" t="s">
        <v>87</v>
      </c>
      <c r="P1541" s="6" t="s">
        <v>37</v>
      </c>
      <c r="Q1541" s="6" t="s">
        <v>49</v>
      </c>
      <c r="R1541" s="6" t="s">
        <v>49</v>
      </c>
      <c r="S1541" s="6" t="s">
        <v>49</v>
      </c>
      <c r="T1541" s="6" t="s">
        <v>49</v>
      </c>
      <c r="U1541" s="6" t="s">
        <v>37</v>
      </c>
      <c r="V1541" s="6" t="s">
        <v>49</v>
      </c>
      <c r="W1541" s="6" t="s">
        <v>1639</v>
      </c>
      <c r="X1541" s="6" t="s">
        <v>1698</v>
      </c>
      <c r="Y1541" s="6" t="s">
        <v>240</v>
      </c>
      <c r="Z1541" s="6" t="s">
        <v>3157</v>
      </c>
    </row>
    <row r="1542" spans="1:26" ht="13.2">
      <c r="A1542" s="5">
        <v>45169.440996481484</v>
      </c>
      <c r="B1542" s="6" t="s">
        <v>3158</v>
      </c>
      <c r="C1542" s="6" t="s">
        <v>27</v>
      </c>
      <c r="D1542" s="6" t="s">
        <v>3159</v>
      </c>
      <c r="E1542" s="6" t="s">
        <v>29</v>
      </c>
      <c r="F1542" s="6" t="s">
        <v>30</v>
      </c>
      <c r="G1542" s="6" t="s">
        <v>31</v>
      </c>
      <c r="H1542" s="6" t="s">
        <v>83</v>
      </c>
      <c r="I1542" s="6" t="s">
        <v>47</v>
      </c>
      <c r="J1542" s="6" t="s">
        <v>48</v>
      </c>
      <c r="K1542" s="6" t="s">
        <v>48</v>
      </c>
      <c r="L1542" s="6" t="s">
        <v>48</v>
      </c>
      <c r="M1542" s="6" t="s">
        <v>48</v>
      </c>
      <c r="N1542" s="6" t="s">
        <v>48</v>
      </c>
      <c r="O1542" s="6" t="s">
        <v>87</v>
      </c>
      <c r="P1542" s="6" t="s">
        <v>37</v>
      </c>
      <c r="Q1542" s="6" t="s">
        <v>37</v>
      </c>
      <c r="R1542" s="6" t="s">
        <v>37</v>
      </c>
      <c r="S1542" s="6" t="s">
        <v>37</v>
      </c>
      <c r="T1542" s="6" t="s">
        <v>37</v>
      </c>
      <c r="U1542" s="6" t="s">
        <v>37</v>
      </c>
      <c r="V1542" s="6" t="s">
        <v>37</v>
      </c>
      <c r="W1542" s="6" t="s">
        <v>191</v>
      </c>
      <c r="X1542" s="6" t="s">
        <v>1391</v>
      </c>
      <c r="Y1542" s="6" t="s">
        <v>3160</v>
      </c>
      <c r="Z1542" s="6" t="s">
        <v>3161</v>
      </c>
    </row>
    <row r="1543" spans="1:26" ht="13.2">
      <c r="A1543" s="5">
        <v>45169.442622858798</v>
      </c>
      <c r="B1543" s="6" t="s">
        <v>3162</v>
      </c>
      <c r="C1543" s="6" t="s">
        <v>44</v>
      </c>
      <c r="D1543" s="6" t="s">
        <v>3163</v>
      </c>
      <c r="E1543" s="6" t="s">
        <v>29</v>
      </c>
      <c r="F1543" s="6" t="s">
        <v>30</v>
      </c>
      <c r="G1543" s="6" t="s">
        <v>58</v>
      </c>
      <c r="H1543" s="6" t="s">
        <v>83</v>
      </c>
      <c r="I1543" s="6" t="s">
        <v>33</v>
      </c>
      <c r="J1543" s="6" t="s">
        <v>35</v>
      </c>
      <c r="K1543" s="6" t="s">
        <v>35</v>
      </c>
      <c r="L1543" s="6" t="s">
        <v>48</v>
      </c>
      <c r="M1543" s="6" t="s">
        <v>48</v>
      </c>
      <c r="N1543" s="6" t="s">
        <v>48</v>
      </c>
      <c r="O1543" s="6" t="s">
        <v>49</v>
      </c>
      <c r="P1543" s="6" t="s">
        <v>49</v>
      </c>
      <c r="Q1543" s="6" t="s">
        <v>49</v>
      </c>
      <c r="R1543" s="6" t="s">
        <v>69</v>
      </c>
      <c r="S1543" s="6" t="s">
        <v>49</v>
      </c>
      <c r="T1543" s="6" t="s">
        <v>49</v>
      </c>
      <c r="U1543" s="6" t="s">
        <v>49</v>
      </c>
      <c r="V1543" s="6" t="s">
        <v>49</v>
      </c>
      <c r="W1543" s="6" t="s">
        <v>139</v>
      </c>
      <c r="X1543" s="6" t="s">
        <v>1107</v>
      </c>
      <c r="Y1543" s="6" t="s">
        <v>151</v>
      </c>
      <c r="Z1543" s="6" t="s">
        <v>3164</v>
      </c>
    </row>
    <row r="1544" spans="1:26" ht="13.2">
      <c r="A1544" s="5">
        <v>45169.445615000004</v>
      </c>
      <c r="B1544" s="6" t="s">
        <v>3173</v>
      </c>
      <c r="C1544" s="6" t="s">
        <v>27</v>
      </c>
      <c r="D1544" s="6" t="s">
        <v>3174</v>
      </c>
      <c r="E1544" s="6" t="s">
        <v>29</v>
      </c>
      <c r="F1544" s="6" t="s">
        <v>30</v>
      </c>
      <c r="G1544" s="6" t="s">
        <v>58</v>
      </c>
      <c r="H1544" s="6" t="s">
        <v>46</v>
      </c>
      <c r="I1544" s="6" t="s">
        <v>33</v>
      </c>
      <c r="J1544" s="6" t="s">
        <v>35</v>
      </c>
      <c r="K1544" s="6" t="s">
        <v>35</v>
      </c>
      <c r="L1544" s="6" t="s">
        <v>35</v>
      </c>
      <c r="M1544" s="6" t="s">
        <v>35</v>
      </c>
      <c r="N1544" s="6" t="s">
        <v>35</v>
      </c>
      <c r="O1544" s="6" t="s">
        <v>87</v>
      </c>
      <c r="P1544" s="6" t="s">
        <v>37</v>
      </c>
      <c r="Q1544" s="6" t="s">
        <v>37</v>
      </c>
      <c r="R1544" s="6" t="s">
        <v>38</v>
      </c>
      <c r="S1544" s="6" t="s">
        <v>37</v>
      </c>
      <c r="T1544" s="6" t="s">
        <v>37</v>
      </c>
      <c r="U1544" s="6" t="s">
        <v>49</v>
      </c>
      <c r="V1544" s="6" t="s">
        <v>49</v>
      </c>
      <c r="W1544" s="6" t="s">
        <v>100</v>
      </c>
      <c r="X1544" s="6" t="s">
        <v>3175</v>
      </c>
      <c r="Y1544" s="6" t="s">
        <v>965</v>
      </c>
      <c r="Z1544" s="6" t="s">
        <v>3176</v>
      </c>
    </row>
    <row r="1545" spans="1:26" ht="13.2">
      <c r="A1545" s="5">
        <v>45169.44801206018</v>
      </c>
      <c r="B1545" s="6" t="s">
        <v>3177</v>
      </c>
      <c r="C1545" s="6" t="s">
        <v>27</v>
      </c>
      <c r="D1545" s="6" t="s">
        <v>3178</v>
      </c>
      <c r="E1545" s="6" t="s">
        <v>75</v>
      </c>
      <c r="F1545" s="6" t="s">
        <v>30</v>
      </c>
      <c r="G1545" s="6" t="s">
        <v>58</v>
      </c>
      <c r="H1545" s="6" t="s">
        <v>148</v>
      </c>
      <c r="I1545" s="6" t="s">
        <v>47</v>
      </c>
      <c r="J1545" s="6" t="s">
        <v>48</v>
      </c>
      <c r="K1545" s="6" t="s">
        <v>60</v>
      </c>
      <c r="L1545" s="6" t="s">
        <v>60</v>
      </c>
      <c r="M1545" s="6" t="s">
        <v>60</v>
      </c>
      <c r="N1545" s="6" t="s">
        <v>60</v>
      </c>
      <c r="O1545" s="6" t="s">
        <v>49</v>
      </c>
      <c r="P1545" s="6" t="s">
        <v>49</v>
      </c>
      <c r="Q1545" s="6" t="s">
        <v>49</v>
      </c>
      <c r="R1545" s="6" t="s">
        <v>49</v>
      </c>
      <c r="S1545" s="6" t="s">
        <v>49</v>
      </c>
      <c r="T1545" s="6" t="s">
        <v>49</v>
      </c>
      <c r="U1545" s="6" t="s">
        <v>49</v>
      </c>
      <c r="V1545" s="6" t="s">
        <v>49</v>
      </c>
      <c r="W1545" s="6" t="s">
        <v>70</v>
      </c>
      <c r="X1545" s="6" t="s">
        <v>974</v>
      </c>
      <c r="Y1545" s="6" t="s">
        <v>2652</v>
      </c>
      <c r="Z1545" s="6" t="s">
        <v>3179</v>
      </c>
    </row>
    <row r="1546" spans="1:26" ht="13.2">
      <c r="A1546" s="5">
        <v>45169.448354050925</v>
      </c>
      <c r="B1546" s="6" t="s">
        <v>3180</v>
      </c>
      <c r="C1546" s="6" t="s">
        <v>44</v>
      </c>
      <c r="D1546" s="6" t="s">
        <v>589</v>
      </c>
      <c r="E1546" s="6" t="s">
        <v>29</v>
      </c>
      <c r="F1546" s="6" t="s">
        <v>30</v>
      </c>
      <c r="G1546" s="6" t="s">
        <v>31</v>
      </c>
      <c r="H1546" s="6" t="s">
        <v>148</v>
      </c>
      <c r="I1546" s="6" t="s">
        <v>47</v>
      </c>
      <c r="J1546" s="6" t="s">
        <v>35</v>
      </c>
      <c r="K1546" s="6" t="s">
        <v>48</v>
      </c>
      <c r="L1546" s="6" t="s">
        <v>48</v>
      </c>
      <c r="M1546" s="6" t="s">
        <v>48</v>
      </c>
      <c r="N1546" s="6" t="s">
        <v>35</v>
      </c>
      <c r="O1546" s="6" t="s">
        <v>49</v>
      </c>
      <c r="P1546" s="6" t="s">
        <v>49</v>
      </c>
      <c r="Q1546" s="6" t="s">
        <v>37</v>
      </c>
      <c r="R1546" s="6" t="s">
        <v>49</v>
      </c>
      <c r="S1546" s="6" t="s">
        <v>49</v>
      </c>
      <c r="T1546" s="6" t="s">
        <v>49</v>
      </c>
      <c r="U1546" s="6" t="s">
        <v>49</v>
      </c>
      <c r="V1546" s="6" t="s">
        <v>49</v>
      </c>
      <c r="W1546" s="6" t="s">
        <v>159</v>
      </c>
      <c r="X1546" s="6" t="s">
        <v>1652</v>
      </c>
      <c r="Y1546" s="6" t="s">
        <v>90</v>
      </c>
      <c r="Z1546" s="6" t="s">
        <v>3181</v>
      </c>
    </row>
    <row r="1547" spans="1:26" ht="13.2">
      <c r="A1547" s="5">
        <v>45169.449666134256</v>
      </c>
      <c r="B1547" s="6" t="s">
        <v>3184</v>
      </c>
      <c r="C1547" s="6" t="s">
        <v>27</v>
      </c>
      <c r="D1547" s="6" t="s">
        <v>66</v>
      </c>
      <c r="E1547" s="6" t="s">
        <v>75</v>
      </c>
      <c r="F1547" s="6" t="s">
        <v>30</v>
      </c>
      <c r="G1547" s="6" t="s">
        <v>58</v>
      </c>
      <c r="H1547" s="6" t="s">
        <v>59</v>
      </c>
      <c r="I1547" s="6" t="s">
        <v>47</v>
      </c>
      <c r="J1547" s="6" t="s">
        <v>35</v>
      </c>
      <c r="K1547" s="6" t="s">
        <v>35</v>
      </c>
      <c r="L1547" s="6" t="s">
        <v>35</v>
      </c>
      <c r="M1547" s="6" t="s">
        <v>60</v>
      </c>
      <c r="N1547" s="6" t="s">
        <v>48</v>
      </c>
      <c r="O1547" s="6" t="s">
        <v>68</v>
      </c>
      <c r="P1547" s="6" t="s">
        <v>37</v>
      </c>
      <c r="Q1547" s="6" t="s">
        <v>37</v>
      </c>
      <c r="R1547" s="6" t="s">
        <v>69</v>
      </c>
      <c r="S1547" s="6" t="s">
        <v>69</v>
      </c>
      <c r="T1547" s="6" t="s">
        <v>49</v>
      </c>
      <c r="U1547" s="6" t="s">
        <v>49</v>
      </c>
      <c r="V1547" s="6" t="s">
        <v>69</v>
      </c>
      <c r="W1547" s="6" t="s">
        <v>70</v>
      </c>
      <c r="X1547" s="6" t="s">
        <v>1070</v>
      </c>
      <c r="Y1547" s="6" t="s">
        <v>1055</v>
      </c>
      <c r="Z1547" s="6" t="s">
        <v>3185</v>
      </c>
    </row>
    <row r="1548" spans="1:26" ht="13.2">
      <c r="A1548" s="5">
        <v>45169.468976319447</v>
      </c>
      <c r="B1548" s="6" t="s">
        <v>3188</v>
      </c>
      <c r="C1548" s="6" t="s">
        <v>44</v>
      </c>
      <c r="D1548" s="6" t="s">
        <v>3189</v>
      </c>
      <c r="E1548" s="6" t="s">
        <v>29</v>
      </c>
      <c r="F1548" s="6" t="s">
        <v>30</v>
      </c>
      <c r="G1548" s="6" t="s">
        <v>31</v>
      </c>
      <c r="H1548" s="6" t="s">
        <v>32</v>
      </c>
      <c r="I1548" s="6" t="s">
        <v>47</v>
      </c>
      <c r="J1548" s="6" t="s">
        <v>60</v>
      </c>
      <c r="K1548" s="6" t="s">
        <v>60</v>
      </c>
      <c r="L1548" s="6" t="s">
        <v>60</v>
      </c>
      <c r="M1548" s="6" t="s">
        <v>60</v>
      </c>
      <c r="N1548" s="6" t="s">
        <v>60</v>
      </c>
      <c r="O1548" s="6" t="s">
        <v>49</v>
      </c>
      <c r="P1548" s="6" t="s">
        <v>69</v>
      </c>
      <c r="Q1548" s="6" t="s">
        <v>37</v>
      </c>
      <c r="R1548" s="6" t="s">
        <v>49</v>
      </c>
      <c r="S1548" s="6" t="s">
        <v>49</v>
      </c>
      <c r="T1548" s="6" t="s">
        <v>49</v>
      </c>
      <c r="U1548" s="6" t="s">
        <v>49</v>
      </c>
      <c r="V1548" s="6" t="s">
        <v>37</v>
      </c>
      <c r="W1548" s="6" t="s">
        <v>106</v>
      </c>
      <c r="X1548" s="6" t="s">
        <v>1536</v>
      </c>
      <c r="Y1548" s="6" t="s">
        <v>223</v>
      </c>
      <c r="Z1548" s="6" t="s">
        <v>3190</v>
      </c>
    </row>
    <row r="1549" spans="1:26" ht="13.2">
      <c r="A1549" s="5">
        <v>45169.469223807871</v>
      </c>
      <c r="B1549" s="6" t="s">
        <v>3191</v>
      </c>
      <c r="C1549" s="6" t="s">
        <v>27</v>
      </c>
      <c r="D1549" s="6" t="s">
        <v>3192</v>
      </c>
      <c r="E1549" s="6" t="s">
        <v>29</v>
      </c>
      <c r="F1549" s="6" t="s">
        <v>30</v>
      </c>
      <c r="G1549" s="6" t="s">
        <v>58</v>
      </c>
      <c r="H1549" s="6" t="s">
        <v>125</v>
      </c>
      <c r="I1549" s="6" t="s">
        <v>47</v>
      </c>
      <c r="J1549" s="6" t="s">
        <v>48</v>
      </c>
      <c r="K1549" s="6" t="s">
        <v>48</v>
      </c>
      <c r="L1549" s="6" t="s">
        <v>48</v>
      </c>
      <c r="M1549" s="6" t="s">
        <v>48</v>
      </c>
      <c r="N1549" s="6" t="s">
        <v>48</v>
      </c>
      <c r="O1549" s="6" t="s">
        <v>49</v>
      </c>
      <c r="P1549" s="6" t="s">
        <v>49</v>
      </c>
      <c r="Q1549" s="6" t="s">
        <v>49</v>
      </c>
      <c r="R1549" s="6" t="s">
        <v>49</v>
      </c>
      <c r="S1549" s="6" t="s">
        <v>49</v>
      </c>
      <c r="T1549" s="6" t="s">
        <v>49</v>
      </c>
      <c r="U1549" s="6" t="s">
        <v>49</v>
      </c>
      <c r="V1549" s="6" t="s">
        <v>49</v>
      </c>
      <c r="W1549" s="6" t="s">
        <v>206</v>
      </c>
      <c r="X1549" s="6" t="s">
        <v>1626</v>
      </c>
      <c r="Y1549" s="6" t="s">
        <v>516</v>
      </c>
      <c r="Z1549" s="6" t="s">
        <v>3193</v>
      </c>
    </row>
    <row r="1550" spans="1:26" ht="13.2">
      <c r="A1550" s="5">
        <v>45169.469478703701</v>
      </c>
      <c r="B1550" s="6" t="s">
        <v>3194</v>
      </c>
      <c r="C1550" s="6" t="s">
        <v>27</v>
      </c>
      <c r="D1550" s="6" t="s">
        <v>1598</v>
      </c>
      <c r="E1550" s="6" t="s">
        <v>75</v>
      </c>
      <c r="F1550" s="6" t="s">
        <v>30</v>
      </c>
      <c r="G1550" s="6" t="s">
        <v>58</v>
      </c>
      <c r="H1550" s="6" t="s">
        <v>201</v>
      </c>
      <c r="I1550" s="6" t="s">
        <v>47</v>
      </c>
      <c r="J1550" s="6" t="s">
        <v>48</v>
      </c>
      <c r="K1550" s="6" t="s">
        <v>48</v>
      </c>
      <c r="L1550" s="6" t="s">
        <v>35</v>
      </c>
      <c r="M1550" s="6" t="s">
        <v>48</v>
      </c>
      <c r="N1550" s="6" t="s">
        <v>48</v>
      </c>
      <c r="O1550" s="6" t="s">
        <v>49</v>
      </c>
      <c r="P1550" s="6" t="s">
        <v>49</v>
      </c>
      <c r="Q1550" s="6" t="s">
        <v>49</v>
      </c>
      <c r="R1550" s="6" t="s">
        <v>69</v>
      </c>
      <c r="S1550" s="6" t="s">
        <v>49</v>
      </c>
      <c r="T1550" s="6" t="s">
        <v>49</v>
      </c>
      <c r="U1550" s="6" t="s">
        <v>49</v>
      </c>
      <c r="V1550" s="6" t="s">
        <v>49</v>
      </c>
      <c r="W1550" s="6" t="s">
        <v>100</v>
      </c>
      <c r="X1550" s="6" t="s">
        <v>940</v>
      </c>
      <c r="Y1550" s="6" t="s">
        <v>2652</v>
      </c>
      <c r="Z1550" s="6" t="s">
        <v>3195</v>
      </c>
    </row>
    <row r="1551" spans="1:26" ht="13.2">
      <c r="A1551" s="5">
        <v>45169.480828437503</v>
      </c>
      <c r="B1551" s="6" t="s">
        <v>3201</v>
      </c>
      <c r="C1551" s="6" t="s">
        <v>44</v>
      </c>
      <c r="D1551" s="6" t="s">
        <v>3202</v>
      </c>
      <c r="E1551" s="6" t="s">
        <v>29</v>
      </c>
      <c r="F1551" s="6" t="s">
        <v>30</v>
      </c>
      <c r="G1551" s="6" t="s">
        <v>403</v>
      </c>
      <c r="H1551" s="6" t="s">
        <v>125</v>
      </c>
      <c r="I1551" s="6" t="s">
        <v>33</v>
      </c>
      <c r="J1551" s="6" t="s">
        <v>35</v>
      </c>
      <c r="K1551" s="6" t="s">
        <v>34</v>
      </c>
      <c r="L1551" s="6" t="s">
        <v>35</v>
      </c>
      <c r="M1551" s="6" t="s">
        <v>48</v>
      </c>
      <c r="N1551" s="6" t="s">
        <v>35</v>
      </c>
      <c r="O1551" s="6" t="s">
        <v>87</v>
      </c>
      <c r="P1551" s="6" t="s">
        <v>37</v>
      </c>
      <c r="Q1551" s="6" t="s">
        <v>37</v>
      </c>
      <c r="R1551" s="6" t="s">
        <v>49</v>
      </c>
      <c r="S1551" s="6" t="s">
        <v>38</v>
      </c>
      <c r="T1551" s="6" t="s">
        <v>37</v>
      </c>
      <c r="U1551" s="6" t="s">
        <v>38</v>
      </c>
      <c r="V1551" s="6" t="s">
        <v>37</v>
      </c>
      <c r="W1551" s="6" t="s">
        <v>3203</v>
      </c>
      <c r="X1551" s="6" t="s">
        <v>962</v>
      </c>
      <c r="Y1551" s="6" t="s">
        <v>555</v>
      </c>
      <c r="Z1551" s="6" t="s">
        <v>3204</v>
      </c>
    </row>
    <row r="1552" spans="1:26" ht="13.2">
      <c r="A1552" s="5">
        <v>45169.482367777775</v>
      </c>
      <c r="B1552" s="6" t="s">
        <v>3205</v>
      </c>
      <c r="C1552" s="6" t="s">
        <v>27</v>
      </c>
      <c r="D1552" s="6" t="s">
        <v>1535</v>
      </c>
      <c r="E1552" s="6" t="s">
        <v>75</v>
      </c>
      <c r="F1552" s="6" t="s">
        <v>30</v>
      </c>
      <c r="G1552" s="6" t="s">
        <v>58</v>
      </c>
      <c r="H1552" s="6" t="s">
        <v>148</v>
      </c>
      <c r="I1552" s="6" t="s">
        <v>47</v>
      </c>
      <c r="J1552" s="6" t="s">
        <v>48</v>
      </c>
      <c r="K1552" s="6" t="s">
        <v>48</v>
      </c>
      <c r="L1552" s="6" t="s">
        <v>35</v>
      </c>
      <c r="M1552" s="6" t="s">
        <v>35</v>
      </c>
      <c r="N1552" s="6" t="s">
        <v>35</v>
      </c>
      <c r="O1552" s="6" t="s">
        <v>49</v>
      </c>
      <c r="P1552" s="6" t="s">
        <v>37</v>
      </c>
      <c r="Q1552" s="6" t="s">
        <v>38</v>
      </c>
      <c r="R1552" s="6" t="s">
        <v>37</v>
      </c>
      <c r="S1552" s="6" t="s">
        <v>37</v>
      </c>
      <c r="T1552" s="6" t="s">
        <v>37</v>
      </c>
      <c r="U1552" s="6" t="s">
        <v>37</v>
      </c>
      <c r="V1552" s="6" t="s">
        <v>37</v>
      </c>
      <c r="W1552" s="6" t="s">
        <v>50</v>
      </c>
      <c r="X1552" s="6" t="s">
        <v>2615</v>
      </c>
      <c r="Y1552" s="6" t="s">
        <v>286</v>
      </c>
      <c r="Z1552" s="6" t="s">
        <v>3206</v>
      </c>
    </row>
    <row r="1553" spans="1:26" ht="13.2">
      <c r="A1553" s="5">
        <v>45169.490749826393</v>
      </c>
      <c r="B1553" s="6" t="s">
        <v>3217</v>
      </c>
      <c r="C1553" s="6" t="s">
        <v>27</v>
      </c>
      <c r="D1553" s="6" t="s">
        <v>1535</v>
      </c>
      <c r="E1553" s="6" t="s">
        <v>75</v>
      </c>
      <c r="F1553" s="6" t="s">
        <v>30</v>
      </c>
      <c r="G1553" s="6" t="s">
        <v>58</v>
      </c>
      <c r="H1553" s="6" t="s">
        <v>125</v>
      </c>
      <c r="I1553" s="6" t="s">
        <v>33</v>
      </c>
      <c r="J1553" s="6" t="s">
        <v>48</v>
      </c>
      <c r="K1553" s="6" t="s">
        <v>48</v>
      </c>
      <c r="L1553" s="6" t="s">
        <v>48</v>
      </c>
      <c r="M1553" s="6" t="s">
        <v>48</v>
      </c>
      <c r="N1553" s="6" t="s">
        <v>48</v>
      </c>
      <c r="O1553" s="6" t="s">
        <v>49</v>
      </c>
      <c r="P1553" s="6" t="s">
        <v>49</v>
      </c>
      <c r="Q1553" s="6" t="s">
        <v>49</v>
      </c>
      <c r="R1553" s="6" t="s">
        <v>49</v>
      </c>
      <c r="S1553" s="6" t="s">
        <v>37</v>
      </c>
      <c r="T1553" s="6" t="s">
        <v>49</v>
      </c>
      <c r="U1553" s="6" t="s">
        <v>69</v>
      </c>
      <c r="V1553" s="6" t="s">
        <v>49</v>
      </c>
      <c r="W1553" s="6" t="s">
        <v>206</v>
      </c>
      <c r="X1553" s="6" t="s">
        <v>1175</v>
      </c>
      <c r="Y1553" s="6" t="s">
        <v>384</v>
      </c>
      <c r="Z1553" s="6" t="s">
        <v>3218</v>
      </c>
    </row>
    <row r="1554" spans="1:26" ht="13.2">
      <c r="A1554" s="5">
        <v>45169.493412870375</v>
      </c>
      <c r="B1554" s="6" t="s">
        <v>3226</v>
      </c>
      <c r="C1554" s="6" t="s">
        <v>27</v>
      </c>
      <c r="D1554" s="6" t="s">
        <v>3227</v>
      </c>
      <c r="E1554" s="6" t="s">
        <v>29</v>
      </c>
      <c r="F1554" s="6" t="s">
        <v>30</v>
      </c>
      <c r="G1554" s="6" t="s">
        <v>31</v>
      </c>
      <c r="H1554" s="6" t="s">
        <v>46</v>
      </c>
      <c r="I1554" s="6" t="s">
        <v>33</v>
      </c>
      <c r="J1554" s="6" t="s">
        <v>35</v>
      </c>
      <c r="K1554" s="6" t="s">
        <v>35</v>
      </c>
      <c r="L1554" s="6" t="s">
        <v>48</v>
      </c>
      <c r="M1554" s="6" t="s">
        <v>48</v>
      </c>
      <c r="N1554" s="6" t="s">
        <v>35</v>
      </c>
      <c r="O1554" s="6" t="s">
        <v>49</v>
      </c>
      <c r="P1554" s="6" t="s">
        <v>49</v>
      </c>
      <c r="Q1554" s="6" t="s">
        <v>49</v>
      </c>
      <c r="R1554" s="6" t="s">
        <v>49</v>
      </c>
      <c r="S1554" s="6" t="s">
        <v>49</v>
      </c>
      <c r="T1554" s="6" t="s">
        <v>49</v>
      </c>
      <c r="U1554" s="6" t="s">
        <v>49</v>
      </c>
      <c r="V1554" s="6" t="s">
        <v>37</v>
      </c>
      <c r="W1554" s="6" t="s">
        <v>206</v>
      </c>
      <c r="X1554" s="6" t="s">
        <v>1468</v>
      </c>
      <c r="Y1554" s="6" t="s">
        <v>578</v>
      </c>
      <c r="Z1554" s="6" t="s">
        <v>3228</v>
      </c>
    </row>
    <row r="1555" spans="1:26" ht="13.2">
      <c r="A1555" s="5">
        <v>45169.504878854168</v>
      </c>
      <c r="B1555" s="6" t="s">
        <v>3233</v>
      </c>
      <c r="C1555" s="6" t="s">
        <v>44</v>
      </c>
      <c r="D1555" s="6" t="s">
        <v>3234</v>
      </c>
      <c r="E1555" s="6" t="s">
        <v>29</v>
      </c>
      <c r="F1555" s="6" t="s">
        <v>76</v>
      </c>
      <c r="G1555" s="6" t="s">
        <v>214</v>
      </c>
      <c r="H1555" s="6" t="s">
        <v>125</v>
      </c>
      <c r="I1555" s="6" t="s">
        <v>33</v>
      </c>
      <c r="J1555" s="6" t="s">
        <v>35</v>
      </c>
      <c r="K1555" s="6" t="s">
        <v>48</v>
      </c>
      <c r="L1555" s="6" t="s">
        <v>48</v>
      </c>
      <c r="M1555" s="6" t="s">
        <v>48</v>
      </c>
      <c r="N1555" s="6" t="s">
        <v>35</v>
      </c>
      <c r="O1555" s="6" t="s">
        <v>49</v>
      </c>
      <c r="P1555" s="6" t="s">
        <v>49</v>
      </c>
      <c r="Q1555" s="6" t="s">
        <v>49</v>
      </c>
      <c r="R1555" s="6" t="s">
        <v>49</v>
      </c>
      <c r="S1555" s="6" t="s">
        <v>37</v>
      </c>
      <c r="T1555" s="6" t="s">
        <v>49</v>
      </c>
      <c r="U1555" s="6" t="s">
        <v>37</v>
      </c>
      <c r="V1555" s="6" t="s">
        <v>49</v>
      </c>
      <c r="W1555" s="6" t="s">
        <v>77</v>
      </c>
      <c r="X1555" s="6" t="s">
        <v>1107</v>
      </c>
      <c r="Y1555" s="6" t="s">
        <v>393</v>
      </c>
      <c r="Z1555" s="6" t="s">
        <v>3235</v>
      </c>
    </row>
    <row r="1556" spans="1:26" ht="13.2">
      <c r="A1556" s="5">
        <v>45169.511863738429</v>
      </c>
      <c r="B1556" s="6" t="s">
        <v>3237</v>
      </c>
      <c r="C1556" s="6" t="s">
        <v>27</v>
      </c>
      <c r="D1556" s="6" t="s">
        <v>218</v>
      </c>
      <c r="E1556" s="6" t="s">
        <v>29</v>
      </c>
      <c r="F1556" s="6" t="s">
        <v>30</v>
      </c>
      <c r="G1556" s="6" t="s">
        <v>58</v>
      </c>
      <c r="H1556" s="6" t="s">
        <v>658</v>
      </c>
      <c r="I1556" s="6" t="s">
        <v>47</v>
      </c>
      <c r="J1556" s="6" t="s">
        <v>48</v>
      </c>
      <c r="K1556" s="6" t="s">
        <v>48</v>
      </c>
      <c r="L1556" s="6" t="s">
        <v>48</v>
      </c>
      <c r="M1556" s="6" t="s">
        <v>48</v>
      </c>
      <c r="N1556" s="6" t="s">
        <v>48</v>
      </c>
      <c r="O1556" s="6" t="s">
        <v>49</v>
      </c>
      <c r="P1556" s="6" t="s">
        <v>49</v>
      </c>
      <c r="Q1556" s="6" t="s">
        <v>49</v>
      </c>
      <c r="R1556" s="6" t="s">
        <v>49</v>
      </c>
      <c r="S1556" s="6" t="s">
        <v>49</v>
      </c>
      <c r="T1556" s="6" t="s">
        <v>49</v>
      </c>
      <c r="U1556" s="6" t="s">
        <v>49</v>
      </c>
      <c r="V1556" s="6" t="s">
        <v>49</v>
      </c>
      <c r="W1556" s="6" t="s">
        <v>95</v>
      </c>
      <c r="X1556" s="6" t="s">
        <v>1798</v>
      </c>
      <c r="Y1556" s="6" t="s">
        <v>2104</v>
      </c>
      <c r="Z1556" s="6" t="s">
        <v>3238</v>
      </c>
    </row>
    <row r="1557" spans="1:26" ht="13.2">
      <c r="A1557" s="5">
        <v>45169.51530997685</v>
      </c>
      <c r="B1557" s="6" t="s">
        <v>3239</v>
      </c>
      <c r="C1557" s="6" t="s">
        <v>27</v>
      </c>
      <c r="D1557" s="6" t="s">
        <v>3240</v>
      </c>
      <c r="E1557" s="6" t="s">
        <v>29</v>
      </c>
      <c r="F1557" s="6" t="s">
        <v>30</v>
      </c>
      <c r="G1557" s="6" t="s">
        <v>58</v>
      </c>
      <c r="H1557" s="6" t="s">
        <v>3241</v>
      </c>
      <c r="I1557" s="6" t="s">
        <v>47</v>
      </c>
      <c r="J1557" s="6" t="s">
        <v>35</v>
      </c>
      <c r="K1557" s="6" t="s">
        <v>48</v>
      </c>
      <c r="L1557" s="6" t="s">
        <v>48</v>
      </c>
      <c r="M1557" s="6" t="s">
        <v>48</v>
      </c>
      <c r="N1557" s="6" t="s">
        <v>48</v>
      </c>
      <c r="O1557" s="6" t="s">
        <v>49</v>
      </c>
      <c r="P1557" s="6" t="s">
        <v>69</v>
      </c>
      <c r="Q1557" s="6" t="s">
        <v>49</v>
      </c>
      <c r="R1557" s="6" t="s">
        <v>49</v>
      </c>
      <c r="S1557" s="6" t="s">
        <v>49</v>
      </c>
      <c r="T1557" s="6" t="s">
        <v>49</v>
      </c>
      <c r="U1557" s="6" t="s">
        <v>49</v>
      </c>
      <c r="V1557" s="6" t="s">
        <v>49</v>
      </c>
      <c r="W1557" s="6" t="s">
        <v>70</v>
      </c>
      <c r="X1557" s="6" t="s">
        <v>1698</v>
      </c>
      <c r="Y1557" s="6" t="s">
        <v>505</v>
      </c>
      <c r="Z1557" s="6" t="s">
        <v>3242</v>
      </c>
    </row>
    <row r="1558" spans="1:26" ht="13.2">
      <c r="A1558" s="5">
        <v>45169.527394432866</v>
      </c>
      <c r="B1558" s="6" t="s">
        <v>3254</v>
      </c>
      <c r="C1558" s="6" t="s">
        <v>44</v>
      </c>
      <c r="D1558" s="6" t="s">
        <v>3255</v>
      </c>
      <c r="E1558" s="6" t="s">
        <v>75</v>
      </c>
      <c r="F1558" s="6" t="s">
        <v>30</v>
      </c>
      <c r="G1558" s="6" t="s">
        <v>58</v>
      </c>
      <c r="H1558" s="6" t="s">
        <v>59</v>
      </c>
      <c r="I1558" s="6" t="s">
        <v>47</v>
      </c>
      <c r="J1558" s="6" t="s">
        <v>48</v>
      </c>
      <c r="K1558" s="6" t="s">
        <v>48</v>
      </c>
      <c r="L1558" s="6" t="s">
        <v>48</v>
      </c>
      <c r="M1558" s="6" t="s">
        <v>48</v>
      </c>
      <c r="N1558" s="6" t="s">
        <v>48</v>
      </c>
      <c r="O1558" s="6" t="s">
        <v>49</v>
      </c>
      <c r="P1558" s="6" t="s">
        <v>49</v>
      </c>
      <c r="Q1558" s="6" t="s">
        <v>49</v>
      </c>
      <c r="R1558" s="6" t="s">
        <v>49</v>
      </c>
      <c r="S1558" s="6" t="s">
        <v>49</v>
      </c>
      <c r="T1558" s="6" t="s">
        <v>49</v>
      </c>
      <c r="U1558" s="6" t="s">
        <v>49</v>
      </c>
      <c r="V1558" s="6" t="s">
        <v>49</v>
      </c>
      <c r="W1558" s="6" t="s">
        <v>206</v>
      </c>
      <c r="X1558" s="6" t="s">
        <v>1026</v>
      </c>
      <c r="Y1558" s="6" t="s">
        <v>286</v>
      </c>
      <c r="Z1558" s="6" t="s">
        <v>3256</v>
      </c>
    </row>
    <row r="1559" spans="1:26" ht="13.2">
      <c r="A1559" s="5">
        <v>45169.528264050925</v>
      </c>
      <c r="B1559" s="6" t="s">
        <v>3259</v>
      </c>
      <c r="C1559" s="6" t="s">
        <v>27</v>
      </c>
      <c r="D1559" s="6" t="s">
        <v>3260</v>
      </c>
      <c r="E1559" s="6" t="s">
        <v>75</v>
      </c>
      <c r="F1559" s="6" t="s">
        <v>30</v>
      </c>
      <c r="G1559" s="6" t="s">
        <v>58</v>
      </c>
      <c r="H1559" s="6" t="s">
        <v>112</v>
      </c>
      <c r="I1559" s="6" t="s">
        <v>47</v>
      </c>
      <c r="J1559" s="6" t="s">
        <v>60</v>
      </c>
      <c r="K1559" s="6" t="s">
        <v>60</v>
      </c>
      <c r="L1559" s="6" t="s">
        <v>60</v>
      </c>
      <c r="M1559" s="6" t="s">
        <v>60</v>
      </c>
      <c r="N1559" s="6" t="s">
        <v>60</v>
      </c>
      <c r="O1559" s="6" t="s">
        <v>68</v>
      </c>
      <c r="P1559" s="6" t="s">
        <v>69</v>
      </c>
      <c r="Q1559" s="6" t="s">
        <v>69</v>
      </c>
      <c r="R1559" s="6" t="s">
        <v>69</v>
      </c>
      <c r="S1559" s="6" t="s">
        <v>49</v>
      </c>
      <c r="T1559" s="6" t="s">
        <v>69</v>
      </c>
      <c r="U1559" s="6" t="s">
        <v>69</v>
      </c>
      <c r="V1559" s="6" t="s">
        <v>69</v>
      </c>
      <c r="W1559" s="6" t="s">
        <v>159</v>
      </c>
      <c r="X1559" s="6" t="s">
        <v>1141</v>
      </c>
      <c r="Y1559" s="6" t="s">
        <v>102</v>
      </c>
      <c r="Z1559" s="6" t="s">
        <v>3261</v>
      </c>
    </row>
    <row r="1560" spans="1:26" ht="13.2">
      <c r="A1560" s="5">
        <v>45169.530216990737</v>
      </c>
      <c r="B1560" s="6" t="s">
        <v>3262</v>
      </c>
      <c r="C1560" s="6" t="s">
        <v>27</v>
      </c>
      <c r="D1560" s="6" t="s">
        <v>558</v>
      </c>
      <c r="E1560" s="6" t="s">
        <v>75</v>
      </c>
      <c r="F1560" s="6" t="s">
        <v>30</v>
      </c>
      <c r="G1560" s="6" t="s">
        <v>1735</v>
      </c>
      <c r="H1560" s="6" t="s">
        <v>148</v>
      </c>
      <c r="I1560" s="6" t="s">
        <v>47</v>
      </c>
      <c r="J1560" s="6" t="s">
        <v>48</v>
      </c>
      <c r="K1560" s="6" t="s">
        <v>48</v>
      </c>
      <c r="L1560" s="6" t="s">
        <v>48</v>
      </c>
      <c r="M1560" s="6" t="s">
        <v>48</v>
      </c>
      <c r="N1560" s="6" t="s">
        <v>48</v>
      </c>
      <c r="O1560" s="6" t="s">
        <v>49</v>
      </c>
      <c r="P1560" s="6" t="s">
        <v>49</v>
      </c>
      <c r="Q1560" s="6" t="s">
        <v>49</v>
      </c>
      <c r="R1560" s="6" t="s">
        <v>49</v>
      </c>
      <c r="S1560" s="6" t="s">
        <v>49</v>
      </c>
      <c r="T1560" s="6" t="s">
        <v>49</v>
      </c>
      <c r="U1560" s="6" t="s">
        <v>49</v>
      </c>
      <c r="V1560" s="6" t="s">
        <v>49</v>
      </c>
      <c r="W1560" s="6" t="s">
        <v>100</v>
      </c>
      <c r="X1560" s="6" t="s">
        <v>940</v>
      </c>
      <c r="Y1560" s="6" t="s">
        <v>90</v>
      </c>
      <c r="Z1560" s="6" t="s">
        <v>3263</v>
      </c>
    </row>
    <row r="1561" spans="1:26" ht="13.2">
      <c r="A1561" s="5">
        <v>45169.53072574074</v>
      </c>
      <c r="B1561" s="6" t="s">
        <v>3264</v>
      </c>
      <c r="C1561" s="6" t="s">
        <v>44</v>
      </c>
      <c r="D1561" s="6" t="s">
        <v>185</v>
      </c>
      <c r="E1561" s="6" t="s">
        <v>75</v>
      </c>
      <c r="F1561" s="6" t="s">
        <v>30</v>
      </c>
      <c r="G1561" s="6" t="s">
        <v>58</v>
      </c>
      <c r="H1561" s="6" t="s">
        <v>226</v>
      </c>
      <c r="I1561" s="6" t="s">
        <v>33</v>
      </c>
      <c r="J1561" s="6" t="s">
        <v>48</v>
      </c>
      <c r="K1561" s="6" t="s">
        <v>48</v>
      </c>
      <c r="L1561" s="6" t="s">
        <v>48</v>
      </c>
      <c r="M1561" s="6" t="s">
        <v>48</v>
      </c>
      <c r="N1561" s="6" t="s">
        <v>48</v>
      </c>
      <c r="O1561" s="6" t="s">
        <v>68</v>
      </c>
      <c r="P1561" s="6" t="s">
        <v>49</v>
      </c>
      <c r="Q1561" s="6" t="s">
        <v>49</v>
      </c>
      <c r="R1561" s="6" t="s">
        <v>69</v>
      </c>
      <c r="S1561" s="6" t="s">
        <v>49</v>
      </c>
      <c r="T1561" s="6" t="s">
        <v>69</v>
      </c>
      <c r="U1561" s="6" t="s">
        <v>49</v>
      </c>
      <c r="V1561" s="6" t="s">
        <v>49</v>
      </c>
      <c r="W1561" s="6" t="s">
        <v>106</v>
      </c>
      <c r="X1561" s="6" t="s">
        <v>3265</v>
      </c>
      <c r="Y1561" s="6" t="s">
        <v>2877</v>
      </c>
      <c r="Z1561" s="6" t="s">
        <v>3266</v>
      </c>
    </row>
    <row r="1562" spans="1:26" ht="13.2">
      <c r="A1562" s="5">
        <v>45169.538949988426</v>
      </c>
      <c r="B1562" s="6" t="s">
        <v>3269</v>
      </c>
      <c r="C1562" s="6" t="s">
        <v>27</v>
      </c>
      <c r="D1562" s="6" t="s">
        <v>3270</v>
      </c>
      <c r="E1562" s="6" t="s">
        <v>29</v>
      </c>
      <c r="F1562" s="6" t="s">
        <v>30</v>
      </c>
      <c r="G1562" s="6" t="s">
        <v>3121</v>
      </c>
      <c r="H1562" s="6" t="s">
        <v>46</v>
      </c>
      <c r="I1562" s="6" t="s">
        <v>47</v>
      </c>
      <c r="J1562" s="6" t="s">
        <v>48</v>
      </c>
      <c r="K1562" s="6" t="s">
        <v>48</v>
      </c>
      <c r="L1562" s="6" t="s">
        <v>48</v>
      </c>
      <c r="M1562" s="6" t="s">
        <v>48</v>
      </c>
      <c r="N1562" s="6" t="s">
        <v>60</v>
      </c>
      <c r="O1562" s="6" t="s">
        <v>49</v>
      </c>
      <c r="P1562" s="6" t="s">
        <v>49</v>
      </c>
      <c r="Q1562" s="6" t="s">
        <v>37</v>
      </c>
      <c r="R1562" s="6" t="s">
        <v>69</v>
      </c>
      <c r="S1562" s="6" t="s">
        <v>49</v>
      </c>
      <c r="T1562" s="6" t="s">
        <v>69</v>
      </c>
      <c r="U1562" s="6" t="s">
        <v>37</v>
      </c>
      <c r="V1562" s="6" t="s">
        <v>37</v>
      </c>
      <c r="W1562" s="6" t="s">
        <v>154</v>
      </c>
      <c r="X1562" s="6" t="s">
        <v>1792</v>
      </c>
      <c r="Y1562" s="6" t="s">
        <v>97</v>
      </c>
      <c r="Z1562" s="6" t="s">
        <v>3271</v>
      </c>
    </row>
    <row r="1563" spans="1:26" ht="13.2">
      <c r="A1563" s="5">
        <v>45169.550945162038</v>
      </c>
      <c r="B1563" s="6" t="s">
        <v>3272</v>
      </c>
      <c r="C1563" s="6" t="s">
        <v>44</v>
      </c>
      <c r="D1563" s="6" t="s">
        <v>3273</v>
      </c>
      <c r="E1563" s="6" t="s">
        <v>29</v>
      </c>
      <c r="F1563" s="6" t="s">
        <v>30</v>
      </c>
      <c r="G1563" s="6" t="s">
        <v>58</v>
      </c>
      <c r="H1563" s="6" t="s">
        <v>32</v>
      </c>
      <c r="I1563" s="6" t="s">
        <v>47</v>
      </c>
      <c r="J1563" s="6" t="s">
        <v>35</v>
      </c>
      <c r="K1563" s="6" t="s">
        <v>35</v>
      </c>
      <c r="L1563" s="6" t="s">
        <v>35</v>
      </c>
      <c r="M1563" s="6" t="s">
        <v>35</v>
      </c>
      <c r="N1563" s="6" t="s">
        <v>35</v>
      </c>
      <c r="O1563" s="6" t="s">
        <v>49</v>
      </c>
      <c r="P1563" s="6" t="s">
        <v>37</v>
      </c>
      <c r="Q1563" s="6" t="s">
        <v>37</v>
      </c>
      <c r="R1563" s="6" t="s">
        <v>37</v>
      </c>
      <c r="S1563" s="6" t="s">
        <v>37</v>
      </c>
      <c r="T1563" s="6" t="s">
        <v>37</v>
      </c>
      <c r="U1563" s="6" t="s">
        <v>37</v>
      </c>
      <c r="V1563" s="6" t="s">
        <v>37</v>
      </c>
      <c r="W1563" s="6" t="s">
        <v>95</v>
      </c>
      <c r="X1563" s="6" t="s">
        <v>1494</v>
      </c>
      <c r="Y1563" s="6" t="s">
        <v>3274</v>
      </c>
      <c r="Z1563" s="6" t="s">
        <v>3275</v>
      </c>
    </row>
    <row r="1564" spans="1:26" ht="13.2">
      <c r="A1564" s="5">
        <v>45169.560672557869</v>
      </c>
      <c r="B1564" s="6" t="s">
        <v>3286</v>
      </c>
      <c r="C1564" s="6" t="s">
        <v>27</v>
      </c>
      <c r="D1564" s="6" t="s">
        <v>3287</v>
      </c>
      <c r="E1564" s="6" t="s">
        <v>29</v>
      </c>
      <c r="F1564" s="6" t="s">
        <v>30</v>
      </c>
      <c r="G1564" s="6" t="s">
        <v>58</v>
      </c>
      <c r="H1564" s="6" t="s">
        <v>226</v>
      </c>
      <c r="I1564" s="6" t="s">
        <v>47</v>
      </c>
      <c r="J1564" s="6" t="s">
        <v>48</v>
      </c>
      <c r="K1564" s="6" t="s">
        <v>48</v>
      </c>
      <c r="L1564" s="6" t="s">
        <v>48</v>
      </c>
      <c r="M1564" s="6" t="s">
        <v>48</v>
      </c>
      <c r="N1564" s="6" t="s">
        <v>48</v>
      </c>
      <c r="O1564" s="6" t="s">
        <v>49</v>
      </c>
      <c r="P1564" s="6" t="s">
        <v>49</v>
      </c>
      <c r="Q1564" s="6" t="s">
        <v>49</v>
      </c>
      <c r="R1564" s="6" t="s">
        <v>49</v>
      </c>
      <c r="S1564" s="6" t="s">
        <v>49</v>
      </c>
      <c r="T1564" s="6" t="s">
        <v>49</v>
      </c>
      <c r="U1564" s="6" t="s">
        <v>49</v>
      </c>
      <c r="V1564" s="6" t="s">
        <v>49</v>
      </c>
      <c r="W1564" s="6" t="s">
        <v>206</v>
      </c>
      <c r="X1564" s="6" t="s">
        <v>1009</v>
      </c>
      <c r="Y1564" s="6" t="s">
        <v>516</v>
      </c>
      <c r="Z1564" s="6" t="s">
        <v>3288</v>
      </c>
    </row>
    <row r="1565" spans="1:26" ht="13.2">
      <c r="A1565" s="5">
        <v>45169.56447582176</v>
      </c>
      <c r="B1565" s="6" t="s">
        <v>3293</v>
      </c>
      <c r="C1565" s="6" t="s">
        <v>27</v>
      </c>
      <c r="D1565" s="6" t="s">
        <v>3294</v>
      </c>
      <c r="E1565" s="6" t="s">
        <v>75</v>
      </c>
      <c r="F1565" s="6" t="s">
        <v>30</v>
      </c>
      <c r="G1565" s="6" t="s">
        <v>58</v>
      </c>
      <c r="H1565" s="6" t="s">
        <v>83</v>
      </c>
      <c r="I1565" s="6" t="s">
        <v>47</v>
      </c>
      <c r="J1565" s="6" t="s">
        <v>60</v>
      </c>
      <c r="K1565" s="6" t="s">
        <v>60</v>
      </c>
      <c r="L1565" s="6" t="s">
        <v>60</v>
      </c>
      <c r="M1565" s="6" t="s">
        <v>60</v>
      </c>
      <c r="N1565" s="6" t="s">
        <v>60</v>
      </c>
      <c r="O1565" s="6" t="s">
        <v>68</v>
      </c>
      <c r="P1565" s="6" t="s">
        <v>69</v>
      </c>
      <c r="Q1565" s="6" t="s">
        <v>69</v>
      </c>
      <c r="R1565" s="6" t="s">
        <v>69</v>
      </c>
      <c r="S1565" s="6" t="s">
        <v>69</v>
      </c>
      <c r="T1565" s="6" t="s">
        <v>69</v>
      </c>
      <c r="U1565" s="6" t="s">
        <v>69</v>
      </c>
      <c r="V1565" s="6" t="s">
        <v>69</v>
      </c>
      <c r="W1565" s="6" t="s">
        <v>149</v>
      </c>
      <c r="X1565" s="6" t="s">
        <v>1471</v>
      </c>
      <c r="Y1565" s="6" t="s">
        <v>286</v>
      </c>
      <c r="Z1565" s="6" t="s">
        <v>3295</v>
      </c>
    </row>
    <row r="1566" spans="1:26" ht="13.2">
      <c r="A1566" s="5">
        <v>45169.566956412033</v>
      </c>
      <c r="B1566" s="6" t="s">
        <v>3298</v>
      </c>
      <c r="C1566" s="6" t="s">
        <v>27</v>
      </c>
      <c r="D1566" s="6" t="s">
        <v>3299</v>
      </c>
      <c r="E1566" s="6" t="s">
        <v>75</v>
      </c>
      <c r="F1566" s="6" t="s">
        <v>30</v>
      </c>
      <c r="G1566" s="6" t="s">
        <v>58</v>
      </c>
      <c r="H1566" s="6" t="s">
        <v>83</v>
      </c>
      <c r="I1566" s="6" t="s">
        <v>47</v>
      </c>
      <c r="J1566" s="6" t="s">
        <v>60</v>
      </c>
      <c r="K1566" s="6" t="s">
        <v>60</v>
      </c>
      <c r="L1566" s="6" t="s">
        <v>60</v>
      </c>
      <c r="M1566" s="6" t="s">
        <v>60</v>
      </c>
      <c r="N1566" s="6" t="s">
        <v>60</v>
      </c>
      <c r="O1566" s="6" t="s">
        <v>68</v>
      </c>
      <c r="P1566" s="6" t="s">
        <v>69</v>
      </c>
      <c r="Q1566" s="6" t="s">
        <v>69</v>
      </c>
      <c r="R1566" s="6" t="s">
        <v>69</v>
      </c>
      <c r="S1566" s="6" t="s">
        <v>69</v>
      </c>
      <c r="T1566" s="6" t="s">
        <v>69</v>
      </c>
      <c r="U1566" s="6" t="s">
        <v>69</v>
      </c>
      <c r="V1566" s="6" t="s">
        <v>69</v>
      </c>
      <c r="W1566" s="6" t="s">
        <v>77</v>
      </c>
      <c r="X1566" s="6" t="s">
        <v>1070</v>
      </c>
      <c r="Y1566" s="6" t="s">
        <v>3300</v>
      </c>
      <c r="Z1566" s="6" t="s">
        <v>3301</v>
      </c>
    </row>
    <row r="1567" spans="1:26" ht="13.2">
      <c r="A1567" s="5">
        <v>45169.572416446761</v>
      </c>
      <c r="B1567" s="6" t="s">
        <v>3305</v>
      </c>
      <c r="C1567" s="6" t="s">
        <v>27</v>
      </c>
      <c r="D1567" s="6" t="s">
        <v>3306</v>
      </c>
      <c r="E1567" s="6" t="s">
        <v>29</v>
      </c>
      <c r="F1567" s="6" t="s">
        <v>76</v>
      </c>
      <c r="G1567" s="6" t="s">
        <v>31</v>
      </c>
      <c r="H1567" s="6" t="s">
        <v>125</v>
      </c>
      <c r="I1567" s="6" t="s">
        <v>33</v>
      </c>
      <c r="J1567" s="6" t="s">
        <v>35</v>
      </c>
      <c r="K1567" s="6" t="s">
        <v>48</v>
      </c>
      <c r="L1567" s="6" t="s">
        <v>35</v>
      </c>
      <c r="M1567" s="6" t="s">
        <v>48</v>
      </c>
      <c r="N1567" s="6" t="s">
        <v>35</v>
      </c>
      <c r="O1567" s="6" t="s">
        <v>49</v>
      </c>
      <c r="P1567" s="6" t="s">
        <v>37</v>
      </c>
      <c r="Q1567" s="6" t="s">
        <v>37</v>
      </c>
      <c r="R1567" s="6" t="s">
        <v>69</v>
      </c>
      <c r="S1567" s="6" t="s">
        <v>49</v>
      </c>
      <c r="T1567" s="6" t="s">
        <v>37</v>
      </c>
      <c r="U1567" s="6" t="s">
        <v>37</v>
      </c>
      <c r="V1567" s="6" t="s">
        <v>49</v>
      </c>
      <c r="W1567" s="6" t="s">
        <v>206</v>
      </c>
      <c r="X1567" s="6" t="s">
        <v>1698</v>
      </c>
      <c r="Y1567" s="6" t="s">
        <v>409</v>
      </c>
      <c r="Z1567" s="6" t="s">
        <v>3307</v>
      </c>
    </row>
    <row r="1568" spans="1:26" ht="13.2">
      <c r="A1568" s="5">
        <v>45169.574651377319</v>
      </c>
      <c r="B1568" s="6" t="s">
        <v>2178</v>
      </c>
      <c r="C1568" s="6" t="s">
        <v>44</v>
      </c>
      <c r="D1568" s="6" t="s">
        <v>3313</v>
      </c>
      <c r="E1568" s="6" t="s">
        <v>29</v>
      </c>
      <c r="F1568" s="6" t="s">
        <v>30</v>
      </c>
      <c r="G1568" s="6" t="s">
        <v>214</v>
      </c>
      <c r="H1568" s="6" t="s">
        <v>83</v>
      </c>
      <c r="I1568" s="6" t="s">
        <v>33</v>
      </c>
      <c r="J1568" s="6" t="s">
        <v>35</v>
      </c>
      <c r="K1568" s="6" t="s">
        <v>35</v>
      </c>
      <c r="L1568" s="6" t="s">
        <v>35</v>
      </c>
      <c r="M1568" s="6" t="s">
        <v>35</v>
      </c>
      <c r="N1568" s="6" t="s">
        <v>35</v>
      </c>
      <c r="O1568" s="6" t="s">
        <v>87</v>
      </c>
      <c r="P1568" s="6" t="s">
        <v>37</v>
      </c>
      <c r="Q1568" s="6" t="s">
        <v>37</v>
      </c>
      <c r="R1568" s="6" t="s">
        <v>37</v>
      </c>
      <c r="S1568" s="6" t="s">
        <v>37</v>
      </c>
      <c r="T1568" s="6" t="s">
        <v>37</v>
      </c>
      <c r="U1568" s="6" t="s">
        <v>37</v>
      </c>
      <c r="V1568" s="6" t="s">
        <v>37</v>
      </c>
      <c r="W1568" s="6" t="s">
        <v>206</v>
      </c>
      <c r="X1568" s="6" t="s">
        <v>1578</v>
      </c>
      <c r="Y1568" s="6" t="s">
        <v>671</v>
      </c>
      <c r="Z1568" s="6" t="s">
        <v>3314</v>
      </c>
    </row>
    <row r="1569" spans="1:26" ht="13.2">
      <c r="A1569" s="5">
        <v>45169.590881851851</v>
      </c>
      <c r="B1569" s="6" t="s">
        <v>3317</v>
      </c>
      <c r="C1569" s="6" t="s">
        <v>27</v>
      </c>
      <c r="D1569" s="6" t="s">
        <v>3318</v>
      </c>
      <c r="E1569" s="6" t="s">
        <v>75</v>
      </c>
      <c r="F1569" s="6" t="s">
        <v>30</v>
      </c>
      <c r="G1569" s="6" t="s">
        <v>31</v>
      </c>
      <c r="H1569" s="6" t="s">
        <v>226</v>
      </c>
      <c r="I1569" s="6" t="s">
        <v>47</v>
      </c>
      <c r="J1569" s="6" t="s">
        <v>48</v>
      </c>
      <c r="K1569" s="6" t="s">
        <v>60</v>
      </c>
      <c r="L1569" s="6" t="s">
        <v>60</v>
      </c>
      <c r="M1569" s="6" t="s">
        <v>60</v>
      </c>
      <c r="N1569" s="6" t="s">
        <v>60</v>
      </c>
      <c r="O1569" s="6" t="s">
        <v>49</v>
      </c>
      <c r="P1569" s="6" t="s">
        <v>49</v>
      </c>
      <c r="Q1569" s="6" t="s">
        <v>49</v>
      </c>
      <c r="R1569" s="6" t="s">
        <v>69</v>
      </c>
      <c r="S1569" s="6" t="s">
        <v>49</v>
      </c>
      <c r="T1569" s="6" t="s">
        <v>49</v>
      </c>
      <c r="U1569" s="6" t="s">
        <v>69</v>
      </c>
      <c r="V1569" s="6" t="s">
        <v>69</v>
      </c>
      <c r="W1569" s="6" t="s">
        <v>70</v>
      </c>
      <c r="X1569" s="6" t="s">
        <v>1255</v>
      </c>
      <c r="Y1569" s="6" t="s">
        <v>344</v>
      </c>
      <c r="Z1569" s="6" t="s">
        <v>3319</v>
      </c>
    </row>
    <row r="1570" spans="1:26" ht="13.2">
      <c r="A1570" s="5">
        <v>45169.593201967597</v>
      </c>
      <c r="B1570" s="6" t="s">
        <v>3326</v>
      </c>
      <c r="C1570" s="6" t="s">
        <v>27</v>
      </c>
      <c r="D1570" s="6" t="s">
        <v>3327</v>
      </c>
      <c r="E1570" s="6" t="s">
        <v>75</v>
      </c>
      <c r="F1570" s="6" t="s">
        <v>76</v>
      </c>
      <c r="G1570" s="6" t="s">
        <v>31</v>
      </c>
      <c r="H1570" s="6" t="s">
        <v>59</v>
      </c>
      <c r="I1570" s="6" t="s">
        <v>47</v>
      </c>
      <c r="J1570" s="6" t="s">
        <v>48</v>
      </c>
      <c r="K1570" s="6" t="s">
        <v>48</v>
      </c>
      <c r="L1570" s="6" t="s">
        <v>48</v>
      </c>
      <c r="M1570" s="6" t="s">
        <v>48</v>
      </c>
      <c r="N1570" s="6" t="s">
        <v>48</v>
      </c>
      <c r="O1570" s="6" t="s">
        <v>49</v>
      </c>
      <c r="P1570" s="6" t="s">
        <v>49</v>
      </c>
      <c r="Q1570" s="6" t="s">
        <v>49</v>
      </c>
      <c r="R1570" s="6" t="s">
        <v>49</v>
      </c>
      <c r="S1570" s="6" t="s">
        <v>49</v>
      </c>
      <c r="T1570" s="6" t="s">
        <v>49</v>
      </c>
      <c r="U1570" s="6" t="s">
        <v>49</v>
      </c>
      <c r="V1570" s="6" t="s">
        <v>49</v>
      </c>
      <c r="W1570" s="6" t="s">
        <v>95</v>
      </c>
      <c r="X1570" s="6" t="s">
        <v>1798</v>
      </c>
      <c r="Y1570" s="6" t="s">
        <v>323</v>
      </c>
      <c r="Z1570" s="6" t="s">
        <v>3328</v>
      </c>
    </row>
    <row r="1571" spans="1:26" ht="13.2">
      <c r="A1571" s="5">
        <v>45169.596526273148</v>
      </c>
      <c r="B1571" s="6" t="s">
        <v>3329</v>
      </c>
      <c r="C1571" s="6" t="s">
        <v>44</v>
      </c>
      <c r="D1571" s="6" t="s">
        <v>3330</v>
      </c>
      <c r="E1571" s="6" t="s">
        <v>29</v>
      </c>
      <c r="F1571" s="6" t="s">
        <v>30</v>
      </c>
      <c r="G1571" s="6" t="s">
        <v>31</v>
      </c>
      <c r="H1571" s="6" t="s">
        <v>46</v>
      </c>
      <c r="I1571" s="6" t="s">
        <v>47</v>
      </c>
      <c r="J1571" s="6" t="s">
        <v>35</v>
      </c>
      <c r="K1571" s="6" t="s">
        <v>48</v>
      </c>
      <c r="L1571" s="6" t="s">
        <v>48</v>
      </c>
      <c r="M1571" s="6" t="s">
        <v>48</v>
      </c>
      <c r="N1571" s="6" t="s">
        <v>35</v>
      </c>
      <c r="O1571" s="6" t="s">
        <v>49</v>
      </c>
      <c r="P1571" s="6" t="s">
        <v>49</v>
      </c>
      <c r="Q1571" s="6" t="s">
        <v>37</v>
      </c>
      <c r="R1571" s="6" t="s">
        <v>49</v>
      </c>
      <c r="S1571" s="6" t="s">
        <v>37</v>
      </c>
      <c r="T1571" s="6" t="s">
        <v>37</v>
      </c>
      <c r="U1571" s="6" t="s">
        <v>37</v>
      </c>
      <c r="V1571" s="6" t="s">
        <v>37</v>
      </c>
      <c r="W1571" s="6" t="s">
        <v>191</v>
      </c>
      <c r="X1571" s="6" t="s">
        <v>1698</v>
      </c>
      <c r="Y1571" s="6" t="s">
        <v>555</v>
      </c>
      <c r="Z1571" s="6" t="s">
        <v>2866</v>
      </c>
    </row>
    <row r="1572" spans="1:26" ht="13.2">
      <c r="A1572" s="5">
        <v>45169.596985960648</v>
      </c>
      <c r="B1572" s="6" t="s">
        <v>3331</v>
      </c>
      <c r="C1572" s="6" t="s">
        <v>44</v>
      </c>
      <c r="D1572" s="6" t="s">
        <v>1705</v>
      </c>
      <c r="E1572" s="6" t="s">
        <v>29</v>
      </c>
      <c r="F1572" s="6" t="s">
        <v>30</v>
      </c>
      <c r="G1572" s="6" t="s">
        <v>58</v>
      </c>
      <c r="H1572" s="6" t="s">
        <v>125</v>
      </c>
      <c r="I1572" s="6" t="s">
        <v>47</v>
      </c>
      <c r="J1572" s="6" t="s">
        <v>48</v>
      </c>
      <c r="K1572" s="6" t="s">
        <v>48</v>
      </c>
      <c r="L1572" s="6" t="s">
        <v>48</v>
      </c>
      <c r="M1572" s="6" t="s">
        <v>48</v>
      </c>
      <c r="N1572" s="6" t="s">
        <v>48</v>
      </c>
      <c r="O1572" s="6" t="s">
        <v>49</v>
      </c>
      <c r="P1572" s="6" t="s">
        <v>49</v>
      </c>
      <c r="Q1572" s="6" t="s">
        <v>49</v>
      </c>
      <c r="R1572" s="6" t="s">
        <v>49</v>
      </c>
      <c r="S1572" s="6" t="s">
        <v>49</v>
      </c>
      <c r="T1572" s="6" t="s">
        <v>49</v>
      </c>
      <c r="U1572" s="6" t="s">
        <v>49</v>
      </c>
      <c r="V1572" s="6" t="s">
        <v>49</v>
      </c>
      <c r="W1572" s="6" t="s">
        <v>100</v>
      </c>
      <c r="X1572" s="6" t="s">
        <v>1107</v>
      </c>
      <c r="Y1572" s="6" t="s">
        <v>423</v>
      </c>
      <c r="Z1572" s="6" t="s">
        <v>3332</v>
      </c>
    </row>
    <row r="1573" spans="1:26" ht="13.2">
      <c r="A1573" s="5">
        <v>45169.601545752317</v>
      </c>
      <c r="B1573" s="6" t="s">
        <v>2504</v>
      </c>
      <c r="C1573" s="6" t="s">
        <v>44</v>
      </c>
      <c r="D1573" s="6" t="s">
        <v>2505</v>
      </c>
      <c r="E1573" s="6" t="s">
        <v>29</v>
      </c>
      <c r="F1573" s="6" t="s">
        <v>248</v>
      </c>
      <c r="G1573" s="6" t="s">
        <v>3333</v>
      </c>
      <c r="H1573" s="6" t="s">
        <v>94</v>
      </c>
      <c r="I1573" s="6" t="s">
        <v>47</v>
      </c>
      <c r="J1573" s="6" t="s">
        <v>60</v>
      </c>
      <c r="K1573" s="6" t="s">
        <v>60</v>
      </c>
      <c r="L1573" s="6" t="s">
        <v>60</v>
      </c>
      <c r="M1573" s="6" t="s">
        <v>60</v>
      </c>
      <c r="N1573" s="6" t="s">
        <v>60</v>
      </c>
      <c r="O1573" s="6" t="s">
        <v>68</v>
      </c>
      <c r="P1573" s="6" t="s">
        <v>49</v>
      </c>
      <c r="Q1573" s="6" t="s">
        <v>49</v>
      </c>
      <c r="R1573" s="6" t="s">
        <v>49</v>
      </c>
      <c r="S1573" s="6" t="s">
        <v>49</v>
      </c>
      <c r="T1573" s="6" t="s">
        <v>49</v>
      </c>
      <c r="U1573" s="6" t="s">
        <v>49</v>
      </c>
      <c r="V1573" s="6" t="s">
        <v>49</v>
      </c>
      <c r="W1573" s="6" t="s">
        <v>197</v>
      </c>
      <c r="X1573" s="6" t="s">
        <v>940</v>
      </c>
      <c r="Y1573" s="6" t="s">
        <v>1600</v>
      </c>
      <c r="Z1573" s="6" t="s">
        <v>3334</v>
      </c>
    </row>
    <row r="1574" spans="1:26" ht="13.2">
      <c r="A1574" s="5">
        <v>45169.619567951391</v>
      </c>
      <c r="B1574" s="6" t="s">
        <v>3342</v>
      </c>
      <c r="C1574" s="6" t="s">
        <v>27</v>
      </c>
      <c r="D1574" s="6" t="s">
        <v>3343</v>
      </c>
      <c r="E1574" s="6" t="s">
        <v>29</v>
      </c>
      <c r="F1574" s="6" t="s">
        <v>30</v>
      </c>
      <c r="G1574" s="6" t="s">
        <v>31</v>
      </c>
      <c r="H1574" s="6" t="s">
        <v>112</v>
      </c>
      <c r="I1574" s="6" t="s">
        <v>33</v>
      </c>
      <c r="J1574" s="6" t="s">
        <v>48</v>
      </c>
      <c r="K1574" s="6" t="s">
        <v>48</v>
      </c>
      <c r="L1574" s="6" t="s">
        <v>35</v>
      </c>
      <c r="M1574" s="6" t="s">
        <v>35</v>
      </c>
      <c r="N1574" s="6" t="s">
        <v>48</v>
      </c>
      <c r="O1574" s="6" t="s">
        <v>49</v>
      </c>
      <c r="P1574" s="6" t="s">
        <v>49</v>
      </c>
      <c r="Q1574" s="6" t="s">
        <v>49</v>
      </c>
      <c r="R1574" s="6" t="s">
        <v>69</v>
      </c>
      <c r="S1574" s="6" t="s">
        <v>69</v>
      </c>
      <c r="T1574" s="6" t="s">
        <v>69</v>
      </c>
      <c r="U1574" s="6" t="s">
        <v>49</v>
      </c>
      <c r="V1574" s="6" t="s">
        <v>49</v>
      </c>
      <c r="W1574" s="6" t="s">
        <v>95</v>
      </c>
      <c r="X1574" s="6" t="s">
        <v>1798</v>
      </c>
      <c r="Y1574" s="6" t="s">
        <v>3344</v>
      </c>
      <c r="Z1574" s="6" t="s">
        <v>3345</v>
      </c>
    </row>
    <row r="1575" spans="1:26" ht="13.2">
      <c r="A1575" s="5">
        <v>45169.632565497683</v>
      </c>
      <c r="B1575" s="6" t="s">
        <v>3352</v>
      </c>
      <c r="C1575" s="6" t="s">
        <v>44</v>
      </c>
      <c r="D1575" s="6" t="s">
        <v>3353</v>
      </c>
      <c r="E1575" s="6" t="s">
        <v>29</v>
      </c>
      <c r="F1575" s="6" t="s">
        <v>30</v>
      </c>
      <c r="G1575" s="6" t="s">
        <v>58</v>
      </c>
      <c r="H1575" s="6" t="s">
        <v>59</v>
      </c>
      <c r="I1575" s="6" t="s">
        <v>33</v>
      </c>
      <c r="J1575" s="6" t="s">
        <v>35</v>
      </c>
      <c r="K1575" s="6" t="s">
        <v>48</v>
      </c>
      <c r="L1575" s="6" t="s">
        <v>60</v>
      </c>
      <c r="M1575" s="6" t="s">
        <v>48</v>
      </c>
      <c r="N1575" s="6" t="s">
        <v>35</v>
      </c>
      <c r="O1575" s="6" t="s">
        <v>49</v>
      </c>
      <c r="P1575" s="6" t="s">
        <v>37</v>
      </c>
      <c r="Q1575" s="6" t="s">
        <v>49</v>
      </c>
      <c r="R1575" s="6" t="s">
        <v>69</v>
      </c>
      <c r="S1575" s="6" t="s">
        <v>69</v>
      </c>
      <c r="T1575" s="6" t="s">
        <v>49</v>
      </c>
      <c r="U1575" s="6" t="s">
        <v>37</v>
      </c>
      <c r="V1575" s="6" t="s">
        <v>37</v>
      </c>
      <c r="W1575" s="6" t="s">
        <v>206</v>
      </c>
      <c r="X1575" s="6" t="s">
        <v>1223</v>
      </c>
      <c r="Y1575" s="6" t="s">
        <v>270</v>
      </c>
      <c r="Z1575" s="6" t="s">
        <v>3354</v>
      </c>
    </row>
    <row r="1576" spans="1:26" ht="13.2">
      <c r="A1576" s="5">
        <v>45169.640282893517</v>
      </c>
      <c r="B1576" s="6" t="s">
        <v>3355</v>
      </c>
      <c r="C1576" s="6" t="s">
        <v>27</v>
      </c>
      <c r="D1576" s="6" t="s">
        <v>3356</v>
      </c>
      <c r="E1576" s="6" t="s">
        <v>29</v>
      </c>
      <c r="F1576" s="6" t="s">
        <v>30</v>
      </c>
      <c r="G1576" s="6" t="s">
        <v>31</v>
      </c>
      <c r="H1576" s="6" t="s">
        <v>59</v>
      </c>
      <c r="I1576" s="6" t="s">
        <v>47</v>
      </c>
      <c r="J1576" s="6" t="s">
        <v>35</v>
      </c>
      <c r="K1576" s="6" t="s">
        <v>48</v>
      </c>
      <c r="L1576" s="6" t="s">
        <v>48</v>
      </c>
      <c r="M1576" s="6" t="s">
        <v>60</v>
      </c>
      <c r="N1576" s="6" t="s">
        <v>48</v>
      </c>
      <c r="O1576" s="6" t="s">
        <v>49</v>
      </c>
      <c r="P1576" s="6" t="s">
        <v>37</v>
      </c>
      <c r="Q1576" s="6" t="s">
        <v>37</v>
      </c>
      <c r="R1576" s="6" t="s">
        <v>69</v>
      </c>
      <c r="S1576" s="6" t="s">
        <v>49</v>
      </c>
      <c r="T1576" s="6" t="s">
        <v>49</v>
      </c>
      <c r="U1576" s="6" t="s">
        <v>49</v>
      </c>
      <c r="V1576" s="6" t="s">
        <v>49</v>
      </c>
      <c r="W1576" s="6" t="s">
        <v>154</v>
      </c>
      <c r="X1576" s="6" t="s">
        <v>1409</v>
      </c>
      <c r="Y1576" s="6" t="s">
        <v>3357</v>
      </c>
      <c r="Z1576" s="6" t="s">
        <v>3358</v>
      </c>
    </row>
    <row r="1577" spans="1:26" ht="13.2">
      <c r="A1577" s="5">
        <v>45169.643883495373</v>
      </c>
      <c r="B1577" s="6" t="s">
        <v>3362</v>
      </c>
      <c r="C1577" s="6" t="s">
        <v>27</v>
      </c>
      <c r="D1577" s="6" t="s">
        <v>3363</v>
      </c>
      <c r="E1577" s="6" t="s">
        <v>75</v>
      </c>
      <c r="F1577" s="6" t="s">
        <v>30</v>
      </c>
      <c r="G1577" s="6" t="s">
        <v>58</v>
      </c>
      <c r="H1577" s="6" t="s">
        <v>32</v>
      </c>
      <c r="I1577" s="6" t="s">
        <v>47</v>
      </c>
      <c r="J1577" s="6" t="s">
        <v>60</v>
      </c>
      <c r="K1577" s="6" t="s">
        <v>60</v>
      </c>
      <c r="L1577" s="6" t="s">
        <v>60</v>
      </c>
      <c r="M1577" s="6" t="s">
        <v>60</v>
      </c>
      <c r="N1577" s="6" t="s">
        <v>60</v>
      </c>
      <c r="O1577" s="6" t="s">
        <v>68</v>
      </c>
      <c r="P1577" s="6" t="s">
        <v>69</v>
      </c>
      <c r="Q1577" s="6" t="s">
        <v>69</v>
      </c>
      <c r="R1577" s="6" t="s">
        <v>69</v>
      </c>
      <c r="S1577" s="6" t="s">
        <v>69</v>
      </c>
      <c r="T1577" s="6" t="s">
        <v>69</v>
      </c>
      <c r="U1577" s="6" t="s">
        <v>69</v>
      </c>
      <c r="V1577" s="6" t="s">
        <v>69</v>
      </c>
      <c r="W1577" s="6" t="s">
        <v>206</v>
      </c>
      <c r="X1577" s="6" t="s">
        <v>1468</v>
      </c>
      <c r="Y1577" s="6" t="s">
        <v>1176</v>
      </c>
      <c r="Z1577" s="6" t="s">
        <v>2628</v>
      </c>
    </row>
    <row r="1578" spans="1:26" ht="13.2">
      <c r="A1578" s="5">
        <v>45169.649098923612</v>
      </c>
      <c r="B1578" s="6" t="s">
        <v>3366</v>
      </c>
      <c r="C1578" s="6" t="s">
        <v>44</v>
      </c>
      <c r="D1578" s="6" t="s">
        <v>3367</v>
      </c>
      <c r="E1578" s="6" t="s">
        <v>29</v>
      </c>
      <c r="F1578" s="6" t="s">
        <v>76</v>
      </c>
      <c r="G1578" s="6" t="s">
        <v>58</v>
      </c>
      <c r="H1578" s="6" t="s">
        <v>46</v>
      </c>
      <c r="I1578" s="6" t="s">
        <v>47</v>
      </c>
      <c r="J1578" s="6" t="s">
        <v>48</v>
      </c>
      <c r="K1578" s="6" t="s">
        <v>48</v>
      </c>
      <c r="L1578" s="6" t="s">
        <v>48</v>
      </c>
      <c r="M1578" s="6" t="s">
        <v>48</v>
      </c>
      <c r="N1578" s="6" t="s">
        <v>48</v>
      </c>
      <c r="O1578" s="6" t="s">
        <v>49</v>
      </c>
      <c r="P1578" s="6" t="s">
        <v>49</v>
      </c>
      <c r="Q1578" s="6" t="s">
        <v>49</v>
      </c>
      <c r="R1578" s="6" t="s">
        <v>49</v>
      </c>
      <c r="S1578" s="6" t="s">
        <v>49</v>
      </c>
      <c r="T1578" s="6" t="s">
        <v>49</v>
      </c>
      <c r="U1578" s="6" t="s">
        <v>49</v>
      </c>
      <c r="V1578" s="6" t="s">
        <v>49</v>
      </c>
      <c r="W1578" s="6" t="s">
        <v>50</v>
      </c>
      <c r="X1578" s="6" t="s">
        <v>3368</v>
      </c>
      <c r="Y1578" s="6" t="s">
        <v>1763</v>
      </c>
      <c r="Z1578" s="6" t="s">
        <v>3369</v>
      </c>
    </row>
    <row r="1579" spans="1:26" ht="13.2">
      <c r="A1579" s="5">
        <v>45169.650717627315</v>
      </c>
      <c r="B1579" s="6" t="s">
        <v>3370</v>
      </c>
      <c r="C1579" s="6" t="s">
        <v>44</v>
      </c>
      <c r="D1579" s="6" t="s">
        <v>1613</v>
      </c>
      <c r="E1579" s="6" t="s">
        <v>29</v>
      </c>
      <c r="F1579" s="6" t="s">
        <v>164</v>
      </c>
      <c r="G1579" s="6" t="s">
        <v>214</v>
      </c>
      <c r="H1579" s="6" t="s">
        <v>83</v>
      </c>
      <c r="I1579" s="6" t="s">
        <v>47</v>
      </c>
      <c r="J1579" s="6" t="s">
        <v>35</v>
      </c>
      <c r="K1579" s="6" t="s">
        <v>35</v>
      </c>
      <c r="L1579" s="6" t="s">
        <v>35</v>
      </c>
      <c r="M1579" s="6" t="s">
        <v>35</v>
      </c>
      <c r="N1579" s="6" t="s">
        <v>35</v>
      </c>
      <c r="O1579" s="6" t="s">
        <v>87</v>
      </c>
      <c r="P1579" s="6" t="s">
        <v>37</v>
      </c>
      <c r="Q1579" s="6" t="s">
        <v>37</v>
      </c>
      <c r="R1579" s="6" t="s">
        <v>37</v>
      </c>
      <c r="S1579" s="6" t="s">
        <v>37</v>
      </c>
      <c r="T1579" s="6" t="s">
        <v>37</v>
      </c>
      <c r="U1579" s="6" t="s">
        <v>37</v>
      </c>
      <c r="V1579" s="6" t="s">
        <v>37</v>
      </c>
      <c r="W1579" s="6" t="s">
        <v>100</v>
      </c>
      <c r="X1579" s="6" t="s">
        <v>940</v>
      </c>
      <c r="Y1579" s="6" t="s">
        <v>90</v>
      </c>
      <c r="Z1579" s="6" t="s">
        <v>3371</v>
      </c>
    </row>
    <row r="1580" spans="1:26" ht="13.2">
      <c r="A1580" s="5">
        <v>45169.657328923611</v>
      </c>
      <c r="B1580" s="6" t="s">
        <v>3374</v>
      </c>
      <c r="C1580" s="6" t="s">
        <v>44</v>
      </c>
      <c r="D1580" s="6" t="s">
        <v>3375</v>
      </c>
      <c r="E1580" s="6" t="s">
        <v>29</v>
      </c>
      <c r="F1580" s="6" t="s">
        <v>30</v>
      </c>
      <c r="G1580" s="6" t="s">
        <v>214</v>
      </c>
      <c r="H1580" s="6" t="s">
        <v>46</v>
      </c>
      <c r="I1580" s="6" t="s">
        <v>33</v>
      </c>
      <c r="J1580" s="6" t="s">
        <v>35</v>
      </c>
      <c r="K1580" s="6" t="s">
        <v>34</v>
      </c>
      <c r="L1580" s="6" t="s">
        <v>35</v>
      </c>
      <c r="M1580" s="6" t="s">
        <v>35</v>
      </c>
      <c r="N1580" s="6" t="s">
        <v>34</v>
      </c>
      <c r="O1580" s="6" t="s">
        <v>87</v>
      </c>
      <c r="P1580" s="6" t="s">
        <v>37</v>
      </c>
      <c r="Q1580" s="6" t="s">
        <v>37</v>
      </c>
      <c r="R1580" s="6" t="s">
        <v>37</v>
      </c>
      <c r="S1580" s="6" t="s">
        <v>37</v>
      </c>
      <c r="T1580" s="6" t="s">
        <v>37</v>
      </c>
      <c r="U1580" s="6" t="s">
        <v>37</v>
      </c>
      <c r="V1580" s="6" t="s">
        <v>37</v>
      </c>
      <c r="W1580" s="6" t="s">
        <v>77</v>
      </c>
      <c r="X1580" s="6" t="s">
        <v>978</v>
      </c>
      <c r="Y1580" s="6" t="s">
        <v>393</v>
      </c>
      <c r="Z1580" s="6" t="s">
        <v>3376</v>
      </c>
    </row>
    <row r="1581" spans="1:26" ht="13.2">
      <c r="A1581" s="5">
        <v>45169.661293738427</v>
      </c>
      <c r="B1581" s="6" t="s">
        <v>3377</v>
      </c>
      <c r="C1581" s="6" t="s">
        <v>27</v>
      </c>
      <c r="D1581" s="6" t="s">
        <v>3378</v>
      </c>
      <c r="E1581" s="6" t="s">
        <v>29</v>
      </c>
      <c r="F1581" s="6" t="s">
        <v>248</v>
      </c>
      <c r="G1581" s="6" t="s">
        <v>31</v>
      </c>
      <c r="H1581" s="6" t="s">
        <v>94</v>
      </c>
      <c r="I1581" s="6" t="s">
        <v>47</v>
      </c>
      <c r="J1581" s="6" t="s">
        <v>48</v>
      </c>
      <c r="K1581" s="6" t="s">
        <v>48</v>
      </c>
      <c r="L1581" s="6" t="s">
        <v>48</v>
      </c>
      <c r="M1581" s="6" t="s">
        <v>48</v>
      </c>
      <c r="N1581" s="6" t="s">
        <v>48</v>
      </c>
      <c r="O1581" s="6" t="s">
        <v>49</v>
      </c>
      <c r="P1581" s="6" t="s">
        <v>49</v>
      </c>
      <c r="Q1581" s="6" t="s">
        <v>49</v>
      </c>
      <c r="R1581" s="6" t="s">
        <v>49</v>
      </c>
      <c r="S1581" s="6" t="s">
        <v>49</v>
      </c>
      <c r="T1581" s="6" t="s">
        <v>49</v>
      </c>
      <c r="U1581" s="6" t="s">
        <v>49</v>
      </c>
      <c r="V1581" s="6" t="s">
        <v>49</v>
      </c>
      <c r="W1581" s="6" t="s">
        <v>50</v>
      </c>
      <c r="X1581" s="6" t="s">
        <v>1444</v>
      </c>
      <c r="Y1581" s="6" t="s">
        <v>3379</v>
      </c>
      <c r="Z1581" s="6" t="s">
        <v>3380</v>
      </c>
    </row>
    <row r="1582" spans="1:26" ht="13.2">
      <c r="A1582" s="5">
        <v>45169.661317395832</v>
      </c>
      <c r="B1582" s="6" t="s">
        <v>3381</v>
      </c>
      <c r="C1582" s="6" t="s">
        <v>27</v>
      </c>
      <c r="D1582" s="6" t="s">
        <v>3382</v>
      </c>
      <c r="E1582" s="6" t="s">
        <v>75</v>
      </c>
      <c r="F1582" s="6" t="s">
        <v>30</v>
      </c>
      <c r="G1582" s="6" t="s">
        <v>3383</v>
      </c>
      <c r="H1582" s="6" t="s">
        <v>46</v>
      </c>
      <c r="I1582" s="6" t="s">
        <v>47</v>
      </c>
      <c r="J1582" s="6" t="s">
        <v>48</v>
      </c>
      <c r="K1582" s="6" t="s">
        <v>60</v>
      </c>
      <c r="L1582" s="6" t="s">
        <v>60</v>
      </c>
      <c r="M1582" s="6" t="s">
        <v>60</v>
      </c>
      <c r="N1582" s="6" t="s">
        <v>35</v>
      </c>
      <c r="O1582" s="6" t="s">
        <v>87</v>
      </c>
      <c r="P1582" s="6" t="s">
        <v>37</v>
      </c>
      <c r="Q1582" s="6" t="s">
        <v>49</v>
      </c>
      <c r="R1582" s="6" t="s">
        <v>69</v>
      </c>
      <c r="S1582" s="6" t="s">
        <v>37</v>
      </c>
      <c r="T1582" s="6" t="s">
        <v>49</v>
      </c>
      <c r="U1582" s="6" t="s">
        <v>37</v>
      </c>
      <c r="V1582" s="6" t="s">
        <v>37</v>
      </c>
      <c r="W1582" s="6" t="s">
        <v>119</v>
      </c>
      <c r="X1582" s="6" t="s">
        <v>1246</v>
      </c>
      <c r="Y1582" s="6" t="s">
        <v>286</v>
      </c>
      <c r="Z1582" s="6" t="s">
        <v>3384</v>
      </c>
    </row>
    <row r="1583" spans="1:26" ht="13.2">
      <c r="A1583" s="5">
        <v>45169.664651712963</v>
      </c>
      <c r="B1583" s="6" t="s">
        <v>3385</v>
      </c>
      <c r="C1583" s="6" t="s">
        <v>44</v>
      </c>
      <c r="D1583" s="6" t="s">
        <v>118</v>
      </c>
      <c r="E1583" s="6" t="s">
        <v>75</v>
      </c>
      <c r="F1583" s="6" t="s">
        <v>164</v>
      </c>
      <c r="G1583" s="6" t="s">
        <v>214</v>
      </c>
      <c r="H1583" s="6" t="s">
        <v>226</v>
      </c>
      <c r="I1583" s="6" t="s">
        <v>33</v>
      </c>
      <c r="J1583" s="6" t="s">
        <v>34</v>
      </c>
      <c r="K1583" s="6" t="s">
        <v>34</v>
      </c>
      <c r="L1583" s="6" t="s">
        <v>35</v>
      </c>
      <c r="M1583" s="6" t="s">
        <v>35</v>
      </c>
      <c r="N1583" s="6" t="s">
        <v>35</v>
      </c>
      <c r="O1583" s="6" t="s">
        <v>87</v>
      </c>
      <c r="P1583" s="6" t="s">
        <v>37</v>
      </c>
      <c r="Q1583" s="6" t="s">
        <v>37</v>
      </c>
      <c r="R1583" s="6" t="s">
        <v>37</v>
      </c>
      <c r="S1583" s="6" t="s">
        <v>37</v>
      </c>
      <c r="T1583" s="6" t="s">
        <v>49</v>
      </c>
      <c r="U1583" s="6" t="s">
        <v>37</v>
      </c>
      <c r="V1583" s="6" t="s">
        <v>37</v>
      </c>
      <c r="W1583" s="6" t="s">
        <v>713</v>
      </c>
      <c r="X1583" s="6" t="s">
        <v>940</v>
      </c>
      <c r="Y1583" s="6" t="s">
        <v>531</v>
      </c>
      <c r="Z1583" s="6" t="s">
        <v>3386</v>
      </c>
    </row>
    <row r="1584" spans="1:26" ht="13.2">
      <c r="A1584" s="5">
        <v>45169.666470729164</v>
      </c>
      <c r="B1584" s="6" t="s">
        <v>3387</v>
      </c>
      <c r="C1584" s="6" t="s">
        <v>44</v>
      </c>
      <c r="D1584" s="6" t="s">
        <v>3388</v>
      </c>
      <c r="E1584" s="6" t="s">
        <v>29</v>
      </c>
      <c r="F1584" s="6" t="s">
        <v>57</v>
      </c>
      <c r="G1584" s="6" t="s">
        <v>31</v>
      </c>
      <c r="H1584" s="6" t="s">
        <v>32</v>
      </c>
      <c r="I1584" s="6" t="s">
        <v>33</v>
      </c>
      <c r="J1584" s="6" t="s">
        <v>34</v>
      </c>
      <c r="K1584" s="6" t="s">
        <v>34</v>
      </c>
      <c r="L1584" s="6" t="s">
        <v>34</v>
      </c>
      <c r="M1584" s="6" t="s">
        <v>34</v>
      </c>
      <c r="N1584" s="6" t="s">
        <v>48</v>
      </c>
      <c r="O1584" s="6" t="s">
        <v>36</v>
      </c>
      <c r="P1584" s="6" t="s">
        <v>38</v>
      </c>
      <c r="Q1584" s="6" t="s">
        <v>37</v>
      </c>
      <c r="R1584" s="6" t="s">
        <v>38</v>
      </c>
      <c r="S1584" s="6" t="s">
        <v>37</v>
      </c>
      <c r="T1584" s="6" t="s">
        <v>38</v>
      </c>
      <c r="U1584" s="6" t="s">
        <v>37</v>
      </c>
      <c r="V1584" s="6" t="s">
        <v>363</v>
      </c>
      <c r="W1584" s="6" t="s">
        <v>159</v>
      </c>
      <c r="X1584" s="6" t="s">
        <v>1753</v>
      </c>
      <c r="Y1584" s="6" t="s">
        <v>1256</v>
      </c>
      <c r="Z1584" s="6" t="s">
        <v>3389</v>
      </c>
    </row>
    <row r="1585" spans="1:26" ht="13.2">
      <c r="A1585" s="5">
        <v>45169.688802743054</v>
      </c>
      <c r="B1585" s="6" t="s">
        <v>3394</v>
      </c>
      <c r="C1585" s="6" t="s">
        <v>44</v>
      </c>
      <c r="D1585" s="6" t="s">
        <v>1549</v>
      </c>
      <c r="E1585" s="6" t="s">
        <v>29</v>
      </c>
      <c r="F1585" s="6" t="s">
        <v>248</v>
      </c>
      <c r="G1585" s="6" t="s">
        <v>31</v>
      </c>
      <c r="H1585" s="6" t="s">
        <v>32</v>
      </c>
      <c r="I1585" s="6" t="s">
        <v>33</v>
      </c>
      <c r="J1585" s="6" t="s">
        <v>35</v>
      </c>
      <c r="K1585" s="6" t="s">
        <v>35</v>
      </c>
      <c r="L1585" s="6" t="s">
        <v>35</v>
      </c>
      <c r="M1585" s="6" t="s">
        <v>48</v>
      </c>
      <c r="N1585" s="6" t="s">
        <v>35</v>
      </c>
      <c r="O1585" s="6" t="s">
        <v>49</v>
      </c>
      <c r="P1585" s="6" t="s">
        <v>49</v>
      </c>
      <c r="Q1585" s="6" t="s">
        <v>37</v>
      </c>
      <c r="R1585" s="6" t="s">
        <v>49</v>
      </c>
      <c r="S1585" s="6" t="s">
        <v>37</v>
      </c>
      <c r="T1585" s="6" t="s">
        <v>49</v>
      </c>
      <c r="U1585" s="6" t="s">
        <v>37</v>
      </c>
      <c r="V1585" s="6" t="s">
        <v>37</v>
      </c>
      <c r="W1585" s="6" t="s">
        <v>95</v>
      </c>
      <c r="X1585" s="6" t="s">
        <v>1026</v>
      </c>
      <c r="Y1585" s="6" t="s">
        <v>409</v>
      </c>
      <c r="Z1585" s="6" t="s">
        <v>3395</v>
      </c>
    </row>
    <row r="1586" spans="1:26" ht="13.2">
      <c r="A1586" s="5">
        <v>45169.697959594909</v>
      </c>
      <c r="B1586" s="6" t="s">
        <v>3399</v>
      </c>
      <c r="C1586" s="6" t="s">
        <v>27</v>
      </c>
      <c r="D1586" s="6" t="s">
        <v>3400</v>
      </c>
      <c r="E1586" s="6" t="s">
        <v>29</v>
      </c>
      <c r="F1586" s="6" t="s">
        <v>30</v>
      </c>
      <c r="G1586" s="6" t="s">
        <v>58</v>
      </c>
      <c r="H1586" s="6" t="s">
        <v>32</v>
      </c>
      <c r="I1586" s="6" t="s">
        <v>47</v>
      </c>
      <c r="J1586" s="6" t="s">
        <v>60</v>
      </c>
      <c r="K1586" s="6" t="s">
        <v>48</v>
      </c>
      <c r="L1586" s="6" t="s">
        <v>60</v>
      </c>
      <c r="M1586" s="6" t="s">
        <v>60</v>
      </c>
      <c r="N1586" s="6" t="s">
        <v>60</v>
      </c>
      <c r="O1586" s="6" t="s">
        <v>68</v>
      </c>
      <c r="P1586" s="6" t="s">
        <v>49</v>
      </c>
      <c r="Q1586" s="6" t="s">
        <v>49</v>
      </c>
      <c r="R1586" s="6" t="s">
        <v>69</v>
      </c>
      <c r="S1586" s="6" t="s">
        <v>49</v>
      </c>
      <c r="T1586" s="6" t="s">
        <v>49</v>
      </c>
      <c r="U1586" s="6" t="s">
        <v>69</v>
      </c>
      <c r="V1586" s="6" t="s">
        <v>49</v>
      </c>
      <c r="W1586" s="6" t="s">
        <v>70</v>
      </c>
      <c r="X1586" s="6" t="s">
        <v>2615</v>
      </c>
      <c r="Y1586" s="6" t="s">
        <v>542</v>
      </c>
      <c r="Z1586" s="6" t="s">
        <v>3401</v>
      </c>
    </row>
    <row r="1587" spans="1:26" ht="13.2">
      <c r="A1587" s="5">
        <v>45169.711293946762</v>
      </c>
      <c r="B1587" s="6" t="s">
        <v>3404</v>
      </c>
      <c r="C1587" s="6" t="s">
        <v>27</v>
      </c>
      <c r="D1587" s="6" t="s">
        <v>3405</v>
      </c>
      <c r="E1587" s="6" t="s">
        <v>29</v>
      </c>
      <c r="F1587" s="6" t="s">
        <v>30</v>
      </c>
      <c r="G1587" s="6" t="s">
        <v>58</v>
      </c>
      <c r="H1587" s="6" t="s">
        <v>83</v>
      </c>
      <c r="I1587" s="6" t="s">
        <v>47</v>
      </c>
      <c r="J1587" s="6" t="s">
        <v>35</v>
      </c>
      <c r="K1587" s="6" t="s">
        <v>35</v>
      </c>
      <c r="L1587" s="6" t="s">
        <v>48</v>
      </c>
      <c r="M1587" s="6" t="s">
        <v>48</v>
      </c>
      <c r="N1587" s="6" t="s">
        <v>48</v>
      </c>
      <c r="O1587" s="6" t="s">
        <v>49</v>
      </c>
      <c r="P1587" s="6" t="s">
        <v>49</v>
      </c>
      <c r="Q1587" s="6" t="s">
        <v>37</v>
      </c>
      <c r="R1587" s="6" t="s">
        <v>37</v>
      </c>
      <c r="S1587" s="6" t="s">
        <v>37</v>
      </c>
      <c r="T1587" s="6" t="s">
        <v>37</v>
      </c>
      <c r="U1587" s="6" t="s">
        <v>37</v>
      </c>
      <c r="V1587" s="6" t="s">
        <v>37</v>
      </c>
      <c r="W1587" s="6" t="s">
        <v>39</v>
      </c>
      <c r="X1587" s="6" t="s">
        <v>1107</v>
      </c>
      <c r="Y1587" s="6" t="s">
        <v>2970</v>
      </c>
      <c r="Z1587" s="6" t="s">
        <v>3406</v>
      </c>
    </row>
    <row r="1588" spans="1:26" ht="13.2">
      <c r="A1588" s="5">
        <v>45169.744377476847</v>
      </c>
      <c r="B1588" s="6" t="s">
        <v>3408</v>
      </c>
      <c r="C1588" s="6" t="s">
        <v>27</v>
      </c>
      <c r="D1588" s="6" t="s">
        <v>1170</v>
      </c>
      <c r="E1588" s="6" t="s">
        <v>75</v>
      </c>
      <c r="F1588" s="6" t="s">
        <v>30</v>
      </c>
      <c r="G1588" s="6" t="s">
        <v>3409</v>
      </c>
      <c r="H1588" s="6" t="s">
        <v>59</v>
      </c>
      <c r="I1588" s="6" t="s">
        <v>47</v>
      </c>
      <c r="J1588" s="6" t="s">
        <v>48</v>
      </c>
      <c r="K1588" s="6" t="s">
        <v>48</v>
      </c>
      <c r="L1588" s="6" t="s">
        <v>48</v>
      </c>
      <c r="M1588" s="6" t="s">
        <v>48</v>
      </c>
      <c r="N1588" s="6" t="s">
        <v>48</v>
      </c>
      <c r="O1588" s="6" t="s">
        <v>49</v>
      </c>
      <c r="P1588" s="6" t="s">
        <v>49</v>
      </c>
      <c r="Q1588" s="6" t="s">
        <v>49</v>
      </c>
      <c r="R1588" s="6" t="s">
        <v>49</v>
      </c>
      <c r="S1588" s="6" t="s">
        <v>49</v>
      </c>
      <c r="T1588" s="6" t="s">
        <v>49</v>
      </c>
      <c r="U1588" s="6" t="s">
        <v>49</v>
      </c>
      <c r="V1588" s="6" t="s">
        <v>49</v>
      </c>
      <c r="W1588" s="6" t="s">
        <v>95</v>
      </c>
      <c r="X1588" s="6" t="s">
        <v>974</v>
      </c>
      <c r="Y1588" s="6" t="s">
        <v>286</v>
      </c>
      <c r="Z1588" s="6" t="s">
        <v>3410</v>
      </c>
    </row>
    <row r="1589" spans="1:26" ht="13.2">
      <c r="A1589" s="5">
        <v>45169.752819224537</v>
      </c>
      <c r="B1589" s="6" t="s">
        <v>3411</v>
      </c>
      <c r="C1589" s="6" t="s">
        <v>27</v>
      </c>
      <c r="D1589" s="6" t="s">
        <v>118</v>
      </c>
      <c r="E1589" s="6" t="s">
        <v>75</v>
      </c>
      <c r="F1589" s="6" t="s">
        <v>248</v>
      </c>
      <c r="G1589" s="6" t="s">
        <v>403</v>
      </c>
      <c r="H1589" s="6" t="s">
        <v>83</v>
      </c>
      <c r="I1589" s="6" t="s">
        <v>33</v>
      </c>
      <c r="J1589" s="6" t="s">
        <v>48</v>
      </c>
      <c r="K1589" s="6" t="s">
        <v>35</v>
      </c>
      <c r="L1589" s="6" t="s">
        <v>35</v>
      </c>
      <c r="M1589" s="6" t="s">
        <v>35</v>
      </c>
      <c r="N1589" s="6" t="s">
        <v>35</v>
      </c>
      <c r="O1589" s="6" t="s">
        <v>49</v>
      </c>
      <c r="P1589" s="6" t="s">
        <v>49</v>
      </c>
      <c r="Q1589" s="6" t="s">
        <v>49</v>
      </c>
      <c r="R1589" s="6" t="s">
        <v>49</v>
      </c>
      <c r="S1589" s="6" t="s">
        <v>37</v>
      </c>
      <c r="T1589" s="6" t="s">
        <v>49</v>
      </c>
      <c r="U1589" s="6" t="s">
        <v>49</v>
      </c>
      <c r="V1589" s="6" t="s">
        <v>37</v>
      </c>
      <c r="W1589" s="6" t="s">
        <v>191</v>
      </c>
      <c r="X1589" s="6" t="s">
        <v>1461</v>
      </c>
      <c r="Y1589" s="6" t="s">
        <v>388</v>
      </c>
      <c r="Z1589" s="6" t="s">
        <v>3412</v>
      </c>
    </row>
    <row r="1590" spans="1:26" ht="13.2">
      <c r="A1590" s="5">
        <v>45169.755018287033</v>
      </c>
      <c r="B1590" s="6" t="s">
        <v>3413</v>
      </c>
      <c r="C1590" s="6" t="s">
        <v>44</v>
      </c>
      <c r="D1590" s="6" t="s">
        <v>3414</v>
      </c>
      <c r="E1590" s="6" t="s">
        <v>230</v>
      </c>
      <c r="F1590" s="6" t="s">
        <v>164</v>
      </c>
      <c r="G1590" s="6" t="s">
        <v>214</v>
      </c>
      <c r="H1590" s="6" t="s">
        <v>46</v>
      </c>
      <c r="I1590" s="6" t="s">
        <v>33</v>
      </c>
      <c r="J1590" s="6" t="s">
        <v>35</v>
      </c>
      <c r="K1590" s="6" t="s">
        <v>35</v>
      </c>
      <c r="L1590" s="6" t="s">
        <v>48</v>
      </c>
      <c r="M1590" s="6" t="s">
        <v>60</v>
      </c>
      <c r="N1590" s="6" t="s">
        <v>48</v>
      </c>
      <c r="O1590" s="6" t="s">
        <v>87</v>
      </c>
      <c r="P1590" s="6" t="s">
        <v>38</v>
      </c>
      <c r="Q1590" s="6" t="s">
        <v>37</v>
      </c>
      <c r="R1590" s="6" t="s">
        <v>363</v>
      </c>
      <c r="S1590" s="6" t="s">
        <v>49</v>
      </c>
      <c r="T1590" s="6" t="s">
        <v>49</v>
      </c>
      <c r="U1590" s="6" t="s">
        <v>37</v>
      </c>
      <c r="V1590" s="6" t="s">
        <v>38</v>
      </c>
      <c r="W1590" s="6" t="s">
        <v>206</v>
      </c>
      <c r="X1590" s="6" t="s">
        <v>2590</v>
      </c>
      <c r="Y1590" s="6" t="s">
        <v>1089</v>
      </c>
      <c r="Z1590" s="6" t="s">
        <v>3415</v>
      </c>
    </row>
    <row r="1591" spans="1:26" ht="13.2">
      <c r="A1591" s="5">
        <v>45169.823988263888</v>
      </c>
      <c r="B1591" s="6" t="s">
        <v>3422</v>
      </c>
      <c r="C1591" s="6" t="s">
        <v>44</v>
      </c>
      <c r="D1591" s="6" t="s">
        <v>66</v>
      </c>
      <c r="E1591" s="6" t="s">
        <v>29</v>
      </c>
      <c r="F1591" s="6" t="s">
        <v>76</v>
      </c>
      <c r="G1591" s="6" t="s">
        <v>31</v>
      </c>
      <c r="H1591" s="6" t="s">
        <v>46</v>
      </c>
      <c r="I1591" s="6" t="s">
        <v>33</v>
      </c>
      <c r="J1591" s="6" t="s">
        <v>48</v>
      </c>
      <c r="K1591" s="6" t="s">
        <v>48</v>
      </c>
      <c r="L1591" s="6" t="s">
        <v>48</v>
      </c>
      <c r="M1591" s="6" t="s">
        <v>48</v>
      </c>
      <c r="N1591" s="6" t="s">
        <v>48</v>
      </c>
      <c r="O1591" s="6" t="s">
        <v>49</v>
      </c>
      <c r="P1591" s="6" t="s">
        <v>49</v>
      </c>
      <c r="Q1591" s="6" t="s">
        <v>49</v>
      </c>
      <c r="R1591" s="6" t="s">
        <v>49</v>
      </c>
      <c r="S1591" s="6" t="s">
        <v>49</v>
      </c>
      <c r="T1591" s="6" t="s">
        <v>49</v>
      </c>
      <c r="U1591" s="6" t="s">
        <v>49</v>
      </c>
      <c r="V1591" s="6" t="s">
        <v>49</v>
      </c>
      <c r="W1591" s="6" t="s">
        <v>50</v>
      </c>
      <c r="X1591" s="6" t="s">
        <v>1435</v>
      </c>
      <c r="Y1591" s="6" t="s">
        <v>516</v>
      </c>
      <c r="Z1591" s="6" t="s">
        <v>3423</v>
      </c>
    </row>
    <row r="1592" spans="1:26" ht="13.2">
      <c r="A1592" s="5">
        <v>45169.856777407404</v>
      </c>
      <c r="B1592" s="6" t="s">
        <v>3427</v>
      </c>
      <c r="C1592" s="6" t="s">
        <v>27</v>
      </c>
      <c r="D1592" s="6" t="s">
        <v>617</v>
      </c>
      <c r="E1592" s="6" t="s">
        <v>29</v>
      </c>
      <c r="F1592" s="6" t="s">
        <v>30</v>
      </c>
      <c r="G1592" s="6" t="s">
        <v>3428</v>
      </c>
      <c r="H1592" s="6" t="s">
        <v>32</v>
      </c>
      <c r="I1592" s="6" t="s">
        <v>47</v>
      </c>
      <c r="J1592" s="6" t="s">
        <v>48</v>
      </c>
      <c r="K1592" s="6" t="s">
        <v>48</v>
      </c>
      <c r="L1592" s="6" t="s">
        <v>48</v>
      </c>
      <c r="M1592" s="6" t="s">
        <v>48</v>
      </c>
      <c r="N1592" s="6" t="s">
        <v>48</v>
      </c>
      <c r="O1592" s="6" t="s">
        <v>49</v>
      </c>
      <c r="P1592" s="6" t="s">
        <v>49</v>
      </c>
      <c r="Q1592" s="6" t="s">
        <v>49</v>
      </c>
      <c r="R1592" s="6" t="s">
        <v>49</v>
      </c>
      <c r="S1592" s="6" t="s">
        <v>49</v>
      </c>
      <c r="T1592" s="6" t="s">
        <v>49</v>
      </c>
      <c r="U1592" s="6" t="s">
        <v>49</v>
      </c>
      <c r="V1592" s="6" t="s">
        <v>49</v>
      </c>
      <c r="W1592" s="6" t="s">
        <v>154</v>
      </c>
      <c r="X1592" s="6" t="s">
        <v>1626</v>
      </c>
      <c r="Y1592" s="6" t="s">
        <v>505</v>
      </c>
      <c r="Z1592" s="6" t="s">
        <v>3429</v>
      </c>
    </row>
    <row r="1593" spans="1:26" ht="13.2">
      <c r="A1593" s="5">
        <v>45170.460336192133</v>
      </c>
      <c r="B1593" s="6" t="s">
        <v>3442</v>
      </c>
      <c r="C1593" s="6" t="s">
        <v>44</v>
      </c>
      <c r="D1593" s="6" t="s">
        <v>3443</v>
      </c>
      <c r="E1593" s="6" t="s">
        <v>29</v>
      </c>
      <c r="F1593" s="6" t="s">
        <v>76</v>
      </c>
      <c r="G1593" s="6" t="s">
        <v>58</v>
      </c>
      <c r="H1593" s="6" t="s">
        <v>3444</v>
      </c>
      <c r="I1593" s="6" t="s">
        <v>47</v>
      </c>
      <c r="J1593" s="6" t="s">
        <v>48</v>
      </c>
      <c r="K1593" s="6" t="s">
        <v>48</v>
      </c>
      <c r="L1593" s="6" t="s">
        <v>48</v>
      </c>
      <c r="M1593" s="6" t="s">
        <v>48</v>
      </c>
      <c r="N1593" s="6" t="s">
        <v>60</v>
      </c>
      <c r="O1593" s="6" t="s">
        <v>68</v>
      </c>
      <c r="P1593" s="6" t="s">
        <v>49</v>
      </c>
      <c r="Q1593" s="6" t="s">
        <v>49</v>
      </c>
      <c r="R1593" s="6" t="s">
        <v>49</v>
      </c>
      <c r="S1593" s="6" t="s">
        <v>69</v>
      </c>
      <c r="T1593" s="6" t="s">
        <v>69</v>
      </c>
      <c r="U1593" s="6" t="s">
        <v>69</v>
      </c>
      <c r="V1593" s="6" t="s">
        <v>69</v>
      </c>
      <c r="W1593" s="6" t="s">
        <v>95</v>
      </c>
      <c r="X1593" s="6" t="s">
        <v>1391</v>
      </c>
      <c r="Y1593" s="6" t="s">
        <v>936</v>
      </c>
      <c r="Z1593" s="6" t="s">
        <v>3445</v>
      </c>
    </row>
    <row r="1594" spans="1:26" ht="13.2">
      <c r="A1594" s="5">
        <v>45170.534152534718</v>
      </c>
      <c r="B1594" s="6" t="s">
        <v>3448</v>
      </c>
      <c r="C1594" s="6" t="s">
        <v>44</v>
      </c>
      <c r="D1594" s="6" t="s">
        <v>3449</v>
      </c>
      <c r="E1594" s="6" t="s">
        <v>75</v>
      </c>
      <c r="F1594" s="6" t="s">
        <v>57</v>
      </c>
      <c r="G1594" s="6" t="s">
        <v>58</v>
      </c>
      <c r="H1594" s="6" t="s">
        <v>46</v>
      </c>
      <c r="I1594" s="6" t="s">
        <v>47</v>
      </c>
      <c r="J1594" s="6" t="s">
        <v>60</v>
      </c>
      <c r="K1594" s="6" t="s">
        <v>60</v>
      </c>
      <c r="L1594" s="6" t="s">
        <v>60</v>
      </c>
      <c r="M1594" s="6" t="s">
        <v>48</v>
      </c>
      <c r="N1594" s="6" t="s">
        <v>35</v>
      </c>
      <c r="O1594" s="6" t="s">
        <v>68</v>
      </c>
      <c r="P1594" s="6" t="s">
        <v>69</v>
      </c>
      <c r="Q1594" s="6" t="s">
        <v>49</v>
      </c>
      <c r="R1594" s="6" t="s">
        <v>49</v>
      </c>
      <c r="S1594" s="6" t="s">
        <v>69</v>
      </c>
      <c r="T1594" s="6" t="s">
        <v>69</v>
      </c>
      <c r="U1594" s="6" t="s">
        <v>69</v>
      </c>
      <c r="V1594" s="6" t="s">
        <v>49</v>
      </c>
      <c r="W1594" s="6" t="s">
        <v>726</v>
      </c>
      <c r="X1594" s="6" t="s">
        <v>2356</v>
      </c>
      <c r="Y1594" s="6" t="s">
        <v>3344</v>
      </c>
      <c r="Z1594" s="6" t="s">
        <v>3450</v>
      </c>
    </row>
    <row r="1595" spans="1:26" ht="13.2">
      <c r="A1595" s="5">
        <v>45170.542691099537</v>
      </c>
      <c r="B1595" s="6" t="s">
        <v>3451</v>
      </c>
      <c r="C1595" s="6" t="s">
        <v>44</v>
      </c>
      <c r="D1595" s="6" t="s">
        <v>3452</v>
      </c>
      <c r="E1595" s="6" t="s">
        <v>75</v>
      </c>
      <c r="F1595" s="6" t="s">
        <v>57</v>
      </c>
      <c r="G1595" s="6" t="s">
        <v>58</v>
      </c>
      <c r="H1595" s="6" t="s">
        <v>112</v>
      </c>
      <c r="I1595" s="6" t="s">
        <v>47</v>
      </c>
      <c r="J1595" s="6" t="s">
        <v>35</v>
      </c>
      <c r="K1595" s="6" t="s">
        <v>35</v>
      </c>
      <c r="L1595" s="6" t="s">
        <v>48</v>
      </c>
      <c r="M1595" s="6" t="s">
        <v>48</v>
      </c>
      <c r="N1595" s="6" t="s">
        <v>48</v>
      </c>
      <c r="O1595" s="6" t="s">
        <v>49</v>
      </c>
      <c r="P1595" s="6" t="s">
        <v>49</v>
      </c>
      <c r="Q1595" s="6" t="s">
        <v>49</v>
      </c>
      <c r="R1595" s="6" t="s">
        <v>49</v>
      </c>
      <c r="S1595" s="6" t="s">
        <v>37</v>
      </c>
      <c r="T1595" s="6" t="s">
        <v>49</v>
      </c>
      <c r="U1595" s="6" t="s">
        <v>37</v>
      </c>
      <c r="V1595" s="6" t="s">
        <v>49</v>
      </c>
      <c r="W1595" s="6" t="s">
        <v>95</v>
      </c>
      <c r="X1595" s="6" t="s">
        <v>1246</v>
      </c>
      <c r="Y1595" s="6" t="s">
        <v>223</v>
      </c>
      <c r="Z1595" s="6" t="s">
        <v>3453</v>
      </c>
    </row>
    <row r="1596" spans="1:26" ht="13.2">
      <c r="A1596" s="5">
        <v>45170.593872337966</v>
      </c>
      <c r="B1596" s="6" t="s">
        <v>3456</v>
      </c>
      <c r="C1596" s="6" t="s">
        <v>44</v>
      </c>
      <c r="D1596" s="6" t="s">
        <v>3457</v>
      </c>
      <c r="E1596" s="6" t="s">
        <v>29</v>
      </c>
      <c r="F1596" s="6" t="s">
        <v>30</v>
      </c>
      <c r="G1596" s="6" t="s">
        <v>58</v>
      </c>
      <c r="H1596" s="6" t="s">
        <v>94</v>
      </c>
      <c r="I1596" s="6" t="s">
        <v>47</v>
      </c>
      <c r="J1596" s="6" t="s">
        <v>48</v>
      </c>
      <c r="K1596" s="6" t="s">
        <v>48</v>
      </c>
      <c r="L1596" s="6" t="s">
        <v>48</v>
      </c>
      <c r="M1596" s="6" t="s">
        <v>48</v>
      </c>
      <c r="N1596" s="6" t="s">
        <v>48</v>
      </c>
      <c r="O1596" s="6" t="s">
        <v>49</v>
      </c>
      <c r="P1596" s="6" t="s">
        <v>49</v>
      </c>
      <c r="Q1596" s="6" t="s">
        <v>49</v>
      </c>
      <c r="R1596" s="6" t="s">
        <v>49</v>
      </c>
      <c r="S1596" s="6" t="s">
        <v>49</v>
      </c>
      <c r="T1596" s="6" t="s">
        <v>49</v>
      </c>
      <c r="U1596" s="6" t="s">
        <v>49</v>
      </c>
      <c r="V1596" s="6" t="s">
        <v>49</v>
      </c>
      <c r="W1596" s="6" t="s">
        <v>100</v>
      </c>
      <c r="X1596" s="6" t="s">
        <v>1444</v>
      </c>
      <c r="Y1596" s="6" t="s">
        <v>393</v>
      </c>
      <c r="Z1596" s="6" t="s">
        <v>3458</v>
      </c>
    </row>
    <row r="1597" spans="1:26" ht="13.2">
      <c r="A1597" s="5">
        <v>45170.677512743059</v>
      </c>
      <c r="B1597" s="6" t="s">
        <v>1506</v>
      </c>
      <c r="C1597" s="6" t="s">
        <v>27</v>
      </c>
      <c r="D1597" s="6" t="s">
        <v>3473</v>
      </c>
      <c r="E1597" s="6" t="s">
        <v>29</v>
      </c>
      <c r="F1597" s="6" t="s">
        <v>248</v>
      </c>
      <c r="G1597" s="6" t="s">
        <v>1599</v>
      </c>
      <c r="H1597" s="6" t="s">
        <v>94</v>
      </c>
      <c r="I1597" s="6" t="s">
        <v>47</v>
      </c>
      <c r="J1597" s="6" t="s">
        <v>35</v>
      </c>
      <c r="K1597" s="6" t="s">
        <v>35</v>
      </c>
      <c r="L1597" s="6" t="s">
        <v>35</v>
      </c>
      <c r="M1597" s="6" t="s">
        <v>35</v>
      </c>
      <c r="N1597" s="6" t="s">
        <v>35</v>
      </c>
      <c r="O1597" s="6" t="s">
        <v>87</v>
      </c>
      <c r="P1597" s="6" t="s">
        <v>37</v>
      </c>
      <c r="Q1597" s="6" t="s">
        <v>38</v>
      </c>
      <c r="R1597" s="6" t="s">
        <v>37</v>
      </c>
      <c r="S1597" s="6" t="s">
        <v>38</v>
      </c>
      <c r="T1597" s="6" t="s">
        <v>37</v>
      </c>
      <c r="U1597" s="6" t="s">
        <v>37</v>
      </c>
      <c r="V1597" s="6" t="s">
        <v>37</v>
      </c>
      <c r="W1597" s="6" t="s">
        <v>159</v>
      </c>
      <c r="X1597" s="6" t="s">
        <v>1141</v>
      </c>
      <c r="Y1597" s="6" t="s">
        <v>548</v>
      </c>
      <c r="Z1597" s="6" t="s">
        <v>3474</v>
      </c>
    </row>
    <row r="1598" spans="1:26" ht="13.2">
      <c r="A1598" s="5">
        <v>45170.681480266205</v>
      </c>
      <c r="B1598" s="6" t="s">
        <v>3477</v>
      </c>
      <c r="C1598" s="6" t="s">
        <v>27</v>
      </c>
      <c r="D1598" s="6" t="s">
        <v>3478</v>
      </c>
      <c r="E1598" s="6" t="s">
        <v>29</v>
      </c>
      <c r="F1598" s="6" t="s">
        <v>30</v>
      </c>
      <c r="G1598" s="6" t="s">
        <v>214</v>
      </c>
      <c r="H1598" s="6" t="s">
        <v>46</v>
      </c>
      <c r="I1598" s="6" t="s">
        <v>33</v>
      </c>
      <c r="J1598" s="6" t="s">
        <v>48</v>
      </c>
      <c r="K1598" s="6" t="s">
        <v>60</v>
      </c>
      <c r="L1598" s="6" t="s">
        <v>48</v>
      </c>
      <c r="M1598" s="6" t="s">
        <v>60</v>
      </c>
      <c r="N1598" s="6" t="s">
        <v>48</v>
      </c>
      <c r="O1598" s="6" t="s">
        <v>49</v>
      </c>
      <c r="P1598" s="6" t="s">
        <v>49</v>
      </c>
      <c r="Q1598" s="6" t="s">
        <v>37</v>
      </c>
      <c r="R1598" s="6" t="s">
        <v>49</v>
      </c>
      <c r="S1598" s="6" t="s">
        <v>37</v>
      </c>
      <c r="T1598" s="6" t="s">
        <v>49</v>
      </c>
      <c r="U1598" s="6" t="s">
        <v>49</v>
      </c>
      <c r="V1598" s="6" t="s">
        <v>49</v>
      </c>
      <c r="W1598" s="6" t="s">
        <v>191</v>
      </c>
      <c r="X1598" s="6" t="s">
        <v>1391</v>
      </c>
      <c r="Y1598" s="6" t="s">
        <v>286</v>
      </c>
      <c r="Z1598" s="6" t="s">
        <v>3479</v>
      </c>
    </row>
    <row r="1599" spans="1:26" ht="13.2">
      <c r="A1599" s="5">
        <v>45170.708227997689</v>
      </c>
      <c r="B1599" s="6" t="s">
        <v>3487</v>
      </c>
      <c r="C1599" s="6" t="s">
        <v>44</v>
      </c>
      <c r="D1599" s="6" t="s">
        <v>3488</v>
      </c>
      <c r="E1599" s="6" t="s">
        <v>230</v>
      </c>
      <c r="F1599" s="6" t="s">
        <v>248</v>
      </c>
      <c r="G1599" s="6" t="s">
        <v>3489</v>
      </c>
      <c r="H1599" s="6" t="s">
        <v>148</v>
      </c>
      <c r="I1599" s="6" t="s">
        <v>47</v>
      </c>
      <c r="J1599" s="6" t="s">
        <v>48</v>
      </c>
      <c r="K1599" s="6" t="s">
        <v>48</v>
      </c>
      <c r="L1599" s="6" t="s">
        <v>35</v>
      </c>
      <c r="M1599" s="6" t="s">
        <v>60</v>
      </c>
      <c r="N1599" s="6" t="s">
        <v>48</v>
      </c>
      <c r="O1599" s="6" t="s">
        <v>49</v>
      </c>
      <c r="P1599" s="6" t="s">
        <v>49</v>
      </c>
      <c r="Q1599" s="6" t="s">
        <v>37</v>
      </c>
      <c r="R1599" s="6" t="s">
        <v>49</v>
      </c>
      <c r="S1599" s="6" t="s">
        <v>49</v>
      </c>
      <c r="T1599" s="6" t="s">
        <v>49</v>
      </c>
      <c r="U1599" s="6" t="s">
        <v>49</v>
      </c>
      <c r="V1599" s="6" t="s">
        <v>49</v>
      </c>
      <c r="W1599" s="6" t="s">
        <v>206</v>
      </c>
      <c r="X1599" s="6" t="s">
        <v>1391</v>
      </c>
      <c r="Y1599" s="6" t="s">
        <v>79</v>
      </c>
      <c r="Z1599" s="6" t="s">
        <v>3490</v>
      </c>
    </row>
    <row r="1600" spans="1:26" ht="13.2">
      <c r="A1600" s="5">
        <v>45170.728935636573</v>
      </c>
      <c r="B1600" s="6" t="s">
        <v>3491</v>
      </c>
      <c r="C1600" s="6" t="s">
        <v>27</v>
      </c>
      <c r="D1600" s="6" t="s">
        <v>558</v>
      </c>
      <c r="E1600" s="6" t="s">
        <v>75</v>
      </c>
      <c r="F1600" s="6" t="s">
        <v>30</v>
      </c>
      <c r="G1600" s="6" t="s">
        <v>31</v>
      </c>
      <c r="H1600" s="6" t="s">
        <v>32</v>
      </c>
      <c r="I1600" s="6" t="s">
        <v>33</v>
      </c>
      <c r="J1600" s="6" t="s">
        <v>35</v>
      </c>
      <c r="K1600" s="6" t="s">
        <v>35</v>
      </c>
      <c r="L1600" s="6" t="s">
        <v>35</v>
      </c>
      <c r="M1600" s="6" t="s">
        <v>48</v>
      </c>
      <c r="N1600" s="6" t="s">
        <v>48</v>
      </c>
      <c r="O1600" s="6" t="s">
        <v>87</v>
      </c>
      <c r="P1600" s="6" t="s">
        <v>49</v>
      </c>
      <c r="Q1600" s="6" t="s">
        <v>49</v>
      </c>
      <c r="R1600" s="6" t="s">
        <v>49</v>
      </c>
      <c r="S1600" s="6" t="s">
        <v>49</v>
      </c>
      <c r="T1600" s="6" t="s">
        <v>37</v>
      </c>
      <c r="U1600" s="6" t="s">
        <v>37</v>
      </c>
      <c r="V1600" s="6" t="s">
        <v>49</v>
      </c>
      <c r="W1600" s="6" t="s">
        <v>132</v>
      </c>
      <c r="X1600" s="6" t="s">
        <v>1009</v>
      </c>
      <c r="Y1600" s="6" t="s">
        <v>2420</v>
      </c>
      <c r="Z1600" s="6" t="s">
        <v>3492</v>
      </c>
    </row>
    <row r="1601" spans="1:26" ht="13.2">
      <c r="A1601" s="5">
        <v>45170.739600393514</v>
      </c>
      <c r="B1601" s="6" t="s">
        <v>3493</v>
      </c>
      <c r="C1601" s="6" t="s">
        <v>27</v>
      </c>
      <c r="D1601" s="6" t="s">
        <v>111</v>
      </c>
      <c r="E1601" s="6" t="s">
        <v>29</v>
      </c>
      <c r="F1601" s="6" t="s">
        <v>248</v>
      </c>
      <c r="G1601" s="6" t="s">
        <v>867</v>
      </c>
      <c r="H1601" s="6" t="s">
        <v>125</v>
      </c>
      <c r="I1601" s="6" t="s">
        <v>47</v>
      </c>
      <c r="J1601" s="6" t="s">
        <v>48</v>
      </c>
      <c r="K1601" s="6" t="s">
        <v>35</v>
      </c>
      <c r="L1601" s="6" t="s">
        <v>48</v>
      </c>
      <c r="M1601" s="6" t="s">
        <v>48</v>
      </c>
      <c r="N1601" s="6" t="s">
        <v>48</v>
      </c>
      <c r="O1601" s="6" t="s">
        <v>49</v>
      </c>
      <c r="P1601" s="6" t="s">
        <v>49</v>
      </c>
      <c r="Q1601" s="6" t="s">
        <v>49</v>
      </c>
      <c r="R1601" s="6" t="s">
        <v>49</v>
      </c>
      <c r="S1601" s="6" t="s">
        <v>49</v>
      </c>
      <c r="T1601" s="6" t="s">
        <v>37</v>
      </c>
      <c r="U1601" s="6" t="s">
        <v>37</v>
      </c>
      <c r="V1601" s="6" t="s">
        <v>49</v>
      </c>
      <c r="W1601" s="6" t="s">
        <v>775</v>
      </c>
      <c r="X1601" s="6" t="s">
        <v>1444</v>
      </c>
      <c r="Y1601" s="6" t="s">
        <v>41</v>
      </c>
      <c r="Z1601" s="6" t="s">
        <v>3494</v>
      </c>
    </row>
    <row r="1602" spans="1:26" ht="13.2">
      <c r="A1602" s="5">
        <v>45170.743505289356</v>
      </c>
      <c r="B1602" s="6" t="s">
        <v>3495</v>
      </c>
      <c r="C1602" s="6" t="s">
        <v>27</v>
      </c>
      <c r="D1602" s="6" t="s">
        <v>111</v>
      </c>
      <c r="E1602" s="6" t="s">
        <v>230</v>
      </c>
      <c r="F1602" s="6" t="s">
        <v>248</v>
      </c>
      <c r="G1602" s="6" t="s">
        <v>1349</v>
      </c>
      <c r="H1602" s="6" t="s">
        <v>46</v>
      </c>
      <c r="I1602" s="6" t="s">
        <v>33</v>
      </c>
      <c r="J1602" s="6" t="s">
        <v>48</v>
      </c>
      <c r="K1602" s="6" t="s">
        <v>35</v>
      </c>
      <c r="L1602" s="6" t="s">
        <v>35</v>
      </c>
      <c r="M1602" s="6" t="s">
        <v>48</v>
      </c>
      <c r="N1602" s="6" t="s">
        <v>48</v>
      </c>
      <c r="O1602" s="6" t="s">
        <v>49</v>
      </c>
      <c r="P1602" s="6" t="s">
        <v>37</v>
      </c>
      <c r="Q1602" s="6" t="s">
        <v>37</v>
      </c>
      <c r="R1602" s="6" t="s">
        <v>49</v>
      </c>
      <c r="S1602" s="6" t="s">
        <v>49</v>
      </c>
      <c r="T1602" s="6" t="s">
        <v>49</v>
      </c>
      <c r="U1602" s="6" t="s">
        <v>37</v>
      </c>
      <c r="V1602" s="6" t="s">
        <v>37</v>
      </c>
      <c r="W1602" s="6" t="s">
        <v>106</v>
      </c>
      <c r="X1602" s="6" t="s">
        <v>1444</v>
      </c>
      <c r="Y1602" s="6" t="s">
        <v>816</v>
      </c>
      <c r="Z1602" s="6" t="s">
        <v>3496</v>
      </c>
    </row>
    <row r="1603" spans="1:26" ht="13.2">
      <c r="A1603" s="5">
        <v>45170.807103206018</v>
      </c>
      <c r="B1603" s="6" t="s">
        <v>3511</v>
      </c>
      <c r="C1603" s="6" t="s">
        <v>27</v>
      </c>
      <c r="D1603" s="6" t="s">
        <v>93</v>
      </c>
      <c r="E1603" s="6" t="s">
        <v>75</v>
      </c>
      <c r="F1603" s="6" t="s">
        <v>57</v>
      </c>
      <c r="G1603" s="6" t="s">
        <v>58</v>
      </c>
      <c r="H1603" s="6" t="s">
        <v>112</v>
      </c>
      <c r="I1603" s="6" t="s">
        <v>33</v>
      </c>
      <c r="J1603" s="6" t="s">
        <v>34</v>
      </c>
      <c r="K1603" s="6" t="s">
        <v>35</v>
      </c>
      <c r="L1603" s="6" t="s">
        <v>35</v>
      </c>
      <c r="M1603" s="6" t="s">
        <v>35</v>
      </c>
      <c r="N1603" s="6" t="s">
        <v>34</v>
      </c>
      <c r="O1603" s="6" t="s">
        <v>87</v>
      </c>
      <c r="P1603" s="6" t="s">
        <v>38</v>
      </c>
      <c r="Q1603" s="6" t="s">
        <v>37</v>
      </c>
      <c r="R1603" s="6" t="s">
        <v>37</v>
      </c>
      <c r="S1603" s="6" t="s">
        <v>38</v>
      </c>
      <c r="T1603" s="6" t="s">
        <v>38</v>
      </c>
      <c r="U1603" s="6" t="s">
        <v>38</v>
      </c>
      <c r="V1603" s="6" t="s">
        <v>37</v>
      </c>
      <c r="W1603" s="6" t="s">
        <v>50</v>
      </c>
      <c r="X1603" s="6" t="s">
        <v>1302</v>
      </c>
      <c r="Y1603" s="6" t="s">
        <v>151</v>
      </c>
      <c r="Z1603" s="6" t="s">
        <v>3512</v>
      </c>
    </row>
    <row r="1604" spans="1:26" ht="13.2">
      <c r="A1604" s="5">
        <v>45170.812549907409</v>
      </c>
      <c r="B1604" s="6" t="s">
        <v>3513</v>
      </c>
      <c r="C1604" s="6" t="s">
        <v>44</v>
      </c>
      <c r="D1604" s="6" t="s">
        <v>1438</v>
      </c>
      <c r="E1604" s="6" t="s">
        <v>29</v>
      </c>
      <c r="F1604" s="6" t="s">
        <v>57</v>
      </c>
      <c r="G1604" s="6" t="s">
        <v>31</v>
      </c>
      <c r="H1604" s="6" t="s">
        <v>83</v>
      </c>
      <c r="I1604" s="6" t="s">
        <v>33</v>
      </c>
      <c r="J1604" s="6" t="s">
        <v>34</v>
      </c>
      <c r="K1604" s="6" t="s">
        <v>48</v>
      </c>
      <c r="L1604" s="6" t="s">
        <v>35</v>
      </c>
      <c r="M1604" s="6" t="s">
        <v>48</v>
      </c>
      <c r="N1604" s="6" t="s">
        <v>34</v>
      </c>
      <c r="O1604" s="6" t="s">
        <v>49</v>
      </c>
      <c r="P1604" s="6" t="s">
        <v>37</v>
      </c>
      <c r="Q1604" s="6" t="s">
        <v>37</v>
      </c>
      <c r="R1604" s="6" t="s">
        <v>37</v>
      </c>
      <c r="S1604" s="6" t="s">
        <v>37</v>
      </c>
      <c r="T1604" s="6" t="s">
        <v>49</v>
      </c>
      <c r="U1604" s="6" t="s">
        <v>37</v>
      </c>
      <c r="V1604" s="6" t="s">
        <v>49</v>
      </c>
      <c r="W1604" s="6" t="s">
        <v>191</v>
      </c>
      <c r="X1604" s="6" t="s">
        <v>1006</v>
      </c>
      <c r="Y1604" s="6" t="s">
        <v>323</v>
      </c>
      <c r="Z1604" s="6" t="s">
        <v>3514</v>
      </c>
    </row>
    <row r="1605" spans="1:26" ht="13.2">
      <c r="A1605" s="5">
        <v>45170.815260358795</v>
      </c>
      <c r="B1605" s="6" t="s">
        <v>3519</v>
      </c>
      <c r="C1605" s="6" t="s">
        <v>44</v>
      </c>
      <c r="D1605" s="6" t="s">
        <v>3520</v>
      </c>
      <c r="E1605" s="6" t="s">
        <v>56</v>
      </c>
      <c r="F1605" s="6" t="s">
        <v>57</v>
      </c>
      <c r="G1605" s="6" t="s">
        <v>31</v>
      </c>
      <c r="H1605" s="6" t="s">
        <v>125</v>
      </c>
      <c r="I1605" s="6" t="s">
        <v>33</v>
      </c>
      <c r="J1605" s="6" t="s">
        <v>35</v>
      </c>
      <c r="K1605" s="6" t="s">
        <v>35</v>
      </c>
      <c r="L1605" s="6" t="s">
        <v>35</v>
      </c>
      <c r="M1605" s="6" t="s">
        <v>35</v>
      </c>
      <c r="N1605" s="6" t="s">
        <v>35</v>
      </c>
      <c r="O1605" s="6" t="s">
        <v>87</v>
      </c>
      <c r="P1605" s="6" t="s">
        <v>49</v>
      </c>
      <c r="Q1605" s="6" t="s">
        <v>49</v>
      </c>
      <c r="R1605" s="6" t="s">
        <v>49</v>
      </c>
      <c r="S1605" s="6" t="s">
        <v>37</v>
      </c>
      <c r="T1605" s="6" t="s">
        <v>49</v>
      </c>
      <c r="U1605" s="6" t="s">
        <v>38</v>
      </c>
      <c r="V1605" s="6" t="s">
        <v>37</v>
      </c>
      <c r="W1605" s="6" t="s">
        <v>132</v>
      </c>
      <c r="X1605" s="6" t="s">
        <v>1444</v>
      </c>
      <c r="Y1605" s="6" t="s">
        <v>409</v>
      </c>
      <c r="Z1605" s="6" t="s">
        <v>3521</v>
      </c>
    </row>
    <row r="1606" spans="1:26" ht="13.2">
      <c r="A1606" s="5">
        <v>45170.84307289352</v>
      </c>
      <c r="B1606" s="6" t="s">
        <v>3533</v>
      </c>
      <c r="C1606" s="6" t="s">
        <v>44</v>
      </c>
      <c r="D1606" s="6" t="s">
        <v>3534</v>
      </c>
      <c r="E1606" s="6" t="s">
        <v>56</v>
      </c>
      <c r="F1606" s="6" t="s">
        <v>76</v>
      </c>
      <c r="G1606" s="6" t="s">
        <v>403</v>
      </c>
      <c r="H1606" s="6" t="s">
        <v>112</v>
      </c>
      <c r="I1606" s="6" t="s">
        <v>33</v>
      </c>
      <c r="J1606" s="6" t="s">
        <v>35</v>
      </c>
      <c r="K1606" s="6" t="s">
        <v>35</v>
      </c>
      <c r="L1606" s="6" t="s">
        <v>35</v>
      </c>
      <c r="M1606" s="6" t="s">
        <v>35</v>
      </c>
      <c r="N1606" s="6" t="s">
        <v>34</v>
      </c>
      <c r="O1606" s="6" t="s">
        <v>87</v>
      </c>
      <c r="P1606" s="6" t="s">
        <v>37</v>
      </c>
      <c r="Q1606" s="6" t="s">
        <v>37</v>
      </c>
      <c r="R1606" s="6" t="s">
        <v>37</v>
      </c>
      <c r="S1606" s="6" t="s">
        <v>37</v>
      </c>
      <c r="T1606" s="6" t="s">
        <v>37</v>
      </c>
      <c r="U1606" s="6" t="s">
        <v>37</v>
      </c>
      <c r="V1606" s="6" t="s">
        <v>37</v>
      </c>
      <c r="W1606" s="6" t="s">
        <v>77</v>
      </c>
      <c r="X1606" s="6" t="s">
        <v>1096</v>
      </c>
      <c r="Y1606" s="6" t="s">
        <v>505</v>
      </c>
      <c r="Z1606" s="6" t="s">
        <v>3535</v>
      </c>
    </row>
    <row r="1607" spans="1:26" ht="13.2">
      <c r="A1607" s="5">
        <v>45170.849622291666</v>
      </c>
      <c r="B1607" s="6" t="s">
        <v>3538</v>
      </c>
      <c r="C1607" s="6" t="s">
        <v>27</v>
      </c>
      <c r="D1607" s="6" t="s">
        <v>262</v>
      </c>
      <c r="E1607" s="6" t="s">
        <v>29</v>
      </c>
      <c r="F1607" s="6" t="s">
        <v>248</v>
      </c>
      <c r="G1607" s="6" t="s">
        <v>403</v>
      </c>
      <c r="H1607" s="6" t="s">
        <v>112</v>
      </c>
      <c r="I1607" s="6" t="s">
        <v>47</v>
      </c>
      <c r="J1607" s="6" t="s">
        <v>48</v>
      </c>
      <c r="K1607" s="6" t="s">
        <v>48</v>
      </c>
      <c r="L1607" s="6" t="s">
        <v>48</v>
      </c>
      <c r="M1607" s="6" t="s">
        <v>48</v>
      </c>
      <c r="N1607" s="6" t="s">
        <v>48</v>
      </c>
      <c r="O1607" s="6" t="s">
        <v>49</v>
      </c>
      <c r="P1607" s="6" t="s">
        <v>37</v>
      </c>
      <c r="Q1607" s="6" t="s">
        <v>37</v>
      </c>
      <c r="R1607" s="6" t="s">
        <v>37</v>
      </c>
      <c r="S1607" s="6" t="s">
        <v>37</v>
      </c>
      <c r="T1607" s="6" t="s">
        <v>49</v>
      </c>
      <c r="U1607" s="6" t="s">
        <v>37</v>
      </c>
      <c r="V1607" s="6" t="s">
        <v>37</v>
      </c>
      <c r="W1607" s="6" t="s">
        <v>238</v>
      </c>
      <c r="X1607" s="6" t="s">
        <v>1141</v>
      </c>
      <c r="Y1607" s="6" t="s">
        <v>1674</v>
      </c>
      <c r="Z1607" s="6" t="s">
        <v>49</v>
      </c>
    </row>
    <row r="1608" spans="1:26" ht="13.2">
      <c r="A1608" s="5">
        <v>45170.857788101857</v>
      </c>
      <c r="B1608" s="6" t="s">
        <v>3545</v>
      </c>
      <c r="C1608" s="6" t="s">
        <v>44</v>
      </c>
      <c r="D1608" s="6" t="s">
        <v>488</v>
      </c>
      <c r="E1608" s="6" t="s">
        <v>75</v>
      </c>
      <c r="F1608" s="6" t="s">
        <v>57</v>
      </c>
      <c r="G1608" s="6" t="s">
        <v>58</v>
      </c>
      <c r="H1608" s="6" t="s">
        <v>46</v>
      </c>
      <c r="I1608" s="6" t="s">
        <v>33</v>
      </c>
      <c r="J1608" s="6" t="s">
        <v>34</v>
      </c>
      <c r="K1608" s="6" t="s">
        <v>34</v>
      </c>
      <c r="L1608" s="6" t="s">
        <v>34</v>
      </c>
      <c r="M1608" s="6" t="s">
        <v>35</v>
      </c>
      <c r="N1608" s="6" t="s">
        <v>48</v>
      </c>
      <c r="O1608" s="6" t="s">
        <v>49</v>
      </c>
      <c r="P1608" s="6" t="s">
        <v>37</v>
      </c>
      <c r="Q1608" s="6" t="s">
        <v>49</v>
      </c>
      <c r="R1608" s="6" t="s">
        <v>37</v>
      </c>
      <c r="S1608" s="6" t="s">
        <v>38</v>
      </c>
      <c r="T1608" s="6" t="s">
        <v>37</v>
      </c>
      <c r="U1608" s="6" t="s">
        <v>38</v>
      </c>
      <c r="V1608" s="6" t="s">
        <v>38</v>
      </c>
      <c r="W1608" s="6" t="s">
        <v>3546</v>
      </c>
      <c r="X1608" s="6" t="s">
        <v>940</v>
      </c>
      <c r="Y1608" s="6" t="s">
        <v>286</v>
      </c>
      <c r="Z1608" s="6" t="s">
        <v>3547</v>
      </c>
    </row>
    <row r="1609" spans="1:26" ht="13.2">
      <c r="A1609" s="5">
        <v>45170.869504733797</v>
      </c>
      <c r="B1609" s="6" t="s">
        <v>3550</v>
      </c>
      <c r="C1609" s="6" t="s">
        <v>27</v>
      </c>
      <c r="D1609" s="6" t="s">
        <v>3551</v>
      </c>
      <c r="E1609" s="6" t="s">
        <v>29</v>
      </c>
      <c r="F1609" s="6" t="s">
        <v>30</v>
      </c>
      <c r="G1609" s="6" t="s">
        <v>58</v>
      </c>
      <c r="H1609" s="6" t="s">
        <v>125</v>
      </c>
      <c r="I1609" s="6" t="s">
        <v>47</v>
      </c>
      <c r="J1609" s="6" t="s">
        <v>60</v>
      </c>
      <c r="K1609" s="6" t="s">
        <v>48</v>
      </c>
      <c r="L1609" s="6" t="s">
        <v>48</v>
      </c>
      <c r="M1609" s="6" t="s">
        <v>48</v>
      </c>
      <c r="N1609" s="6" t="s">
        <v>48</v>
      </c>
      <c r="O1609" s="6" t="s">
        <v>49</v>
      </c>
      <c r="P1609" s="6" t="s">
        <v>49</v>
      </c>
      <c r="Q1609" s="6" t="s">
        <v>49</v>
      </c>
      <c r="R1609" s="6" t="s">
        <v>49</v>
      </c>
      <c r="S1609" s="6" t="s">
        <v>49</v>
      </c>
      <c r="T1609" s="6" t="s">
        <v>49</v>
      </c>
      <c r="U1609" s="6" t="s">
        <v>49</v>
      </c>
      <c r="V1609" s="6" t="s">
        <v>49</v>
      </c>
      <c r="W1609" s="6" t="s">
        <v>197</v>
      </c>
      <c r="X1609" s="6" t="s">
        <v>940</v>
      </c>
      <c r="Y1609" s="6" t="s">
        <v>3552</v>
      </c>
      <c r="Z1609" s="6" t="s">
        <v>3553</v>
      </c>
    </row>
    <row r="1610" spans="1:26" ht="13.2">
      <c r="A1610" s="5">
        <v>45170.870755057869</v>
      </c>
      <c r="B1610" s="6" t="s">
        <v>3554</v>
      </c>
      <c r="C1610" s="6" t="s">
        <v>27</v>
      </c>
      <c r="D1610" s="6" t="s">
        <v>3449</v>
      </c>
      <c r="E1610" s="6" t="s">
        <v>75</v>
      </c>
      <c r="F1610" s="6" t="s">
        <v>30</v>
      </c>
      <c r="G1610" s="6" t="s">
        <v>58</v>
      </c>
      <c r="H1610" s="6" t="s">
        <v>83</v>
      </c>
      <c r="I1610" s="6" t="s">
        <v>47</v>
      </c>
      <c r="J1610" s="6" t="s">
        <v>60</v>
      </c>
      <c r="K1610" s="6" t="s">
        <v>60</v>
      </c>
      <c r="L1610" s="6" t="s">
        <v>60</v>
      </c>
      <c r="M1610" s="6" t="s">
        <v>60</v>
      </c>
      <c r="N1610" s="6" t="s">
        <v>48</v>
      </c>
      <c r="O1610" s="6" t="s">
        <v>49</v>
      </c>
      <c r="P1610" s="6" t="s">
        <v>69</v>
      </c>
      <c r="Q1610" s="6" t="s">
        <v>49</v>
      </c>
      <c r="R1610" s="6" t="s">
        <v>69</v>
      </c>
      <c r="S1610" s="6" t="s">
        <v>49</v>
      </c>
      <c r="T1610" s="6" t="s">
        <v>49</v>
      </c>
      <c r="U1610" s="6" t="s">
        <v>69</v>
      </c>
      <c r="V1610" s="6" t="s">
        <v>49</v>
      </c>
      <c r="W1610" s="6" t="s">
        <v>238</v>
      </c>
      <c r="X1610" s="6" t="s">
        <v>1494</v>
      </c>
      <c r="Y1610" s="6" t="s">
        <v>79</v>
      </c>
      <c r="Z1610" s="6" t="s">
        <v>3555</v>
      </c>
    </row>
    <row r="1611" spans="1:26" ht="13.2">
      <c r="A1611" s="5">
        <v>45170.957353124999</v>
      </c>
      <c r="B1611" s="6" t="s">
        <v>3568</v>
      </c>
      <c r="C1611" s="6" t="s">
        <v>44</v>
      </c>
      <c r="D1611" s="6" t="s">
        <v>558</v>
      </c>
      <c r="E1611" s="6" t="s">
        <v>75</v>
      </c>
      <c r="F1611" s="6" t="s">
        <v>76</v>
      </c>
      <c r="G1611" s="6" t="s">
        <v>58</v>
      </c>
      <c r="H1611" s="6" t="s">
        <v>32</v>
      </c>
      <c r="I1611" s="6" t="s">
        <v>33</v>
      </c>
      <c r="J1611" s="6" t="s">
        <v>35</v>
      </c>
      <c r="K1611" s="6" t="s">
        <v>35</v>
      </c>
      <c r="L1611" s="6" t="s">
        <v>48</v>
      </c>
      <c r="M1611" s="6" t="s">
        <v>48</v>
      </c>
      <c r="N1611" s="6" t="s">
        <v>48</v>
      </c>
      <c r="O1611" s="6" t="s">
        <v>49</v>
      </c>
      <c r="P1611" s="6" t="s">
        <v>49</v>
      </c>
      <c r="Q1611" s="6" t="s">
        <v>49</v>
      </c>
      <c r="R1611" s="6" t="s">
        <v>49</v>
      </c>
      <c r="S1611" s="6" t="s">
        <v>37</v>
      </c>
      <c r="T1611" s="6" t="s">
        <v>49</v>
      </c>
      <c r="U1611" s="6" t="s">
        <v>49</v>
      </c>
      <c r="V1611" s="6" t="s">
        <v>49</v>
      </c>
      <c r="W1611" s="6" t="s">
        <v>113</v>
      </c>
      <c r="X1611" s="6" t="s">
        <v>1391</v>
      </c>
      <c r="Y1611" s="6" t="s">
        <v>409</v>
      </c>
      <c r="Z1611" s="6" t="s">
        <v>3569</v>
      </c>
    </row>
    <row r="1612" spans="1:26" ht="13.2">
      <c r="A1612" s="5">
        <v>45171.43472326389</v>
      </c>
      <c r="B1612" s="6" t="s">
        <v>3581</v>
      </c>
      <c r="C1612" s="6" t="s">
        <v>27</v>
      </c>
      <c r="D1612" s="6" t="s">
        <v>3582</v>
      </c>
      <c r="E1612" s="6" t="s">
        <v>29</v>
      </c>
      <c r="F1612" s="6" t="s">
        <v>248</v>
      </c>
      <c r="G1612" s="6" t="s">
        <v>3583</v>
      </c>
      <c r="H1612" s="6" t="s">
        <v>83</v>
      </c>
      <c r="I1612" s="6" t="s">
        <v>33</v>
      </c>
      <c r="J1612" s="6" t="s">
        <v>35</v>
      </c>
      <c r="K1612" s="6" t="s">
        <v>35</v>
      </c>
      <c r="L1612" s="6" t="s">
        <v>35</v>
      </c>
      <c r="M1612" s="6" t="s">
        <v>48</v>
      </c>
      <c r="N1612" s="6" t="s">
        <v>35</v>
      </c>
      <c r="O1612" s="6" t="s">
        <v>87</v>
      </c>
      <c r="P1612" s="6" t="s">
        <v>37</v>
      </c>
      <c r="Q1612" s="6" t="s">
        <v>38</v>
      </c>
      <c r="R1612" s="6" t="s">
        <v>38</v>
      </c>
      <c r="S1612" s="6" t="s">
        <v>38</v>
      </c>
      <c r="T1612" s="6" t="s">
        <v>37</v>
      </c>
      <c r="U1612" s="6" t="s">
        <v>37</v>
      </c>
      <c r="V1612" s="6" t="s">
        <v>37</v>
      </c>
      <c r="W1612" s="6" t="s">
        <v>39</v>
      </c>
      <c r="X1612" s="6" t="s">
        <v>1223</v>
      </c>
      <c r="Y1612" s="6" t="s">
        <v>516</v>
      </c>
      <c r="Z1612" s="6" t="s">
        <v>3584</v>
      </c>
    </row>
    <row r="1613" spans="1:26" ht="13.2">
      <c r="A1613" s="5">
        <v>45171.726446111112</v>
      </c>
      <c r="B1613" s="6" t="s">
        <v>3594</v>
      </c>
      <c r="C1613" s="6" t="s">
        <v>27</v>
      </c>
      <c r="D1613" s="6" t="s">
        <v>3595</v>
      </c>
      <c r="E1613" s="6" t="s">
        <v>75</v>
      </c>
      <c r="F1613" s="6" t="s">
        <v>30</v>
      </c>
      <c r="G1613" s="6" t="s">
        <v>58</v>
      </c>
      <c r="H1613" s="6" t="s">
        <v>112</v>
      </c>
      <c r="I1613" s="6" t="s">
        <v>47</v>
      </c>
      <c r="J1613" s="6" t="s">
        <v>48</v>
      </c>
      <c r="K1613" s="6" t="s">
        <v>48</v>
      </c>
      <c r="L1613" s="6" t="s">
        <v>48</v>
      </c>
      <c r="M1613" s="6" t="s">
        <v>48</v>
      </c>
      <c r="N1613" s="6" t="s">
        <v>48</v>
      </c>
      <c r="O1613" s="6" t="s">
        <v>68</v>
      </c>
      <c r="P1613" s="6" t="s">
        <v>69</v>
      </c>
      <c r="Q1613" s="6" t="s">
        <v>69</v>
      </c>
      <c r="R1613" s="6" t="s">
        <v>69</v>
      </c>
      <c r="S1613" s="6" t="s">
        <v>69</v>
      </c>
      <c r="T1613" s="6" t="s">
        <v>69</v>
      </c>
      <c r="U1613" s="6" t="s">
        <v>69</v>
      </c>
      <c r="V1613" s="6" t="s">
        <v>49</v>
      </c>
      <c r="W1613" s="6" t="s">
        <v>100</v>
      </c>
      <c r="X1613" s="6" t="s">
        <v>940</v>
      </c>
      <c r="Y1613" s="6" t="s">
        <v>168</v>
      </c>
      <c r="Z1613" s="6" t="s">
        <v>3596</v>
      </c>
    </row>
    <row r="1614" spans="1:26" ht="13.2">
      <c r="A1614" s="5">
        <v>45171.729637893513</v>
      </c>
      <c r="B1614" s="6" t="s">
        <v>3597</v>
      </c>
      <c r="C1614" s="6" t="s">
        <v>27</v>
      </c>
      <c r="D1614" s="6" t="s">
        <v>3598</v>
      </c>
      <c r="E1614" s="6" t="s">
        <v>29</v>
      </c>
      <c r="F1614" s="6" t="s">
        <v>30</v>
      </c>
      <c r="G1614" s="6" t="s">
        <v>58</v>
      </c>
      <c r="H1614" s="6" t="s">
        <v>32</v>
      </c>
      <c r="I1614" s="6" t="s">
        <v>33</v>
      </c>
      <c r="J1614" s="6" t="s">
        <v>35</v>
      </c>
      <c r="K1614" s="6" t="s">
        <v>35</v>
      </c>
      <c r="L1614" s="6" t="s">
        <v>35</v>
      </c>
      <c r="M1614" s="6" t="s">
        <v>35</v>
      </c>
      <c r="N1614" s="6" t="s">
        <v>35</v>
      </c>
      <c r="O1614" s="6" t="s">
        <v>49</v>
      </c>
      <c r="P1614" s="6" t="s">
        <v>37</v>
      </c>
      <c r="Q1614" s="6" t="s">
        <v>38</v>
      </c>
      <c r="R1614" s="6" t="s">
        <v>49</v>
      </c>
      <c r="S1614" s="6" t="s">
        <v>69</v>
      </c>
      <c r="T1614" s="6" t="s">
        <v>69</v>
      </c>
      <c r="U1614" s="6" t="s">
        <v>37</v>
      </c>
      <c r="V1614" s="6" t="s">
        <v>37</v>
      </c>
      <c r="W1614" s="6" t="s">
        <v>95</v>
      </c>
      <c r="X1614" s="6" t="s">
        <v>1391</v>
      </c>
      <c r="Y1614" s="6" t="s">
        <v>270</v>
      </c>
      <c r="Z1614" s="6" t="s">
        <v>3599</v>
      </c>
    </row>
    <row r="1615" spans="1:26" ht="13.2">
      <c r="A1615" s="5">
        <v>45171.887733275464</v>
      </c>
      <c r="B1615" s="6" t="s">
        <v>3602</v>
      </c>
      <c r="C1615" s="6" t="s">
        <v>27</v>
      </c>
      <c r="D1615" s="6" t="s">
        <v>3449</v>
      </c>
      <c r="E1615" s="6" t="s">
        <v>56</v>
      </c>
      <c r="F1615" s="6" t="s">
        <v>57</v>
      </c>
      <c r="G1615" s="6" t="s">
        <v>58</v>
      </c>
      <c r="H1615" s="6" t="s">
        <v>125</v>
      </c>
      <c r="I1615" s="6" t="s">
        <v>33</v>
      </c>
      <c r="J1615" s="6" t="s">
        <v>35</v>
      </c>
      <c r="K1615" s="6" t="s">
        <v>35</v>
      </c>
      <c r="L1615" s="6" t="s">
        <v>35</v>
      </c>
      <c r="M1615" s="6" t="s">
        <v>35</v>
      </c>
      <c r="N1615" s="6" t="s">
        <v>35</v>
      </c>
      <c r="O1615" s="6" t="s">
        <v>49</v>
      </c>
      <c r="P1615" s="6" t="s">
        <v>37</v>
      </c>
      <c r="Q1615" s="6" t="s">
        <v>49</v>
      </c>
      <c r="R1615" s="6" t="s">
        <v>49</v>
      </c>
      <c r="S1615" s="6" t="s">
        <v>49</v>
      </c>
      <c r="T1615" s="6" t="s">
        <v>49</v>
      </c>
      <c r="U1615" s="6" t="s">
        <v>37</v>
      </c>
      <c r="V1615" s="6" t="s">
        <v>37</v>
      </c>
      <c r="W1615" s="6" t="s">
        <v>70</v>
      </c>
      <c r="X1615" s="6" t="s">
        <v>2297</v>
      </c>
      <c r="Y1615" s="6" t="s">
        <v>270</v>
      </c>
      <c r="Z1615" s="6" t="s">
        <v>3603</v>
      </c>
    </row>
    <row r="1616" spans="1:26" ht="13.2">
      <c r="A1616" s="5">
        <v>45171.909015289348</v>
      </c>
      <c r="B1616" s="6" t="s">
        <v>3604</v>
      </c>
      <c r="C1616" s="6" t="s">
        <v>27</v>
      </c>
      <c r="D1616" s="6" t="s">
        <v>3605</v>
      </c>
      <c r="E1616" s="6" t="s">
        <v>56</v>
      </c>
      <c r="F1616" s="6" t="s">
        <v>57</v>
      </c>
      <c r="G1616" s="6" t="s">
        <v>31</v>
      </c>
      <c r="H1616" s="6" t="s">
        <v>125</v>
      </c>
      <c r="I1616" s="6" t="s">
        <v>33</v>
      </c>
      <c r="J1616" s="6" t="s">
        <v>34</v>
      </c>
      <c r="K1616" s="6" t="s">
        <v>34</v>
      </c>
      <c r="L1616" s="6" t="s">
        <v>35</v>
      </c>
      <c r="M1616" s="6" t="s">
        <v>34</v>
      </c>
      <c r="N1616" s="6" t="s">
        <v>35</v>
      </c>
      <c r="O1616" s="6" t="s">
        <v>36</v>
      </c>
      <c r="P1616" s="6" t="s">
        <v>38</v>
      </c>
      <c r="Q1616" s="6" t="s">
        <v>37</v>
      </c>
      <c r="R1616" s="6" t="s">
        <v>38</v>
      </c>
      <c r="S1616" s="6" t="s">
        <v>38</v>
      </c>
      <c r="T1616" s="6" t="s">
        <v>38</v>
      </c>
      <c r="U1616" s="6" t="s">
        <v>38</v>
      </c>
      <c r="V1616" s="6" t="s">
        <v>38</v>
      </c>
      <c r="W1616" s="6" t="s">
        <v>1231</v>
      </c>
      <c r="X1616" s="6" t="s">
        <v>1468</v>
      </c>
      <c r="Y1616" s="6" t="s">
        <v>409</v>
      </c>
      <c r="Z1616" s="6" t="s">
        <v>3606</v>
      </c>
    </row>
    <row r="1617" spans="1:26" ht="13.2">
      <c r="A1617" s="5">
        <v>45171.985342025466</v>
      </c>
      <c r="B1617" s="6" t="s">
        <v>3607</v>
      </c>
      <c r="C1617" s="6" t="s">
        <v>27</v>
      </c>
      <c r="D1617" s="6" t="s">
        <v>3608</v>
      </c>
      <c r="E1617" s="6" t="s">
        <v>75</v>
      </c>
      <c r="F1617" s="6" t="s">
        <v>30</v>
      </c>
      <c r="G1617" s="6" t="s">
        <v>3409</v>
      </c>
      <c r="H1617" s="6" t="s">
        <v>148</v>
      </c>
      <c r="I1617" s="6" t="s">
        <v>47</v>
      </c>
      <c r="J1617" s="6" t="s">
        <v>48</v>
      </c>
      <c r="K1617" s="6" t="s">
        <v>60</v>
      </c>
      <c r="L1617" s="6" t="s">
        <v>60</v>
      </c>
      <c r="M1617" s="6" t="s">
        <v>60</v>
      </c>
      <c r="N1617" s="6" t="s">
        <v>60</v>
      </c>
      <c r="O1617" s="6" t="s">
        <v>68</v>
      </c>
      <c r="P1617" s="6" t="s">
        <v>49</v>
      </c>
      <c r="Q1617" s="6" t="s">
        <v>49</v>
      </c>
      <c r="R1617" s="6" t="s">
        <v>69</v>
      </c>
      <c r="S1617" s="6" t="s">
        <v>69</v>
      </c>
      <c r="T1617" s="6" t="s">
        <v>69</v>
      </c>
      <c r="U1617" s="6" t="s">
        <v>49</v>
      </c>
      <c r="V1617" s="6" t="s">
        <v>69</v>
      </c>
      <c r="W1617" s="6" t="s">
        <v>113</v>
      </c>
      <c r="X1617" s="6" t="s">
        <v>1204</v>
      </c>
      <c r="Y1617" s="6" t="s">
        <v>431</v>
      </c>
      <c r="Z1617" s="6" t="s">
        <v>3609</v>
      </c>
    </row>
    <row r="1618" spans="1:26" ht="13.2">
      <c r="A1618" s="5">
        <v>45172.089183796299</v>
      </c>
      <c r="B1618" s="6" t="s">
        <v>3610</v>
      </c>
      <c r="C1618" s="6" t="s">
        <v>27</v>
      </c>
      <c r="D1618" s="6" t="s">
        <v>3611</v>
      </c>
      <c r="E1618" s="6" t="s">
        <v>56</v>
      </c>
      <c r="F1618" s="6" t="s">
        <v>57</v>
      </c>
      <c r="G1618" s="6" t="s">
        <v>31</v>
      </c>
      <c r="H1618" s="6" t="s">
        <v>112</v>
      </c>
      <c r="I1618" s="6" t="s">
        <v>33</v>
      </c>
      <c r="J1618" s="6" t="s">
        <v>35</v>
      </c>
      <c r="K1618" s="6" t="s">
        <v>35</v>
      </c>
      <c r="L1618" s="6" t="s">
        <v>48</v>
      </c>
      <c r="M1618" s="6" t="s">
        <v>48</v>
      </c>
      <c r="N1618" s="6" t="s">
        <v>48</v>
      </c>
      <c r="O1618" s="6" t="s">
        <v>49</v>
      </c>
      <c r="P1618" s="6" t="s">
        <v>49</v>
      </c>
      <c r="Q1618" s="6" t="s">
        <v>49</v>
      </c>
      <c r="R1618" s="6" t="s">
        <v>37</v>
      </c>
      <c r="S1618" s="6" t="s">
        <v>37</v>
      </c>
      <c r="T1618" s="6" t="s">
        <v>49</v>
      </c>
      <c r="U1618" s="6" t="s">
        <v>37</v>
      </c>
      <c r="V1618" s="6" t="s">
        <v>37</v>
      </c>
      <c r="W1618" s="6" t="s">
        <v>77</v>
      </c>
      <c r="X1618" s="6" t="s">
        <v>1468</v>
      </c>
      <c r="Y1618" s="6" t="s">
        <v>79</v>
      </c>
      <c r="Z1618" s="6" t="s">
        <v>3612</v>
      </c>
    </row>
    <row r="1619" spans="1:26" ht="13.2">
      <c r="A1619" s="5">
        <v>45173.472870983795</v>
      </c>
      <c r="B1619" s="6" t="s">
        <v>1913</v>
      </c>
      <c r="C1619" s="6" t="s">
        <v>27</v>
      </c>
      <c r="D1619" s="6" t="s">
        <v>657</v>
      </c>
      <c r="E1619" s="6" t="s">
        <v>75</v>
      </c>
      <c r="F1619" s="6" t="s">
        <v>76</v>
      </c>
      <c r="G1619" s="6" t="s">
        <v>31</v>
      </c>
      <c r="H1619" s="6" t="s">
        <v>148</v>
      </c>
      <c r="I1619" s="6" t="s">
        <v>33</v>
      </c>
      <c r="J1619" s="6" t="s">
        <v>35</v>
      </c>
      <c r="K1619" s="6" t="s">
        <v>35</v>
      </c>
      <c r="L1619" s="6" t="s">
        <v>35</v>
      </c>
      <c r="M1619" s="6" t="s">
        <v>35</v>
      </c>
      <c r="N1619" s="6" t="s">
        <v>35</v>
      </c>
      <c r="O1619" s="6" t="s">
        <v>87</v>
      </c>
      <c r="P1619" s="6" t="s">
        <v>37</v>
      </c>
      <c r="Q1619" s="6" t="s">
        <v>37</v>
      </c>
      <c r="R1619" s="6" t="s">
        <v>37</v>
      </c>
      <c r="S1619" s="6" t="s">
        <v>37</v>
      </c>
      <c r="T1619" s="6" t="s">
        <v>37</v>
      </c>
      <c r="U1619" s="6" t="s">
        <v>37</v>
      </c>
      <c r="V1619" s="6" t="s">
        <v>37</v>
      </c>
      <c r="W1619" s="6" t="s">
        <v>206</v>
      </c>
      <c r="X1619" s="6" t="s">
        <v>1409</v>
      </c>
      <c r="Y1619" s="6" t="s">
        <v>1078</v>
      </c>
      <c r="Z1619" s="6" t="s">
        <v>3620</v>
      </c>
    </row>
    <row r="1620" spans="1:26" ht="13.2">
      <c r="A1620" s="5">
        <v>45173.479758807865</v>
      </c>
      <c r="B1620" s="6" t="s">
        <v>3621</v>
      </c>
      <c r="C1620" s="6" t="s">
        <v>27</v>
      </c>
      <c r="D1620" s="6" t="s">
        <v>82</v>
      </c>
      <c r="E1620" s="6" t="s">
        <v>29</v>
      </c>
      <c r="F1620" s="6" t="s">
        <v>30</v>
      </c>
      <c r="G1620" s="6" t="s">
        <v>3622</v>
      </c>
      <c r="H1620" s="6" t="s">
        <v>148</v>
      </c>
      <c r="I1620" s="6" t="s">
        <v>47</v>
      </c>
      <c r="J1620" s="6" t="s">
        <v>35</v>
      </c>
      <c r="K1620" s="6" t="s">
        <v>48</v>
      </c>
      <c r="L1620" s="6" t="s">
        <v>48</v>
      </c>
      <c r="M1620" s="6" t="s">
        <v>48</v>
      </c>
      <c r="N1620" s="6" t="s">
        <v>60</v>
      </c>
      <c r="O1620" s="6" t="s">
        <v>68</v>
      </c>
      <c r="P1620" s="6" t="s">
        <v>69</v>
      </c>
      <c r="Q1620" s="6" t="s">
        <v>69</v>
      </c>
      <c r="R1620" s="6" t="s">
        <v>69</v>
      </c>
      <c r="S1620" s="6" t="s">
        <v>69</v>
      </c>
      <c r="T1620" s="6" t="s">
        <v>69</v>
      </c>
      <c r="U1620" s="6" t="s">
        <v>49</v>
      </c>
      <c r="V1620" s="6" t="s">
        <v>69</v>
      </c>
      <c r="W1620" s="6" t="s">
        <v>50</v>
      </c>
      <c r="X1620" s="6" t="s">
        <v>1006</v>
      </c>
      <c r="Y1620" s="6" t="s">
        <v>193</v>
      </c>
      <c r="Z1620" s="6" t="s">
        <v>3623</v>
      </c>
    </row>
    <row r="1621" spans="1:26" ht="13.2">
      <c r="A1621" s="5">
        <v>45173.495035173612</v>
      </c>
      <c r="B1621" s="6" t="s">
        <v>3624</v>
      </c>
      <c r="C1621" s="6" t="s">
        <v>44</v>
      </c>
      <c r="D1621" s="6" t="s">
        <v>500</v>
      </c>
      <c r="E1621" s="6" t="s">
        <v>75</v>
      </c>
      <c r="F1621" s="6" t="s">
        <v>57</v>
      </c>
      <c r="G1621" s="6" t="s">
        <v>31</v>
      </c>
      <c r="H1621" s="6" t="s">
        <v>125</v>
      </c>
      <c r="I1621" s="6" t="s">
        <v>33</v>
      </c>
      <c r="J1621" s="6" t="s">
        <v>34</v>
      </c>
      <c r="K1621" s="6" t="s">
        <v>35</v>
      </c>
      <c r="L1621" s="6" t="s">
        <v>35</v>
      </c>
      <c r="M1621" s="6" t="s">
        <v>35</v>
      </c>
      <c r="N1621" s="6" t="s">
        <v>35</v>
      </c>
      <c r="O1621" s="6" t="s">
        <v>49</v>
      </c>
      <c r="P1621" s="6" t="s">
        <v>49</v>
      </c>
      <c r="Q1621" s="6" t="s">
        <v>37</v>
      </c>
      <c r="R1621" s="6" t="s">
        <v>49</v>
      </c>
      <c r="S1621" s="6" t="s">
        <v>37</v>
      </c>
      <c r="T1621" s="6" t="s">
        <v>49</v>
      </c>
      <c r="U1621" s="6" t="s">
        <v>49</v>
      </c>
      <c r="V1621" s="6" t="s">
        <v>37</v>
      </c>
      <c r="W1621" s="6" t="s">
        <v>154</v>
      </c>
      <c r="X1621" s="6" t="s">
        <v>1435</v>
      </c>
      <c r="Y1621" s="6" t="s">
        <v>72</v>
      </c>
      <c r="Z1621" s="6" t="s">
        <v>3625</v>
      </c>
    </row>
    <row r="1622" spans="1:26" ht="13.2">
      <c r="A1622" s="5">
        <v>45173.498661215279</v>
      </c>
      <c r="B1622" s="6" t="s">
        <v>3626</v>
      </c>
      <c r="C1622" s="6" t="s">
        <v>27</v>
      </c>
      <c r="D1622" s="6" t="s">
        <v>82</v>
      </c>
      <c r="E1622" s="6" t="s">
        <v>230</v>
      </c>
      <c r="F1622" s="6" t="s">
        <v>30</v>
      </c>
      <c r="G1622" s="6" t="s">
        <v>214</v>
      </c>
      <c r="H1622" s="6" t="s">
        <v>125</v>
      </c>
      <c r="I1622" s="6" t="s">
        <v>33</v>
      </c>
      <c r="J1622" s="6" t="s">
        <v>35</v>
      </c>
      <c r="K1622" s="6" t="s">
        <v>34</v>
      </c>
      <c r="L1622" s="6" t="s">
        <v>48</v>
      </c>
      <c r="M1622" s="6" t="s">
        <v>34</v>
      </c>
      <c r="N1622" s="6" t="s">
        <v>35</v>
      </c>
      <c r="O1622" s="6" t="s">
        <v>49</v>
      </c>
      <c r="P1622" s="6" t="s">
        <v>37</v>
      </c>
      <c r="Q1622" s="6" t="s">
        <v>49</v>
      </c>
      <c r="R1622" s="6" t="s">
        <v>49</v>
      </c>
      <c r="S1622" s="6" t="s">
        <v>37</v>
      </c>
      <c r="T1622" s="6" t="s">
        <v>37</v>
      </c>
      <c r="U1622" s="6" t="s">
        <v>38</v>
      </c>
      <c r="V1622" s="6" t="s">
        <v>38</v>
      </c>
      <c r="W1622" s="6" t="s">
        <v>106</v>
      </c>
      <c r="X1622" s="6" t="s">
        <v>1004</v>
      </c>
      <c r="Y1622" s="6" t="s">
        <v>3627</v>
      </c>
      <c r="Z1622" s="6" t="s">
        <v>3628</v>
      </c>
    </row>
    <row r="1623" spans="1:26" ht="13.2">
      <c r="A1623" s="5">
        <v>45173.513815995371</v>
      </c>
      <c r="B1623" s="6" t="s">
        <v>3629</v>
      </c>
      <c r="C1623" s="6" t="s">
        <v>27</v>
      </c>
      <c r="D1623" s="6" t="s">
        <v>500</v>
      </c>
      <c r="E1623" s="6" t="s">
        <v>29</v>
      </c>
      <c r="F1623" s="6" t="s">
        <v>76</v>
      </c>
      <c r="G1623" s="6" t="s">
        <v>58</v>
      </c>
      <c r="H1623" s="6" t="s">
        <v>125</v>
      </c>
      <c r="I1623" s="6" t="s">
        <v>47</v>
      </c>
      <c r="J1623" s="6" t="s">
        <v>35</v>
      </c>
      <c r="K1623" s="6" t="s">
        <v>35</v>
      </c>
      <c r="L1623" s="6" t="s">
        <v>35</v>
      </c>
      <c r="M1623" s="6" t="s">
        <v>35</v>
      </c>
      <c r="N1623" s="6" t="s">
        <v>35</v>
      </c>
      <c r="O1623" s="6" t="s">
        <v>49</v>
      </c>
      <c r="P1623" s="6" t="s">
        <v>37</v>
      </c>
      <c r="Q1623" s="6" t="s">
        <v>37</v>
      </c>
      <c r="R1623" s="6" t="s">
        <v>37</v>
      </c>
      <c r="S1623" s="6" t="s">
        <v>37</v>
      </c>
      <c r="T1623" s="6" t="s">
        <v>37</v>
      </c>
      <c r="U1623" s="6" t="s">
        <v>37</v>
      </c>
      <c r="V1623" s="6" t="s">
        <v>37</v>
      </c>
      <c r="W1623" s="6" t="s">
        <v>50</v>
      </c>
      <c r="X1623" s="6" t="s">
        <v>962</v>
      </c>
      <c r="Y1623" s="6" t="s">
        <v>888</v>
      </c>
      <c r="Z1623" s="6" t="s">
        <v>3630</v>
      </c>
    </row>
    <row r="1624" spans="1:26" ht="13.2">
      <c r="A1624" s="5">
        <v>45173.535840312499</v>
      </c>
      <c r="B1624" s="6" t="s">
        <v>3631</v>
      </c>
      <c r="C1624" s="6" t="s">
        <v>44</v>
      </c>
      <c r="D1624" s="6" t="s">
        <v>589</v>
      </c>
      <c r="E1624" s="6" t="s">
        <v>75</v>
      </c>
      <c r="F1624" s="6" t="s">
        <v>30</v>
      </c>
      <c r="G1624" s="6" t="s">
        <v>31</v>
      </c>
      <c r="H1624" s="6" t="s">
        <v>46</v>
      </c>
      <c r="I1624" s="6" t="s">
        <v>33</v>
      </c>
      <c r="J1624" s="6" t="s">
        <v>48</v>
      </c>
      <c r="K1624" s="6" t="s">
        <v>48</v>
      </c>
      <c r="L1624" s="6" t="s">
        <v>48</v>
      </c>
      <c r="M1624" s="6" t="s">
        <v>48</v>
      </c>
      <c r="N1624" s="6" t="s">
        <v>48</v>
      </c>
      <c r="O1624" s="6" t="s">
        <v>87</v>
      </c>
      <c r="P1624" s="6" t="s">
        <v>37</v>
      </c>
      <c r="Q1624" s="6" t="s">
        <v>49</v>
      </c>
      <c r="R1624" s="6" t="s">
        <v>49</v>
      </c>
      <c r="S1624" s="6" t="s">
        <v>37</v>
      </c>
      <c r="T1624" s="6" t="s">
        <v>49</v>
      </c>
      <c r="U1624" s="6" t="s">
        <v>37</v>
      </c>
      <c r="V1624" s="6" t="s">
        <v>37</v>
      </c>
      <c r="W1624" s="6" t="s">
        <v>159</v>
      </c>
      <c r="X1624" s="6" t="s">
        <v>1130</v>
      </c>
      <c r="Y1624" s="6" t="s">
        <v>168</v>
      </c>
      <c r="Z1624" s="6" t="s">
        <v>3632</v>
      </c>
    </row>
    <row r="1625" spans="1:26" ht="13.2">
      <c r="A1625" s="5">
        <v>45173.537526261571</v>
      </c>
      <c r="B1625" s="6" t="s">
        <v>3633</v>
      </c>
      <c r="C1625" s="6" t="s">
        <v>44</v>
      </c>
      <c r="D1625" s="6" t="s">
        <v>3634</v>
      </c>
      <c r="E1625" s="6" t="s">
        <v>75</v>
      </c>
      <c r="F1625" s="6" t="s">
        <v>30</v>
      </c>
      <c r="G1625" s="6" t="s">
        <v>403</v>
      </c>
      <c r="H1625" s="6" t="s">
        <v>32</v>
      </c>
      <c r="I1625" s="6" t="s">
        <v>47</v>
      </c>
      <c r="J1625" s="6" t="s">
        <v>35</v>
      </c>
      <c r="K1625" s="6" t="s">
        <v>35</v>
      </c>
      <c r="L1625" s="6" t="s">
        <v>35</v>
      </c>
      <c r="M1625" s="6" t="s">
        <v>35</v>
      </c>
      <c r="N1625" s="6" t="s">
        <v>35</v>
      </c>
      <c r="O1625" s="6" t="s">
        <v>87</v>
      </c>
      <c r="P1625" s="6" t="s">
        <v>37</v>
      </c>
      <c r="Q1625" s="6" t="s">
        <v>37</v>
      </c>
      <c r="R1625" s="6" t="s">
        <v>49</v>
      </c>
      <c r="S1625" s="6" t="s">
        <v>37</v>
      </c>
      <c r="T1625" s="6" t="s">
        <v>49</v>
      </c>
      <c r="U1625" s="6" t="s">
        <v>37</v>
      </c>
      <c r="V1625" s="6" t="s">
        <v>37</v>
      </c>
      <c r="W1625" s="6" t="s">
        <v>39</v>
      </c>
      <c r="X1625" s="6" t="s">
        <v>1107</v>
      </c>
      <c r="Y1625" s="6" t="s">
        <v>223</v>
      </c>
      <c r="Z1625" s="6" t="s">
        <v>3635</v>
      </c>
    </row>
    <row r="1626" spans="1:26" ht="13.2">
      <c r="A1626" s="5">
        <v>45173.635941574074</v>
      </c>
      <c r="B1626" s="6" t="s">
        <v>3636</v>
      </c>
      <c r="C1626" s="6" t="s">
        <v>44</v>
      </c>
      <c r="D1626" s="6" t="s">
        <v>3637</v>
      </c>
      <c r="E1626" s="6" t="s">
        <v>29</v>
      </c>
      <c r="F1626" s="6" t="s">
        <v>76</v>
      </c>
      <c r="G1626" s="6" t="s">
        <v>214</v>
      </c>
      <c r="H1626" s="6" t="s">
        <v>83</v>
      </c>
      <c r="I1626" s="6" t="s">
        <v>33</v>
      </c>
      <c r="J1626" s="6" t="s">
        <v>326</v>
      </c>
      <c r="K1626" s="6" t="s">
        <v>326</v>
      </c>
      <c r="L1626" s="6" t="s">
        <v>34</v>
      </c>
      <c r="M1626" s="6" t="s">
        <v>34</v>
      </c>
      <c r="N1626" s="6" t="s">
        <v>326</v>
      </c>
      <c r="O1626" s="6" t="s">
        <v>36</v>
      </c>
      <c r="P1626" s="6" t="s">
        <v>38</v>
      </c>
      <c r="Q1626" s="6" t="s">
        <v>38</v>
      </c>
      <c r="R1626" s="6" t="s">
        <v>38</v>
      </c>
      <c r="S1626" s="6" t="s">
        <v>38</v>
      </c>
      <c r="T1626" s="6" t="s">
        <v>363</v>
      </c>
      <c r="U1626" s="6" t="s">
        <v>38</v>
      </c>
      <c r="V1626" s="6" t="s">
        <v>38</v>
      </c>
      <c r="W1626" s="6" t="s">
        <v>726</v>
      </c>
      <c r="X1626" s="6" t="s">
        <v>1798</v>
      </c>
      <c r="Y1626" s="6" t="s">
        <v>409</v>
      </c>
      <c r="Z1626" s="6" t="s">
        <v>3638</v>
      </c>
    </row>
    <row r="1627" spans="1:26" ht="13.2">
      <c r="A1627" s="5">
        <v>45173.831888761575</v>
      </c>
      <c r="B1627" s="6" t="s">
        <v>3641</v>
      </c>
      <c r="C1627" s="6" t="s">
        <v>27</v>
      </c>
      <c r="D1627" s="6" t="s">
        <v>82</v>
      </c>
      <c r="E1627" s="6" t="s">
        <v>75</v>
      </c>
      <c r="F1627" s="6" t="s">
        <v>30</v>
      </c>
      <c r="G1627" s="6" t="s">
        <v>31</v>
      </c>
      <c r="H1627" s="6" t="s">
        <v>3642</v>
      </c>
      <c r="I1627" s="6" t="s">
        <v>47</v>
      </c>
      <c r="J1627" s="6" t="s">
        <v>60</v>
      </c>
      <c r="K1627" s="6" t="s">
        <v>48</v>
      </c>
      <c r="L1627" s="6" t="s">
        <v>48</v>
      </c>
      <c r="M1627" s="6" t="s">
        <v>60</v>
      </c>
      <c r="N1627" s="6" t="s">
        <v>48</v>
      </c>
      <c r="O1627" s="6" t="s">
        <v>87</v>
      </c>
      <c r="P1627" s="6" t="s">
        <v>37</v>
      </c>
      <c r="Q1627" s="6" t="s">
        <v>69</v>
      </c>
      <c r="R1627" s="6" t="s">
        <v>49</v>
      </c>
      <c r="S1627" s="6" t="s">
        <v>49</v>
      </c>
      <c r="T1627" s="6" t="s">
        <v>37</v>
      </c>
      <c r="U1627" s="6" t="s">
        <v>69</v>
      </c>
      <c r="V1627" s="6" t="s">
        <v>69</v>
      </c>
      <c r="W1627" s="6" t="s">
        <v>95</v>
      </c>
      <c r="X1627" s="6" t="s">
        <v>1009</v>
      </c>
      <c r="Y1627" s="6" t="s">
        <v>3643</v>
      </c>
      <c r="Z1627" s="6" t="s">
        <v>2628</v>
      </c>
    </row>
    <row r="1628" spans="1:26" ht="13.2">
      <c r="A1628" s="5">
        <v>45174.459201666672</v>
      </c>
      <c r="B1628" s="6" t="s">
        <v>3644</v>
      </c>
      <c r="C1628" s="6" t="s">
        <v>44</v>
      </c>
      <c r="D1628" s="6" t="s">
        <v>3645</v>
      </c>
      <c r="E1628" s="6" t="s">
        <v>29</v>
      </c>
      <c r="F1628" s="6" t="s">
        <v>164</v>
      </c>
      <c r="G1628" s="6" t="s">
        <v>31</v>
      </c>
      <c r="H1628" s="6" t="s">
        <v>83</v>
      </c>
      <c r="I1628" s="6" t="s">
        <v>33</v>
      </c>
      <c r="J1628" s="6" t="s">
        <v>34</v>
      </c>
      <c r="K1628" s="6" t="s">
        <v>34</v>
      </c>
      <c r="L1628" s="6" t="s">
        <v>34</v>
      </c>
      <c r="M1628" s="6" t="s">
        <v>34</v>
      </c>
      <c r="N1628" s="6" t="s">
        <v>34</v>
      </c>
      <c r="O1628" s="6" t="s">
        <v>87</v>
      </c>
      <c r="P1628" s="6" t="s">
        <v>38</v>
      </c>
      <c r="Q1628" s="6" t="s">
        <v>38</v>
      </c>
      <c r="R1628" s="6" t="s">
        <v>37</v>
      </c>
      <c r="S1628" s="6" t="s">
        <v>38</v>
      </c>
      <c r="T1628" s="6" t="s">
        <v>49</v>
      </c>
      <c r="U1628" s="6" t="s">
        <v>38</v>
      </c>
      <c r="V1628" s="6" t="s">
        <v>37</v>
      </c>
      <c r="W1628" s="6" t="s">
        <v>119</v>
      </c>
      <c r="X1628" s="6" t="s">
        <v>978</v>
      </c>
      <c r="Y1628" s="6" t="s">
        <v>344</v>
      </c>
      <c r="Z1628" s="6" t="s">
        <v>3646</v>
      </c>
    </row>
    <row r="1629" spans="1:26" ht="13.2">
      <c r="A1629" s="5">
        <v>45174.460204583331</v>
      </c>
      <c r="B1629" s="6" t="s">
        <v>3647</v>
      </c>
      <c r="C1629" s="6" t="s">
        <v>44</v>
      </c>
      <c r="D1629" s="6" t="s">
        <v>147</v>
      </c>
      <c r="E1629" s="6" t="s">
        <v>29</v>
      </c>
      <c r="F1629" s="6" t="s">
        <v>30</v>
      </c>
      <c r="G1629" s="6" t="s">
        <v>31</v>
      </c>
      <c r="H1629" s="6" t="s">
        <v>196</v>
      </c>
      <c r="I1629" s="6" t="s">
        <v>33</v>
      </c>
      <c r="J1629" s="6" t="s">
        <v>326</v>
      </c>
      <c r="K1629" s="6" t="s">
        <v>326</v>
      </c>
      <c r="L1629" s="6" t="s">
        <v>326</v>
      </c>
      <c r="M1629" s="6" t="s">
        <v>326</v>
      </c>
      <c r="N1629" s="6" t="s">
        <v>326</v>
      </c>
      <c r="O1629" s="6" t="s">
        <v>929</v>
      </c>
      <c r="P1629" s="6" t="s">
        <v>363</v>
      </c>
      <c r="Q1629" s="6" t="s">
        <v>363</v>
      </c>
      <c r="R1629" s="6" t="s">
        <v>363</v>
      </c>
      <c r="S1629" s="6" t="s">
        <v>38</v>
      </c>
      <c r="T1629" s="6" t="s">
        <v>363</v>
      </c>
      <c r="U1629" s="6" t="s">
        <v>363</v>
      </c>
      <c r="V1629" s="6" t="s">
        <v>363</v>
      </c>
      <c r="W1629" s="6" t="s">
        <v>100</v>
      </c>
      <c r="X1629" s="6" t="s">
        <v>3648</v>
      </c>
      <c r="Y1629" s="6" t="s">
        <v>1600</v>
      </c>
      <c r="Z1629" s="6" t="s">
        <v>3649</v>
      </c>
    </row>
    <row r="1630" spans="1:26" ht="13.2">
      <c r="A1630" s="5">
        <v>45174.47115626157</v>
      </c>
      <c r="B1630" s="6" t="s">
        <v>3654</v>
      </c>
      <c r="C1630" s="6" t="s">
        <v>27</v>
      </c>
      <c r="D1630" s="6" t="s">
        <v>2841</v>
      </c>
      <c r="E1630" s="6" t="s">
        <v>29</v>
      </c>
      <c r="F1630" s="6" t="s">
        <v>30</v>
      </c>
      <c r="G1630" s="6" t="s">
        <v>3655</v>
      </c>
      <c r="H1630" s="6" t="s">
        <v>32</v>
      </c>
      <c r="I1630" s="6" t="s">
        <v>33</v>
      </c>
      <c r="J1630" s="6" t="s">
        <v>35</v>
      </c>
      <c r="K1630" s="6" t="s">
        <v>35</v>
      </c>
      <c r="L1630" s="6" t="s">
        <v>35</v>
      </c>
      <c r="M1630" s="6" t="s">
        <v>35</v>
      </c>
      <c r="N1630" s="6" t="s">
        <v>35</v>
      </c>
      <c r="O1630" s="6" t="s">
        <v>87</v>
      </c>
      <c r="P1630" s="6" t="s">
        <v>37</v>
      </c>
      <c r="Q1630" s="6" t="s">
        <v>37</v>
      </c>
      <c r="R1630" s="6" t="s">
        <v>37</v>
      </c>
      <c r="S1630" s="6" t="s">
        <v>37</v>
      </c>
      <c r="T1630" s="6" t="s">
        <v>37</v>
      </c>
      <c r="U1630" s="6" t="s">
        <v>37</v>
      </c>
      <c r="V1630" s="6" t="s">
        <v>37</v>
      </c>
      <c r="W1630" s="6" t="s">
        <v>95</v>
      </c>
      <c r="X1630" s="6" t="s">
        <v>2175</v>
      </c>
      <c r="Y1630" s="6" t="s">
        <v>393</v>
      </c>
      <c r="Z1630" s="6" t="s">
        <v>3656</v>
      </c>
    </row>
    <row r="1631" spans="1:26" ht="13.2">
      <c r="A1631" s="5">
        <v>45174.478029618054</v>
      </c>
      <c r="B1631" s="6" t="s">
        <v>3664</v>
      </c>
      <c r="C1631" s="6" t="s">
        <v>44</v>
      </c>
      <c r="D1631" s="6" t="s">
        <v>196</v>
      </c>
      <c r="E1631" s="6" t="s">
        <v>230</v>
      </c>
      <c r="F1631" s="6" t="s">
        <v>30</v>
      </c>
      <c r="G1631" s="6" t="s">
        <v>31</v>
      </c>
      <c r="H1631" s="6" t="s">
        <v>46</v>
      </c>
      <c r="I1631" s="6" t="s">
        <v>47</v>
      </c>
      <c r="J1631" s="6" t="s">
        <v>48</v>
      </c>
      <c r="K1631" s="6" t="s">
        <v>48</v>
      </c>
      <c r="L1631" s="6" t="s">
        <v>48</v>
      </c>
      <c r="M1631" s="6" t="s">
        <v>48</v>
      </c>
      <c r="N1631" s="6" t="s">
        <v>48</v>
      </c>
      <c r="O1631" s="6" t="s">
        <v>49</v>
      </c>
      <c r="P1631" s="6" t="s">
        <v>49</v>
      </c>
      <c r="Q1631" s="6" t="s">
        <v>49</v>
      </c>
      <c r="R1631" s="6" t="s">
        <v>49</v>
      </c>
      <c r="S1631" s="6" t="s">
        <v>49</v>
      </c>
      <c r="T1631" s="6" t="s">
        <v>49</v>
      </c>
      <c r="U1631" s="6" t="s">
        <v>49</v>
      </c>
      <c r="V1631" s="6" t="s">
        <v>49</v>
      </c>
      <c r="W1631" s="6" t="s">
        <v>159</v>
      </c>
      <c r="X1631" s="6" t="s">
        <v>1652</v>
      </c>
      <c r="Y1631" s="6" t="s">
        <v>1046</v>
      </c>
      <c r="Z1631" s="6" t="s">
        <v>3665</v>
      </c>
    </row>
    <row r="1632" spans="1:26" ht="13.2">
      <c r="A1632" s="5">
        <v>45174.497790046298</v>
      </c>
      <c r="B1632" s="6" t="s">
        <v>3672</v>
      </c>
      <c r="C1632" s="6" t="s">
        <v>27</v>
      </c>
      <c r="D1632" s="6" t="s">
        <v>1111</v>
      </c>
      <c r="E1632" s="6" t="s">
        <v>29</v>
      </c>
      <c r="F1632" s="6" t="s">
        <v>30</v>
      </c>
      <c r="G1632" s="6" t="s">
        <v>31</v>
      </c>
      <c r="H1632" s="6" t="s">
        <v>83</v>
      </c>
      <c r="I1632" s="6" t="s">
        <v>33</v>
      </c>
      <c r="J1632" s="6" t="s">
        <v>35</v>
      </c>
      <c r="K1632" s="6" t="s">
        <v>35</v>
      </c>
      <c r="L1632" s="6" t="s">
        <v>34</v>
      </c>
      <c r="M1632" s="6" t="s">
        <v>35</v>
      </c>
      <c r="N1632" s="6" t="s">
        <v>34</v>
      </c>
      <c r="O1632" s="6" t="s">
        <v>87</v>
      </c>
      <c r="P1632" s="6" t="s">
        <v>37</v>
      </c>
      <c r="Q1632" s="6" t="s">
        <v>37</v>
      </c>
      <c r="R1632" s="6" t="s">
        <v>49</v>
      </c>
      <c r="S1632" s="6" t="s">
        <v>37</v>
      </c>
      <c r="T1632" s="6" t="s">
        <v>37</v>
      </c>
      <c r="U1632" s="6" t="s">
        <v>37</v>
      </c>
      <c r="V1632" s="6" t="s">
        <v>37</v>
      </c>
      <c r="W1632" s="6" t="s">
        <v>50</v>
      </c>
      <c r="X1632" s="6" t="s">
        <v>1762</v>
      </c>
      <c r="Y1632" s="6" t="s">
        <v>151</v>
      </c>
      <c r="Z1632" s="6" t="s">
        <v>3673</v>
      </c>
    </row>
    <row r="1633" spans="1:26" ht="13.2">
      <c r="A1633" s="5">
        <v>45174.504312465273</v>
      </c>
      <c r="B1633" s="6" t="s">
        <v>3674</v>
      </c>
      <c r="C1633" s="6" t="s">
        <v>44</v>
      </c>
      <c r="D1633" s="6" t="s">
        <v>3675</v>
      </c>
      <c r="E1633" s="6" t="s">
        <v>75</v>
      </c>
      <c r="F1633" s="6" t="s">
        <v>30</v>
      </c>
      <c r="G1633" s="6" t="s">
        <v>31</v>
      </c>
      <c r="H1633" s="6" t="s">
        <v>46</v>
      </c>
      <c r="I1633" s="6" t="s">
        <v>33</v>
      </c>
      <c r="J1633" s="6" t="s">
        <v>34</v>
      </c>
      <c r="K1633" s="6" t="s">
        <v>34</v>
      </c>
      <c r="L1633" s="6" t="s">
        <v>34</v>
      </c>
      <c r="M1633" s="6" t="s">
        <v>35</v>
      </c>
      <c r="N1633" s="6" t="s">
        <v>35</v>
      </c>
      <c r="O1633" s="6" t="s">
        <v>87</v>
      </c>
      <c r="P1633" s="6" t="s">
        <v>37</v>
      </c>
      <c r="Q1633" s="6" t="s">
        <v>37</v>
      </c>
      <c r="R1633" s="6" t="s">
        <v>49</v>
      </c>
      <c r="S1633" s="6" t="s">
        <v>37</v>
      </c>
      <c r="T1633" s="6" t="s">
        <v>49</v>
      </c>
      <c r="U1633" s="6" t="s">
        <v>37</v>
      </c>
      <c r="V1633" s="6" t="s">
        <v>49</v>
      </c>
      <c r="W1633" s="6" t="s">
        <v>139</v>
      </c>
      <c r="X1633" s="6" t="s">
        <v>1004</v>
      </c>
      <c r="Y1633" s="6" t="s">
        <v>3676</v>
      </c>
      <c r="Z1633" s="6" t="s">
        <v>3677</v>
      </c>
    </row>
    <row r="1634" spans="1:26" ht="13.2">
      <c r="A1634" s="5">
        <v>45174.524700671296</v>
      </c>
      <c r="B1634" s="6" t="s">
        <v>3683</v>
      </c>
      <c r="C1634" s="6" t="s">
        <v>44</v>
      </c>
      <c r="D1634" s="6" t="s">
        <v>3684</v>
      </c>
      <c r="E1634" s="6" t="s">
        <v>75</v>
      </c>
      <c r="F1634" s="6" t="s">
        <v>30</v>
      </c>
      <c r="G1634" s="6" t="s">
        <v>31</v>
      </c>
      <c r="H1634" s="6" t="s">
        <v>59</v>
      </c>
      <c r="I1634" s="6" t="s">
        <v>47</v>
      </c>
      <c r="J1634" s="6" t="s">
        <v>48</v>
      </c>
      <c r="K1634" s="6" t="s">
        <v>48</v>
      </c>
      <c r="L1634" s="6" t="s">
        <v>48</v>
      </c>
      <c r="M1634" s="6" t="s">
        <v>48</v>
      </c>
      <c r="N1634" s="6" t="s">
        <v>48</v>
      </c>
      <c r="O1634" s="6" t="s">
        <v>49</v>
      </c>
      <c r="P1634" s="6" t="s">
        <v>49</v>
      </c>
      <c r="Q1634" s="6" t="s">
        <v>49</v>
      </c>
      <c r="R1634" s="6" t="s">
        <v>69</v>
      </c>
      <c r="S1634" s="6" t="s">
        <v>49</v>
      </c>
      <c r="T1634" s="6" t="s">
        <v>49</v>
      </c>
      <c r="U1634" s="6" t="s">
        <v>69</v>
      </c>
      <c r="V1634" s="6" t="s">
        <v>49</v>
      </c>
      <c r="W1634" s="6" t="s">
        <v>206</v>
      </c>
      <c r="X1634" s="6" t="s">
        <v>1630</v>
      </c>
      <c r="Y1634" s="6" t="s">
        <v>3685</v>
      </c>
      <c r="Z1634" s="6" t="s">
        <v>3686</v>
      </c>
    </row>
    <row r="1635" spans="1:26" ht="13.2">
      <c r="A1635" s="5">
        <v>45174.535576145834</v>
      </c>
      <c r="B1635" s="6" t="s">
        <v>3689</v>
      </c>
      <c r="C1635" s="6" t="s">
        <v>27</v>
      </c>
      <c r="D1635" s="6" t="s">
        <v>538</v>
      </c>
      <c r="E1635" s="6" t="s">
        <v>75</v>
      </c>
      <c r="F1635" s="6" t="s">
        <v>76</v>
      </c>
      <c r="G1635" s="6" t="s">
        <v>31</v>
      </c>
      <c r="H1635" s="6" t="s">
        <v>46</v>
      </c>
      <c r="I1635" s="6" t="s">
        <v>47</v>
      </c>
      <c r="J1635" s="6" t="s">
        <v>60</v>
      </c>
      <c r="K1635" s="6" t="s">
        <v>60</v>
      </c>
      <c r="L1635" s="6" t="s">
        <v>60</v>
      </c>
      <c r="M1635" s="6" t="s">
        <v>60</v>
      </c>
      <c r="N1635" s="6" t="s">
        <v>60</v>
      </c>
      <c r="O1635" s="6" t="s">
        <v>49</v>
      </c>
      <c r="P1635" s="6" t="s">
        <v>49</v>
      </c>
      <c r="Q1635" s="6" t="s">
        <v>49</v>
      </c>
      <c r="R1635" s="6" t="s">
        <v>69</v>
      </c>
      <c r="S1635" s="6" t="s">
        <v>49</v>
      </c>
      <c r="T1635" s="6" t="s">
        <v>49</v>
      </c>
      <c r="U1635" s="6" t="s">
        <v>49</v>
      </c>
      <c r="V1635" s="6" t="s">
        <v>49</v>
      </c>
      <c r="W1635" s="6" t="s">
        <v>3690</v>
      </c>
      <c r="X1635" s="6" t="s">
        <v>940</v>
      </c>
      <c r="Y1635" s="6" t="s">
        <v>1256</v>
      </c>
      <c r="Z1635" s="6" t="s">
        <v>3691</v>
      </c>
    </row>
    <row r="1636" spans="1:26" ht="13.2">
      <c r="A1636" s="5">
        <v>45174.648034398153</v>
      </c>
      <c r="B1636" s="6" t="s">
        <v>3700</v>
      </c>
      <c r="C1636" s="6" t="s">
        <v>44</v>
      </c>
      <c r="D1636" s="6" t="s">
        <v>3701</v>
      </c>
      <c r="E1636" s="6" t="s">
        <v>29</v>
      </c>
      <c r="F1636" s="6" t="s">
        <v>30</v>
      </c>
      <c r="G1636" s="6" t="s">
        <v>31</v>
      </c>
      <c r="H1636" s="6" t="s">
        <v>83</v>
      </c>
      <c r="I1636" s="6" t="s">
        <v>47</v>
      </c>
      <c r="J1636" s="6" t="s">
        <v>48</v>
      </c>
      <c r="K1636" s="6" t="s">
        <v>48</v>
      </c>
      <c r="L1636" s="6" t="s">
        <v>48</v>
      </c>
      <c r="M1636" s="6" t="s">
        <v>48</v>
      </c>
      <c r="N1636" s="6" t="s">
        <v>48</v>
      </c>
      <c r="O1636" s="6" t="s">
        <v>87</v>
      </c>
      <c r="P1636" s="6" t="s">
        <v>37</v>
      </c>
      <c r="Q1636" s="6" t="s">
        <v>37</v>
      </c>
      <c r="R1636" s="6" t="s">
        <v>37</v>
      </c>
      <c r="S1636" s="6" t="s">
        <v>37</v>
      </c>
      <c r="T1636" s="6" t="s">
        <v>37</v>
      </c>
      <c r="U1636" s="6" t="s">
        <v>37</v>
      </c>
      <c r="V1636" s="6" t="s">
        <v>37</v>
      </c>
      <c r="W1636" s="6" t="s">
        <v>100</v>
      </c>
      <c r="X1636" s="6" t="s">
        <v>940</v>
      </c>
      <c r="Y1636" s="6" t="s">
        <v>2461</v>
      </c>
      <c r="Z1636" s="6" t="s">
        <v>3702</v>
      </c>
    </row>
    <row r="1637" spans="1:26" ht="13.2">
      <c r="A1637" s="5">
        <v>45174.65289143518</v>
      </c>
      <c r="B1637" s="6" t="s">
        <v>3703</v>
      </c>
      <c r="C1637" s="6" t="s">
        <v>44</v>
      </c>
      <c r="D1637" s="6" t="s">
        <v>3704</v>
      </c>
      <c r="E1637" s="6" t="s">
        <v>29</v>
      </c>
      <c r="F1637" s="6" t="s">
        <v>30</v>
      </c>
      <c r="G1637" s="6" t="s">
        <v>3705</v>
      </c>
      <c r="H1637" s="6" t="s">
        <v>46</v>
      </c>
      <c r="I1637" s="6" t="s">
        <v>47</v>
      </c>
      <c r="J1637" s="6" t="s">
        <v>48</v>
      </c>
      <c r="K1637" s="6" t="s">
        <v>48</v>
      </c>
      <c r="L1637" s="6" t="s">
        <v>48</v>
      </c>
      <c r="M1637" s="6" t="s">
        <v>48</v>
      </c>
      <c r="N1637" s="6" t="s">
        <v>48</v>
      </c>
      <c r="O1637" s="6" t="s">
        <v>49</v>
      </c>
      <c r="P1637" s="6" t="s">
        <v>49</v>
      </c>
      <c r="Q1637" s="6" t="s">
        <v>49</v>
      </c>
      <c r="R1637" s="6" t="s">
        <v>49</v>
      </c>
      <c r="S1637" s="6" t="s">
        <v>49</v>
      </c>
      <c r="T1637" s="6" t="s">
        <v>49</v>
      </c>
      <c r="U1637" s="6" t="s">
        <v>49</v>
      </c>
      <c r="V1637" s="6" t="s">
        <v>49</v>
      </c>
      <c r="W1637" s="6" t="s">
        <v>206</v>
      </c>
      <c r="X1637" s="6" t="s">
        <v>1698</v>
      </c>
      <c r="Y1637" s="6" t="s">
        <v>3706</v>
      </c>
      <c r="Z1637" s="6" t="s">
        <v>3707</v>
      </c>
    </row>
    <row r="1638" spans="1:26" ht="13.2">
      <c r="A1638" s="5">
        <v>45174.669684062501</v>
      </c>
      <c r="B1638" s="6" t="s">
        <v>3711</v>
      </c>
      <c r="C1638" s="6" t="s">
        <v>27</v>
      </c>
      <c r="D1638" s="6" t="s">
        <v>3712</v>
      </c>
      <c r="E1638" s="6" t="s">
        <v>29</v>
      </c>
      <c r="F1638" s="6" t="s">
        <v>248</v>
      </c>
      <c r="G1638" s="6" t="s">
        <v>31</v>
      </c>
      <c r="H1638" s="6" t="s">
        <v>59</v>
      </c>
      <c r="I1638" s="6" t="s">
        <v>33</v>
      </c>
      <c r="J1638" s="6" t="s">
        <v>34</v>
      </c>
      <c r="K1638" s="6" t="s">
        <v>34</v>
      </c>
      <c r="L1638" s="6" t="s">
        <v>326</v>
      </c>
      <c r="M1638" s="6" t="s">
        <v>34</v>
      </c>
      <c r="N1638" s="6" t="s">
        <v>34</v>
      </c>
      <c r="O1638" s="6" t="s">
        <v>87</v>
      </c>
      <c r="P1638" s="6" t="s">
        <v>37</v>
      </c>
      <c r="Q1638" s="6" t="s">
        <v>37</v>
      </c>
      <c r="R1638" s="6" t="s">
        <v>37</v>
      </c>
      <c r="S1638" s="6" t="s">
        <v>38</v>
      </c>
      <c r="T1638" s="6" t="s">
        <v>37</v>
      </c>
      <c r="U1638" s="6" t="s">
        <v>37</v>
      </c>
      <c r="V1638" s="6" t="s">
        <v>37</v>
      </c>
      <c r="W1638" s="6" t="s">
        <v>39</v>
      </c>
      <c r="X1638" s="6" t="s">
        <v>1444</v>
      </c>
      <c r="Y1638" s="6" t="s">
        <v>3713</v>
      </c>
      <c r="Z1638" s="6" t="s">
        <v>3714</v>
      </c>
    </row>
    <row r="1639" spans="1:26" ht="13.2">
      <c r="A1639" s="5">
        <v>45174.948625046294</v>
      </c>
      <c r="B1639" s="6" t="s">
        <v>3724</v>
      </c>
      <c r="C1639" s="6" t="s">
        <v>27</v>
      </c>
      <c r="D1639" s="6" t="s">
        <v>111</v>
      </c>
      <c r="E1639" s="6" t="s">
        <v>29</v>
      </c>
      <c r="F1639" s="6" t="s">
        <v>30</v>
      </c>
      <c r="G1639" s="6" t="s">
        <v>31</v>
      </c>
      <c r="H1639" s="6" t="s">
        <v>46</v>
      </c>
      <c r="I1639" s="6" t="s">
        <v>47</v>
      </c>
      <c r="J1639" s="6" t="s">
        <v>35</v>
      </c>
      <c r="K1639" s="6" t="s">
        <v>48</v>
      </c>
      <c r="L1639" s="6" t="s">
        <v>48</v>
      </c>
      <c r="M1639" s="6" t="s">
        <v>48</v>
      </c>
      <c r="N1639" s="6" t="s">
        <v>48</v>
      </c>
      <c r="O1639" s="6" t="s">
        <v>49</v>
      </c>
      <c r="P1639" s="6" t="s">
        <v>49</v>
      </c>
      <c r="Q1639" s="6" t="s">
        <v>49</v>
      </c>
      <c r="R1639" s="6" t="s">
        <v>49</v>
      </c>
      <c r="S1639" s="6" t="s">
        <v>49</v>
      </c>
      <c r="T1639" s="6" t="s">
        <v>49</v>
      </c>
      <c r="U1639" s="6" t="s">
        <v>49</v>
      </c>
      <c r="V1639" s="6" t="s">
        <v>49</v>
      </c>
      <c r="W1639" s="6" t="s">
        <v>159</v>
      </c>
      <c r="X1639" s="6" t="s">
        <v>2615</v>
      </c>
      <c r="Y1639" s="6" t="s">
        <v>2525</v>
      </c>
      <c r="Z1639" s="6" t="s">
        <v>3725</v>
      </c>
    </row>
    <row r="1640" spans="1:26" ht="13.2">
      <c r="A1640" s="5">
        <v>45175.368216886578</v>
      </c>
      <c r="B1640" s="6" t="s">
        <v>3730</v>
      </c>
      <c r="C1640" s="6" t="s">
        <v>44</v>
      </c>
      <c r="D1640" s="6" t="s">
        <v>118</v>
      </c>
      <c r="E1640" s="6" t="s">
        <v>29</v>
      </c>
      <c r="F1640" s="6" t="s">
        <v>30</v>
      </c>
      <c r="G1640" s="6" t="s">
        <v>31</v>
      </c>
      <c r="H1640" s="6" t="s">
        <v>125</v>
      </c>
      <c r="I1640" s="6" t="s">
        <v>33</v>
      </c>
      <c r="J1640" s="6" t="s">
        <v>34</v>
      </c>
      <c r="K1640" s="6" t="s">
        <v>48</v>
      </c>
      <c r="L1640" s="6" t="s">
        <v>35</v>
      </c>
      <c r="M1640" s="6" t="s">
        <v>48</v>
      </c>
      <c r="N1640" s="6" t="s">
        <v>35</v>
      </c>
      <c r="O1640" s="6" t="s">
        <v>49</v>
      </c>
      <c r="P1640" s="6" t="s">
        <v>49</v>
      </c>
      <c r="Q1640" s="6" t="s">
        <v>37</v>
      </c>
      <c r="R1640" s="6" t="s">
        <v>49</v>
      </c>
      <c r="S1640" s="6" t="s">
        <v>37</v>
      </c>
      <c r="T1640" s="6" t="s">
        <v>49</v>
      </c>
      <c r="U1640" s="6" t="s">
        <v>37</v>
      </c>
      <c r="V1640" s="6" t="s">
        <v>37</v>
      </c>
      <c r="W1640" s="6" t="s">
        <v>3731</v>
      </c>
      <c r="X1640" s="6" t="s">
        <v>3732</v>
      </c>
      <c r="Y1640" s="6" t="s">
        <v>79</v>
      </c>
      <c r="Z1640" s="6" t="s">
        <v>3733</v>
      </c>
    </row>
    <row r="1641" spans="1:26" ht="13.2">
      <c r="A1641" s="5">
        <v>45175.387070983794</v>
      </c>
      <c r="B1641" s="6" t="s">
        <v>3738</v>
      </c>
      <c r="C1641" s="6" t="s">
        <v>44</v>
      </c>
      <c r="D1641" s="6" t="s">
        <v>1170</v>
      </c>
      <c r="E1641" s="6" t="s">
        <v>75</v>
      </c>
      <c r="F1641" s="6" t="s">
        <v>30</v>
      </c>
      <c r="G1641" s="6" t="s">
        <v>31</v>
      </c>
      <c r="H1641" s="6" t="s">
        <v>1170</v>
      </c>
      <c r="I1641" s="6" t="s">
        <v>33</v>
      </c>
      <c r="J1641" s="6" t="s">
        <v>35</v>
      </c>
      <c r="K1641" s="6" t="s">
        <v>35</v>
      </c>
      <c r="L1641" s="6" t="s">
        <v>35</v>
      </c>
      <c r="M1641" s="6" t="s">
        <v>35</v>
      </c>
      <c r="N1641" s="6" t="s">
        <v>35</v>
      </c>
      <c r="O1641" s="6" t="s">
        <v>87</v>
      </c>
      <c r="P1641" s="6" t="s">
        <v>37</v>
      </c>
      <c r="Q1641" s="6" t="s">
        <v>37</v>
      </c>
      <c r="R1641" s="6" t="s">
        <v>37</v>
      </c>
      <c r="S1641" s="6" t="s">
        <v>37</v>
      </c>
      <c r="T1641" s="6" t="s">
        <v>49</v>
      </c>
      <c r="U1641" s="6" t="s">
        <v>37</v>
      </c>
      <c r="V1641" s="6" t="s">
        <v>37</v>
      </c>
      <c r="W1641" s="6" t="s">
        <v>3739</v>
      </c>
      <c r="X1641" s="6" t="s">
        <v>2130</v>
      </c>
      <c r="Y1641" s="6" t="s">
        <v>301</v>
      </c>
      <c r="Z1641" s="6" t="s">
        <v>3740</v>
      </c>
    </row>
    <row r="1642" spans="1:26" ht="13.2">
      <c r="A1642" s="5">
        <v>45175.388712337968</v>
      </c>
      <c r="B1642" s="6" t="s">
        <v>3741</v>
      </c>
      <c r="C1642" s="6" t="s">
        <v>44</v>
      </c>
      <c r="D1642" s="6" t="s">
        <v>1555</v>
      </c>
      <c r="E1642" s="6" t="s">
        <v>29</v>
      </c>
      <c r="F1642" s="6" t="s">
        <v>76</v>
      </c>
      <c r="G1642" s="6" t="s">
        <v>31</v>
      </c>
      <c r="H1642" s="6" t="s">
        <v>83</v>
      </c>
      <c r="I1642" s="6" t="s">
        <v>33</v>
      </c>
      <c r="J1642" s="6" t="s">
        <v>35</v>
      </c>
      <c r="K1642" s="6" t="s">
        <v>35</v>
      </c>
      <c r="L1642" s="6" t="s">
        <v>34</v>
      </c>
      <c r="M1642" s="6" t="s">
        <v>48</v>
      </c>
      <c r="N1642" s="6" t="s">
        <v>35</v>
      </c>
      <c r="O1642" s="6" t="s">
        <v>87</v>
      </c>
      <c r="P1642" s="6" t="s">
        <v>37</v>
      </c>
      <c r="Q1642" s="6" t="s">
        <v>37</v>
      </c>
      <c r="R1642" s="6" t="s">
        <v>49</v>
      </c>
      <c r="S1642" s="6" t="s">
        <v>38</v>
      </c>
      <c r="T1642" s="6" t="s">
        <v>69</v>
      </c>
      <c r="U1642" s="6" t="s">
        <v>49</v>
      </c>
      <c r="V1642" s="6" t="s">
        <v>37</v>
      </c>
      <c r="W1642" s="6" t="s">
        <v>95</v>
      </c>
      <c r="X1642" s="6" t="s">
        <v>974</v>
      </c>
      <c r="Y1642" s="6" t="s">
        <v>525</v>
      </c>
      <c r="Z1642" s="6" t="s">
        <v>3742</v>
      </c>
    </row>
    <row r="1643" spans="1:26" ht="13.2">
      <c r="A1643" s="5">
        <v>45175.389533391208</v>
      </c>
      <c r="B1643" s="6" t="s">
        <v>3748</v>
      </c>
      <c r="C1643" s="6" t="s">
        <v>44</v>
      </c>
      <c r="D1643" s="6" t="s">
        <v>3749</v>
      </c>
      <c r="E1643" s="6" t="s">
        <v>75</v>
      </c>
      <c r="F1643" s="6" t="s">
        <v>76</v>
      </c>
      <c r="G1643" s="6" t="s">
        <v>31</v>
      </c>
      <c r="H1643" s="6" t="s">
        <v>125</v>
      </c>
      <c r="I1643" s="6" t="s">
        <v>33</v>
      </c>
      <c r="J1643" s="6" t="s">
        <v>35</v>
      </c>
      <c r="K1643" s="6" t="s">
        <v>35</v>
      </c>
      <c r="L1643" s="6" t="s">
        <v>35</v>
      </c>
      <c r="M1643" s="6" t="s">
        <v>35</v>
      </c>
      <c r="N1643" s="6" t="s">
        <v>35</v>
      </c>
      <c r="O1643" s="6" t="s">
        <v>87</v>
      </c>
      <c r="P1643" s="6" t="s">
        <v>37</v>
      </c>
      <c r="Q1643" s="6" t="s">
        <v>37</v>
      </c>
      <c r="R1643" s="6" t="s">
        <v>37</v>
      </c>
      <c r="S1643" s="6" t="s">
        <v>37</v>
      </c>
      <c r="T1643" s="6" t="s">
        <v>37</v>
      </c>
      <c r="U1643" s="6" t="s">
        <v>37</v>
      </c>
      <c r="V1643" s="6" t="s">
        <v>37</v>
      </c>
      <c r="W1643" s="6" t="s">
        <v>191</v>
      </c>
      <c r="X1643" s="6" t="s">
        <v>974</v>
      </c>
      <c r="Y1643" s="6" t="s">
        <v>3357</v>
      </c>
      <c r="Z1643" s="6" t="s">
        <v>3750</v>
      </c>
    </row>
    <row r="1644" spans="1:26" ht="13.2">
      <c r="A1644" s="5">
        <v>45175.392705729166</v>
      </c>
      <c r="B1644" s="6" t="s">
        <v>3757</v>
      </c>
      <c r="C1644" s="6" t="s">
        <v>44</v>
      </c>
      <c r="D1644" s="6" t="s">
        <v>2789</v>
      </c>
      <c r="E1644" s="6" t="s">
        <v>75</v>
      </c>
      <c r="F1644" s="6" t="s">
        <v>248</v>
      </c>
      <c r="G1644" s="6" t="s">
        <v>31</v>
      </c>
      <c r="H1644" s="6" t="s">
        <v>46</v>
      </c>
      <c r="I1644" s="6" t="s">
        <v>33</v>
      </c>
      <c r="J1644" s="6" t="s">
        <v>35</v>
      </c>
      <c r="K1644" s="6" t="s">
        <v>34</v>
      </c>
      <c r="L1644" s="6" t="s">
        <v>35</v>
      </c>
      <c r="M1644" s="6" t="s">
        <v>35</v>
      </c>
      <c r="N1644" s="6" t="s">
        <v>35</v>
      </c>
      <c r="O1644" s="6" t="s">
        <v>87</v>
      </c>
      <c r="P1644" s="6" t="s">
        <v>37</v>
      </c>
      <c r="Q1644" s="6" t="s">
        <v>37</v>
      </c>
      <c r="R1644" s="6" t="s">
        <v>49</v>
      </c>
      <c r="S1644" s="6" t="s">
        <v>49</v>
      </c>
      <c r="T1644" s="6" t="s">
        <v>49</v>
      </c>
      <c r="U1644" s="6" t="s">
        <v>49</v>
      </c>
      <c r="V1644" s="6" t="s">
        <v>37</v>
      </c>
      <c r="W1644" s="6" t="s">
        <v>39</v>
      </c>
      <c r="X1644" s="6" t="s">
        <v>1391</v>
      </c>
      <c r="Y1644" s="6" t="s">
        <v>505</v>
      </c>
      <c r="Z1644" s="6" t="s">
        <v>3758</v>
      </c>
    </row>
    <row r="1645" spans="1:26" ht="13.2">
      <c r="A1645" s="5">
        <v>45175.393688657408</v>
      </c>
      <c r="B1645" s="6" t="s">
        <v>3759</v>
      </c>
      <c r="C1645" s="6" t="s">
        <v>44</v>
      </c>
      <c r="D1645" s="6" t="s">
        <v>589</v>
      </c>
      <c r="E1645" s="6" t="s">
        <v>29</v>
      </c>
      <c r="F1645" s="6" t="s">
        <v>30</v>
      </c>
      <c r="G1645" s="6" t="s">
        <v>31</v>
      </c>
      <c r="H1645" s="6" t="s">
        <v>148</v>
      </c>
      <c r="I1645" s="6" t="s">
        <v>33</v>
      </c>
      <c r="J1645" s="6" t="s">
        <v>34</v>
      </c>
      <c r="K1645" s="6" t="s">
        <v>35</v>
      </c>
      <c r="L1645" s="6" t="s">
        <v>35</v>
      </c>
      <c r="M1645" s="6" t="s">
        <v>48</v>
      </c>
      <c r="N1645" s="6" t="s">
        <v>34</v>
      </c>
      <c r="O1645" s="6" t="s">
        <v>87</v>
      </c>
      <c r="P1645" s="6" t="s">
        <v>37</v>
      </c>
      <c r="Q1645" s="6" t="s">
        <v>37</v>
      </c>
      <c r="R1645" s="6" t="s">
        <v>37</v>
      </c>
      <c r="S1645" s="6" t="s">
        <v>37</v>
      </c>
      <c r="T1645" s="6" t="s">
        <v>37</v>
      </c>
      <c r="U1645" s="6" t="s">
        <v>37</v>
      </c>
      <c r="V1645" s="6" t="s">
        <v>38</v>
      </c>
      <c r="W1645" s="6" t="s">
        <v>132</v>
      </c>
      <c r="X1645" s="6" t="s">
        <v>1471</v>
      </c>
      <c r="Y1645" s="6" t="s">
        <v>1142</v>
      </c>
      <c r="Z1645" s="6" t="s">
        <v>3760</v>
      </c>
    </row>
    <row r="1646" spans="1:26" ht="13.2">
      <c r="A1646" s="5">
        <v>45175.393830219909</v>
      </c>
      <c r="B1646" s="6" t="s">
        <v>3761</v>
      </c>
      <c r="C1646" s="6" t="s">
        <v>27</v>
      </c>
      <c r="D1646" s="6" t="s">
        <v>147</v>
      </c>
      <c r="E1646" s="6" t="s">
        <v>75</v>
      </c>
      <c r="F1646" s="6" t="s">
        <v>76</v>
      </c>
      <c r="G1646" s="6" t="s">
        <v>31</v>
      </c>
      <c r="H1646" s="6" t="s">
        <v>112</v>
      </c>
      <c r="I1646" s="6" t="s">
        <v>33</v>
      </c>
      <c r="J1646" s="6" t="s">
        <v>35</v>
      </c>
      <c r="K1646" s="6" t="s">
        <v>35</v>
      </c>
      <c r="L1646" s="6" t="s">
        <v>35</v>
      </c>
      <c r="M1646" s="6" t="s">
        <v>48</v>
      </c>
      <c r="N1646" s="6" t="s">
        <v>35</v>
      </c>
      <c r="O1646" s="6" t="s">
        <v>87</v>
      </c>
      <c r="P1646" s="6" t="s">
        <v>37</v>
      </c>
      <c r="Q1646" s="6" t="s">
        <v>37</v>
      </c>
      <c r="R1646" s="6" t="s">
        <v>37</v>
      </c>
      <c r="S1646" s="6" t="s">
        <v>37</v>
      </c>
      <c r="T1646" s="6" t="s">
        <v>49</v>
      </c>
      <c r="U1646" s="6" t="s">
        <v>38</v>
      </c>
      <c r="V1646" s="6" t="s">
        <v>37</v>
      </c>
      <c r="W1646" s="6" t="s">
        <v>149</v>
      </c>
      <c r="X1646" s="6" t="s">
        <v>1058</v>
      </c>
      <c r="Y1646" s="6" t="s">
        <v>223</v>
      </c>
      <c r="Z1646" s="6" t="s">
        <v>3762</v>
      </c>
    </row>
    <row r="1647" spans="1:26" ht="13.2">
      <c r="A1647" s="5">
        <v>45175.393960057874</v>
      </c>
      <c r="B1647" s="6" t="s">
        <v>3763</v>
      </c>
      <c r="C1647" s="6" t="s">
        <v>44</v>
      </c>
      <c r="D1647" s="6" t="s">
        <v>993</v>
      </c>
      <c r="E1647" s="6" t="s">
        <v>75</v>
      </c>
      <c r="F1647" s="6" t="s">
        <v>164</v>
      </c>
      <c r="G1647" s="6" t="s">
        <v>31</v>
      </c>
      <c r="H1647" s="6" t="s">
        <v>201</v>
      </c>
      <c r="I1647" s="6" t="s">
        <v>47</v>
      </c>
      <c r="J1647" s="6" t="s">
        <v>48</v>
      </c>
      <c r="K1647" s="6" t="s">
        <v>48</v>
      </c>
      <c r="L1647" s="6" t="s">
        <v>48</v>
      </c>
      <c r="M1647" s="6" t="s">
        <v>60</v>
      </c>
      <c r="N1647" s="6" t="s">
        <v>48</v>
      </c>
      <c r="O1647" s="6" t="s">
        <v>49</v>
      </c>
      <c r="P1647" s="6" t="s">
        <v>49</v>
      </c>
      <c r="Q1647" s="6" t="s">
        <v>37</v>
      </c>
      <c r="R1647" s="6" t="s">
        <v>49</v>
      </c>
      <c r="S1647" s="6" t="s">
        <v>49</v>
      </c>
      <c r="T1647" s="6" t="s">
        <v>49</v>
      </c>
      <c r="U1647" s="6" t="s">
        <v>49</v>
      </c>
      <c r="V1647" s="6" t="s">
        <v>49</v>
      </c>
      <c r="W1647" s="6" t="s">
        <v>70</v>
      </c>
      <c r="X1647" s="6" t="s">
        <v>1391</v>
      </c>
      <c r="Y1647" s="6" t="s">
        <v>315</v>
      </c>
      <c r="Z1647" s="6" t="s">
        <v>3764</v>
      </c>
    </row>
    <row r="1648" spans="1:26" ht="13.2">
      <c r="A1648" s="5">
        <v>45175.394327476854</v>
      </c>
      <c r="B1648" s="6" t="s">
        <v>1151</v>
      </c>
      <c r="C1648" s="6" t="s">
        <v>27</v>
      </c>
      <c r="D1648" s="6" t="s">
        <v>2035</v>
      </c>
      <c r="E1648" s="6" t="s">
        <v>75</v>
      </c>
      <c r="F1648" s="6" t="s">
        <v>76</v>
      </c>
      <c r="G1648" s="6" t="s">
        <v>31</v>
      </c>
      <c r="H1648" s="6" t="s">
        <v>46</v>
      </c>
      <c r="I1648" s="6" t="s">
        <v>47</v>
      </c>
      <c r="J1648" s="6" t="s">
        <v>48</v>
      </c>
      <c r="K1648" s="6" t="s">
        <v>48</v>
      </c>
      <c r="L1648" s="6" t="s">
        <v>48</v>
      </c>
      <c r="M1648" s="6" t="s">
        <v>48</v>
      </c>
      <c r="N1648" s="6" t="s">
        <v>48</v>
      </c>
      <c r="O1648" s="6" t="s">
        <v>87</v>
      </c>
      <c r="P1648" s="6" t="s">
        <v>49</v>
      </c>
      <c r="Q1648" s="6" t="s">
        <v>49</v>
      </c>
      <c r="R1648" s="6" t="s">
        <v>49</v>
      </c>
      <c r="S1648" s="6" t="s">
        <v>49</v>
      </c>
      <c r="T1648" s="6" t="s">
        <v>49</v>
      </c>
      <c r="U1648" s="6" t="s">
        <v>49</v>
      </c>
      <c r="V1648" s="6" t="s">
        <v>49</v>
      </c>
      <c r="W1648" s="6" t="s">
        <v>238</v>
      </c>
      <c r="X1648" s="6" t="s">
        <v>1441</v>
      </c>
      <c r="Y1648" s="6" t="s">
        <v>223</v>
      </c>
      <c r="Z1648" s="6" t="s">
        <v>3765</v>
      </c>
    </row>
    <row r="1649" spans="1:26" ht="13.2">
      <c r="A1649" s="5">
        <v>45175.397590416665</v>
      </c>
      <c r="B1649" s="6" t="s">
        <v>3766</v>
      </c>
      <c r="C1649" s="6" t="s">
        <v>27</v>
      </c>
      <c r="D1649" s="6" t="s">
        <v>674</v>
      </c>
      <c r="E1649" s="6" t="s">
        <v>75</v>
      </c>
      <c r="F1649" s="6" t="s">
        <v>30</v>
      </c>
      <c r="G1649" s="6" t="s">
        <v>31</v>
      </c>
      <c r="H1649" s="6" t="s">
        <v>46</v>
      </c>
      <c r="I1649" s="6" t="s">
        <v>47</v>
      </c>
      <c r="J1649" s="6" t="s">
        <v>48</v>
      </c>
      <c r="K1649" s="6" t="s">
        <v>48</v>
      </c>
      <c r="L1649" s="6" t="s">
        <v>48</v>
      </c>
      <c r="M1649" s="6" t="s">
        <v>48</v>
      </c>
      <c r="N1649" s="6" t="s">
        <v>48</v>
      </c>
      <c r="O1649" s="6" t="s">
        <v>49</v>
      </c>
      <c r="P1649" s="6" t="s">
        <v>49</v>
      </c>
      <c r="Q1649" s="6" t="s">
        <v>49</v>
      </c>
      <c r="R1649" s="6" t="s">
        <v>49</v>
      </c>
      <c r="S1649" s="6" t="s">
        <v>49</v>
      </c>
      <c r="T1649" s="6" t="s">
        <v>49</v>
      </c>
      <c r="U1649" s="6" t="s">
        <v>37</v>
      </c>
      <c r="V1649" s="6" t="s">
        <v>37</v>
      </c>
      <c r="W1649" s="6" t="s">
        <v>100</v>
      </c>
      <c r="X1649" s="6" t="s">
        <v>940</v>
      </c>
      <c r="Y1649" s="6" t="s">
        <v>168</v>
      </c>
      <c r="Z1649" s="6" t="s">
        <v>3767</v>
      </c>
    </row>
    <row r="1650" spans="1:26" ht="13.2">
      <c r="A1650" s="5">
        <v>45175.399961076386</v>
      </c>
      <c r="B1650" s="6" t="s">
        <v>3770</v>
      </c>
      <c r="C1650" s="6" t="s">
        <v>27</v>
      </c>
      <c r="D1650" s="6" t="s">
        <v>3771</v>
      </c>
      <c r="E1650" s="6" t="s">
        <v>75</v>
      </c>
      <c r="F1650" s="6" t="s">
        <v>30</v>
      </c>
      <c r="G1650" s="6" t="s">
        <v>31</v>
      </c>
      <c r="H1650" s="6" t="s">
        <v>32</v>
      </c>
      <c r="I1650" s="6" t="s">
        <v>47</v>
      </c>
      <c r="J1650" s="6" t="s">
        <v>48</v>
      </c>
      <c r="K1650" s="6" t="s">
        <v>48</v>
      </c>
      <c r="L1650" s="6" t="s">
        <v>60</v>
      </c>
      <c r="M1650" s="6" t="s">
        <v>48</v>
      </c>
      <c r="N1650" s="6" t="s">
        <v>48</v>
      </c>
      <c r="O1650" s="6" t="s">
        <v>49</v>
      </c>
      <c r="P1650" s="6" t="s">
        <v>37</v>
      </c>
      <c r="Q1650" s="6" t="s">
        <v>37</v>
      </c>
      <c r="R1650" s="6" t="s">
        <v>49</v>
      </c>
      <c r="S1650" s="6" t="s">
        <v>49</v>
      </c>
      <c r="T1650" s="6" t="s">
        <v>49</v>
      </c>
      <c r="U1650" s="6" t="s">
        <v>49</v>
      </c>
      <c r="V1650" s="6" t="s">
        <v>37</v>
      </c>
      <c r="W1650" s="6" t="s">
        <v>106</v>
      </c>
      <c r="X1650" s="6" t="s">
        <v>1246</v>
      </c>
      <c r="Y1650" s="6" t="s">
        <v>223</v>
      </c>
      <c r="Z1650" s="6" t="s">
        <v>3772</v>
      </c>
    </row>
    <row r="1651" spans="1:26" ht="13.2">
      <c r="A1651" s="5">
        <v>45175.400953854165</v>
      </c>
      <c r="B1651" s="6" t="s">
        <v>3773</v>
      </c>
      <c r="C1651" s="6" t="s">
        <v>44</v>
      </c>
      <c r="D1651" s="6" t="s">
        <v>3774</v>
      </c>
      <c r="E1651" s="6" t="s">
        <v>75</v>
      </c>
      <c r="F1651" s="6" t="s">
        <v>248</v>
      </c>
      <c r="G1651" s="6" t="s">
        <v>31</v>
      </c>
      <c r="H1651" s="6" t="s">
        <v>32</v>
      </c>
      <c r="I1651" s="6" t="s">
        <v>47</v>
      </c>
      <c r="J1651" s="6" t="s">
        <v>35</v>
      </c>
      <c r="K1651" s="6" t="s">
        <v>60</v>
      </c>
      <c r="L1651" s="6" t="s">
        <v>60</v>
      </c>
      <c r="M1651" s="6" t="s">
        <v>60</v>
      </c>
      <c r="N1651" s="6" t="s">
        <v>60</v>
      </c>
      <c r="O1651" s="6" t="s">
        <v>68</v>
      </c>
      <c r="P1651" s="6" t="s">
        <v>49</v>
      </c>
      <c r="Q1651" s="6" t="s">
        <v>69</v>
      </c>
      <c r="R1651" s="6" t="s">
        <v>69</v>
      </c>
      <c r="S1651" s="6" t="s">
        <v>49</v>
      </c>
      <c r="T1651" s="6" t="s">
        <v>69</v>
      </c>
      <c r="U1651" s="6" t="s">
        <v>49</v>
      </c>
      <c r="V1651" s="6" t="s">
        <v>49</v>
      </c>
      <c r="W1651" s="6" t="s">
        <v>70</v>
      </c>
      <c r="X1651" s="6" t="s">
        <v>1009</v>
      </c>
      <c r="Y1651" s="6" t="s">
        <v>388</v>
      </c>
      <c r="Z1651" s="6" t="s">
        <v>3775</v>
      </c>
    </row>
    <row r="1652" spans="1:26" ht="13.2">
      <c r="A1652" s="5">
        <v>45175.401615798612</v>
      </c>
      <c r="B1652" s="6" t="s">
        <v>3776</v>
      </c>
      <c r="C1652" s="6" t="s">
        <v>44</v>
      </c>
      <c r="D1652" s="6" t="s">
        <v>3777</v>
      </c>
      <c r="E1652" s="6" t="s">
        <v>75</v>
      </c>
      <c r="F1652" s="6" t="s">
        <v>30</v>
      </c>
      <c r="G1652" s="6" t="s">
        <v>31</v>
      </c>
      <c r="H1652" s="6" t="s">
        <v>59</v>
      </c>
      <c r="I1652" s="6" t="s">
        <v>33</v>
      </c>
      <c r="J1652" s="6" t="s">
        <v>35</v>
      </c>
      <c r="K1652" s="6" t="s">
        <v>35</v>
      </c>
      <c r="L1652" s="6" t="s">
        <v>35</v>
      </c>
      <c r="M1652" s="6" t="s">
        <v>35</v>
      </c>
      <c r="N1652" s="6" t="s">
        <v>35</v>
      </c>
      <c r="O1652" s="6" t="s">
        <v>49</v>
      </c>
      <c r="P1652" s="6" t="s">
        <v>49</v>
      </c>
      <c r="Q1652" s="6" t="s">
        <v>49</v>
      </c>
      <c r="R1652" s="6" t="s">
        <v>37</v>
      </c>
      <c r="S1652" s="6" t="s">
        <v>37</v>
      </c>
      <c r="T1652" s="6" t="s">
        <v>37</v>
      </c>
      <c r="U1652" s="6" t="s">
        <v>37</v>
      </c>
      <c r="V1652" s="6" t="s">
        <v>37</v>
      </c>
      <c r="W1652" s="6" t="s">
        <v>3778</v>
      </c>
      <c r="X1652" s="6" t="s">
        <v>1052</v>
      </c>
      <c r="Y1652" s="6" t="s">
        <v>1067</v>
      </c>
      <c r="Z1652" s="6" t="s">
        <v>3779</v>
      </c>
    </row>
    <row r="1653" spans="1:26" ht="13.2">
      <c r="A1653" s="5">
        <v>45175.401660381947</v>
      </c>
      <c r="B1653" s="6" t="s">
        <v>3780</v>
      </c>
      <c r="C1653" s="6" t="s">
        <v>44</v>
      </c>
      <c r="D1653" s="6" t="s">
        <v>500</v>
      </c>
      <c r="E1653" s="6" t="s">
        <v>29</v>
      </c>
      <c r="F1653" s="6" t="s">
        <v>164</v>
      </c>
      <c r="G1653" s="6" t="s">
        <v>31</v>
      </c>
      <c r="H1653" s="6" t="s">
        <v>125</v>
      </c>
      <c r="I1653" s="6" t="s">
        <v>47</v>
      </c>
      <c r="J1653" s="6" t="s">
        <v>48</v>
      </c>
      <c r="K1653" s="6" t="s">
        <v>60</v>
      </c>
      <c r="L1653" s="6" t="s">
        <v>48</v>
      </c>
      <c r="M1653" s="6" t="s">
        <v>48</v>
      </c>
      <c r="N1653" s="6" t="s">
        <v>48</v>
      </c>
      <c r="O1653" s="6" t="s">
        <v>68</v>
      </c>
      <c r="P1653" s="6" t="s">
        <v>49</v>
      </c>
      <c r="Q1653" s="6" t="s">
        <v>37</v>
      </c>
      <c r="R1653" s="6" t="s">
        <v>69</v>
      </c>
      <c r="S1653" s="6" t="s">
        <v>49</v>
      </c>
      <c r="T1653" s="6" t="s">
        <v>49</v>
      </c>
      <c r="U1653" s="6" t="s">
        <v>69</v>
      </c>
      <c r="V1653" s="6" t="s">
        <v>49</v>
      </c>
      <c r="W1653" s="6" t="s">
        <v>191</v>
      </c>
      <c r="X1653" s="6" t="s">
        <v>1444</v>
      </c>
      <c r="Y1653" s="6" t="s">
        <v>3781</v>
      </c>
      <c r="Z1653" s="6" t="s">
        <v>3782</v>
      </c>
    </row>
    <row r="1654" spans="1:26" ht="13.2">
      <c r="A1654" s="5">
        <v>45175.40900881945</v>
      </c>
      <c r="B1654" s="6" t="s">
        <v>3787</v>
      </c>
      <c r="C1654" s="6" t="s">
        <v>27</v>
      </c>
      <c r="D1654" s="6" t="s">
        <v>521</v>
      </c>
      <c r="E1654" s="6" t="s">
        <v>75</v>
      </c>
      <c r="F1654" s="6" t="s">
        <v>76</v>
      </c>
      <c r="G1654" s="6" t="s">
        <v>31</v>
      </c>
      <c r="H1654" s="6" t="s">
        <v>148</v>
      </c>
      <c r="I1654" s="6" t="s">
        <v>33</v>
      </c>
      <c r="J1654" s="6" t="s">
        <v>35</v>
      </c>
      <c r="K1654" s="6" t="s">
        <v>35</v>
      </c>
      <c r="L1654" s="6" t="s">
        <v>35</v>
      </c>
      <c r="M1654" s="6" t="s">
        <v>48</v>
      </c>
      <c r="N1654" s="6" t="s">
        <v>35</v>
      </c>
      <c r="O1654" s="6" t="s">
        <v>36</v>
      </c>
      <c r="P1654" s="6" t="s">
        <v>37</v>
      </c>
      <c r="Q1654" s="6" t="s">
        <v>37</v>
      </c>
      <c r="R1654" s="6" t="s">
        <v>37</v>
      </c>
      <c r="S1654" s="6" t="s">
        <v>37</v>
      </c>
      <c r="T1654" s="6" t="s">
        <v>49</v>
      </c>
      <c r="U1654" s="6" t="s">
        <v>37</v>
      </c>
      <c r="V1654" s="6" t="s">
        <v>49</v>
      </c>
      <c r="W1654" s="6" t="s">
        <v>100</v>
      </c>
      <c r="X1654" s="6" t="s">
        <v>2130</v>
      </c>
      <c r="Y1654" s="6" t="s">
        <v>102</v>
      </c>
      <c r="Z1654" s="6" t="s">
        <v>3788</v>
      </c>
    </row>
    <row r="1655" spans="1:26" ht="13.2">
      <c r="A1655" s="5">
        <v>45175.411177199072</v>
      </c>
      <c r="B1655" s="6" t="s">
        <v>3793</v>
      </c>
      <c r="C1655" s="6" t="s">
        <v>44</v>
      </c>
      <c r="D1655" s="6" t="s">
        <v>2035</v>
      </c>
      <c r="E1655" s="6" t="s">
        <v>75</v>
      </c>
      <c r="F1655" s="6" t="s">
        <v>76</v>
      </c>
      <c r="G1655" s="6" t="s">
        <v>31</v>
      </c>
      <c r="H1655" s="6" t="s">
        <v>59</v>
      </c>
      <c r="I1655" s="6" t="s">
        <v>47</v>
      </c>
      <c r="J1655" s="6" t="s">
        <v>35</v>
      </c>
      <c r="K1655" s="6" t="s">
        <v>35</v>
      </c>
      <c r="L1655" s="6" t="s">
        <v>35</v>
      </c>
      <c r="M1655" s="6" t="s">
        <v>35</v>
      </c>
      <c r="N1655" s="6" t="s">
        <v>35</v>
      </c>
      <c r="O1655" s="6" t="s">
        <v>87</v>
      </c>
      <c r="P1655" s="6" t="s">
        <v>37</v>
      </c>
      <c r="Q1655" s="6" t="s">
        <v>37</v>
      </c>
      <c r="R1655" s="6" t="s">
        <v>37</v>
      </c>
      <c r="S1655" s="6" t="s">
        <v>37</v>
      </c>
      <c r="T1655" s="6" t="s">
        <v>37</v>
      </c>
      <c r="U1655" s="6" t="s">
        <v>37</v>
      </c>
      <c r="V1655" s="6" t="s">
        <v>37</v>
      </c>
      <c r="W1655" s="6" t="s">
        <v>88</v>
      </c>
      <c r="X1655" s="6" t="s">
        <v>1652</v>
      </c>
      <c r="Y1655" s="6" t="s">
        <v>3794</v>
      </c>
      <c r="Z1655" s="6" t="s">
        <v>3795</v>
      </c>
    </row>
    <row r="1656" spans="1:26" ht="13.2">
      <c r="A1656" s="5">
        <v>45175.413030995369</v>
      </c>
      <c r="B1656" s="6" t="s">
        <v>3796</v>
      </c>
      <c r="C1656" s="6" t="s">
        <v>44</v>
      </c>
      <c r="D1656" s="6" t="s">
        <v>3797</v>
      </c>
      <c r="E1656" s="6" t="s">
        <v>75</v>
      </c>
      <c r="F1656" s="6" t="s">
        <v>30</v>
      </c>
      <c r="G1656" s="6" t="s">
        <v>31</v>
      </c>
      <c r="H1656" s="6" t="s">
        <v>226</v>
      </c>
      <c r="I1656" s="6" t="s">
        <v>33</v>
      </c>
      <c r="J1656" s="6" t="s">
        <v>35</v>
      </c>
      <c r="K1656" s="6" t="s">
        <v>35</v>
      </c>
      <c r="L1656" s="6" t="s">
        <v>35</v>
      </c>
      <c r="M1656" s="6" t="s">
        <v>35</v>
      </c>
      <c r="N1656" s="6" t="s">
        <v>35</v>
      </c>
      <c r="O1656" s="6" t="s">
        <v>87</v>
      </c>
      <c r="P1656" s="6" t="s">
        <v>37</v>
      </c>
      <c r="Q1656" s="6" t="s">
        <v>37</v>
      </c>
      <c r="R1656" s="6" t="s">
        <v>49</v>
      </c>
      <c r="S1656" s="6" t="s">
        <v>49</v>
      </c>
      <c r="T1656" s="6" t="s">
        <v>49</v>
      </c>
      <c r="U1656" s="6" t="s">
        <v>49</v>
      </c>
      <c r="V1656" s="6" t="s">
        <v>37</v>
      </c>
      <c r="W1656" s="6" t="s">
        <v>95</v>
      </c>
      <c r="X1656" s="6" t="s">
        <v>1058</v>
      </c>
      <c r="Y1656" s="6" t="s">
        <v>710</v>
      </c>
      <c r="Z1656" s="6" t="s">
        <v>3798</v>
      </c>
    </row>
    <row r="1657" spans="1:26" ht="13.2">
      <c r="A1657" s="5">
        <v>45175.41331157407</v>
      </c>
      <c r="B1657" s="6" t="s">
        <v>3799</v>
      </c>
      <c r="C1657" s="6" t="s">
        <v>27</v>
      </c>
      <c r="D1657" s="6" t="s">
        <v>993</v>
      </c>
      <c r="E1657" s="6" t="s">
        <v>75</v>
      </c>
      <c r="F1657" s="6" t="s">
        <v>30</v>
      </c>
      <c r="G1657" s="6" t="s">
        <v>31</v>
      </c>
      <c r="H1657" s="6" t="s">
        <v>148</v>
      </c>
      <c r="I1657" s="6" t="s">
        <v>33</v>
      </c>
      <c r="J1657" s="6" t="s">
        <v>35</v>
      </c>
      <c r="K1657" s="6" t="s">
        <v>35</v>
      </c>
      <c r="L1657" s="6" t="s">
        <v>35</v>
      </c>
      <c r="M1657" s="6" t="s">
        <v>35</v>
      </c>
      <c r="N1657" s="6" t="s">
        <v>35</v>
      </c>
      <c r="O1657" s="6" t="s">
        <v>87</v>
      </c>
      <c r="P1657" s="6" t="s">
        <v>37</v>
      </c>
      <c r="Q1657" s="6" t="s">
        <v>37</v>
      </c>
      <c r="R1657" s="6" t="s">
        <v>37</v>
      </c>
      <c r="S1657" s="6" t="s">
        <v>37</v>
      </c>
      <c r="T1657" s="6" t="s">
        <v>37</v>
      </c>
      <c r="U1657" s="6" t="s">
        <v>37</v>
      </c>
      <c r="V1657" s="6" t="s">
        <v>37</v>
      </c>
      <c r="W1657" s="6" t="s">
        <v>88</v>
      </c>
      <c r="X1657" s="6" t="s">
        <v>1652</v>
      </c>
      <c r="Y1657" s="6" t="s">
        <v>102</v>
      </c>
      <c r="Z1657" s="6" t="s">
        <v>3800</v>
      </c>
    </row>
    <row r="1658" spans="1:26" ht="13.2">
      <c r="A1658" s="5">
        <v>45175.415209155093</v>
      </c>
      <c r="B1658" s="6" t="s">
        <v>3803</v>
      </c>
      <c r="C1658" s="6" t="s">
        <v>44</v>
      </c>
      <c r="D1658" s="6" t="s">
        <v>3804</v>
      </c>
      <c r="E1658" s="6" t="s">
        <v>29</v>
      </c>
      <c r="F1658" s="6" t="s">
        <v>76</v>
      </c>
      <c r="G1658" s="6" t="s">
        <v>31</v>
      </c>
      <c r="H1658" s="6" t="s">
        <v>125</v>
      </c>
      <c r="I1658" s="6" t="s">
        <v>33</v>
      </c>
      <c r="J1658" s="6" t="s">
        <v>35</v>
      </c>
      <c r="K1658" s="6" t="s">
        <v>35</v>
      </c>
      <c r="L1658" s="6" t="s">
        <v>35</v>
      </c>
      <c r="M1658" s="6" t="s">
        <v>35</v>
      </c>
      <c r="N1658" s="6" t="s">
        <v>35</v>
      </c>
      <c r="O1658" s="6" t="s">
        <v>87</v>
      </c>
      <c r="P1658" s="6" t="s">
        <v>37</v>
      </c>
      <c r="Q1658" s="6" t="s">
        <v>37</v>
      </c>
      <c r="R1658" s="6" t="s">
        <v>49</v>
      </c>
      <c r="S1658" s="6" t="s">
        <v>49</v>
      </c>
      <c r="T1658" s="6" t="s">
        <v>49</v>
      </c>
      <c r="U1658" s="6" t="s">
        <v>49</v>
      </c>
      <c r="V1658" s="6" t="s">
        <v>49</v>
      </c>
      <c r="W1658" s="6" t="s">
        <v>77</v>
      </c>
      <c r="X1658" s="6" t="s">
        <v>1435</v>
      </c>
      <c r="Y1658" s="6" t="s">
        <v>409</v>
      </c>
      <c r="Z1658" s="6" t="s">
        <v>3805</v>
      </c>
    </row>
    <row r="1659" spans="1:26" ht="13.2">
      <c r="A1659" s="5">
        <v>45175.41538387732</v>
      </c>
      <c r="B1659" s="6" t="s">
        <v>3806</v>
      </c>
      <c r="C1659" s="6" t="s">
        <v>44</v>
      </c>
      <c r="D1659" s="6" t="s">
        <v>500</v>
      </c>
      <c r="E1659" s="6" t="s">
        <v>75</v>
      </c>
      <c r="F1659" s="6" t="s">
        <v>30</v>
      </c>
      <c r="G1659" s="6" t="s">
        <v>31</v>
      </c>
      <c r="H1659" s="6" t="s">
        <v>46</v>
      </c>
      <c r="I1659" s="6" t="s">
        <v>47</v>
      </c>
      <c r="J1659" s="6" t="s">
        <v>48</v>
      </c>
      <c r="K1659" s="6" t="s">
        <v>48</v>
      </c>
      <c r="L1659" s="6" t="s">
        <v>48</v>
      </c>
      <c r="M1659" s="6" t="s">
        <v>35</v>
      </c>
      <c r="N1659" s="6" t="s">
        <v>35</v>
      </c>
      <c r="O1659" s="6" t="s">
        <v>68</v>
      </c>
      <c r="P1659" s="6" t="s">
        <v>49</v>
      </c>
      <c r="Q1659" s="6" t="s">
        <v>49</v>
      </c>
      <c r="R1659" s="6" t="s">
        <v>69</v>
      </c>
      <c r="S1659" s="6" t="s">
        <v>49</v>
      </c>
      <c r="T1659" s="6" t="s">
        <v>49</v>
      </c>
      <c r="U1659" s="6" t="s">
        <v>37</v>
      </c>
      <c r="V1659" s="6" t="s">
        <v>37</v>
      </c>
      <c r="W1659" s="6" t="s">
        <v>159</v>
      </c>
      <c r="X1659" s="6" t="s">
        <v>940</v>
      </c>
      <c r="Y1659" s="6" t="s">
        <v>151</v>
      </c>
      <c r="Z1659" s="6" t="s">
        <v>3807</v>
      </c>
    </row>
    <row r="1660" spans="1:26" ht="13.2">
      <c r="A1660" s="5">
        <v>45175.41807453704</v>
      </c>
      <c r="B1660" s="6" t="s">
        <v>3810</v>
      </c>
      <c r="C1660" s="6" t="s">
        <v>27</v>
      </c>
      <c r="D1660" s="6" t="s">
        <v>488</v>
      </c>
      <c r="E1660" s="6" t="s">
        <v>75</v>
      </c>
      <c r="F1660" s="6" t="s">
        <v>30</v>
      </c>
      <c r="G1660" s="6" t="s">
        <v>31</v>
      </c>
      <c r="H1660" s="6" t="s">
        <v>112</v>
      </c>
      <c r="I1660" s="6" t="s">
        <v>47</v>
      </c>
      <c r="J1660" s="6" t="s">
        <v>48</v>
      </c>
      <c r="K1660" s="6" t="s">
        <v>48</v>
      </c>
      <c r="L1660" s="6" t="s">
        <v>48</v>
      </c>
      <c r="M1660" s="6" t="s">
        <v>48</v>
      </c>
      <c r="N1660" s="6" t="s">
        <v>48</v>
      </c>
      <c r="O1660" s="6" t="s">
        <v>49</v>
      </c>
      <c r="P1660" s="6" t="s">
        <v>49</v>
      </c>
      <c r="Q1660" s="6" t="s">
        <v>49</v>
      </c>
      <c r="R1660" s="6" t="s">
        <v>49</v>
      </c>
      <c r="S1660" s="6" t="s">
        <v>49</v>
      </c>
      <c r="T1660" s="6" t="s">
        <v>49</v>
      </c>
      <c r="U1660" s="6" t="s">
        <v>49</v>
      </c>
      <c r="V1660" s="6" t="s">
        <v>49</v>
      </c>
      <c r="W1660" s="6" t="s">
        <v>132</v>
      </c>
      <c r="X1660" s="6" t="s">
        <v>1070</v>
      </c>
      <c r="Y1660" s="6" t="s">
        <v>485</v>
      </c>
      <c r="Z1660" s="6" t="s">
        <v>3811</v>
      </c>
    </row>
    <row r="1661" spans="1:26" ht="13.2">
      <c r="A1661" s="5">
        <v>45175.423690034717</v>
      </c>
      <c r="B1661" s="6" t="s">
        <v>3806</v>
      </c>
      <c r="C1661" s="6" t="s">
        <v>44</v>
      </c>
      <c r="D1661" s="6" t="s">
        <v>500</v>
      </c>
      <c r="E1661" s="6" t="s">
        <v>75</v>
      </c>
      <c r="F1661" s="6" t="s">
        <v>30</v>
      </c>
      <c r="G1661" s="6" t="s">
        <v>31</v>
      </c>
      <c r="H1661" s="6" t="s">
        <v>46</v>
      </c>
      <c r="I1661" s="6" t="s">
        <v>47</v>
      </c>
      <c r="J1661" s="6" t="s">
        <v>48</v>
      </c>
      <c r="K1661" s="6" t="s">
        <v>48</v>
      </c>
      <c r="L1661" s="6" t="s">
        <v>48</v>
      </c>
      <c r="M1661" s="6" t="s">
        <v>35</v>
      </c>
      <c r="N1661" s="6" t="s">
        <v>35</v>
      </c>
      <c r="O1661" s="6" t="s">
        <v>49</v>
      </c>
      <c r="P1661" s="6" t="s">
        <v>49</v>
      </c>
      <c r="Q1661" s="6" t="s">
        <v>49</v>
      </c>
      <c r="R1661" s="6" t="s">
        <v>49</v>
      </c>
      <c r="S1661" s="6" t="s">
        <v>37</v>
      </c>
      <c r="T1661" s="6" t="s">
        <v>49</v>
      </c>
      <c r="U1661" s="6" t="s">
        <v>37</v>
      </c>
      <c r="V1661" s="6" t="s">
        <v>37</v>
      </c>
      <c r="W1661" s="6" t="s">
        <v>100</v>
      </c>
      <c r="X1661" s="6" t="s">
        <v>1536</v>
      </c>
      <c r="Y1661" s="6" t="s">
        <v>671</v>
      </c>
      <c r="Z1661" s="6" t="s">
        <v>3816</v>
      </c>
    </row>
    <row r="1662" spans="1:26" ht="13.2">
      <c r="A1662" s="5">
        <v>45175.443947939813</v>
      </c>
      <c r="B1662" s="6" t="s">
        <v>3821</v>
      </c>
      <c r="C1662" s="6" t="s">
        <v>44</v>
      </c>
      <c r="D1662" s="6" t="s">
        <v>589</v>
      </c>
      <c r="E1662" s="6" t="s">
        <v>75</v>
      </c>
      <c r="F1662" s="6" t="s">
        <v>76</v>
      </c>
      <c r="G1662" s="6" t="s">
        <v>31</v>
      </c>
      <c r="H1662" s="6" t="s">
        <v>59</v>
      </c>
      <c r="I1662" s="6" t="s">
        <v>47</v>
      </c>
      <c r="J1662" s="6" t="s">
        <v>48</v>
      </c>
      <c r="K1662" s="6" t="s">
        <v>48</v>
      </c>
      <c r="L1662" s="6" t="s">
        <v>48</v>
      </c>
      <c r="M1662" s="6" t="s">
        <v>48</v>
      </c>
      <c r="N1662" s="6" t="s">
        <v>48</v>
      </c>
      <c r="O1662" s="6" t="s">
        <v>49</v>
      </c>
      <c r="P1662" s="6" t="s">
        <v>49</v>
      </c>
      <c r="Q1662" s="6" t="s">
        <v>49</v>
      </c>
      <c r="R1662" s="6" t="s">
        <v>49</v>
      </c>
      <c r="S1662" s="6" t="s">
        <v>49</v>
      </c>
      <c r="T1662" s="6" t="s">
        <v>69</v>
      </c>
      <c r="U1662" s="6" t="s">
        <v>49</v>
      </c>
      <c r="V1662" s="6" t="s">
        <v>49</v>
      </c>
      <c r="W1662" s="6" t="s">
        <v>191</v>
      </c>
      <c r="X1662" s="6" t="s">
        <v>1009</v>
      </c>
      <c r="Y1662" s="6" t="s">
        <v>3822</v>
      </c>
      <c r="Z1662" s="6" t="s">
        <v>3823</v>
      </c>
    </row>
    <row r="1663" spans="1:26" ht="13.2">
      <c r="A1663" s="5">
        <v>45175.449483055556</v>
      </c>
      <c r="B1663" s="6" t="s">
        <v>3829</v>
      </c>
      <c r="C1663" s="6" t="s">
        <v>44</v>
      </c>
      <c r="D1663" s="6" t="s">
        <v>3830</v>
      </c>
      <c r="E1663" s="6" t="s">
        <v>75</v>
      </c>
      <c r="F1663" s="6" t="s">
        <v>30</v>
      </c>
      <c r="G1663" s="6" t="s">
        <v>31</v>
      </c>
      <c r="H1663" s="6" t="s">
        <v>148</v>
      </c>
      <c r="I1663" s="6" t="s">
        <v>47</v>
      </c>
      <c r="J1663" s="6" t="s">
        <v>48</v>
      </c>
      <c r="K1663" s="6" t="s">
        <v>48</v>
      </c>
      <c r="L1663" s="6" t="s">
        <v>48</v>
      </c>
      <c r="M1663" s="6" t="s">
        <v>48</v>
      </c>
      <c r="N1663" s="6" t="s">
        <v>48</v>
      </c>
      <c r="O1663" s="6" t="s">
        <v>49</v>
      </c>
      <c r="P1663" s="6" t="s">
        <v>49</v>
      </c>
      <c r="Q1663" s="6" t="s">
        <v>49</v>
      </c>
      <c r="R1663" s="6" t="s">
        <v>49</v>
      </c>
      <c r="S1663" s="6" t="s">
        <v>49</v>
      </c>
      <c r="T1663" s="6" t="s">
        <v>49</v>
      </c>
      <c r="U1663" s="6" t="s">
        <v>49</v>
      </c>
      <c r="V1663" s="6" t="s">
        <v>49</v>
      </c>
      <c r="W1663" s="6" t="s">
        <v>191</v>
      </c>
      <c r="X1663" s="6" t="s">
        <v>1006</v>
      </c>
      <c r="Y1663" s="6" t="s">
        <v>1089</v>
      </c>
      <c r="Z1663" s="6" t="s">
        <v>1426</v>
      </c>
    </row>
    <row r="1664" spans="1:26" ht="13.2">
      <c r="A1664" s="5">
        <v>45175.473118217589</v>
      </c>
      <c r="B1664" s="6" t="s">
        <v>3838</v>
      </c>
      <c r="C1664" s="6" t="s">
        <v>27</v>
      </c>
      <c r="D1664" s="6" t="s">
        <v>3839</v>
      </c>
      <c r="E1664" s="6" t="s">
        <v>29</v>
      </c>
      <c r="F1664" s="6" t="s">
        <v>76</v>
      </c>
      <c r="G1664" s="6" t="s">
        <v>31</v>
      </c>
      <c r="H1664" s="6" t="s">
        <v>46</v>
      </c>
      <c r="I1664" s="6" t="s">
        <v>33</v>
      </c>
      <c r="J1664" s="6" t="s">
        <v>48</v>
      </c>
      <c r="K1664" s="6" t="s">
        <v>35</v>
      </c>
      <c r="L1664" s="6" t="s">
        <v>48</v>
      </c>
      <c r="M1664" s="6" t="s">
        <v>48</v>
      </c>
      <c r="N1664" s="6" t="s">
        <v>35</v>
      </c>
      <c r="O1664" s="6" t="s">
        <v>87</v>
      </c>
      <c r="P1664" s="6" t="s">
        <v>37</v>
      </c>
      <c r="Q1664" s="6" t="s">
        <v>49</v>
      </c>
      <c r="R1664" s="6" t="s">
        <v>37</v>
      </c>
      <c r="S1664" s="6" t="s">
        <v>37</v>
      </c>
      <c r="T1664" s="6" t="s">
        <v>49</v>
      </c>
      <c r="U1664" s="6" t="s">
        <v>37</v>
      </c>
      <c r="V1664" s="6" t="s">
        <v>49</v>
      </c>
      <c r="W1664" s="6" t="s">
        <v>1106</v>
      </c>
      <c r="X1664" s="6" t="s">
        <v>1107</v>
      </c>
      <c r="Y1664" s="6" t="s">
        <v>3840</v>
      </c>
      <c r="Z1664" s="6" t="s">
        <v>3841</v>
      </c>
    </row>
    <row r="1665" spans="1:26" ht="13.2">
      <c r="A1665" s="5">
        <v>45175.593536342596</v>
      </c>
      <c r="B1665" s="6" t="s">
        <v>3850</v>
      </c>
      <c r="C1665" s="6" t="s">
        <v>27</v>
      </c>
      <c r="D1665" s="6" t="s">
        <v>3851</v>
      </c>
      <c r="E1665" s="6" t="s">
        <v>75</v>
      </c>
      <c r="F1665" s="6" t="s">
        <v>30</v>
      </c>
      <c r="G1665" s="6" t="s">
        <v>31</v>
      </c>
      <c r="H1665" s="6" t="s">
        <v>2555</v>
      </c>
      <c r="I1665" s="6" t="s">
        <v>47</v>
      </c>
      <c r="J1665" s="6" t="s">
        <v>60</v>
      </c>
      <c r="K1665" s="6" t="s">
        <v>60</v>
      </c>
      <c r="L1665" s="6" t="s">
        <v>48</v>
      </c>
      <c r="M1665" s="6" t="s">
        <v>60</v>
      </c>
      <c r="N1665" s="6" t="s">
        <v>60</v>
      </c>
      <c r="O1665" s="6" t="s">
        <v>68</v>
      </c>
      <c r="P1665" s="6" t="s">
        <v>49</v>
      </c>
      <c r="Q1665" s="6" t="s">
        <v>49</v>
      </c>
      <c r="R1665" s="6" t="s">
        <v>69</v>
      </c>
      <c r="S1665" s="6" t="s">
        <v>49</v>
      </c>
      <c r="T1665" s="6" t="s">
        <v>69</v>
      </c>
      <c r="U1665" s="6" t="s">
        <v>69</v>
      </c>
      <c r="V1665" s="6" t="s">
        <v>49</v>
      </c>
      <c r="W1665" s="6" t="s">
        <v>126</v>
      </c>
      <c r="X1665" s="6" t="s">
        <v>940</v>
      </c>
      <c r="Y1665" s="6" t="s">
        <v>90</v>
      </c>
      <c r="Z1665" s="6" t="s">
        <v>3852</v>
      </c>
    </row>
    <row r="1666" spans="1:26" ht="13.2">
      <c r="A1666" s="5">
        <v>45175.622577268514</v>
      </c>
      <c r="B1666" s="6" t="s">
        <v>3853</v>
      </c>
      <c r="C1666" s="6" t="s">
        <v>27</v>
      </c>
      <c r="D1666" s="6" t="s">
        <v>3854</v>
      </c>
      <c r="E1666" s="6" t="s">
        <v>75</v>
      </c>
      <c r="F1666" s="6" t="s">
        <v>30</v>
      </c>
      <c r="G1666" s="6" t="s">
        <v>31</v>
      </c>
      <c r="H1666" s="6" t="s">
        <v>125</v>
      </c>
      <c r="I1666" s="6" t="s">
        <v>47</v>
      </c>
      <c r="J1666" s="6" t="s">
        <v>48</v>
      </c>
      <c r="K1666" s="6" t="s">
        <v>48</v>
      </c>
      <c r="L1666" s="6" t="s">
        <v>35</v>
      </c>
      <c r="M1666" s="6" t="s">
        <v>48</v>
      </c>
      <c r="N1666" s="6" t="s">
        <v>35</v>
      </c>
      <c r="O1666" s="6" t="s">
        <v>49</v>
      </c>
      <c r="P1666" s="6" t="s">
        <v>37</v>
      </c>
      <c r="Q1666" s="6" t="s">
        <v>37</v>
      </c>
      <c r="R1666" s="6" t="s">
        <v>37</v>
      </c>
      <c r="S1666" s="6" t="s">
        <v>49</v>
      </c>
      <c r="T1666" s="6" t="s">
        <v>37</v>
      </c>
      <c r="U1666" s="6" t="s">
        <v>37</v>
      </c>
      <c r="V1666" s="6" t="s">
        <v>37</v>
      </c>
      <c r="W1666" s="6" t="s">
        <v>50</v>
      </c>
      <c r="X1666" s="6" t="s">
        <v>974</v>
      </c>
      <c r="Y1666" s="6" t="s">
        <v>2652</v>
      </c>
      <c r="Z1666" s="6" t="s">
        <v>3855</v>
      </c>
    </row>
    <row r="1667" spans="1:26" ht="13.2">
      <c r="A1667" s="5">
        <v>45175.649239861115</v>
      </c>
      <c r="B1667" s="6" t="s">
        <v>3860</v>
      </c>
      <c r="C1667" s="6" t="s">
        <v>44</v>
      </c>
      <c r="D1667" s="6" t="s">
        <v>2369</v>
      </c>
      <c r="E1667" s="6" t="s">
        <v>29</v>
      </c>
      <c r="F1667" s="6" t="s">
        <v>76</v>
      </c>
      <c r="G1667" s="6" t="s">
        <v>3861</v>
      </c>
      <c r="H1667" s="6" t="s">
        <v>3862</v>
      </c>
      <c r="I1667" s="6" t="s">
        <v>47</v>
      </c>
      <c r="J1667" s="6" t="s">
        <v>48</v>
      </c>
      <c r="K1667" s="6" t="s">
        <v>48</v>
      </c>
      <c r="L1667" s="6" t="s">
        <v>48</v>
      </c>
      <c r="M1667" s="6" t="s">
        <v>48</v>
      </c>
      <c r="N1667" s="6" t="s">
        <v>48</v>
      </c>
      <c r="O1667" s="6" t="s">
        <v>49</v>
      </c>
      <c r="P1667" s="6" t="s">
        <v>49</v>
      </c>
      <c r="Q1667" s="6" t="s">
        <v>49</v>
      </c>
      <c r="R1667" s="6" t="s">
        <v>49</v>
      </c>
      <c r="S1667" s="6" t="s">
        <v>49</v>
      </c>
      <c r="T1667" s="6" t="s">
        <v>49</v>
      </c>
      <c r="U1667" s="6" t="s">
        <v>49</v>
      </c>
      <c r="V1667" s="6" t="s">
        <v>49</v>
      </c>
      <c r="W1667" s="6" t="s">
        <v>1892</v>
      </c>
      <c r="X1667" s="6" t="s">
        <v>940</v>
      </c>
      <c r="Y1667" s="6" t="s">
        <v>447</v>
      </c>
      <c r="Z1667" s="6" t="s">
        <v>3863</v>
      </c>
    </row>
    <row r="1668" spans="1:26" ht="13.2">
      <c r="A1668" s="5">
        <v>45175.688472650465</v>
      </c>
      <c r="B1668" s="6" t="s">
        <v>3864</v>
      </c>
      <c r="C1668" s="6" t="s">
        <v>27</v>
      </c>
      <c r="D1668" s="6" t="s">
        <v>118</v>
      </c>
      <c r="E1668" s="6" t="s">
        <v>75</v>
      </c>
      <c r="F1668" s="6" t="s">
        <v>30</v>
      </c>
      <c r="G1668" s="6" t="s">
        <v>31</v>
      </c>
      <c r="H1668" s="6" t="s">
        <v>59</v>
      </c>
      <c r="I1668" s="6" t="s">
        <v>33</v>
      </c>
      <c r="J1668" s="6" t="s">
        <v>34</v>
      </c>
      <c r="K1668" s="6" t="s">
        <v>34</v>
      </c>
      <c r="L1668" s="6" t="s">
        <v>35</v>
      </c>
      <c r="M1668" s="6" t="s">
        <v>34</v>
      </c>
      <c r="N1668" s="6" t="s">
        <v>35</v>
      </c>
      <c r="O1668" s="6" t="s">
        <v>36</v>
      </c>
      <c r="P1668" s="6" t="s">
        <v>37</v>
      </c>
      <c r="Q1668" s="6" t="s">
        <v>37</v>
      </c>
      <c r="R1668" s="6" t="s">
        <v>38</v>
      </c>
      <c r="S1668" s="6" t="s">
        <v>38</v>
      </c>
      <c r="T1668" s="6" t="s">
        <v>37</v>
      </c>
      <c r="U1668" s="6" t="s">
        <v>37</v>
      </c>
      <c r="V1668" s="6" t="s">
        <v>37</v>
      </c>
      <c r="W1668" s="6" t="s">
        <v>1892</v>
      </c>
      <c r="X1668" s="6" t="s">
        <v>940</v>
      </c>
      <c r="Y1668" s="6" t="s">
        <v>423</v>
      </c>
      <c r="Z1668" s="6" t="s">
        <v>3865</v>
      </c>
    </row>
    <row r="1669" spans="1:26" ht="13.2">
      <c r="A1669" s="5">
        <v>45175.724822581018</v>
      </c>
      <c r="B1669" s="6" t="s">
        <v>3867</v>
      </c>
      <c r="C1669" s="6" t="s">
        <v>27</v>
      </c>
      <c r="D1669" s="6" t="s">
        <v>3868</v>
      </c>
      <c r="E1669" s="6" t="s">
        <v>75</v>
      </c>
      <c r="F1669" s="6" t="s">
        <v>30</v>
      </c>
      <c r="G1669" s="6" t="s">
        <v>31</v>
      </c>
      <c r="H1669" s="6" t="s">
        <v>46</v>
      </c>
      <c r="I1669" s="6" t="s">
        <v>33</v>
      </c>
      <c r="J1669" s="6" t="s">
        <v>48</v>
      </c>
      <c r="K1669" s="6" t="s">
        <v>35</v>
      </c>
      <c r="L1669" s="6" t="s">
        <v>48</v>
      </c>
      <c r="M1669" s="6" t="s">
        <v>48</v>
      </c>
      <c r="N1669" s="6" t="s">
        <v>35</v>
      </c>
      <c r="O1669" s="6" t="s">
        <v>49</v>
      </c>
      <c r="P1669" s="6" t="s">
        <v>37</v>
      </c>
      <c r="Q1669" s="6" t="s">
        <v>37</v>
      </c>
      <c r="R1669" s="6" t="s">
        <v>49</v>
      </c>
      <c r="S1669" s="6" t="s">
        <v>37</v>
      </c>
      <c r="T1669" s="6" t="s">
        <v>37</v>
      </c>
      <c r="U1669" s="6" t="s">
        <v>37</v>
      </c>
      <c r="V1669" s="6" t="s">
        <v>49</v>
      </c>
      <c r="W1669" s="6" t="s">
        <v>113</v>
      </c>
      <c r="X1669" s="6" t="s">
        <v>974</v>
      </c>
      <c r="Y1669" s="6" t="s">
        <v>270</v>
      </c>
      <c r="Z1669" s="6" t="s">
        <v>3869</v>
      </c>
    </row>
    <row r="1670" spans="1:26" ht="13.2">
      <c r="A1670" s="5">
        <v>45175.826166203704</v>
      </c>
      <c r="B1670" s="6" t="s">
        <v>3879</v>
      </c>
      <c r="C1670" s="6" t="s">
        <v>44</v>
      </c>
      <c r="D1670" s="6" t="s">
        <v>2079</v>
      </c>
      <c r="E1670" s="6" t="s">
        <v>56</v>
      </c>
      <c r="F1670" s="6" t="s">
        <v>164</v>
      </c>
      <c r="G1670" s="6" t="s">
        <v>3880</v>
      </c>
      <c r="H1670" s="6" t="s">
        <v>112</v>
      </c>
      <c r="I1670" s="6" t="s">
        <v>47</v>
      </c>
      <c r="J1670" s="6" t="s">
        <v>48</v>
      </c>
      <c r="K1670" s="6" t="s">
        <v>48</v>
      </c>
      <c r="L1670" s="6" t="s">
        <v>48</v>
      </c>
      <c r="M1670" s="6" t="s">
        <v>48</v>
      </c>
      <c r="N1670" s="6" t="s">
        <v>48</v>
      </c>
      <c r="O1670" s="6" t="s">
        <v>49</v>
      </c>
      <c r="P1670" s="6" t="s">
        <v>49</v>
      </c>
      <c r="Q1670" s="6" t="s">
        <v>37</v>
      </c>
      <c r="R1670" s="6" t="s">
        <v>37</v>
      </c>
      <c r="S1670" s="6" t="s">
        <v>49</v>
      </c>
      <c r="T1670" s="6" t="s">
        <v>69</v>
      </c>
      <c r="U1670" s="6" t="s">
        <v>49</v>
      </c>
      <c r="V1670" s="6" t="s">
        <v>49</v>
      </c>
      <c r="W1670" s="6" t="s">
        <v>197</v>
      </c>
      <c r="X1670" s="6" t="s">
        <v>1141</v>
      </c>
      <c r="Y1670" s="6" t="s">
        <v>485</v>
      </c>
      <c r="Z1670" s="6" t="s">
        <v>3881</v>
      </c>
    </row>
    <row r="1671" spans="1:26" ht="13.2">
      <c r="A1671" s="5">
        <v>45175.828937905091</v>
      </c>
      <c r="B1671" s="6" t="s">
        <v>3882</v>
      </c>
      <c r="C1671" s="6" t="s">
        <v>44</v>
      </c>
      <c r="D1671" s="6" t="s">
        <v>3883</v>
      </c>
      <c r="E1671" s="6" t="s">
        <v>75</v>
      </c>
      <c r="F1671" s="6" t="s">
        <v>30</v>
      </c>
      <c r="G1671" s="6" t="s">
        <v>31</v>
      </c>
      <c r="H1671" s="6" t="s">
        <v>32</v>
      </c>
      <c r="I1671" s="6" t="s">
        <v>33</v>
      </c>
      <c r="J1671" s="6" t="s">
        <v>48</v>
      </c>
      <c r="K1671" s="6" t="s">
        <v>48</v>
      </c>
      <c r="L1671" s="6" t="s">
        <v>48</v>
      </c>
      <c r="M1671" s="6" t="s">
        <v>48</v>
      </c>
      <c r="N1671" s="6" t="s">
        <v>48</v>
      </c>
      <c r="O1671" s="6" t="s">
        <v>87</v>
      </c>
      <c r="P1671" s="6" t="s">
        <v>37</v>
      </c>
      <c r="Q1671" s="6" t="s">
        <v>37</v>
      </c>
      <c r="R1671" s="6" t="s">
        <v>49</v>
      </c>
      <c r="S1671" s="6" t="s">
        <v>37</v>
      </c>
      <c r="T1671" s="6" t="s">
        <v>37</v>
      </c>
      <c r="U1671" s="6" t="s">
        <v>37</v>
      </c>
      <c r="V1671" s="6" t="s">
        <v>37</v>
      </c>
      <c r="W1671" s="6" t="s">
        <v>88</v>
      </c>
      <c r="X1671" s="6" t="s">
        <v>1246</v>
      </c>
      <c r="Y1671" s="6" t="s">
        <v>1089</v>
      </c>
      <c r="Z1671" s="6" t="s">
        <v>3884</v>
      </c>
    </row>
    <row r="1672" spans="1:26" ht="13.2">
      <c r="A1672" s="5">
        <v>45175.845942997687</v>
      </c>
      <c r="B1672" s="6" t="s">
        <v>3885</v>
      </c>
      <c r="C1672" s="6" t="s">
        <v>27</v>
      </c>
      <c r="D1672" s="6" t="s">
        <v>3886</v>
      </c>
      <c r="E1672" s="6" t="s">
        <v>29</v>
      </c>
      <c r="F1672" s="6" t="s">
        <v>164</v>
      </c>
      <c r="G1672" s="6" t="s">
        <v>403</v>
      </c>
      <c r="H1672" s="6" t="s">
        <v>112</v>
      </c>
      <c r="I1672" s="6" t="s">
        <v>33</v>
      </c>
      <c r="J1672" s="6" t="s">
        <v>35</v>
      </c>
      <c r="K1672" s="6" t="s">
        <v>35</v>
      </c>
      <c r="L1672" s="6" t="s">
        <v>35</v>
      </c>
      <c r="M1672" s="6" t="s">
        <v>48</v>
      </c>
      <c r="N1672" s="6" t="s">
        <v>35</v>
      </c>
      <c r="O1672" s="6" t="s">
        <v>87</v>
      </c>
      <c r="P1672" s="6" t="s">
        <v>37</v>
      </c>
      <c r="Q1672" s="6" t="s">
        <v>37</v>
      </c>
      <c r="R1672" s="6" t="s">
        <v>37</v>
      </c>
      <c r="S1672" s="6" t="s">
        <v>49</v>
      </c>
      <c r="T1672" s="6" t="s">
        <v>49</v>
      </c>
      <c r="U1672" s="6" t="s">
        <v>37</v>
      </c>
      <c r="V1672" s="6" t="s">
        <v>37</v>
      </c>
      <c r="W1672" s="6" t="s">
        <v>197</v>
      </c>
      <c r="X1672" s="6" t="s">
        <v>940</v>
      </c>
      <c r="Y1672" s="6" t="s">
        <v>90</v>
      </c>
      <c r="Z1672" s="6" t="s">
        <v>3887</v>
      </c>
    </row>
    <row r="1673" spans="1:26" ht="13.2">
      <c r="A1673" s="5">
        <v>45175.850008877314</v>
      </c>
      <c r="B1673" s="6" t="s">
        <v>3885</v>
      </c>
      <c r="C1673" s="6" t="s">
        <v>27</v>
      </c>
      <c r="D1673" s="6" t="s">
        <v>3886</v>
      </c>
      <c r="E1673" s="6" t="s">
        <v>29</v>
      </c>
      <c r="F1673" s="6" t="s">
        <v>164</v>
      </c>
      <c r="G1673" s="6" t="s">
        <v>403</v>
      </c>
      <c r="H1673" s="6" t="s">
        <v>112</v>
      </c>
      <c r="I1673" s="6" t="s">
        <v>47</v>
      </c>
      <c r="J1673" s="6" t="s">
        <v>35</v>
      </c>
      <c r="K1673" s="6" t="s">
        <v>35</v>
      </c>
      <c r="L1673" s="6" t="s">
        <v>35</v>
      </c>
      <c r="M1673" s="6" t="s">
        <v>35</v>
      </c>
      <c r="N1673" s="6" t="s">
        <v>35</v>
      </c>
      <c r="O1673" s="6" t="s">
        <v>49</v>
      </c>
      <c r="P1673" s="6" t="s">
        <v>37</v>
      </c>
      <c r="Q1673" s="6" t="s">
        <v>37</v>
      </c>
      <c r="R1673" s="6" t="s">
        <v>37</v>
      </c>
      <c r="S1673" s="6" t="s">
        <v>37</v>
      </c>
      <c r="T1673" s="6" t="s">
        <v>49</v>
      </c>
      <c r="U1673" s="6" t="s">
        <v>49</v>
      </c>
      <c r="V1673" s="6" t="s">
        <v>37</v>
      </c>
      <c r="W1673" s="6" t="s">
        <v>197</v>
      </c>
      <c r="X1673" s="6" t="s">
        <v>1180</v>
      </c>
      <c r="Y1673" s="6" t="s">
        <v>90</v>
      </c>
      <c r="Z1673" s="6" t="s">
        <v>3888</v>
      </c>
    </row>
    <row r="1674" spans="1:26" ht="13.2">
      <c r="A1674" s="5">
        <v>45175.864914513892</v>
      </c>
      <c r="B1674" s="6" t="s">
        <v>3889</v>
      </c>
      <c r="C1674" s="6" t="s">
        <v>44</v>
      </c>
      <c r="D1674" s="6" t="s">
        <v>3890</v>
      </c>
      <c r="E1674" s="6" t="s">
        <v>75</v>
      </c>
      <c r="F1674" s="6" t="s">
        <v>30</v>
      </c>
      <c r="G1674" s="6" t="s">
        <v>31</v>
      </c>
      <c r="H1674" s="6" t="s">
        <v>94</v>
      </c>
      <c r="I1674" s="6" t="s">
        <v>47</v>
      </c>
      <c r="J1674" s="6" t="s">
        <v>60</v>
      </c>
      <c r="K1674" s="6" t="s">
        <v>48</v>
      </c>
      <c r="L1674" s="6" t="s">
        <v>48</v>
      </c>
      <c r="M1674" s="6" t="s">
        <v>48</v>
      </c>
      <c r="N1674" s="6" t="s">
        <v>48</v>
      </c>
      <c r="O1674" s="6" t="s">
        <v>49</v>
      </c>
      <c r="P1674" s="6" t="s">
        <v>37</v>
      </c>
      <c r="Q1674" s="6" t="s">
        <v>49</v>
      </c>
      <c r="R1674" s="6" t="s">
        <v>69</v>
      </c>
      <c r="S1674" s="6" t="s">
        <v>38</v>
      </c>
      <c r="T1674" s="6" t="s">
        <v>49</v>
      </c>
      <c r="U1674" s="6" t="s">
        <v>49</v>
      </c>
      <c r="V1674" s="6" t="s">
        <v>38</v>
      </c>
      <c r="W1674" s="6" t="s">
        <v>106</v>
      </c>
      <c r="X1674" s="6" t="s">
        <v>1223</v>
      </c>
      <c r="Y1674" s="6" t="s">
        <v>1546</v>
      </c>
      <c r="Z1674" s="6" t="s">
        <v>3891</v>
      </c>
    </row>
    <row r="1675" spans="1:26" ht="13.2">
      <c r="A1675" s="5">
        <v>45176.016791481481</v>
      </c>
      <c r="B1675" s="6" t="s">
        <v>3893</v>
      </c>
      <c r="C1675" s="6" t="s">
        <v>44</v>
      </c>
      <c r="D1675" s="6" t="s">
        <v>3894</v>
      </c>
      <c r="E1675" s="6" t="s">
        <v>29</v>
      </c>
      <c r="F1675" s="6" t="s">
        <v>30</v>
      </c>
      <c r="G1675" s="6" t="s">
        <v>31</v>
      </c>
      <c r="H1675" s="6" t="s">
        <v>3895</v>
      </c>
      <c r="I1675" s="6" t="s">
        <v>33</v>
      </c>
      <c r="J1675" s="6" t="s">
        <v>35</v>
      </c>
      <c r="K1675" s="6" t="s">
        <v>35</v>
      </c>
      <c r="L1675" s="6" t="s">
        <v>35</v>
      </c>
      <c r="M1675" s="6" t="s">
        <v>48</v>
      </c>
      <c r="N1675" s="6" t="s">
        <v>35</v>
      </c>
      <c r="O1675" s="6" t="s">
        <v>49</v>
      </c>
      <c r="P1675" s="6" t="s">
        <v>37</v>
      </c>
      <c r="Q1675" s="6" t="s">
        <v>37</v>
      </c>
      <c r="R1675" s="6" t="s">
        <v>49</v>
      </c>
      <c r="S1675" s="6" t="s">
        <v>69</v>
      </c>
      <c r="T1675" s="6" t="s">
        <v>49</v>
      </c>
      <c r="U1675" s="6" t="s">
        <v>37</v>
      </c>
      <c r="V1675" s="6" t="s">
        <v>37</v>
      </c>
      <c r="W1675" s="6" t="s">
        <v>50</v>
      </c>
      <c r="X1675" s="6" t="s">
        <v>2017</v>
      </c>
      <c r="Y1675" s="6" t="s">
        <v>3896</v>
      </c>
      <c r="Z1675" s="6" t="s">
        <v>3897</v>
      </c>
    </row>
    <row r="1676" spans="1:26" ht="13.2">
      <c r="A1676" s="5">
        <v>45176.366470162036</v>
      </c>
      <c r="B1676" s="6" t="s">
        <v>3901</v>
      </c>
      <c r="C1676" s="6" t="s">
        <v>44</v>
      </c>
      <c r="D1676" s="6" t="s">
        <v>3902</v>
      </c>
      <c r="E1676" s="6" t="s">
        <v>230</v>
      </c>
      <c r="F1676" s="6" t="s">
        <v>30</v>
      </c>
      <c r="G1676" s="6" t="s">
        <v>900</v>
      </c>
      <c r="H1676" s="6" t="s">
        <v>148</v>
      </c>
      <c r="I1676" s="6" t="s">
        <v>33</v>
      </c>
      <c r="J1676" s="6" t="s">
        <v>34</v>
      </c>
      <c r="K1676" s="6" t="s">
        <v>35</v>
      </c>
      <c r="L1676" s="6" t="s">
        <v>35</v>
      </c>
      <c r="M1676" s="6" t="s">
        <v>35</v>
      </c>
      <c r="N1676" s="6" t="s">
        <v>35</v>
      </c>
      <c r="O1676" s="6" t="s">
        <v>87</v>
      </c>
      <c r="P1676" s="6" t="s">
        <v>37</v>
      </c>
      <c r="Q1676" s="6" t="s">
        <v>37</v>
      </c>
      <c r="R1676" s="6" t="s">
        <v>49</v>
      </c>
      <c r="S1676" s="6" t="s">
        <v>49</v>
      </c>
      <c r="T1676" s="6" t="s">
        <v>37</v>
      </c>
      <c r="U1676" s="6" t="s">
        <v>37</v>
      </c>
      <c r="V1676" s="6" t="s">
        <v>37</v>
      </c>
      <c r="W1676" s="6" t="s">
        <v>139</v>
      </c>
      <c r="X1676" s="6" t="s">
        <v>1246</v>
      </c>
      <c r="Y1676" s="6" t="s">
        <v>276</v>
      </c>
      <c r="Z1676" s="6" t="s">
        <v>3903</v>
      </c>
    </row>
    <row r="1677" spans="1:26" ht="13.2">
      <c r="A1677" s="5">
        <v>45176.392019444444</v>
      </c>
      <c r="B1677" s="6" t="s">
        <v>3904</v>
      </c>
      <c r="C1677" s="6" t="s">
        <v>44</v>
      </c>
      <c r="D1677" s="6" t="s">
        <v>66</v>
      </c>
      <c r="E1677" s="6" t="s">
        <v>75</v>
      </c>
      <c r="F1677" s="6" t="s">
        <v>164</v>
      </c>
      <c r="G1677" s="6" t="s">
        <v>31</v>
      </c>
      <c r="H1677" s="6" t="s">
        <v>3905</v>
      </c>
      <c r="I1677" s="6" t="s">
        <v>47</v>
      </c>
      <c r="J1677" s="6" t="s">
        <v>60</v>
      </c>
      <c r="K1677" s="6" t="s">
        <v>60</v>
      </c>
      <c r="L1677" s="6" t="s">
        <v>48</v>
      </c>
      <c r="M1677" s="6" t="s">
        <v>48</v>
      </c>
      <c r="N1677" s="6" t="s">
        <v>60</v>
      </c>
      <c r="O1677" s="6" t="s">
        <v>87</v>
      </c>
      <c r="P1677" s="6" t="s">
        <v>49</v>
      </c>
      <c r="Q1677" s="6" t="s">
        <v>37</v>
      </c>
      <c r="R1677" s="6" t="s">
        <v>69</v>
      </c>
      <c r="S1677" s="6" t="s">
        <v>49</v>
      </c>
      <c r="T1677" s="6" t="s">
        <v>49</v>
      </c>
      <c r="U1677" s="6" t="s">
        <v>37</v>
      </c>
      <c r="V1677" s="6" t="s">
        <v>69</v>
      </c>
      <c r="W1677" s="6" t="s">
        <v>238</v>
      </c>
      <c r="X1677" s="6" t="s">
        <v>1246</v>
      </c>
      <c r="Y1677" s="6" t="s">
        <v>270</v>
      </c>
      <c r="Z1677" s="6" t="s">
        <v>3906</v>
      </c>
    </row>
    <row r="1678" spans="1:26" ht="13.2">
      <c r="A1678" s="5">
        <v>45176.3975971412</v>
      </c>
      <c r="B1678" s="6" t="s">
        <v>3907</v>
      </c>
      <c r="C1678" s="6" t="s">
        <v>44</v>
      </c>
      <c r="D1678" s="6" t="s">
        <v>694</v>
      </c>
      <c r="E1678" s="6" t="s">
        <v>29</v>
      </c>
      <c r="F1678" s="6" t="s">
        <v>30</v>
      </c>
      <c r="G1678" s="6" t="s">
        <v>31</v>
      </c>
      <c r="H1678" s="6" t="s">
        <v>83</v>
      </c>
      <c r="I1678" s="6" t="s">
        <v>33</v>
      </c>
      <c r="J1678" s="6" t="s">
        <v>34</v>
      </c>
      <c r="K1678" s="6" t="s">
        <v>35</v>
      </c>
      <c r="L1678" s="6" t="s">
        <v>34</v>
      </c>
      <c r="M1678" s="6" t="s">
        <v>326</v>
      </c>
      <c r="N1678" s="6" t="s">
        <v>35</v>
      </c>
      <c r="O1678" s="6" t="s">
        <v>929</v>
      </c>
      <c r="P1678" s="6" t="s">
        <v>49</v>
      </c>
      <c r="Q1678" s="6" t="s">
        <v>49</v>
      </c>
      <c r="R1678" s="6" t="s">
        <v>37</v>
      </c>
      <c r="S1678" s="6" t="s">
        <v>38</v>
      </c>
      <c r="T1678" s="6" t="s">
        <v>49</v>
      </c>
      <c r="U1678" s="6" t="s">
        <v>38</v>
      </c>
      <c r="V1678" s="6" t="s">
        <v>37</v>
      </c>
      <c r="W1678" s="6" t="s">
        <v>3908</v>
      </c>
      <c r="X1678" s="6" t="s">
        <v>1792</v>
      </c>
      <c r="Y1678" s="6" t="s">
        <v>3909</v>
      </c>
      <c r="Z1678" s="6" t="s">
        <v>3910</v>
      </c>
    </row>
    <row r="1679" spans="1:26" ht="13.2">
      <c r="A1679" s="5">
        <v>45176.398886145835</v>
      </c>
      <c r="B1679" s="6" t="s">
        <v>3911</v>
      </c>
      <c r="C1679" s="6" t="s">
        <v>27</v>
      </c>
      <c r="D1679" s="6" t="s">
        <v>111</v>
      </c>
      <c r="E1679" s="6" t="s">
        <v>29</v>
      </c>
      <c r="F1679" s="6" t="s">
        <v>30</v>
      </c>
      <c r="G1679" s="6" t="s">
        <v>403</v>
      </c>
      <c r="H1679" s="6" t="s">
        <v>112</v>
      </c>
      <c r="I1679" s="6" t="s">
        <v>47</v>
      </c>
      <c r="J1679" s="6" t="s">
        <v>48</v>
      </c>
      <c r="K1679" s="6" t="s">
        <v>35</v>
      </c>
      <c r="L1679" s="6" t="s">
        <v>35</v>
      </c>
      <c r="M1679" s="6" t="s">
        <v>35</v>
      </c>
      <c r="N1679" s="6" t="s">
        <v>35</v>
      </c>
      <c r="O1679" s="6" t="s">
        <v>87</v>
      </c>
      <c r="P1679" s="6" t="s">
        <v>37</v>
      </c>
      <c r="Q1679" s="6" t="s">
        <v>38</v>
      </c>
      <c r="R1679" s="6" t="s">
        <v>37</v>
      </c>
      <c r="S1679" s="6" t="s">
        <v>37</v>
      </c>
      <c r="T1679" s="6" t="s">
        <v>37</v>
      </c>
      <c r="U1679" s="6" t="s">
        <v>37</v>
      </c>
      <c r="V1679" s="6" t="s">
        <v>37</v>
      </c>
      <c r="W1679" s="6" t="s">
        <v>88</v>
      </c>
      <c r="X1679" s="6" t="s">
        <v>1141</v>
      </c>
      <c r="Y1679" s="6" t="s">
        <v>168</v>
      </c>
      <c r="Z1679" s="6" t="s">
        <v>3912</v>
      </c>
    </row>
    <row r="1680" spans="1:26" ht="13.2">
      <c r="A1680" s="5">
        <v>45176.418601226847</v>
      </c>
      <c r="B1680" s="6" t="s">
        <v>3913</v>
      </c>
      <c r="C1680" s="6" t="s">
        <v>44</v>
      </c>
      <c r="D1680" s="6" t="s">
        <v>844</v>
      </c>
      <c r="E1680" s="6" t="s">
        <v>29</v>
      </c>
      <c r="F1680" s="6" t="s">
        <v>30</v>
      </c>
      <c r="G1680" s="6" t="s">
        <v>31</v>
      </c>
      <c r="H1680" s="6" t="s">
        <v>125</v>
      </c>
      <c r="I1680" s="6" t="s">
        <v>47</v>
      </c>
      <c r="J1680" s="6" t="s">
        <v>35</v>
      </c>
      <c r="K1680" s="6" t="s">
        <v>48</v>
      </c>
      <c r="L1680" s="6" t="s">
        <v>48</v>
      </c>
      <c r="M1680" s="6" t="s">
        <v>48</v>
      </c>
      <c r="N1680" s="6" t="s">
        <v>34</v>
      </c>
      <c r="O1680" s="6" t="s">
        <v>49</v>
      </c>
      <c r="P1680" s="6" t="s">
        <v>37</v>
      </c>
      <c r="Q1680" s="6" t="s">
        <v>37</v>
      </c>
      <c r="R1680" s="6" t="s">
        <v>49</v>
      </c>
      <c r="S1680" s="6" t="s">
        <v>49</v>
      </c>
      <c r="T1680" s="6" t="s">
        <v>49</v>
      </c>
      <c r="U1680" s="6" t="s">
        <v>37</v>
      </c>
      <c r="V1680" s="6" t="s">
        <v>38</v>
      </c>
      <c r="W1680" s="6" t="s">
        <v>95</v>
      </c>
      <c r="X1680" s="6" t="s">
        <v>1006</v>
      </c>
      <c r="Y1680" s="6" t="s">
        <v>223</v>
      </c>
      <c r="Z1680" s="6" t="s">
        <v>3914</v>
      </c>
    </row>
    <row r="1681" spans="1:26" ht="13.2">
      <c r="A1681" s="5">
        <v>45176.42095049769</v>
      </c>
      <c r="B1681" s="6" t="s">
        <v>3917</v>
      </c>
      <c r="C1681" s="6" t="s">
        <v>27</v>
      </c>
      <c r="D1681" s="6" t="s">
        <v>3918</v>
      </c>
      <c r="E1681" s="6" t="s">
        <v>230</v>
      </c>
      <c r="F1681" s="6" t="s">
        <v>164</v>
      </c>
      <c r="G1681" s="6" t="s">
        <v>1349</v>
      </c>
      <c r="H1681" s="6" t="s">
        <v>148</v>
      </c>
      <c r="I1681" s="6" t="s">
        <v>47</v>
      </c>
      <c r="J1681" s="6" t="s">
        <v>35</v>
      </c>
      <c r="K1681" s="6" t="s">
        <v>48</v>
      </c>
      <c r="L1681" s="6" t="s">
        <v>35</v>
      </c>
      <c r="M1681" s="6" t="s">
        <v>48</v>
      </c>
      <c r="N1681" s="6" t="s">
        <v>48</v>
      </c>
      <c r="O1681" s="6" t="s">
        <v>49</v>
      </c>
      <c r="P1681" s="6" t="s">
        <v>49</v>
      </c>
      <c r="Q1681" s="6" t="s">
        <v>37</v>
      </c>
      <c r="R1681" s="6" t="s">
        <v>69</v>
      </c>
      <c r="S1681" s="6" t="s">
        <v>49</v>
      </c>
      <c r="T1681" s="6" t="s">
        <v>49</v>
      </c>
      <c r="U1681" s="6" t="s">
        <v>37</v>
      </c>
      <c r="V1681" s="6" t="s">
        <v>37</v>
      </c>
      <c r="W1681" s="6" t="s">
        <v>77</v>
      </c>
      <c r="X1681" s="6" t="s">
        <v>1280</v>
      </c>
      <c r="Y1681" s="6" t="s">
        <v>1546</v>
      </c>
      <c r="Z1681" s="6" t="s">
        <v>1013</v>
      </c>
    </row>
    <row r="1682" spans="1:26" ht="13.2">
      <c r="A1682" s="5">
        <v>45176.423018553236</v>
      </c>
      <c r="B1682" s="6" t="s">
        <v>3919</v>
      </c>
      <c r="C1682" s="6" t="s">
        <v>27</v>
      </c>
      <c r="D1682" s="6" t="s">
        <v>118</v>
      </c>
      <c r="E1682" s="6" t="s">
        <v>75</v>
      </c>
      <c r="F1682" s="6" t="s">
        <v>30</v>
      </c>
      <c r="G1682" s="6" t="s">
        <v>31</v>
      </c>
      <c r="H1682" s="6" t="s">
        <v>46</v>
      </c>
      <c r="I1682" s="6" t="s">
        <v>47</v>
      </c>
      <c r="J1682" s="6" t="s">
        <v>35</v>
      </c>
      <c r="K1682" s="6" t="s">
        <v>35</v>
      </c>
      <c r="L1682" s="6" t="s">
        <v>48</v>
      </c>
      <c r="M1682" s="6" t="s">
        <v>48</v>
      </c>
      <c r="N1682" s="6" t="s">
        <v>35</v>
      </c>
      <c r="O1682" s="6" t="s">
        <v>49</v>
      </c>
      <c r="P1682" s="6" t="s">
        <v>37</v>
      </c>
      <c r="Q1682" s="6" t="s">
        <v>49</v>
      </c>
      <c r="R1682" s="6" t="s">
        <v>49</v>
      </c>
      <c r="S1682" s="6" t="s">
        <v>49</v>
      </c>
      <c r="T1682" s="6" t="s">
        <v>49</v>
      </c>
      <c r="U1682" s="6" t="s">
        <v>49</v>
      </c>
      <c r="V1682" s="6" t="s">
        <v>49</v>
      </c>
      <c r="W1682" s="6" t="s">
        <v>159</v>
      </c>
      <c r="X1682" s="6" t="s">
        <v>940</v>
      </c>
      <c r="Y1682" s="6" t="s">
        <v>168</v>
      </c>
      <c r="Z1682" s="6" t="s">
        <v>3920</v>
      </c>
    </row>
    <row r="1683" spans="1:26" ht="13.2">
      <c r="A1683" s="5">
        <v>45176.427713356483</v>
      </c>
      <c r="B1683" s="6" t="s">
        <v>3923</v>
      </c>
      <c r="C1683" s="6" t="s">
        <v>44</v>
      </c>
      <c r="D1683" s="6" t="s">
        <v>3924</v>
      </c>
      <c r="E1683" s="6" t="s">
        <v>75</v>
      </c>
      <c r="F1683" s="6" t="s">
        <v>76</v>
      </c>
      <c r="G1683" s="6" t="s">
        <v>31</v>
      </c>
      <c r="H1683" s="6" t="s">
        <v>32</v>
      </c>
      <c r="I1683" s="6" t="s">
        <v>33</v>
      </c>
      <c r="J1683" s="6" t="s">
        <v>35</v>
      </c>
      <c r="K1683" s="6" t="s">
        <v>35</v>
      </c>
      <c r="L1683" s="6" t="s">
        <v>35</v>
      </c>
      <c r="M1683" s="6" t="s">
        <v>35</v>
      </c>
      <c r="N1683" s="6" t="s">
        <v>35</v>
      </c>
      <c r="O1683" s="6" t="s">
        <v>49</v>
      </c>
      <c r="P1683" s="6" t="s">
        <v>49</v>
      </c>
      <c r="Q1683" s="6" t="s">
        <v>49</v>
      </c>
      <c r="R1683" s="6" t="s">
        <v>37</v>
      </c>
      <c r="S1683" s="6" t="s">
        <v>69</v>
      </c>
      <c r="T1683" s="6" t="s">
        <v>49</v>
      </c>
      <c r="U1683" s="6" t="s">
        <v>37</v>
      </c>
      <c r="V1683" s="6" t="s">
        <v>37</v>
      </c>
      <c r="W1683" s="6" t="s">
        <v>50</v>
      </c>
      <c r="X1683" s="6" t="s">
        <v>1107</v>
      </c>
      <c r="Y1683" s="6" t="s">
        <v>404</v>
      </c>
      <c r="Z1683" s="6" t="s">
        <v>3925</v>
      </c>
    </row>
    <row r="1684" spans="1:26" ht="13.2">
      <c r="A1684" s="5">
        <v>45176.430235081018</v>
      </c>
      <c r="B1684" s="6" t="s">
        <v>3926</v>
      </c>
      <c r="C1684" s="6" t="s">
        <v>44</v>
      </c>
      <c r="D1684" s="6" t="s">
        <v>118</v>
      </c>
      <c r="E1684" s="6" t="s">
        <v>56</v>
      </c>
      <c r="F1684" s="6" t="s">
        <v>164</v>
      </c>
      <c r="G1684" s="6" t="s">
        <v>31</v>
      </c>
      <c r="H1684" s="6" t="s">
        <v>32</v>
      </c>
      <c r="I1684" s="6" t="s">
        <v>47</v>
      </c>
      <c r="J1684" s="6" t="s">
        <v>35</v>
      </c>
      <c r="K1684" s="6" t="s">
        <v>48</v>
      </c>
      <c r="L1684" s="6" t="s">
        <v>35</v>
      </c>
      <c r="M1684" s="6" t="s">
        <v>48</v>
      </c>
      <c r="N1684" s="6" t="s">
        <v>35</v>
      </c>
      <c r="O1684" s="6" t="s">
        <v>49</v>
      </c>
      <c r="P1684" s="6" t="s">
        <v>37</v>
      </c>
      <c r="Q1684" s="6" t="s">
        <v>37</v>
      </c>
      <c r="R1684" s="6" t="s">
        <v>37</v>
      </c>
      <c r="S1684" s="6" t="s">
        <v>49</v>
      </c>
      <c r="T1684" s="6" t="s">
        <v>49</v>
      </c>
      <c r="U1684" s="6" t="s">
        <v>49</v>
      </c>
      <c r="V1684" s="6" t="s">
        <v>37</v>
      </c>
      <c r="W1684" s="6" t="s">
        <v>95</v>
      </c>
      <c r="X1684" s="6" t="s">
        <v>1861</v>
      </c>
      <c r="Y1684" s="6" t="s">
        <v>156</v>
      </c>
      <c r="Z1684" s="6" t="s">
        <v>3927</v>
      </c>
    </row>
    <row r="1685" spans="1:26" ht="13.2">
      <c r="A1685" s="5">
        <v>45176.431642083335</v>
      </c>
      <c r="B1685" s="6" t="s">
        <v>3928</v>
      </c>
      <c r="C1685" s="6" t="s">
        <v>44</v>
      </c>
      <c r="D1685" s="6" t="s">
        <v>3929</v>
      </c>
      <c r="E1685" s="6" t="s">
        <v>230</v>
      </c>
      <c r="F1685" s="6" t="s">
        <v>30</v>
      </c>
      <c r="G1685" s="6" t="s">
        <v>3930</v>
      </c>
      <c r="H1685" s="6" t="s">
        <v>94</v>
      </c>
      <c r="I1685" s="6" t="s">
        <v>33</v>
      </c>
      <c r="J1685" s="6" t="s">
        <v>34</v>
      </c>
      <c r="K1685" s="6" t="s">
        <v>34</v>
      </c>
      <c r="L1685" s="6" t="s">
        <v>34</v>
      </c>
      <c r="M1685" s="6" t="s">
        <v>34</v>
      </c>
      <c r="N1685" s="6" t="s">
        <v>34</v>
      </c>
      <c r="O1685" s="6" t="s">
        <v>36</v>
      </c>
      <c r="P1685" s="6" t="s">
        <v>38</v>
      </c>
      <c r="Q1685" s="6" t="s">
        <v>38</v>
      </c>
      <c r="R1685" s="6" t="s">
        <v>38</v>
      </c>
      <c r="S1685" s="6" t="s">
        <v>38</v>
      </c>
      <c r="T1685" s="6" t="s">
        <v>38</v>
      </c>
      <c r="U1685" s="6" t="s">
        <v>38</v>
      </c>
      <c r="V1685" s="6" t="s">
        <v>38</v>
      </c>
      <c r="W1685" s="6" t="s">
        <v>191</v>
      </c>
      <c r="X1685" s="6" t="s">
        <v>1542</v>
      </c>
      <c r="Y1685" s="6" t="s">
        <v>1395</v>
      </c>
      <c r="Z1685" s="6" t="s">
        <v>3931</v>
      </c>
    </row>
    <row r="1686" spans="1:26" ht="13.2">
      <c r="A1686" s="5">
        <v>45176.443525520837</v>
      </c>
      <c r="B1686" s="6" t="s">
        <v>3936</v>
      </c>
      <c r="C1686" s="6" t="s">
        <v>27</v>
      </c>
      <c r="D1686" s="6" t="s">
        <v>2079</v>
      </c>
      <c r="E1686" s="6" t="s">
        <v>29</v>
      </c>
      <c r="F1686" s="6" t="s">
        <v>30</v>
      </c>
      <c r="G1686" s="6" t="s">
        <v>31</v>
      </c>
      <c r="H1686" s="6" t="s">
        <v>46</v>
      </c>
      <c r="I1686" s="6" t="s">
        <v>33</v>
      </c>
      <c r="J1686" s="6" t="s">
        <v>48</v>
      </c>
      <c r="K1686" s="6" t="s">
        <v>34</v>
      </c>
      <c r="L1686" s="6" t="s">
        <v>35</v>
      </c>
      <c r="M1686" s="6" t="s">
        <v>34</v>
      </c>
      <c r="N1686" s="6" t="s">
        <v>34</v>
      </c>
      <c r="O1686" s="6" t="s">
        <v>87</v>
      </c>
      <c r="P1686" s="6" t="s">
        <v>37</v>
      </c>
      <c r="Q1686" s="6" t="s">
        <v>37</v>
      </c>
      <c r="R1686" s="6" t="s">
        <v>37</v>
      </c>
      <c r="S1686" s="6" t="s">
        <v>37</v>
      </c>
      <c r="T1686" s="6" t="s">
        <v>37</v>
      </c>
      <c r="U1686" s="6" t="s">
        <v>37</v>
      </c>
      <c r="V1686" s="6" t="s">
        <v>37</v>
      </c>
      <c r="W1686" s="6" t="s">
        <v>95</v>
      </c>
      <c r="X1686" s="6" t="s">
        <v>2356</v>
      </c>
      <c r="Y1686" s="6" t="s">
        <v>3309</v>
      </c>
      <c r="Z1686" s="6" t="s">
        <v>3937</v>
      </c>
    </row>
    <row r="1687" spans="1:26" ht="13.2">
      <c r="A1687" s="5">
        <v>45176.45422605324</v>
      </c>
      <c r="B1687" s="6" t="s">
        <v>3940</v>
      </c>
      <c r="C1687" s="6" t="s">
        <v>44</v>
      </c>
      <c r="D1687" s="6" t="s">
        <v>66</v>
      </c>
      <c r="E1687" s="6" t="s">
        <v>75</v>
      </c>
      <c r="F1687" s="6" t="s">
        <v>30</v>
      </c>
      <c r="G1687" s="6" t="s">
        <v>31</v>
      </c>
      <c r="H1687" s="6" t="s">
        <v>148</v>
      </c>
      <c r="I1687" s="6" t="s">
        <v>47</v>
      </c>
      <c r="J1687" s="6" t="s">
        <v>35</v>
      </c>
      <c r="K1687" s="6" t="s">
        <v>35</v>
      </c>
      <c r="L1687" s="6" t="s">
        <v>48</v>
      </c>
      <c r="M1687" s="6" t="s">
        <v>48</v>
      </c>
      <c r="N1687" s="6" t="s">
        <v>35</v>
      </c>
      <c r="O1687" s="6" t="s">
        <v>87</v>
      </c>
      <c r="P1687" s="6" t="s">
        <v>37</v>
      </c>
      <c r="Q1687" s="6" t="s">
        <v>37</v>
      </c>
      <c r="R1687" s="6" t="s">
        <v>37</v>
      </c>
      <c r="S1687" s="6" t="s">
        <v>37</v>
      </c>
      <c r="T1687" s="6" t="s">
        <v>37</v>
      </c>
      <c r="U1687" s="6" t="s">
        <v>37</v>
      </c>
      <c r="V1687" s="6" t="s">
        <v>37</v>
      </c>
      <c r="W1687" s="6" t="s">
        <v>119</v>
      </c>
      <c r="X1687" s="6" t="s">
        <v>1578</v>
      </c>
      <c r="Y1687" s="6" t="s">
        <v>474</v>
      </c>
      <c r="Z1687" s="6" t="s">
        <v>3941</v>
      </c>
    </row>
    <row r="1688" spans="1:26" ht="13.2">
      <c r="A1688" s="5">
        <v>45176.467260011574</v>
      </c>
      <c r="B1688" s="6" t="s">
        <v>3947</v>
      </c>
      <c r="C1688" s="6" t="s">
        <v>44</v>
      </c>
      <c r="D1688" s="6" t="s">
        <v>3452</v>
      </c>
      <c r="E1688" s="6" t="s">
        <v>29</v>
      </c>
      <c r="F1688" s="6" t="s">
        <v>30</v>
      </c>
      <c r="G1688" s="6" t="s">
        <v>31</v>
      </c>
      <c r="H1688" s="6" t="s">
        <v>148</v>
      </c>
      <c r="I1688" s="6" t="s">
        <v>33</v>
      </c>
      <c r="J1688" s="6" t="s">
        <v>35</v>
      </c>
      <c r="K1688" s="6" t="s">
        <v>35</v>
      </c>
      <c r="L1688" s="6" t="s">
        <v>35</v>
      </c>
      <c r="M1688" s="6" t="s">
        <v>48</v>
      </c>
      <c r="N1688" s="6" t="s">
        <v>35</v>
      </c>
      <c r="O1688" s="6" t="s">
        <v>49</v>
      </c>
      <c r="P1688" s="6" t="s">
        <v>49</v>
      </c>
      <c r="Q1688" s="6" t="s">
        <v>37</v>
      </c>
      <c r="R1688" s="6" t="s">
        <v>49</v>
      </c>
      <c r="S1688" s="6" t="s">
        <v>37</v>
      </c>
      <c r="T1688" s="6" t="s">
        <v>49</v>
      </c>
      <c r="U1688" s="6" t="s">
        <v>37</v>
      </c>
      <c r="V1688" s="6" t="s">
        <v>37</v>
      </c>
      <c r="W1688" s="6" t="s">
        <v>191</v>
      </c>
      <c r="X1688" s="6" t="s">
        <v>3244</v>
      </c>
      <c r="Y1688" s="6" t="s">
        <v>223</v>
      </c>
      <c r="Z1688" s="6" t="s">
        <v>3948</v>
      </c>
    </row>
    <row r="1689" spans="1:26" ht="13.2">
      <c r="A1689" s="5">
        <v>45176.46761850694</v>
      </c>
      <c r="B1689" s="6" t="s">
        <v>3949</v>
      </c>
      <c r="C1689" s="6" t="s">
        <v>27</v>
      </c>
      <c r="D1689" s="6" t="s">
        <v>3156</v>
      </c>
      <c r="E1689" s="6" t="s">
        <v>29</v>
      </c>
      <c r="F1689" s="6" t="s">
        <v>30</v>
      </c>
      <c r="G1689" s="6" t="s">
        <v>31</v>
      </c>
      <c r="H1689" s="6" t="s">
        <v>3950</v>
      </c>
      <c r="I1689" s="6" t="s">
        <v>47</v>
      </c>
      <c r="J1689" s="6" t="s">
        <v>48</v>
      </c>
      <c r="K1689" s="6" t="s">
        <v>48</v>
      </c>
      <c r="L1689" s="6" t="s">
        <v>48</v>
      </c>
      <c r="M1689" s="6" t="s">
        <v>48</v>
      </c>
      <c r="N1689" s="6" t="s">
        <v>48</v>
      </c>
      <c r="O1689" s="6" t="s">
        <v>49</v>
      </c>
      <c r="P1689" s="6" t="s">
        <v>49</v>
      </c>
      <c r="Q1689" s="6" t="s">
        <v>49</v>
      </c>
      <c r="R1689" s="6" t="s">
        <v>49</v>
      </c>
      <c r="S1689" s="6" t="s">
        <v>49</v>
      </c>
      <c r="T1689" s="6" t="s">
        <v>49</v>
      </c>
      <c r="U1689" s="6" t="s">
        <v>49</v>
      </c>
      <c r="V1689" s="6" t="s">
        <v>49</v>
      </c>
      <c r="W1689" s="6" t="s">
        <v>139</v>
      </c>
      <c r="X1689" s="6" t="s">
        <v>1444</v>
      </c>
      <c r="Y1689" s="6" t="s">
        <v>2104</v>
      </c>
      <c r="Z1689" s="6" t="s">
        <v>3951</v>
      </c>
    </row>
    <row r="1690" spans="1:26" ht="13.2">
      <c r="A1690" s="5">
        <v>45176.47037372685</v>
      </c>
      <c r="B1690" s="6" t="s">
        <v>3952</v>
      </c>
      <c r="C1690" s="6" t="s">
        <v>27</v>
      </c>
      <c r="D1690" s="6" t="s">
        <v>1355</v>
      </c>
      <c r="E1690" s="6" t="s">
        <v>75</v>
      </c>
      <c r="F1690" s="6" t="s">
        <v>76</v>
      </c>
      <c r="G1690" s="6" t="s">
        <v>31</v>
      </c>
      <c r="H1690" s="6" t="s">
        <v>201</v>
      </c>
      <c r="I1690" s="6" t="s">
        <v>47</v>
      </c>
      <c r="J1690" s="6" t="s">
        <v>48</v>
      </c>
      <c r="K1690" s="6" t="s">
        <v>35</v>
      </c>
      <c r="L1690" s="6" t="s">
        <v>48</v>
      </c>
      <c r="M1690" s="6" t="s">
        <v>48</v>
      </c>
      <c r="N1690" s="6" t="s">
        <v>35</v>
      </c>
      <c r="O1690" s="6" t="s">
        <v>87</v>
      </c>
      <c r="P1690" s="6" t="s">
        <v>37</v>
      </c>
      <c r="Q1690" s="6" t="s">
        <v>37</v>
      </c>
      <c r="R1690" s="6" t="s">
        <v>49</v>
      </c>
      <c r="S1690" s="6" t="s">
        <v>49</v>
      </c>
      <c r="T1690" s="6" t="s">
        <v>37</v>
      </c>
      <c r="U1690" s="6" t="s">
        <v>49</v>
      </c>
      <c r="V1690" s="6" t="s">
        <v>37</v>
      </c>
      <c r="W1690" s="6" t="s">
        <v>126</v>
      </c>
      <c r="X1690" s="6" t="s">
        <v>1026</v>
      </c>
      <c r="Y1690" s="6" t="s">
        <v>1617</v>
      </c>
      <c r="Z1690" s="6" t="s">
        <v>3953</v>
      </c>
    </row>
    <row r="1691" spans="1:26" ht="13.2">
      <c r="A1691" s="5">
        <v>45176.503448020834</v>
      </c>
      <c r="B1691" s="6" t="s">
        <v>3975</v>
      </c>
      <c r="C1691" s="6" t="s">
        <v>27</v>
      </c>
      <c r="D1691" s="6" t="s">
        <v>558</v>
      </c>
      <c r="E1691" s="6" t="s">
        <v>29</v>
      </c>
      <c r="F1691" s="6" t="s">
        <v>248</v>
      </c>
      <c r="G1691" s="6" t="s">
        <v>31</v>
      </c>
      <c r="H1691" s="6" t="s">
        <v>658</v>
      </c>
      <c r="I1691" s="6" t="s">
        <v>47</v>
      </c>
      <c r="J1691" s="6" t="s">
        <v>35</v>
      </c>
      <c r="K1691" s="6" t="s">
        <v>35</v>
      </c>
      <c r="L1691" s="6" t="s">
        <v>48</v>
      </c>
      <c r="M1691" s="6" t="s">
        <v>48</v>
      </c>
      <c r="N1691" s="6" t="s">
        <v>48</v>
      </c>
      <c r="O1691" s="6" t="s">
        <v>49</v>
      </c>
      <c r="P1691" s="6" t="s">
        <v>49</v>
      </c>
      <c r="Q1691" s="6" t="s">
        <v>37</v>
      </c>
      <c r="R1691" s="6" t="s">
        <v>49</v>
      </c>
      <c r="S1691" s="6" t="s">
        <v>49</v>
      </c>
      <c r="T1691" s="6" t="s">
        <v>37</v>
      </c>
      <c r="U1691" s="6" t="s">
        <v>37</v>
      </c>
      <c r="V1691" s="6" t="s">
        <v>37</v>
      </c>
      <c r="W1691" s="6" t="s">
        <v>159</v>
      </c>
      <c r="X1691" s="6" t="s">
        <v>1652</v>
      </c>
      <c r="Y1691" s="6" t="s">
        <v>1089</v>
      </c>
      <c r="Z1691" s="6" t="s">
        <v>3976</v>
      </c>
    </row>
    <row r="1692" spans="1:26" ht="13.2">
      <c r="A1692" s="5">
        <v>45176.503861122685</v>
      </c>
      <c r="B1692" s="6" t="s">
        <v>3977</v>
      </c>
      <c r="C1692" s="6" t="s">
        <v>44</v>
      </c>
      <c r="D1692" s="6" t="s">
        <v>2642</v>
      </c>
      <c r="E1692" s="6" t="s">
        <v>75</v>
      </c>
      <c r="F1692" s="6" t="s">
        <v>30</v>
      </c>
      <c r="G1692" s="6" t="s">
        <v>31</v>
      </c>
      <c r="H1692" s="6" t="s">
        <v>83</v>
      </c>
      <c r="I1692" s="6" t="s">
        <v>47</v>
      </c>
      <c r="J1692" s="6" t="s">
        <v>48</v>
      </c>
      <c r="K1692" s="6" t="s">
        <v>48</v>
      </c>
      <c r="L1692" s="6" t="s">
        <v>60</v>
      </c>
      <c r="M1692" s="6" t="s">
        <v>48</v>
      </c>
      <c r="N1692" s="6" t="s">
        <v>48</v>
      </c>
      <c r="O1692" s="6" t="s">
        <v>68</v>
      </c>
      <c r="P1692" s="6" t="s">
        <v>69</v>
      </c>
      <c r="Q1692" s="6" t="s">
        <v>49</v>
      </c>
      <c r="R1692" s="6" t="s">
        <v>69</v>
      </c>
      <c r="S1692" s="6" t="s">
        <v>49</v>
      </c>
      <c r="T1692" s="6" t="s">
        <v>49</v>
      </c>
      <c r="U1692" s="6" t="s">
        <v>49</v>
      </c>
      <c r="V1692" s="6" t="s">
        <v>69</v>
      </c>
      <c r="W1692" s="6" t="s">
        <v>191</v>
      </c>
      <c r="X1692" s="6" t="s">
        <v>1004</v>
      </c>
      <c r="Y1692" s="6" t="s">
        <v>97</v>
      </c>
      <c r="Z1692" s="6" t="s">
        <v>3978</v>
      </c>
    </row>
    <row r="1693" spans="1:26" ht="13.2">
      <c r="A1693" s="5">
        <v>45176.505408564815</v>
      </c>
      <c r="B1693" s="6" t="s">
        <v>3983</v>
      </c>
      <c r="C1693" s="6" t="s">
        <v>27</v>
      </c>
      <c r="D1693" s="6" t="s">
        <v>1549</v>
      </c>
      <c r="E1693" s="6" t="s">
        <v>75</v>
      </c>
      <c r="F1693" s="6" t="s">
        <v>30</v>
      </c>
      <c r="G1693" s="6" t="s">
        <v>31</v>
      </c>
      <c r="H1693" s="6" t="s">
        <v>125</v>
      </c>
      <c r="I1693" s="6" t="s">
        <v>47</v>
      </c>
      <c r="J1693" s="6" t="s">
        <v>48</v>
      </c>
      <c r="K1693" s="6" t="s">
        <v>48</v>
      </c>
      <c r="L1693" s="6" t="s">
        <v>48</v>
      </c>
      <c r="M1693" s="6" t="s">
        <v>48</v>
      </c>
      <c r="N1693" s="6" t="s">
        <v>48</v>
      </c>
      <c r="O1693" s="6" t="s">
        <v>87</v>
      </c>
      <c r="P1693" s="6" t="s">
        <v>37</v>
      </c>
      <c r="Q1693" s="6" t="s">
        <v>37</v>
      </c>
      <c r="R1693" s="6" t="s">
        <v>49</v>
      </c>
      <c r="S1693" s="6" t="s">
        <v>49</v>
      </c>
      <c r="T1693" s="6" t="s">
        <v>49</v>
      </c>
      <c r="U1693" s="6" t="s">
        <v>49</v>
      </c>
      <c r="V1693" s="6" t="s">
        <v>37</v>
      </c>
      <c r="W1693" s="6" t="s">
        <v>206</v>
      </c>
      <c r="X1693" s="6" t="s">
        <v>1391</v>
      </c>
      <c r="Y1693" s="6" t="s">
        <v>447</v>
      </c>
      <c r="Z1693" s="6" t="s">
        <v>3984</v>
      </c>
    </row>
    <row r="1694" spans="1:26" ht="13.2">
      <c r="A1694" s="5">
        <v>45176.51490652778</v>
      </c>
      <c r="B1694" s="6" t="s">
        <v>3994</v>
      </c>
      <c r="C1694" s="6" t="s">
        <v>27</v>
      </c>
      <c r="D1694" s="6" t="s">
        <v>118</v>
      </c>
      <c r="E1694" s="6" t="s">
        <v>75</v>
      </c>
      <c r="F1694" s="6" t="s">
        <v>30</v>
      </c>
      <c r="G1694" s="6" t="s">
        <v>214</v>
      </c>
      <c r="H1694" s="6" t="s">
        <v>83</v>
      </c>
      <c r="I1694" s="6" t="s">
        <v>47</v>
      </c>
      <c r="J1694" s="6" t="s">
        <v>48</v>
      </c>
      <c r="K1694" s="6" t="s">
        <v>48</v>
      </c>
      <c r="L1694" s="6" t="s">
        <v>48</v>
      </c>
      <c r="M1694" s="6" t="s">
        <v>48</v>
      </c>
      <c r="N1694" s="6" t="s">
        <v>48</v>
      </c>
      <c r="O1694" s="6" t="s">
        <v>68</v>
      </c>
      <c r="P1694" s="6" t="s">
        <v>49</v>
      </c>
      <c r="Q1694" s="6" t="s">
        <v>49</v>
      </c>
      <c r="R1694" s="6" t="s">
        <v>49</v>
      </c>
      <c r="S1694" s="6" t="s">
        <v>37</v>
      </c>
      <c r="T1694" s="6" t="s">
        <v>37</v>
      </c>
      <c r="U1694" s="6" t="s">
        <v>38</v>
      </c>
      <c r="V1694" s="6" t="s">
        <v>37</v>
      </c>
      <c r="W1694" s="6" t="s">
        <v>39</v>
      </c>
      <c r="X1694" s="6" t="s">
        <v>1070</v>
      </c>
      <c r="Y1694" s="6" t="s">
        <v>490</v>
      </c>
      <c r="Z1694" s="6" t="s">
        <v>3995</v>
      </c>
    </row>
    <row r="1695" spans="1:26" ht="13.2">
      <c r="A1695" s="5">
        <v>45176.524053877314</v>
      </c>
      <c r="B1695" s="6" t="s">
        <v>3998</v>
      </c>
      <c r="C1695" s="6" t="s">
        <v>27</v>
      </c>
      <c r="D1695" s="6" t="s">
        <v>3999</v>
      </c>
      <c r="E1695" s="6" t="s">
        <v>75</v>
      </c>
      <c r="F1695" s="6" t="s">
        <v>30</v>
      </c>
      <c r="G1695" s="6" t="s">
        <v>214</v>
      </c>
      <c r="H1695" s="6" t="s">
        <v>83</v>
      </c>
      <c r="I1695" s="6" t="s">
        <v>33</v>
      </c>
      <c r="J1695" s="6" t="s">
        <v>35</v>
      </c>
      <c r="K1695" s="6" t="s">
        <v>48</v>
      </c>
      <c r="L1695" s="6" t="s">
        <v>35</v>
      </c>
      <c r="M1695" s="6" t="s">
        <v>48</v>
      </c>
      <c r="N1695" s="6" t="s">
        <v>35</v>
      </c>
      <c r="O1695" s="6" t="s">
        <v>87</v>
      </c>
      <c r="P1695" s="6" t="s">
        <v>37</v>
      </c>
      <c r="Q1695" s="6" t="s">
        <v>37</v>
      </c>
      <c r="R1695" s="6" t="s">
        <v>37</v>
      </c>
      <c r="S1695" s="6" t="s">
        <v>37</v>
      </c>
      <c r="T1695" s="6" t="s">
        <v>37</v>
      </c>
      <c r="U1695" s="6" t="s">
        <v>37</v>
      </c>
      <c r="V1695" s="6" t="s">
        <v>37</v>
      </c>
      <c r="W1695" s="6" t="s">
        <v>1032</v>
      </c>
      <c r="X1695" s="6" t="s">
        <v>1766</v>
      </c>
      <c r="Y1695" s="6" t="s">
        <v>286</v>
      </c>
      <c r="Z1695" s="6" t="s">
        <v>4000</v>
      </c>
    </row>
    <row r="1696" spans="1:26" ht="13.2">
      <c r="A1696" s="5">
        <v>45176.529530914355</v>
      </c>
      <c r="B1696" s="6" t="s">
        <v>4006</v>
      </c>
      <c r="C1696" s="6" t="s">
        <v>27</v>
      </c>
      <c r="D1696" s="6" t="s">
        <v>118</v>
      </c>
      <c r="E1696" s="6" t="s">
        <v>230</v>
      </c>
      <c r="F1696" s="6" t="s">
        <v>164</v>
      </c>
      <c r="G1696" s="6" t="s">
        <v>3215</v>
      </c>
      <c r="H1696" s="6" t="s">
        <v>148</v>
      </c>
      <c r="I1696" s="6" t="s">
        <v>33</v>
      </c>
      <c r="J1696" s="6" t="s">
        <v>48</v>
      </c>
      <c r="K1696" s="6" t="s">
        <v>48</v>
      </c>
      <c r="L1696" s="6" t="s">
        <v>34</v>
      </c>
      <c r="M1696" s="6" t="s">
        <v>35</v>
      </c>
      <c r="N1696" s="6" t="s">
        <v>35</v>
      </c>
      <c r="O1696" s="6" t="s">
        <v>49</v>
      </c>
      <c r="P1696" s="6" t="s">
        <v>49</v>
      </c>
      <c r="Q1696" s="6" t="s">
        <v>37</v>
      </c>
      <c r="R1696" s="6" t="s">
        <v>49</v>
      </c>
      <c r="S1696" s="6" t="s">
        <v>49</v>
      </c>
      <c r="T1696" s="6" t="s">
        <v>69</v>
      </c>
      <c r="U1696" s="6" t="s">
        <v>37</v>
      </c>
      <c r="V1696" s="6" t="s">
        <v>49</v>
      </c>
      <c r="W1696" s="6" t="s">
        <v>149</v>
      </c>
      <c r="X1696" s="6" t="s">
        <v>1391</v>
      </c>
      <c r="Y1696" s="6" t="s">
        <v>72</v>
      </c>
      <c r="Z1696" s="6" t="s">
        <v>4007</v>
      </c>
    </row>
    <row r="1697" spans="1:26" ht="13.2">
      <c r="A1697" s="5">
        <v>45176.540420474535</v>
      </c>
      <c r="B1697" s="6" t="s">
        <v>4010</v>
      </c>
      <c r="C1697" s="6" t="s">
        <v>44</v>
      </c>
      <c r="D1697" s="6" t="s">
        <v>4011</v>
      </c>
      <c r="E1697" s="6" t="s">
        <v>29</v>
      </c>
      <c r="F1697" s="6" t="s">
        <v>164</v>
      </c>
      <c r="G1697" s="6" t="s">
        <v>214</v>
      </c>
      <c r="H1697" s="6" t="s">
        <v>32</v>
      </c>
      <c r="I1697" s="6" t="s">
        <v>47</v>
      </c>
      <c r="J1697" s="6" t="s">
        <v>48</v>
      </c>
      <c r="K1697" s="6" t="s">
        <v>48</v>
      </c>
      <c r="L1697" s="6" t="s">
        <v>48</v>
      </c>
      <c r="M1697" s="6" t="s">
        <v>48</v>
      </c>
      <c r="N1697" s="6" t="s">
        <v>48</v>
      </c>
      <c r="O1697" s="6" t="s">
        <v>68</v>
      </c>
      <c r="P1697" s="6" t="s">
        <v>69</v>
      </c>
      <c r="Q1697" s="6" t="s">
        <v>69</v>
      </c>
      <c r="R1697" s="6" t="s">
        <v>69</v>
      </c>
      <c r="S1697" s="6" t="s">
        <v>69</v>
      </c>
      <c r="T1697" s="6" t="s">
        <v>69</v>
      </c>
      <c r="U1697" s="6" t="s">
        <v>69</v>
      </c>
      <c r="V1697" s="6" t="s">
        <v>69</v>
      </c>
      <c r="W1697" s="6" t="s">
        <v>95</v>
      </c>
      <c r="X1697" s="6" t="s">
        <v>974</v>
      </c>
      <c r="Y1697" s="6" t="s">
        <v>2652</v>
      </c>
      <c r="Z1697" s="6" t="s">
        <v>4012</v>
      </c>
    </row>
    <row r="1698" spans="1:26" ht="13.2">
      <c r="A1698" s="5">
        <v>45176.551033368058</v>
      </c>
      <c r="B1698" s="6" t="s">
        <v>4013</v>
      </c>
      <c r="C1698" s="6" t="s">
        <v>27</v>
      </c>
      <c r="D1698" s="6" t="s">
        <v>66</v>
      </c>
      <c r="E1698" s="6" t="s">
        <v>29</v>
      </c>
      <c r="F1698" s="6" t="s">
        <v>30</v>
      </c>
      <c r="G1698" s="6" t="s">
        <v>214</v>
      </c>
      <c r="H1698" s="6" t="s">
        <v>226</v>
      </c>
      <c r="I1698" s="6" t="s">
        <v>33</v>
      </c>
      <c r="J1698" s="6" t="s">
        <v>35</v>
      </c>
      <c r="K1698" s="6" t="s">
        <v>35</v>
      </c>
      <c r="L1698" s="6" t="s">
        <v>35</v>
      </c>
      <c r="M1698" s="6" t="s">
        <v>35</v>
      </c>
      <c r="N1698" s="6" t="s">
        <v>48</v>
      </c>
      <c r="O1698" s="6" t="s">
        <v>49</v>
      </c>
      <c r="P1698" s="6" t="s">
        <v>37</v>
      </c>
      <c r="Q1698" s="6" t="s">
        <v>49</v>
      </c>
      <c r="R1698" s="6" t="s">
        <v>49</v>
      </c>
      <c r="S1698" s="6" t="s">
        <v>37</v>
      </c>
      <c r="T1698" s="6" t="s">
        <v>49</v>
      </c>
      <c r="U1698" s="6" t="s">
        <v>37</v>
      </c>
      <c r="V1698" s="6" t="s">
        <v>37</v>
      </c>
      <c r="W1698" s="6" t="s">
        <v>191</v>
      </c>
      <c r="X1698" s="6" t="s">
        <v>974</v>
      </c>
      <c r="Y1698" s="6" t="s">
        <v>2461</v>
      </c>
      <c r="Z1698" s="6" t="s">
        <v>4014</v>
      </c>
    </row>
    <row r="1699" spans="1:26" ht="13.2">
      <c r="A1699" s="5">
        <v>45176.571895914356</v>
      </c>
      <c r="B1699" s="6" t="s">
        <v>4019</v>
      </c>
      <c r="C1699" s="6" t="s">
        <v>44</v>
      </c>
      <c r="D1699" s="6" t="s">
        <v>4020</v>
      </c>
      <c r="E1699" s="6" t="s">
        <v>29</v>
      </c>
      <c r="F1699" s="6" t="s">
        <v>30</v>
      </c>
      <c r="G1699" s="6" t="s">
        <v>31</v>
      </c>
      <c r="H1699" s="6" t="s">
        <v>226</v>
      </c>
      <c r="I1699" s="6" t="s">
        <v>47</v>
      </c>
      <c r="J1699" s="6" t="s">
        <v>48</v>
      </c>
      <c r="K1699" s="6" t="s">
        <v>48</v>
      </c>
      <c r="L1699" s="6" t="s">
        <v>48</v>
      </c>
      <c r="M1699" s="6" t="s">
        <v>48</v>
      </c>
      <c r="N1699" s="6" t="s">
        <v>48</v>
      </c>
      <c r="O1699" s="6" t="s">
        <v>87</v>
      </c>
      <c r="P1699" s="6" t="s">
        <v>37</v>
      </c>
      <c r="Q1699" s="6" t="s">
        <v>37</v>
      </c>
      <c r="R1699" s="6" t="s">
        <v>37</v>
      </c>
      <c r="S1699" s="6" t="s">
        <v>37</v>
      </c>
      <c r="T1699" s="6" t="s">
        <v>37</v>
      </c>
      <c r="U1699" s="6" t="s">
        <v>37</v>
      </c>
      <c r="V1699" s="6" t="s">
        <v>37</v>
      </c>
      <c r="W1699" s="6" t="s">
        <v>266</v>
      </c>
      <c r="X1699" s="6" t="s">
        <v>1805</v>
      </c>
      <c r="Y1699" s="6" t="s">
        <v>2223</v>
      </c>
      <c r="Z1699" s="6" t="s">
        <v>4021</v>
      </c>
    </row>
    <row r="1700" spans="1:26" ht="13.2">
      <c r="A1700" s="5">
        <v>45176.578051249999</v>
      </c>
      <c r="B1700" s="6" t="s">
        <v>4022</v>
      </c>
      <c r="C1700" s="6" t="s">
        <v>44</v>
      </c>
      <c r="D1700" s="6" t="s">
        <v>1355</v>
      </c>
      <c r="E1700" s="6" t="s">
        <v>29</v>
      </c>
      <c r="F1700" s="6" t="s">
        <v>76</v>
      </c>
      <c r="G1700" s="6" t="s">
        <v>31</v>
      </c>
      <c r="H1700" s="6" t="s">
        <v>148</v>
      </c>
      <c r="I1700" s="6" t="s">
        <v>47</v>
      </c>
      <c r="J1700" s="6" t="s">
        <v>48</v>
      </c>
      <c r="K1700" s="6" t="s">
        <v>48</v>
      </c>
      <c r="L1700" s="6" t="s">
        <v>35</v>
      </c>
      <c r="M1700" s="6" t="s">
        <v>35</v>
      </c>
      <c r="N1700" s="6" t="s">
        <v>35</v>
      </c>
      <c r="O1700" s="6" t="s">
        <v>87</v>
      </c>
      <c r="P1700" s="6" t="s">
        <v>38</v>
      </c>
      <c r="Q1700" s="6" t="s">
        <v>38</v>
      </c>
      <c r="R1700" s="6" t="s">
        <v>38</v>
      </c>
      <c r="S1700" s="6" t="s">
        <v>38</v>
      </c>
      <c r="T1700" s="6" t="s">
        <v>37</v>
      </c>
      <c r="U1700" s="6" t="s">
        <v>363</v>
      </c>
      <c r="V1700" s="6" t="s">
        <v>38</v>
      </c>
      <c r="W1700" s="6" t="s">
        <v>191</v>
      </c>
      <c r="X1700" s="6" t="s">
        <v>1468</v>
      </c>
      <c r="Y1700" s="6" t="s">
        <v>173</v>
      </c>
      <c r="Z1700" s="6" t="s">
        <v>4023</v>
      </c>
    </row>
    <row r="1701" spans="1:26" ht="13.2">
      <c r="A1701" s="5">
        <v>45176.588473124997</v>
      </c>
      <c r="B1701" s="6" t="s">
        <v>4033</v>
      </c>
      <c r="C1701" s="6" t="s">
        <v>44</v>
      </c>
      <c r="D1701" s="6" t="s">
        <v>147</v>
      </c>
      <c r="E1701" s="6" t="s">
        <v>29</v>
      </c>
      <c r="F1701" s="6" t="s">
        <v>30</v>
      </c>
      <c r="G1701" s="6" t="s">
        <v>31</v>
      </c>
      <c r="H1701" s="6" t="s">
        <v>226</v>
      </c>
      <c r="I1701" s="6" t="s">
        <v>33</v>
      </c>
      <c r="J1701" s="6" t="s">
        <v>34</v>
      </c>
      <c r="K1701" s="6" t="s">
        <v>34</v>
      </c>
      <c r="L1701" s="6" t="s">
        <v>326</v>
      </c>
      <c r="M1701" s="6" t="s">
        <v>326</v>
      </c>
      <c r="N1701" s="6" t="s">
        <v>34</v>
      </c>
      <c r="O1701" s="6" t="s">
        <v>87</v>
      </c>
      <c r="P1701" s="6" t="s">
        <v>37</v>
      </c>
      <c r="Q1701" s="6" t="s">
        <v>37</v>
      </c>
      <c r="R1701" s="6" t="s">
        <v>363</v>
      </c>
      <c r="S1701" s="6" t="s">
        <v>363</v>
      </c>
      <c r="T1701" s="6" t="s">
        <v>363</v>
      </c>
      <c r="U1701" s="6" t="s">
        <v>38</v>
      </c>
      <c r="V1701" s="6" t="s">
        <v>37</v>
      </c>
      <c r="W1701" s="6" t="s">
        <v>50</v>
      </c>
      <c r="X1701" s="6" t="s">
        <v>1444</v>
      </c>
      <c r="Y1701" s="6" t="s">
        <v>4034</v>
      </c>
      <c r="Z1701" s="6" t="s">
        <v>4035</v>
      </c>
    </row>
    <row r="1702" spans="1:26" ht="13.2">
      <c r="A1702" s="5">
        <v>45176.590921111114</v>
      </c>
      <c r="B1702" s="6" t="s">
        <v>4036</v>
      </c>
      <c r="C1702" s="6" t="s">
        <v>44</v>
      </c>
      <c r="D1702" s="6" t="s">
        <v>606</v>
      </c>
      <c r="E1702" s="6" t="s">
        <v>29</v>
      </c>
      <c r="F1702" s="6" t="s">
        <v>30</v>
      </c>
      <c r="G1702" s="6" t="s">
        <v>31</v>
      </c>
      <c r="H1702" s="6" t="s">
        <v>226</v>
      </c>
      <c r="I1702" s="6" t="s">
        <v>33</v>
      </c>
      <c r="J1702" s="6" t="s">
        <v>34</v>
      </c>
      <c r="K1702" s="6" t="s">
        <v>34</v>
      </c>
      <c r="L1702" s="6" t="s">
        <v>34</v>
      </c>
      <c r="M1702" s="6" t="s">
        <v>34</v>
      </c>
      <c r="N1702" s="6" t="s">
        <v>34</v>
      </c>
      <c r="O1702" s="6" t="s">
        <v>36</v>
      </c>
      <c r="P1702" s="6" t="s">
        <v>38</v>
      </c>
      <c r="Q1702" s="6" t="s">
        <v>38</v>
      </c>
      <c r="R1702" s="6" t="s">
        <v>38</v>
      </c>
      <c r="S1702" s="6" t="s">
        <v>38</v>
      </c>
      <c r="T1702" s="6" t="s">
        <v>38</v>
      </c>
      <c r="U1702" s="6" t="s">
        <v>38</v>
      </c>
      <c r="V1702" s="6" t="s">
        <v>38</v>
      </c>
      <c r="W1702" s="6" t="s">
        <v>119</v>
      </c>
      <c r="X1702" s="6" t="s">
        <v>1698</v>
      </c>
      <c r="Y1702" s="6" t="s">
        <v>4037</v>
      </c>
      <c r="Z1702" s="6" t="s">
        <v>4038</v>
      </c>
    </row>
    <row r="1703" spans="1:26" ht="13.2">
      <c r="A1703" s="5">
        <v>45176.591250347221</v>
      </c>
      <c r="B1703" s="6" t="s">
        <v>4042</v>
      </c>
      <c r="C1703" s="6" t="s">
        <v>44</v>
      </c>
      <c r="D1703" s="6" t="s">
        <v>508</v>
      </c>
      <c r="E1703" s="6" t="s">
        <v>29</v>
      </c>
      <c r="F1703" s="6" t="s">
        <v>30</v>
      </c>
      <c r="G1703" s="6" t="s">
        <v>31</v>
      </c>
      <c r="H1703" s="6" t="s">
        <v>2470</v>
      </c>
      <c r="I1703" s="6" t="s">
        <v>47</v>
      </c>
      <c r="J1703" s="6" t="s">
        <v>35</v>
      </c>
      <c r="K1703" s="6" t="s">
        <v>35</v>
      </c>
      <c r="L1703" s="6" t="s">
        <v>35</v>
      </c>
      <c r="M1703" s="6" t="s">
        <v>35</v>
      </c>
      <c r="N1703" s="6" t="s">
        <v>35</v>
      </c>
      <c r="O1703" s="6" t="s">
        <v>87</v>
      </c>
      <c r="P1703" s="6" t="s">
        <v>37</v>
      </c>
      <c r="Q1703" s="6" t="s">
        <v>37</v>
      </c>
      <c r="R1703" s="6" t="s">
        <v>37</v>
      </c>
      <c r="S1703" s="6" t="s">
        <v>37</v>
      </c>
      <c r="T1703" s="6" t="s">
        <v>37</v>
      </c>
      <c r="U1703" s="6" t="s">
        <v>37</v>
      </c>
      <c r="V1703" s="6" t="s">
        <v>37</v>
      </c>
      <c r="W1703" s="6" t="s">
        <v>1639</v>
      </c>
      <c r="X1703" s="6" t="s">
        <v>1510</v>
      </c>
      <c r="Y1703" s="6" t="s">
        <v>1256</v>
      </c>
      <c r="Z1703" s="6" t="s">
        <v>4043</v>
      </c>
    </row>
    <row r="1704" spans="1:26" ht="13.2">
      <c r="A1704" s="5">
        <v>45176.593017407409</v>
      </c>
      <c r="B1704" s="6" t="s">
        <v>4048</v>
      </c>
      <c r="C1704" s="6" t="s">
        <v>44</v>
      </c>
      <c r="D1704" s="6" t="s">
        <v>4049</v>
      </c>
      <c r="E1704" s="6" t="s">
        <v>75</v>
      </c>
      <c r="F1704" s="6" t="s">
        <v>30</v>
      </c>
      <c r="G1704" s="6" t="s">
        <v>31</v>
      </c>
      <c r="H1704" s="6" t="s">
        <v>32</v>
      </c>
      <c r="I1704" s="6" t="s">
        <v>33</v>
      </c>
      <c r="J1704" s="6" t="s">
        <v>35</v>
      </c>
      <c r="K1704" s="6" t="s">
        <v>48</v>
      </c>
      <c r="L1704" s="6" t="s">
        <v>35</v>
      </c>
      <c r="M1704" s="6" t="s">
        <v>35</v>
      </c>
      <c r="N1704" s="6" t="s">
        <v>34</v>
      </c>
      <c r="O1704" s="6" t="s">
        <v>87</v>
      </c>
      <c r="P1704" s="6" t="s">
        <v>37</v>
      </c>
      <c r="Q1704" s="6" t="s">
        <v>37</v>
      </c>
      <c r="R1704" s="6" t="s">
        <v>49</v>
      </c>
      <c r="S1704" s="6" t="s">
        <v>49</v>
      </c>
      <c r="T1704" s="6" t="s">
        <v>69</v>
      </c>
      <c r="U1704" s="6" t="s">
        <v>49</v>
      </c>
      <c r="V1704" s="6" t="s">
        <v>49</v>
      </c>
      <c r="W1704" s="6" t="s">
        <v>50</v>
      </c>
      <c r="X1704" s="6" t="s">
        <v>1391</v>
      </c>
      <c r="Y1704" s="6" t="s">
        <v>4050</v>
      </c>
      <c r="Z1704" s="6" t="s">
        <v>4051</v>
      </c>
    </row>
    <row r="1705" spans="1:26" ht="13.2">
      <c r="A1705" s="5">
        <v>45176.595817060181</v>
      </c>
      <c r="B1705" s="6" t="s">
        <v>4062</v>
      </c>
      <c r="C1705" s="6" t="s">
        <v>44</v>
      </c>
      <c r="D1705" s="6" t="s">
        <v>3061</v>
      </c>
      <c r="E1705" s="6" t="s">
        <v>230</v>
      </c>
      <c r="F1705" s="6" t="s">
        <v>30</v>
      </c>
      <c r="G1705" s="6" t="s">
        <v>1349</v>
      </c>
      <c r="H1705" s="6" t="s">
        <v>46</v>
      </c>
      <c r="I1705" s="6" t="s">
        <v>47</v>
      </c>
      <c r="J1705" s="6" t="s">
        <v>48</v>
      </c>
      <c r="K1705" s="6" t="s">
        <v>48</v>
      </c>
      <c r="L1705" s="6" t="s">
        <v>35</v>
      </c>
      <c r="M1705" s="6" t="s">
        <v>60</v>
      </c>
      <c r="N1705" s="6" t="s">
        <v>35</v>
      </c>
      <c r="O1705" s="6" t="s">
        <v>49</v>
      </c>
      <c r="P1705" s="6" t="s">
        <v>49</v>
      </c>
      <c r="Q1705" s="6" t="s">
        <v>49</v>
      </c>
      <c r="R1705" s="6" t="s">
        <v>49</v>
      </c>
      <c r="S1705" s="6" t="s">
        <v>37</v>
      </c>
      <c r="T1705" s="6" t="s">
        <v>49</v>
      </c>
      <c r="U1705" s="6" t="s">
        <v>49</v>
      </c>
      <c r="V1705" s="6" t="s">
        <v>49</v>
      </c>
      <c r="W1705" s="6" t="s">
        <v>191</v>
      </c>
      <c r="X1705" s="6" t="s">
        <v>1698</v>
      </c>
      <c r="Y1705" s="6" t="s">
        <v>888</v>
      </c>
      <c r="Z1705" s="6" t="s">
        <v>4063</v>
      </c>
    </row>
    <row r="1706" spans="1:26" ht="13.2">
      <c r="A1706" s="5">
        <v>45176.5959496875</v>
      </c>
      <c r="B1706" s="6" t="s">
        <v>4064</v>
      </c>
      <c r="C1706" s="6" t="s">
        <v>44</v>
      </c>
      <c r="D1706" s="6" t="s">
        <v>4065</v>
      </c>
      <c r="E1706" s="6" t="s">
        <v>29</v>
      </c>
      <c r="F1706" s="6" t="s">
        <v>30</v>
      </c>
      <c r="G1706" s="6" t="s">
        <v>31</v>
      </c>
      <c r="H1706" s="6" t="s">
        <v>94</v>
      </c>
      <c r="I1706" s="6" t="s">
        <v>33</v>
      </c>
      <c r="J1706" s="6" t="s">
        <v>35</v>
      </c>
      <c r="K1706" s="6" t="s">
        <v>35</v>
      </c>
      <c r="L1706" s="6" t="s">
        <v>35</v>
      </c>
      <c r="M1706" s="6" t="s">
        <v>35</v>
      </c>
      <c r="N1706" s="6" t="s">
        <v>35</v>
      </c>
      <c r="O1706" s="6" t="s">
        <v>49</v>
      </c>
      <c r="P1706" s="6" t="s">
        <v>37</v>
      </c>
      <c r="Q1706" s="6" t="s">
        <v>37</v>
      </c>
      <c r="R1706" s="6" t="s">
        <v>37</v>
      </c>
      <c r="S1706" s="6" t="s">
        <v>37</v>
      </c>
      <c r="T1706" s="6" t="s">
        <v>37</v>
      </c>
      <c r="U1706" s="6" t="s">
        <v>37</v>
      </c>
      <c r="V1706" s="6" t="s">
        <v>37</v>
      </c>
      <c r="W1706" s="6" t="s">
        <v>77</v>
      </c>
      <c r="X1706" s="6" t="s">
        <v>1004</v>
      </c>
      <c r="Y1706" s="6" t="s">
        <v>431</v>
      </c>
      <c r="Z1706" s="6" t="s">
        <v>769</v>
      </c>
    </row>
    <row r="1707" spans="1:26" ht="13.2">
      <c r="A1707" s="5">
        <v>45176.596415486114</v>
      </c>
      <c r="B1707" s="6" t="s">
        <v>4066</v>
      </c>
      <c r="C1707" s="6" t="s">
        <v>44</v>
      </c>
      <c r="D1707" s="6" t="s">
        <v>4067</v>
      </c>
      <c r="E1707" s="6" t="s">
        <v>29</v>
      </c>
      <c r="F1707" s="6" t="s">
        <v>30</v>
      </c>
      <c r="G1707" s="6" t="s">
        <v>31</v>
      </c>
      <c r="H1707" s="6" t="s">
        <v>32</v>
      </c>
      <c r="I1707" s="6" t="s">
        <v>47</v>
      </c>
      <c r="J1707" s="6" t="s">
        <v>48</v>
      </c>
      <c r="K1707" s="6" t="s">
        <v>48</v>
      </c>
      <c r="L1707" s="6" t="s">
        <v>48</v>
      </c>
      <c r="M1707" s="6" t="s">
        <v>48</v>
      </c>
      <c r="N1707" s="6" t="s">
        <v>35</v>
      </c>
      <c r="O1707" s="6" t="s">
        <v>87</v>
      </c>
      <c r="P1707" s="6" t="s">
        <v>49</v>
      </c>
      <c r="Q1707" s="6" t="s">
        <v>49</v>
      </c>
      <c r="R1707" s="6" t="s">
        <v>49</v>
      </c>
      <c r="S1707" s="6" t="s">
        <v>37</v>
      </c>
      <c r="T1707" s="6" t="s">
        <v>49</v>
      </c>
      <c r="U1707" s="6" t="s">
        <v>49</v>
      </c>
      <c r="V1707" s="6" t="s">
        <v>49</v>
      </c>
      <c r="W1707" s="6" t="s">
        <v>106</v>
      </c>
      <c r="X1707" s="6" t="s">
        <v>1391</v>
      </c>
      <c r="Y1707" s="6" t="s">
        <v>3899</v>
      </c>
      <c r="Z1707" s="6" t="s">
        <v>4068</v>
      </c>
    </row>
    <row r="1708" spans="1:26" ht="13.2">
      <c r="A1708" s="5">
        <v>45176.60239378472</v>
      </c>
      <c r="B1708" s="6" t="s">
        <v>4072</v>
      </c>
      <c r="C1708" s="6" t="s">
        <v>44</v>
      </c>
      <c r="D1708" s="6" t="s">
        <v>196</v>
      </c>
      <c r="E1708" s="6" t="s">
        <v>29</v>
      </c>
      <c r="F1708" s="6" t="s">
        <v>30</v>
      </c>
      <c r="G1708" s="6" t="s">
        <v>31</v>
      </c>
      <c r="H1708" s="6" t="s">
        <v>148</v>
      </c>
      <c r="I1708" s="6" t="s">
        <v>33</v>
      </c>
      <c r="J1708" s="6" t="s">
        <v>34</v>
      </c>
      <c r="K1708" s="6" t="s">
        <v>34</v>
      </c>
      <c r="L1708" s="6" t="s">
        <v>35</v>
      </c>
      <c r="M1708" s="6" t="s">
        <v>34</v>
      </c>
      <c r="N1708" s="6" t="s">
        <v>34</v>
      </c>
      <c r="O1708" s="6" t="s">
        <v>36</v>
      </c>
      <c r="P1708" s="6" t="s">
        <v>38</v>
      </c>
      <c r="Q1708" s="6" t="s">
        <v>38</v>
      </c>
      <c r="R1708" s="6" t="s">
        <v>37</v>
      </c>
      <c r="S1708" s="6" t="s">
        <v>38</v>
      </c>
      <c r="T1708" s="6" t="s">
        <v>37</v>
      </c>
      <c r="U1708" s="6" t="s">
        <v>38</v>
      </c>
      <c r="V1708" s="6" t="s">
        <v>38</v>
      </c>
      <c r="W1708" s="6" t="s">
        <v>191</v>
      </c>
      <c r="X1708" s="6" t="s">
        <v>1052</v>
      </c>
      <c r="Y1708" s="6" t="s">
        <v>4034</v>
      </c>
      <c r="Z1708" s="6" t="s">
        <v>4073</v>
      </c>
    </row>
    <row r="1709" spans="1:26" ht="13.2">
      <c r="A1709" s="5">
        <v>45176.602437002315</v>
      </c>
      <c r="B1709" s="6" t="s">
        <v>4074</v>
      </c>
      <c r="C1709" s="6" t="s">
        <v>44</v>
      </c>
      <c r="D1709" s="6" t="s">
        <v>1810</v>
      </c>
      <c r="E1709" s="6" t="s">
        <v>29</v>
      </c>
      <c r="F1709" s="6" t="s">
        <v>30</v>
      </c>
      <c r="G1709" s="6" t="s">
        <v>31</v>
      </c>
      <c r="H1709" s="6" t="s">
        <v>94</v>
      </c>
      <c r="I1709" s="6" t="s">
        <v>47</v>
      </c>
      <c r="J1709" s="6" t="s">
        <v>48</v>
      </c>
      <c r="K1709" s="6" t="s">
        <v>60</v>
      </c>
      <c r="L1709" s="6" t="s">
        <v>48</v>
      </c>
      <c r="M1709" s="6" t="s">
        <v>48</v>
      </c>
      <c r="N1709" s="6" t="s">
        <v>48</v>
      </c>
      <c r="O1709" s="6" t="s">
        <v>87</v>
      </c>
      <c r="P1709" s="6" t="s">
        <v>49</v>
      </c>
      <c r="Q1709" s="6" t="s">
        <v>49</v>
      </c>
      <c r="R1709" s="6" t="s">
        <v>37</v>
      </c>
      <c r="S1709" s="6" t="s">
        <v>37</v>
      </c>
      <c r="T1709" s="6" t="s">
        <v>37</v>
      </c>
      <c r="U1709" s="6" t="s">
        <v>37</v>
      </c>
      <c r="V1709" s="6" t="s">
        <v>37</v>
      </c>
      <c r="W1709" s="6" t="s">
        <v>1231</v>
      </c>
      <c r="X1709" s="6" t="s">
        <v>1698</v>
      </c>
      <c r="Y1709" s="6" t="s">
        <v>3643</v>
      </c>
      <c r="Z1709" s="6" t="s">
        <v>4075</v>
      </c>
    </row>
    <row r="1710" spans="1:26" ht="13.2">
      <c r="A1710" s="5">
        <v>45176.60371152778</v>
      </c>
      <c r="B1710" s="6" t="s">
        <v>4076</v>
      </c>
      <c r="C1710" s="6" t="s">
        <v>44</v>
      </c>
      <c r="D1710" s="6" t="s">
        <v>4077</v>
      </c>
      <c r="E1710" s="6" t="s">
        <v>75</v>
      </c>
      <c r="F1710" s="6" t="s">
        <v>76</v>
      </c>
      <c r="G1710" s="6" t="s">
        <v>31</v>
      </c>
      <c r="H1710" s="6" t="s">
        <v>46</v>
      </c>
      <c r="I1710" s="6" t="s">
        <v>47</v>
      </c>
      <c r="J1710" s="6" t="s">
        <v>48</v>
      </c>
      <c r="K1710" s="6" t="s">
        <v>60</v>
      </c>
      <c r="L1710" s="6" t="s">
        <v>35</v>
      </c>
      <c r="M1710" s="6" t="s">
        <v>48</v>
      </c>
      <c r="N1710" s="6" t="s">
        <v>35</v>
      </c>
      <c r="O1710" s="6" t="s">
        <v>49</v>
      </c>
      <c r="P1710" s="6" t="s">
        <v>49</v>
      </c>
      <c r="Q1710" s="6" t="s">
        <v>37</v>
      </c>
      <c r="R1710" s="6" t="s">
        <v>49</v>
      </c>
      <c r="S1710" s="6" t="s">
        <v>49</v>
      </c>
      <c r="T1710" s="6" t="s">
        <v>49</v>
      </c>
      <c r="U1710" s="6" t="s">
        <v>37</v>
      </c>
      <c r="V1710" s="6" t="s">
        <v>37</v>
      </c>
      <c r="W1710" s="6" t="s">
        <v>154</v>
      </c>
      <c r="X1710" s="6" t="s">
        <v>1204</v>
      </c>
      <c r="Y1710" s="6" t="s">
        <v>409</v>
      </c>
      <c r="Z1710" s="6" t="s">
        <v>4078</v>
      </c>
    </row>
    <row r="1711" spans="1:26" ht="13.2">
      <c r="A1711" s="5">
        <v>45176.604052766204</v>
      </c>
      <c r="B1711" s="6" t="s">
        <v>4079</v>
      </c>
      <c r="C1711" s="6" t="s">
        <v>44</v>
      </c>
      <c r="D1711" s="6" t="s">
        <v>118</v>
      </c>
      <c r="E1711" s="6" t="s">
        <v>29</v>
      </c>
      <c r="F1711" s="6" t="s">
        <v>164</v>
      </c>
      <c r="G1711" s="6" t="s">
        <v>31</v>
      </c>
      <c r="H1711" s="6" t="s">
        <v>226</v>
      </c>
      <c r="I1711" s="6" t="s">
        <v>47</v>
      </c>
      <c r="J1711" s="6" t="s">
        <v>48</v>
      </c>
      <c r="K1711" s="6" t="s">
        <v>48</v>
      </c>
      <c r="L1711" s="6" t="s">
        <v>48</v>
      </c>
      <c r="M1711" s="6" t="s">
        <v>48</v>
      </c>
      <c r="N1711" s="6" t="s">
        <v>48</v>
      </c>
      <c r="O1711" s="6" t="s">
        <v>87</v>
      </c>
      <c r="P1711" s="6" t="s">
        <v>37</v>
      </c>
      <c r="Q1711" s="6" t="s">
        <v>49</v>
      </c>
      <c r="R1711" s="6" t="s">
        <v>37</v>
      </c>
      <c r="S1711" s="6" t="s">
        <v>49</v>
      </c>
      <c r="T1711" s="6" t="s">
        <v>49</v>
      </c>
      <c r="U1711" s="6" t="s">
        <v>37</v>
      </c>
      <c r="V1711" s="6" t="s">
        <v>37</v>
      </c>
      <c r="W1711" s="6" t="s">
        <v>480</v>
      </c>
      <c r="X1711" s="6" t="s">
        <v>1255</v>
      </c>
      <c r="Y1711" s="6" t="s">
        <v>469</v>
      </c>
      <c r="Z1711" s="6" t="s">
        <v>4080</v>
      </c>
    </row>
    <row r="1712" spans="1:26" ht="13.2">
      <c r="A1712" s="5">
        <v>45176.604569560186</v>
      </c>
      <c r="B1712" s="6" t="s">
        <v>4081</v>
      </c>
      <c r="C1712" s="6" t="s">
        <v>44</v>
      </c>
      <c r="D1712" s="6" t="s">
        <v>118</v>
      </c>
      <c r="E1712" s="6" t="s">
        <v>29</v>
      </c>
      <c r="F1712" s="6" t="s">
        <v>30</v>
      </c>
      <c r="G1712" s="6" t="s">
        <v>31</v>
      </c>
      <c r="H1712" s="6" t="s">
        <v>148</v>
      </c>
      <c r="I1712" s="6" t="s">
        <v>33</v>
      </c>
      <c r="J1712" s="6" t="s">
        <v>34</v>
      </c>
      <c r="K1712" s="6" t="s">
        <v>35</v>
      </c>
      <c r="L1712" s="6" t="s">
        <v>48</v>
      </c>
      <c r="M1712" s="6" t="s">
        <v>48</v>
      </c>
      <c r="N1712" s="6" t="s">
        <v>48</v>
      </c>
      <c r="O1712" s="6" t="s">
        <v>87</v>
      </c>
      <c r="P1712" s="6" t="s">
        <v>37</v>
      </c>
      <c r="Q1712" s="6" t="s">
        <v>49</v>
      </c>
      <c r="R1712" s="6" t="s">
        <v>37</v>
      </c>
      <c r="S1712" s="6" t="s">
        <v>37</v>
      </c>
      <c r="T1712" s="6" t="s">
        <v>49</v>
      </c>
      <c r="U1712" s="6" t="s">
        <v>37</v>
      </c>
      <c r="V1712" s="6" t="s">
        <v>49</v>
      </c>
      <c r="W1712" s="6" t="s">
        <v>1892</v>
      </c>
      <c r="X1712" s="6" t="s">
        <v>1444</v>
      </c>
      <c r="Y1712" s="6" t="s">
        <v>223</v>
      </c>
      <c r="Z1712" s="6" t="s">
        <v>4082</v>
      </c>
    </row>
    <row r="1713" spans="1:26" ht="13.2">
      <c r="A1713" s="5">
        <v>45176.607235856485</v>
      </c>
      <c r="B1713" s="6" t="s">
        <v>4090</v>
      </c>
      <c r="C1713" s="6" t="s">
        <v>44</v>
      </c>
      <c r="D1713" s="6" t="s">
        <v>1015</v>
      </c>
      <c r="E1713" s="6" t="s">
        <v>75</v>
      </c>
      <c r="F1713" s="6" t="s">
        <v>30</v>
      </c>
      <c r="G1713" s="6" t="s">
        <v>31</v>
      </c>
      <c r="H1713" s="6" t="s">
        <v>32</v>
      </c>
      <c r="I1713" s="6" t="s">
        <v>33</v>
      </c>
      <c r="J1713" s="6" t="s">
        <v>35</v>
      </c>
      <c r="K1713" s="6" t="s">
        <v>35</v>
      </c>
      <c r="L1713" s="6" t="s">
        <v>48</v>
      </c>
      <c r="M1713" s="6" t="s">
        <v>35</v>
      </c>
      <c r="N1713" s="6" t="s">
        <v>35</v>
      </c>
      <c r="O1713" s="6" t="s">
        <v>49</v>
      </c>
      <c r="P1713" s="6" t="s">
        <v>49</v>
      </c>
      <c r="Q1713" s="6" t="s">
        <v>49</v>
      </c>
      <c r="R1713" s="6" t="s">
        <v>49</v>
      </c>
      <c r="S1713" s="6" t="s">
        <v>49</v>
      </c>
      <c r="T1713" s="6" t="s">
        <v>49</v>
      </c>
      <c r="U1713" s="6" t="s">
        <v>49</v>
      </c>
      <c r="V1713" s="6" t="s">
        <v>49</v>
      </c>
      <c r="W1713" s="6" t="s">
        <v>88</v>
      </c>
      <c r="X1713" s="6" t="s">
        <v>2615</v>
      </c>
      <c r="Y1713" s="6" t="s">
        <v>4091</v>
      </c>
      <c r="Z1713" s="6" t="s">
        <v>4092</v>
      </c>
    </row>
    <row r="1714" spans="1:26" ht="13.2">
      <c r="A1714" s="5">
        <v>45176.607236875003</v>
      </c>
      <c r="B1714" s="6" t="s">
        <v>4093</v>
      </c>
      <c r="C1714" s="6" t="s">
        <v>27</v>
      </c>
      <c r="D1714" s="6" t="s">
        <v>4094</v>
      </c>
      <c r="E1714" s="6" t="s">
        <v>29</v>
      </c>
      <c r="F1714" s="6" t="s">
        <v>30</v>
      </c>
      <c r="G1714" s="6" t="s">
        <v>4095</v>
      </c>
      <c r="H1714" s="6" t="s">
        <v>148</v>
      </c>
      <c r="I1714" s="6" t="s">
        <v>47</v>
      </c>
      <c r="J1714" s="6" t="s">
        <v>48</v>
      </c>
      <c r="K1714" s="6" t="s">
        <v>48</v>
      </c>
      <c r="L1714" s="6" t="s">
        <v>48</v>
      </c>
      <c r="M1714" s="6" t="s">
        <v>48</v>
      </c>
      <c r="N1714" s="6" t="s">
        <v>48</v>
      </c>
      <c r="O1714" s="6" t="s">
        <v>68</v>
      </c>
      <c r="P1714" s="6" t="s">
        <v>49</v>
      </c>
      <c r="Q1714" s="6" t="s">
        <v>49</v>
      </c>
      <c r="R1714" s="6" t="s">
        <v>49</v>
      </c>
      <c r="S1714" s="6" t="s">
        <v>49</v>
      </c>
      <c r="T1714" s="6" t="s">
        <v>49</v>
      </c>
      <c r="U1714" s="6" t="s">
        <v>49</v>
      </c>
      <c r="V1714" s="6" t="s">
        <v>49</v>
      </c>
      <c r="W1714" s="6" t="s">
        <v>159</v>
      </c>
      <c r="X1714" s="6" t="s">
        <v>1468</v>
      </c>
      <c r="Y1714" s="6" t="s">
        <v>193</v>
      </c>
      <c r="Z1714" s="6" t="s">
        <v>4096</v>
      </c>
    </row>
    <row r="1715" spans="1:26" ht="13.2">
      <c r="A1715" s="5">
        <v>45176.608490763887</v>
      </c>
      <c r="B1715" s="6" t="s">
        <v>4101</v>
      </c>
      <c r="C1715" s="6" t="s">
        <v>27</v>
      </c>
      <c r="D1715" s="6" t="s">
        <v>4102</v>
      </c>
      <c r="E1715" s="6" t="s">
        <v>29</v>
      </c>
      <c r="F1715" s="6" t="s">
        <v>30</v>
      </c>
      <c r="G1715" s="6" t="s">
        <v>31</v>
      </c>
      <c r="H1715" s="6" t="s">
        <v>94</v>
      </c>
      <c r="I1715" s="6" t="s">
        <v>47</v>
      </c>
      <c r="J1715" s="6" t="s">
        <v>35</v>
      </c>
      <c r="K1715" s="6" t="s">
        <v>35</v>
      </c>
      <c r="L1715" s="6" t="s">
        <v>35</v>
      </c>
      <c r="M1715" s="6" t="s">
        <v>35</v>
      </c>
      <c r="N1715" s="6" t="s">
        <v>35</v>
      </c>
      <c r="O1715" s="6" t="s">
        <v>87</v>
      </c>
      <c r="P1715" s="6" t="s">
        <v>37</v>
      </c>
      <c r="Q1715" s="6" t="s">
        <v>37</v>
      </c>
      <c r="R1715" s="6" t="s">
        <v>49</v>
      </c>
      <c r="S1715" s="6" t="s">
        <v>49</v>
      </c>
      <c r="T1715" s="6" t="s">
        <v>37</v>
      </c>
      <c r="U1715" s="6" t="s">
        <v>49</v>
      </c>
      <c r="V1715" s="6" t="s">
        <v>49</v>
      </c>
      <c r="W1715" s="6" t="s">
        <v>1892</v>
      </c>
      <c r="X1715" s="6" t="s">
        <v>4103</v>
      </c>
      <c r="Y1715" s="6" t="s">
        <v>161</v>
      </c>
      <c r="Z1715" s="6" t="s">
        <v>4104</v>
      </c>
    </row>
    <row r="1716" spans="1:26" ht="13.2">
      <c r="A1716" s="5">
        <v>45176.609291064815</v>
      </c>
      <c r="B1716" s="6" t="s">
        <v>4105</v>
      </c>
      <c r="C1716" s="6" t="s">
        <v>27</v>
      </c>
      <c r="D1716" s="6" t="s">
        <v>4106</v>
      </c>
      <c r="E1716" s="6" t="s">
        <v>29</v>
      </c>
      <c r="F1716" s="6" t="s">
        <v>30</v>
      </c>
      <c r="G1716" s="6" t="s">
        <v>58</v>
      </c>
      <c r="H1716" s="6" t="s">
        <v>94</v>
      </c>
      <c r="I1716" s="6" t="s">
        <v>47</v>
      </c>
      <c r="J1716" s="6" t="s">
        <v>60</v>
      </c>
      <c r="K1716" s="6" t="s">
        <v>60</v>
      </c>
      <c r="L1716" s="6" t="s">
        <v>60</v>
      </c>
      <c r="M1716" s="6" t="s">
        <v>60</v>
      </c>
      <c r="N1716" s="6" t="s">
        <v>60</v>
      </c>
      <c r="O1716" s="6" t="s">
        <v>68</v>
      </c>
      <c r="P1716" s="6" t="s">
        <v>69</v>
      </c>
      <c r="Q1716" s="6" t="s">
        <v>69</v>
      </c>
      <c r="R1716" s="6" t="s">
        <v>69</v>
      </c>
      <c r="S1716" s="6" t="s">
        <v>69</v>
      </c>
      <c r="T1716" s="6" t="s">
        <v>69</v>
      </c>
      <c r="U1716" s="6" t="s">
        <v>69</v>
      </c>
      <c r="V1716" s="6" t="s">
        <v>69</v>
      </c>
      <c r="W1716" s="6" t="s">
        <v>4107</v>
      </c>
      <c r="X1716" s="6" t="s">
        <v>1180</v>
      </c>
      <c r="Y1716" s="6" t="s">
        <v>555</v>
      </c>
      <c r="Z1716" s="6" t="s">
        <v>4108</v>
      </c>
    </row>
    <row r="1717" spans="1:26" ht="13.2">
      <c r="A1717" s="5">
        <v>45176.610277962958</v>
      </c>
      <c r="B1717" s="6" t="s">
        <v>4111</v>
      </c>
      <c r="C1717" s="6" t="s">
        <v>27</v>
      </c>
      <c r="D1717" s="6" t="s">
        <v>500</v>
      </c>
      <c r="E1717" s="6" t="s">
        <v>29</v>
      </c>
      <c r="F1717" s="6" t="s">
        <v>76</v>
      </c>
      <c r="G1717" s="6" t="s">
        <v>31</v>
      </c>
      <c r="H1717" s="6" t="s">
        <v>94</v>
      </c>
      <c r="I1717" s="6" t="s">
        <v>47</v>
      </c>
      <c r="J1717" s="6" t="s">
        <v>48</v>
      </c>
      <c r="K1717" s="6" t="s">
        <v>48</v>
      </c>
      <c r="L1717" s="6" t="s">
        <v>48</v>
      </c>
      <c r="M1717" s="6" t="s">
        <v>48</v>
      </c>
      <c r="N1717" s="6" t="s">
        <v>48</v>
      </c>
      <c r="O1717" s="6" t="s">
        <v>49</v>
      </c>
      <c r="P1717" s="6" t="s">
        <v>49</v>
      </c>
      <c r="Q1717" s="6" t="s">
        <v>49</v>
      </c>
      <c r="R1717" s="6" t="s">
        <v>49</v>
      </c>
      <c r="S1717" s="6" t="s">
        <v>49</v>
      </c>
      <c r="T1717" s="6" t="s">
        <v>49</v>
      </c>
      <c r="U1717" s="6" t="s">
        <v>49</v>
      </c>
      <c r="V1717" s="6" t="s">
        <v>37</v>
      </c>
      <c r="W1717" s="6" t="s">
        <v>1000</v>
      </c>
      <c r="X1717" s="6" t="s">
        <v>1406</v>
      </c>
      <c r="Y1717" s="6" t="s">
        <v>2065</v>
      </c>
      <c r="Z1717" s="6" t="s">
        <v>4112</v>
      </c>
    </row>
    <row r="1718" spans="1:26" ht="13.2">
      <c r="A1718" s="5">
        <v>45176.611463738431</v>
      </c>
      <c r="B1718" s="6" t="s">
        <v>4116</v>
      </c>
      <c r="C1718" s="6" t="s">
        <v>44</v>
      </c>
      <c r="D1718" s="6" t="s">
        <v>82</v>
      </c>
      <c r="E1718" s="6" t="s">
        <v>29</v>
      </c>
      <c r="F1718" s="6" t="s">
        <v>30</v>
      </c>
      <c r="G1718" s="6" t="s">
        <v>31</v>
      </c>
      <c r="H1718" s="6" t="s">
        <v>46</v>
      </c>
      <c r="I1718" s="6" t="s">
        <v>33</v>
      </c>
      <c r="J1718" s="6" t="s">
        <v>326</v>
      </c>
      <c r="K1718" s="6" t="s">
        <v>35</v>
      </c>
      <c r="L1718" s="6" t="s">
        <v>48</v>
      </c>
      <c r="M1718" s="6" t="s">
        <v>34</v>
      </c>
      <c r="N1718" s="6" t="s">
        <v>35</v>
      </c>
      <c r="O1718" s="6" t="s">
        <v>36</v>
      </c>
      <c r="P1718" s="6" t="s">
        <v>49</v>
      </c>
      <c r="Q1718" s="6" t="s">
        <v>37</v>
      </c>
      <c r="R1718" s="6" t="s">
        <v>37</v>
      </c>
      <c r="S1718" s="6" t="s">
        <v>363</v>
      </c>
      <c r="T1718" s="6" t="s">
        <v>37</v>
      </c>
      <c r="U1718" s="6" t="s">
        <v>37</v>
      </c>
      <c r="V1718" s="6" t="s">
        <v>49</v>
      </c>
      <c r="W1718" s="6" t="s">
        <v>100</v>
      </c>
      <c r="X1718" s="6" t="s">
        <v>1052</v>
      </c>
      <c r="Y1718" s="6" t="s">
        <v>168</v>
      </c>
      <c r="Z1718" s="6" t="s">
        <v>4117</v>
      </c>
    </row>
    <row r="1719" spans="1:26" ht="13.2">
      <c r="A1719" s="5">
        <v>45176.613758715277</v>
      </c>
      <c r="B1719" s="6" t="s">
        <v>4121</v>
      </c>
      <c r="C1719" s="6" t="s">
        <v>44</v>
      </c>
      <c r="D1719" s="6" t="s">
        <v>4122</v>
      </c>
      <c r="E1719" s="6" t="s">
        <v>75</v>
      </c>
      <c r="F1719" s="6" t="s">
        <v>76</v>
      </c>
      <c r="G1719" s="6" t="s">
        <v>31</v>
      </c>
      <c r="H1719" s="6" t="s">
        <v>112</v>
      </c>
      <c r="I1719" s="6" t="s">
        <v>47</v>
      </c>
      <c r="J1719" s="6" t="s">
        <v>48</v>
      </c>
      <c r="K1719" s="6" t="s">
        <v>60</v>
      </c>
      <c r="L1719" s="6" t="s">
        <v>48</v>
      </c>
      <c r="M1719" s="6" t="s">
        <v>48</v>
      </c>
      <c r="N1719" s="6" t="s">
        <v>48</v>
      </c>
      <c r="O1719" s="6" t="s">
        <v>49</v>
      </c>
      <c r="P1719" s="6" t="s">
        <v>49</v>
      </c>
      <c r="Q1719" s="6" t="s">
        <v>49</v>
      </c>
      <c r="R1719" s="6" t="s">
        <v>49</v>
      </c>
      <c r="S1719" s="6" t="s">
        <v>49</v>
      </c>
      <c r="T1719" s="6" t="s">
        <v>49</v>
      </c>
      <c r="U1719" s="6" t="s">
        <v>49</v>
      </c>
      <c r="V1719" s="6" t="s">
        <v>49</v>
      </c>
      <c r="W1719" s="6" t="s">
        <v>1892</v>
      </c>
      <c r="X1719" s="6" t="s">
        <v>1698</v>
      </c>
      <c r="Y1719" s="6" t="s">
        <v>97</v>
      </c>
      <c r="Z1719" s="6" t="s">
        <v>4123</v>
      </c>
    </row>
    <row r="1720" spans="1:26" ht="13.2">
      <c r="A1720" s="5">
        <v>45176.615957372684</v>
      </c>
      <c r="B1720" s="6" t="s">
        <v>4124</v>
      </c>
      <c r="C1720" s="6" t="s">
        <v>27</v>
      </c>
      <c r="D1720" s="6" t="s">
        <v>66</v>
      </c>
      <c r="E1720" s="6" t="s">
        <v>75</v>
      </c>
      <c r="F1720" s="6" t="s">
        <v>30</v>
      </c>
      <c r="G1720" s="6" t="s">
        <v>58</v>
      </c>
      <c r="H1720" s="6" t="s">
        <v>226</v>
      </c>
      <c r="I1720" s="6" t="s">
        <v>47</v>
      </c>
      <c r="J1720" s="6" t="s">
        <v>48</v>
      </c>
      <c r="K1720" s="6" t="s">
        <v>48</v>
      </c>
      <c r="L1720" s="6" t="s">
        <v>48</v>
      </c>
      <c r="M1720" s="6" t="s">
        <v>48</v>
      </c>
      <c r="N1720" s="6" t="s">
        <v>48</v>
      </c>
      <c r="O1720" s="6" t="s">
        <v>49</v>
      </c>
      <c r="P1720" s="6" t="s">
        <v>49</v>
      </c>
      <c r="Q1720" s="6" t="s">
        <v>49</v>
      </c>
      <c r="R1720" s="6" t="s">
        <v>37</v>
      </c>
      <c r="S1720" s="6" t="s">
        <v>37</v>
      </c>
      <c r="T1720" s="6" t="s">
        <v>37</v>
      </c>
      <c r="U1720" s="6" t="s">
        <v>49</v>
      </c>
      <c r="V1720" s="6" t="s">
        <v>37</v>
      </c>
      <c r="W1720" s="6" t="s">
        <v>95</v>
      </c>
      <c r="X1720" s="6" t="s">
        <v>1391</v>
      </c>
      <c r="Y1720" s="6" t="s">
        <v>270</v>
      </c>
      <c r="Z1720" s="6" t="s">
        <v>4125</v>
      </c>
    </row>
    <row r="1721" spans="1:26" ht="13.2">
      <c r="A1721" s="5">
        <v>45176.616175347226</v>
      </c>
      <c r="B1721" s="6" t="s">
        <v>4128</v>
      </c>
      <c r="C1721" s="6" t="s">
        <v>27</v>
      </c>
      <c r="D1721" s="6" t="s">
        <v>111</v>
      </c>
      <c r="E1721" s="6" t="s">
        <v>29</v>
      </c>
      <c r="F1721" s="6" t="s">
        <v>76</v>
      </c>
      <c r="G1721" s="6" t="s">
        <v>58</v>
      </c>
      <c r="H1721" s="6" t="s">
        <v>94</v>
      </c>
      <c r="I1721" s="6" t="s">
        <v>47</v>
      </c>
      <c r="J1721" s="6" t="s">
        <v>35</v>
      </c>
      <c r="K1721" s="6" t="s">
        <v>48</v>
      </c>
      <c r="L1721" s="6" t="s">
        <v>48</v>
      </c>
      <c r="M1721" s="6" t="s">
        <v>48</v>
      </c>
      <c r="N1721" s="6" t="s">
        <v>35</v>
      </c>
      <c r="O1721" s="6" t="s">
        <v>49</v>
      </c>
      <c r="P1721" s="6" t="s">
        <v>49</v>
      </c>
      <c r="Q1721" s="6" t="s">
        <v>49</v>
      </c>
      <c r="R1721" s="6" t="s">
        <v>49</v>
      </c>
      <c r="S1721" s="6" t="s">
        <v>49</v>
      </c>
      <c r="T1721" s="6" t="s">
        <v>49</v>
      </c>
      <c r="U1721" s="6" t="s">
        <v>37</v>
      </c>
      <c r="V1721" s="6" t="s">
        <v>49</v>
      </c>
      <c r="W1721" s="6" t="s">
        <v>39</v>
      </c>
      <c r="X1721" s="6" t="s">
        <v>1246</v>
      </c>
      <c r="Y1721" s="6" t="s">
        <v>223</v>
      </c>
      <c r="Z1721" s="6" t="s">
        <v>4129</v>
      </c>
    </row>
    <row r="1722" spans="1:26" ht="13.2">
      <c r="A1722" s="5">
        <v>45176.619974421294</v>
      </c>
      <c r="B1722" s="6" t="s">
        <v>4132</v>
      </c>
      <c r="C1722" s="6" t="s">
        <v>44</v>
      </c>
      <c r="D1722" s="6" t="s">
        <v>500</v>
      </c>
      <c r="E1722" s="6" t="s">
        <v>75</v>
      </c>
      <c r="F1722" s="6" t="s">
        <v>30</v>
      </c>
      <c r="G1722" s="6" t="s">
        <v>31</v>
      </c>
      <c r="H1722" s="6" t="s">
        <v>46</v>
      </c>
      <c r="I1722" s="6" t="s">
        <v>47</v>
      </c>
      <c r="J1722" s="6" t="s">
        <v>48</v>
      </c>
      <c r="K1722" s="6" t="s">
        <v>48</v>
      </c>
      <c r="L1722" s="6" t="s">
        <v>48</v>
      </c>
      <c r="M1722" s="6" t="s">
        <v>48</v>
      </c>
      <c r="N1722" s="6" t="s">
        <v>48</v>
      </c>
      <c r="O1722" s="6" t="s">
        <v>68</v>
      </c>
      <c r="P1722" s="6" t="s">
        <v>49</v>
      </c>
      <c r="Q1722" s="6" t="s">
        <v>49</v>
      </c>
      <c r="R1722" s="6" t="s">
        <v>69</v>
      </c>
      <c r="S1722" s="6" t="s">
        <v>49</v>
      </c>
      <c r="T1722" s="6" t="s">
        <v>49</v>
      </c>
      <c r="U1722" s="6" t="s">
        <v>49</v>
      </c>
      <c r="V1722" s="6" t="s">
        <v>49</v>
      </c>
      <c r="W1722" s="6" t="s">
        <v>675</v>
      </c>
      <c r="X1722" s="6" t="s">
        <v>1897</v>
      </c>
      <c r="Y1722" s="6" t="s">
        <v>671</v>
      </c>
      <c r="Z1722" s="6" t="s">
        <v>4133</v>
      </c>
    </row>
    <row r="1723" spans="1:26" ht="13.2">
      <c r="A1723" s="5">
        <v>45176.62577486111</v>
      </c>
      <c r="B1723" s="6" t="s">
        <v>4136</v>
      </c>
      <c r="C1723" s="6" t="s">
        <v>27</v>
      </c>
      <c r="D1723" s="6" t="s">
        <v>4137</v>
      </c>
      <c r="E1723" s="6" t="s">
        <v>75</v>
      </c>
      <c r="F1723" s="6" t="s">
        <v>30</v>
      </c>
      <c r="G1723" s="6" t="s">
        <v>1498</v>
      </c>
      <c r="H1723" s="6" t="s">
        <v>112</v>
      </c>
      <c r="I1723" s="6" t="s">
        <v>47</v>
      </c>
      <c r="J1723" s="6" t="s">
        <v>60</v>
      </c>
      <c r="K1723" s="6" t="s">
        <v>60</v>
      </c>
      <c r="L1723" s="6" t="s">
        <v>60</v>
      </c>
      <c r="M1723" s="6" t="s">
        <v>60</v>
      </c>
      <c r="N1723" s="6" t="s">
        <v>60</v>
      </c>
      <c r="O1723" s="6" t="s">
        <v>68</v>
      </c>
      <c r="P1723" s="6" t="s">
        <v>69</v>
      </c>
      <c r="Q1723" s="6" t="s">
        <v>69</v>
      </c>
      <c r="R1723" s="6" t="s">
        <v>69</v>
      </c>
      <c r="S1723" s="6" t="s">
        <v>69</v>
      </c>
      <c r="T1723" s="6" t="s">
        <v>69</v>
      </c>
      <c r="U1723" s="6" t="s">
        <v>69</v>
      </c>
      <c r="V1723" s="6" t="s">
        <v>69</v>
      </c>
      <c r="W1723" s="6" t="s">
        <v>238</v>
      </c>
      <c r="X1723" s="6" t="s">
        <v>2540</v>
      </c>
      <c r="Y1723" s="6" t="s">
        <v>828</v>
      </c>
      <c r="Z1723" s="6" t="s">
        <v>4138</v>
      </c>
    </row>
    <row r="1724" spans="1:26" ht="13.2">
      <c r="A1724" s="5">
        <v>45176.626096863431</v>
      </c>
      <c r="B1724" s="6" t="s">
        <v>4139</v>
      </c>
      <c r="C1724" s="6" t="s">
        <v>44</v>
      </c>
      <c r="D1724" s="6" t="s">
        <v>1598</v>
      </c>
      <c r="E1724" s="6" t="s">
        <v>29</v>
      </c>
      <c r="F1724" s="6" t="s">
        <v>76</v>
      </c>
      <c r="G1724" s="6" t="s">
        <v>31</v>
      </c>
      <c r="H1724" s="6" t="s">
        <v>112</v>
      </c>
      <c r="I1724" s="6" t="s">
        <v>47</v>
      </c>
      <c r="J1724" s="6" t="s">
        <v>35</v>
      </c>
      <c r="K1724" s="6" t="s">
        <v>35</v>
      </c>
      <c r="L1724" s="6" t="s">
        <v>48</v>
      </c>
      <c r="M1724" s="6" t="s">
        <v>48</v>
      </c>
      <c r="N1724" s="6" t="s">
        <v>48</v>
      </c>
      <c r="O1724" s="6" t="s">
        <v>87</v>
      </c>
      <c r="P1724" s="6" t="s">
        <v>37</v>
      </c>
      <c r="Q1724" s="6" t="s">
        <v>37</v>
      </c>
      <c r="R1724" s="6" t="s">
        <v>49</v>
      </c>
      <c r="S1724" s="6" t="s">
        <v>37</v>
      </c>
      <c r="T1724" s="6" t="s">
        <v>49</v>
      </c>
      <c r="U1724" s="6" t="s">
        <v>37</v>
      </c>
      <c r="V1724" s="6" t="s">
        <v>37</v>
      </c>
      <c r="W1724" s="6" t="s">
        <v>191</v>
      </c>
      <c r="X1724" s="6" t="s">
        <v>1096</v>
      </c>
      <c r="Y1724" s="6" t="s">
        <v>193</v>
      </c>
      <c r="Z1724" s="6" t="s">
        <v>4140</v>
      </c>
    </row>
    <row r="1725" spans="1:26" ht="13.2">
      <c r="A1725" s="5">
        <v>45176.63091295139</v>
      </c>
      <c r="B1725" s="6" t="s">
        <v>4148</v>
      </c>
      <c r="C1725" s="6" t="s">
        <v>27</v>
      </c>
      <c r="D1725" s="6" t="s">
        <v>82</v>
      </c>
      <c r="E1725" s="6" t="s">
        <v>75</v>
      </c>
      <c r="F1725" s="6" t="s">
        <v>164</v>
      </c>
      <c r="G1725" s="6" t="s">
        <v>214</v>
      </c>
      <c r="H1725" s="6" t="s">
        <v>59</v>
      </c>
      <c r="I1725" s="6" t="s">
        <v>47</v>
      </c>
      <c r="J1725" s="6" t="s">
        <v>35</v>
      </c>
      <c r="K1725" s="6" t="s">
        <v>35</v>
      </c>
      <c r="L1725" s="6" t="s">
        <v>48</v>
      </c>
      <c r="M1725" s="6" t="s">
        <v>35</v>
      </c>
      <c r="N1725" s="6" t="s">
        <v>35</v>
      </c>
      <c r="O1725" s="6" t="s">
        <v>87</v>
      </c>
      <c r="P1725" s="6" t="s">
        <v>38</v>
      </c>
      <c r="Q1725" s="6" t="s">
        <v>37</v>
      </c>
      <c r="R1725" s="6" t="s">
        <v>37</v>
      </c>
      <c r="S1725" s="6" t="s">
        <v>37</v>
      </c>
      <c r="T1725" s="6" t="s">
        <v>37</v>
      </c>
      <c r="U1725" s="6" t="s">
        <v>37</v>
      </c>
      <c r="V1725" s="6" t="s">
        <v>37</v>
      </c>
      <c r="W1725" s="6" t="s">
        <v>197</v>
      </c>
      <c r="X1725" s="6" t="s">
        <v>1045</v>
      </c>
      <c r="Y1725" s="6" t="s">
        <v>555</v>
      </c>
      <c r="Z1725" s="6" t="s">
        <v>4149</v>
      </c>
    </row>
    <row r="1726" spans="1:26" ht="13.2">
      <c r="A1726" s="5">
        <v>45176.633101481479</v>
      </c>
      <c r="B1726" s="6" t="s">
        <v>4156</v>
      </c>
      <c r="C1726" s="6" t="s">
        <v>44</v>
      </c>
      <c r="D1726" s="6" t="s">
        <v>1613</v>
      </c>
      <c r="E1726" s="6" t="s">
        <v>75</v>
      </c>
      <c r="F1726" s="6" t="s">
        <v>30</v>
      </c>
      <c r="G1726" s="6" t="s">
        <v>31</v>
      </c>
      <c r="H1726" s="6" t="s">
        <v>46</v>
      </c>
      <c r="I1726" s="6" t="s">
        <v>33</v>
      </c>
      <c r="J1726" s="6" t="s">
        <v>48</v>
      </c>
      <c r="K1726" s="6" t="s">
        <v>48</v>
      </c>
      <c r="L1726" s="6" t="s">
        <v>48</v>
      </c>
      <c r="M1726" s="6" t="s">
        <v>48</v>
      </c>
      <c r="N1726" s="6" t="s">
        <v>35</v>
      </c>
      <c r="O1726" s="6" t="s">
        <v>49</v>
      </c>
      <c r="P1726" s="6" t="s">
        <v>37</v>
      </c>
      <c r="Q1726" s="6" t="s">
        <v>49</v>
      </c>
      <c r="R1726" s="6" t="s">
        <v>49</v>
      </c>
      <c r="S1726" s="6" t="s">
        <v>49</v>
      </c>
      <c r="T1726" s="6" t="s">
        <v>49</v>
      </c>
      <c r="U1726" s="6" t="s">
        <v>49</v>
      </c>
      <c r="V1726" s="6" t="s">
        <v>49</v>
      </c>
      <c r="W1726" s="6" t="s">
        <v>191</v>
      </c>
      <c r="X1726" s="6" t="s">
        <v>4157</v>
      </c>
      <c r="Y1726" s="6" t="s">
        <v>4158</v>
      </c>
      <c r="Z1726" s="6" t="s">
        <v>4159</v>
      </c>
    </row>
    <row r="1727" spans="1:26" ht="13.2">
      <c r="A1727" s="5">
        <v>45176.633657916667</v>
      </c>
      <c r="B1727" s="6" t="s">
        <v>4165</v>
      </c>
      <c r="C1727" s="6" t="s">
        <v>27</v>
      </c>
      <c r="D1727" s="6" t="s">
        <v>4166</v>
      </c>
      <c r="E1727" s="6" t="s">
        <v>29</v>
      </c>
      <c r="F1727" s="6" t="s">
        <v>30</v>
      </c>
      <c r="G1727" s="6" t="s">
        <v>31</v>
      </c>
      <c r="H1727" s="6" t="s">
        <v>125</v>
      </c>
      <c r="I1727" s="6" t="s">
        <v>47</v>
      </c>
      <c r="J1727" s="6" t="s">
        <v>48</v>
      </c>
      <c r="K1727" s="6" t="s">
        <v>48</v>
      </c>
      <c r="L1727" s="6" t="s">
        <v>48</v>
      </c>
      <c r="M1727" s="6" t="s">
        <v>48</v>
      </c>
      <c r="N1727" s="6" t="s">
        <v>48</v>
      </c>
      <c r="O1727" s="6" t="s">
        <v>49</v>
      </c>
      <c r="P1727" s="6" t="s">
        <v>49</v>
      </c>
      <c r="Q1727" s="6" t="s">
        <v>49</v>
      </c>
      <c r="R1727" s="6" t="s">
        <v>49</v>
      </c>
      <c r="S1727" s="6" t="s">
        <v>49</v>
      </c>
      <c r="T1727" s="6" t="s">
        <v>49</v>
      </c>
      <c r="U1727" s="6" t="s">
        <v>49</v>
      </c>
      <c r="V1727" s="6" t="s">
        <v>49</v>
      </c>
      <c r="W1727" s="6" t="s">
        <v>154</v>
      </c>
      <c r="X1727" s="6" t="s">
        <v>1494</v>
      </c>
      <c r="Y1727" s="6" t="s">
        <v>3357</v>
      </c>
      <c r="Z1727" s="6" t="s">
        <v>4167</v>
      </c>
    </row>
    <row r="1728" spans="1:26" ht="13.2">
      <c r="A1728" s="5">
        <v>45176.634610092588</v>
      </c>
      <c r="B1728" s="6" t="s">
        <v>4168</v>
      </c>
      <c r="C1728" s="6" t="s">
        <v>27</v>
      </c>
      <c r="D1728" s="6" t="s">
        <v>4169</v>
      </c>
      <c r="E1728" s="6" t="s">
        <v>75</v>
      </c>
      <c r="F1728" s="6" t="s">
        <v>30</v>
      </c>
      <c r="G1728" s="6" t="s">
        <v>31</v>
      </c>
      <c r="H1728" s="6" t="s">
        <v>46</v>
      </c>
      <c r="I1728" s="6" t="s">
        <v>47</v>
      </c>
      <c r="J1728" s="6" t="s">
        <v>60</v>
      </c>
      <c r="K1728" s="6" t="s">
        <v>60</v>
      </c>
      <c r="L1728" s="6" t="s">
        <v>60</v>
      </c>
      <c r="M1728" s="6" t="s">
        <v>60</v>
      </c>
      <c r="N1728" s="6" t="s">
        <v>60</v>
      </c>
      <c r="O1728" s="6" t="s">
        <v>49</v>
      </c>
      <c r="P1728" s="6" t="s">
        <v>49</v>
      </c>
      <c r="Q1728" s="6" t="s">
        <v>69</v>
      </c>
      <c r="R1728" s="6" t="s">
        <v>69</v>
      </c>
      <c r="S1728" s="6" t="s">
        <v>69</v>
      </c>
      <c r="T1728" s="6" t="s">
        <v>69</v>
      </c>
      <c r="U1728" s="6" t="s">
        <v>69</v>
      </c>
      <c r="V1728" s="6" t="s">
        <v>69</v>
      </c>
      <c r="W1728" s="6" t="s">
        <v>70</v>
      </c>
      <c r="X1728" s="6" t="s">
        <v>1468</v>
      </c>
      <c r="Y1728" s="6" t="s">
        <v>393</v>
      </c>
      <c r="Z1728" s="6" t="s">
        <v>4170</v>
      </c>
    </row>
    <row r="1729" spans="1:26" ht="13.2">
      <c r="A1729" s="5">
        <v>45176.634635011578</v>
      </c>
      <c r="B1729" s="6" t="s">
        <v>4171</v>
      </c>
      <c r="C1729" s="6" t="s">
        <v>27</v>
      </c>
      <c r="D1729" s="6" t="s">
        <v>538</v>
      </c>
      <c r="E1729" s="6" t="s">
        <v>230</v>
      </c>
      <c r="F1729" s="6" t="s">
        <v>164</v>
      </c>
      <c r="G1729" s="6" t="s">
        <v>403</v>
      </c>
      <c r="H1729" s="6" t="s">
        <v>94</v>
      </c>
      <c r="I1729" s="6" t="s">
        <v>47</v>
      </c>
      <c r="J1729" s="6" t="s">
        <v>35</v>
      </c>
      <c r="K1729" s="6" t="s">
        <v>35</v>
      </c>
      <c r="L1729" s="6" t="s">
        <v>48</v>
      </c>
      <c r="M1729" s="6" t="s">
        <v>35</v>
      </c>
      <c r="N1729" s="6" t="s">
        <v>35</v>
      </c>
      <c r="O1729" s="6" t="s">
        <v>87</v>
      </c>
      <c r="P1729" s="6" t="s">
        <v>37</v>
      </c>
      <c r="Q1729" s="6" t="s">
        <v>37</v>
      </c>
      <c r="R1729" s="6" t="s">
        <v>37</v>
      </c>
      <c r="S1729" s="6" t="s">
        <v>37</v>
      </c>
      <c r="T1729" s="6" t="s">
        <v>37</v>
      </c>
      <c r="U1729" s="6" t="s">
        <v>37</v>
      </c>
      <c r="V1729" s="6" t="s">
        <v>38</v>
      </c>
      <c r="W1729" s="6" t="s">
        <v>206</v>
      </c>
      <c r="X1729" s="6" t="s">
        <v>1805</v>
      </c>
      <c r="Y1729" s="6" t="s">
        <v>72</v>
      </c>
      <c r="Z1729" s="6" t="s">
        <v>4172</v>
      </c>
    </row>
    <row r="1730" spans="1:26" ht="13.2">
      <c r="A1730" s="5">
        <v>45176.635828495375</v>
      </c>
      <c r="B1730" s="6" t="s">
        <v>4175</v>
      </c>
      <c r="C1730" s="6" t="s">
        <v>27</v>
      </c>
      <c r="D1730" s="6" t="s">
        <v>4176</v>
      </c>
      <c r="E1730" s="6" t="s">
        <v>75</v>
      </c>
      <c r="F1730" s="6" t="s">
        <v>30</v>
      </c>
      <c r="G1730" s="6" t="s">
        <v>31</v>
      </c>
      <c r="H1730" s="6" t="s">
        <v>59</v>
      </c>
      <c r="I1730" s="6" t="s">
        <v>47</v>
      </c>
      <c r="J1730" s="6" t="s">
        <v>48</v>
      </c>
      <c r="K1730" s="6" t="s">
        <v>48</v>
      </c>
      <c r="L1730" s="6" t="s">
        <v>48</v>
      </c>
      <c r="M1730" s="6" t="s">
        <v>48</v>
      </c>
      <c r="N1730" s="6" t="s">
        <v>48</v>
      </c>
      <c r="O1730" s="6" t="s">
        <v>49</v>
      </c>
      <c r="P1730" s="6" t="s">
        <v>49</v>
      </c>
      <c r="Q1730" s="6" t="s">
        <v>37</v>
      </c>
      <c r="R1730" s="6" t="s">
        <v>49</v>
      </c>
      <c r="S1730" s="6" t="s">
        <v>37</v>
      </c>
      <c r="T1730" s="6" t="s">
        <v>37</v>
      </c>
      <c r="U1730" s="6" t="s">
        <v>49</v>
      </c>
      <c r="V1730" s="6" t="s">
        <v>49</v>
      </c>
      <c r="W1730" s="6" t="s">
        <v>113</v>
      </c>
      <c r="X1730" s="6" t="s">
        <v>1536</v>
      </c>
      <c r="Y1730" s="6" t="s">
        <v>828</v>
      </c>
      <c r="Z1730" s="6" t="s">
        <v>4177</v>
      </c>
    </row>
    <row r="1731" spans="1:26" ht="13.2">
      <c r="A1731" s="5">
        <v>45176.636744606483</v>
      </c>
      <c r="B1731" s="6" t="s">
        <v>4180</v>
      </c>
      <c r="C1731" s="6" t="s">
        <v>27</v>
      </c>
      <c r="D1731" s="6" t="s">
        <v>196</v>
      </c>
      <c r="E1731" s="6" t="s">
        <v>230</v>
      </c>
      <c r="F1731" s="6" t="s">
        <v>30</v>
      </c>
      <c r="G1731" s="6" t="s">
        <v>31</v>
      </c>
      <c r="H1731" s="6" t="s">
        <v>46</v>
      </c>
      <c r="I1731" s="6" t="s">
        <v>33</v>
      </c>
      <c r="J1731" s="6" t="s">
        <v>35</v>
      </c>
      <c r="K1731" s="6" t="s">
        <v>35</v>
      </c>
      <c r="L1731" s="6" t="s">
        <v>35</v>
      </c>
      <c r="M1731" s="6" t="s">
        <v>35</v>
      </c>
      <c r="N1731" s="6" t="s">
        <v>35</v>
      </c>
      <c r="O1731" s="6" t="s">
        <v>87</v>
      </c>
      <c r="P1731" s="6" t="s">
        <v>37</v>
      </c>
      <c r="Q1731" s="6" t="s">
        <v>37</v>
      </c>
      <c r="R1731" s="6" t="s">
        <v>38</v>
      </c>
      <c r="S1731" s="6" t="s">
        <v>38</v>
      </c>
      <c r="T1731" s="6" t="s">
        <v>37</v>
      </c>
      <c r="U1731" s="6" t="s">
        <v>37</v>
      </c>
      <c r="V1731" s="6" t="s">
        <v>38</v>
      </c>
      <c r="W1731" s="6" t="s">
        <v>713</v>
      </c>
      <c r="X1731" s="6" t="s">
        <v>1001</v>
      </c>
      <c r="Y1731" s="6" t="s">
        <v>1718</v>
      </c>
      <c r="Z1731" s="6" t="s">
        <v>4181</v>
      </c>
    </row>
    <row r="1732" spans="1:26" ht="13.2">
      <c r="A1732" s="5">
        <v>45176.636949479165</v>
      </c>
      <c r="B1732" s="6" t="s">
        <v>4182</v>
      </c>
      <c r="C1732" s="6" t="s">
        <v>27</v>
      </c>
      <c r="D1732" s="6" t="s">
        <v>4183</v>
      </c>
      <c r="E1732" s="6" t="s">
        <v>75</v>
      </c>
      <c r="F1732" s="6" t="s">
        <v>30</v>
      </c>
      <c r="G1732" s="6" t="s">
        <v>31</v>
      </c>
      <c r="H1732" s="6" t="s">
        <v>94</v>
      </c>
      <c r="I1732" s="6" t="s">
        <v>47</v>
      </c>
      <c r="J1732" s="6" t="s">
        <v>48</v>
      </c>
      <c r="K1732" s="6" t="s">
        <v>48</v>
      </c>
      <c r="L1732" s="6" t="s">
        <v>48</v>
      </c>
      <c r="M1732" s="6" t="s">
        <v>48</v>
      </c>
      <c r="N1732" s="6" t="s">
        <v>48</v>
      </c>
      <c r="O1732" s="6" t="s">
        <v>49</v>
      </c>
      <c r="P1732" s="6" t="s">
        <v>37</v>
      </c>
      <c r="Q1732" s="6" t="s">
        <v>37</v>
      </c>
      <c r="R1732" s="6" t="s">
        <v>49</v>
      </c>
      <c r="S1732" s="6" t="s">
        <v>37</v>
      </c>
      <c r="T1732" s="6" t="s">
        <v>49</v>
      </c>
      <c r="U1732" s="6" t="s">
        <v>49</v>
      </c>
      <c r="V1732" s="6" t="s">
        <v>37</v>
      </c>
      <c r="W1732" s="6" t="s">
        <v>154</v>
      </c>
      <c r="X1732" s="6" t="s">
        <v>2026</v>
      </c>
      <c r="Y1732" s="6" t="s">
        <v>193</v>
      </c>
      <c r="Z1732" s="6" t="s">
        <v>4184</v>
      </c>
    </row>
    <row r="1733" spans="1:26" ht="13.2">
      <c r="A1733" s="5">
        <v>45176.637692118056</v>
      </c>
      <c r="B1733" s="6" t="s">
        <v>4187</v>
      </c>
      <c r="C1733" s="6" t="s">
        <v>44</v>
      </c>
      <c r="D1733" s="6" t="s">
        <v>4188</v>
      </c>
      <c r="E1733" s="6" t="s">
        <v>75</v>
      </c>
      <c r="F1733" s="6" t="s">
        <v>76</v>
      </c>
      <c r="G1733" s="6" t="s">
        <v>31</v>
      </c>
      <c r="H1733" s="6" t="s">
        <v>59</v>
      </c>
      <c r="I1733" s="6" t="s">
        <v>47</v>
      </c>
      <c r="J1733" s="6" t="s">
        <v>48</v>
      </c>
      <c r="K1733" s="6" t="s">
        <v>60</v>
      </c>
      <c r="L1733" s="6" t="s">
        <v>60</v>
      </c>
      <c r="M1733" s="6" t="s">
        <v>60</v>
      </c>
      <c r="N1733" s="6" t="s">
        <v>60</v>
      </c>
      <c r="O1733" s="6" t="s">
        <v>68</v>
      </c>
      <c r="P1733" s="6" t="s">
        <v>69</v>
      </c>
      <c r="Q1733" s="6" t="s">
        <v>69</v>
      </c>
      <c r="R1733" s="6" t="s">
        <v>69</v>
      </c>
      <c r="S1733" s="6" t="s">
        <v>69</v>
      </c>
      <c r="T1733" s="6" t="s">
        <v>69</v>
      </c>
      <c r="U1733" s="6" t="s">
        <v>69</v>
      </c>
      <c r="V1733" s="6" t="s">
        <v>69</v>
      </c>
      <c r="W1733" s="6" t="s">
        <v>1892</v>
      </c>
      <c r="X1733" s="6" t="s">
        <v>1379</v>
      </c>
      <c r="Y1733" s="6" t="s">
        <v>2176</v>
      </c>
      <c r="Z1733" s="6" t="s">
        <v>4189</v>
      </c>
    </row>
    <row r="1734" spans="1:26" ht="13.2">
      <c r="A1734" s="5">
        <v>45176.638386030092</v>
      </c>
      <c r="B1734" s="6" t="s">
        <v>4190</v>
      </c>
      <c r="C1734" s="6" t="s">
        <v>27</v>
      </c>
      <c r="D1734" s="6" t="s">
        <v>4191</v>
      </c>
      <c r="E1734" s="6" t="s">
        <v>75</v>
      </c>
      <c r="F1734" s="6" t="s">
        <v>30</v>
      </c>
      <c r="G1734" s="6" t="s">
        <v>31</v>
      </c>
      <c r="H1734" s="6" t="s">
        <v>59</v>
      </c>
      <c r="I1734" s="6" t="s">
        <v>47</v>
      </c>
      <c r="J1734" s="6" t="s">
        <v>48</v>
      </c>
      <c r="K1734" s="6" t="s">
        <v>48</v>
      </c>
      <c r="L1734" s="6" t="s">
        <v>48</v>
      </c>
      <c r="M1734" s="6" t="s">
        <v>48</v>
      </c>
      <c r="N1734" s="6" t="s">
        <v>48</v>
      </c>
      <c r="O1734" s="6" t="s">
        <v>49</v>
      </c>
      <c r="P1734" s="6" t="s">
        <v>49</v>
      </c>
      <c r="Q1734" s="6" t="s">
        <v>49</v>
      </c>
      <c r="R1734" s="6" t="s">
        <v>49</v>
      </c>
      <c r="S1734" s="6" t="s">
        <v>49</v>
      </c>
      <c r="T1734" s="6" t="s">
        <v>49</v>
      </c>
      <c r="U1734" s="6" t="s">
        <v>49</v>
      </c>
      <c r="V1734" s="6" t="s">
        <v>49</v>
      </c>
      <c r="W1734" s="6" t="s">
        <v>88</v>
      </c>
      <c r="X1734" s="6" t="s">
        <v>1578</v>
      </c>
      <c r="Y1734" s="6" t="s">
        <v>965</v>
      </c>
      <c r="Z1734" s="6" t="s">
        <v>4192</v>
      </c>
    </row>
    <row r="1735" spans="1:26" ht="13.2">
      <c r="A1735" s="5">
        <v>45176.639909328704</v>
      </c>
      <c r="B1735" s="6" t="s">
        <v>4195</v>
      </c>
      <c r="C1735" s="6" t="s">
        <v>27</v>
      </c>
      <c r="D1735" s="6" t="s">
        <v>4196</v>
      </c>
      <c r="E1735" s="6" t="s">
        <v>75</v>
      </c>
      <c r="F1735" s="6" t="s">
        <v>30</v>
      </c>
      <c r="G1735" s="6" t="s">
        <v>31</v>
      </c>
      <c r="H1735" s="6" t="s">
        <v>125</v>
      </c>
      <c r="I1735" s="6" t="s">
        <v>47</v>
      </c>
      <c r="J1735" s="6" t="s">
        <v>48</v>
      </c>
      <c r="K1735" s="6" t="s">
        <v>48</v>
      </c>
      <c r="L1735" s="6" t="s">
        <v>48</v>
      </c>
      <c r="M1735" s="6" t="s">
        <v>48</v>
      </c>
      <c r="N1735" s="6" t="s">
        <v>48</v>
      </c>
      <c r="O1735" s="6" t="s">
        <v>49</v>
      </c>
      <c r="P1735" s="6" t="s">
        <v>49</v>
      </c>
      <c r="Q1735" s="6" t="s">
        <v>49</v>
      </c>
      <c r="R1735" s="6" t="s">
        <v>49</v>
      </c>
      <c r="S1735" s="6" t="s">
        <v>49</v>
      </c>
      <c r="T1735" s="6" t="s">
        <v>49</v>
      </c>
      <c r="U1735" s="6" t="s">
        <v>49</v>
      </c>
      <c r="V1735" s="6" t="s">
        <v>49</v>
      </c>
      <c r="W1735" s="6" t="s">
        <v>100</v>
      </c>
      <c r="X1735" s="6" t="s">
        <v>940</v>
      </c>
      <c r="Y1735" s="6" t="s">
        <v>168</v>
      </c>
      <c r="Z1735" s="6" t="s">
        <v>4197</v>
      </c>
    </row>
    <row r="1736" spans="1:26" ht="13.2">
      <c r="A1736" s="5">
        <v>45176.640210775462</v>
      </c>
      <c r="B1736" s="6" t="s">
        <v>4200</v>
      </c>
      <c r="C1736" s="6" t="s">
        <v>27</v>
      </c>
      <c r="D1736" s="6" t="s">
        <v>3582</v>
      </c>
      <c r="E1736" s="6" t="s">
        <v>75</v>
      </c>
      <c r="F1736" s="6" t="s">
        <v>30</v>
      </c>
      <c r="G1736" s="6" t="s">
        <v>31</v>
      </c>
      <c r="H1736" s="6" t="s">
        <v>125</v>
      </c>
      <c r="I1736" s="6" t="s">
        <v>47</v>
      </c>
      <c r="J1736" s="6" t="s">
        <v>48</v>
      </c>
      <c r="K1736" s="6" t="s">
        <v>48</v>
      </c>
      <c r="L1736" s="6" t="s">
        <v>48</v>
      </c>
      <c r="M1736" s="6" t="s">
        <v>60</v>
      </c>
      <c r="N1736" s="6" t="s">
        <v>48</v>
      </c>
      <c r="O1736" s="6" t="s">
        <v>68</v>
      </c>
      <c r="P1736" s="6" t="s">
        <v>49</v>
      </c>
      <c r="Q1736" s="6" t="s">
        <v>49</v>
      </c>
      <c r="R1736" s="6" t="s">
        <v>49</v>
      </c>
      <c r="S1736" s="6" t="s">
        <v>49</v>
      </c>
      <c r="T1736" s="6" t="s">
        <v>49</v>
      </c>
      <c r="U1736" s="6" t="s">
        <v>49</v>
      </c>
      <c r="V1736" s="6" t="s">
        <v>49</v>
      </c>
      <c r="W1736" s="6" t="s">
        <v>238</v>
      </c>
      <c r="X1736" s="6" t="s">
        <v>1240</v>
      </c>
      <c r="Y1736" s="6" t="s">
        <v>4201</v>
      </c>
      <c r="Z1736" s="6" t="s">
        <v>4202</v>
      </c>
    </row>
    <row r="1737" spans="1:26" ht="13.2">
      <c r="A1737" s="5">
        <v>45176.640246168987</v>
      </c>
      <c r="B1737" s="6" t="s">
        <v>4203</v>
      </c>
      <c r="C1737" s="6" t="s">
        <v>27</v>
      </c>
      <c r="D1737" s="6" t="s">
        <v>500</v>
      </c>
      <c r="E1737" s="6" t="s">
        <v>75</v>
      </c>
      <c r="F1737" s="6" t="s">
        <v>30</v>
      </c>
      <c r="G1737" s="6" t="s">
        <v>31</v>
      </c>
      <c r="H1737" s="6" t="s">
        <v>83</v>
      </c>
      <c r="I1737" s="6" t="s">
        <v>47</v>
      </c>
      <c r="J1737" s="6" t="s">
        <v>48</v>
      </c>
      <c r="K1737" s="6" t="s">
        <v>48</v>
      </c>
      <c r="L1737" s="6" t="s">
        <v>48</v>
      </c>
      <c r="M1737" s="6" t="s">
        <v>48</v>
      </c>
      <c r="N1737" s="6" t="s">
        <v>48</v>
      </c>
      <c r="O1737" s="6" t="s">
        <v>49</v>
      </c>
      <c r="P1737" s="6" t="s">
        <v>49</v>
      </c>
      <c r="Q1737" s="6" t="s">
        <v>49</v>
      </c>
      <c r="R1737" s="6" t="s">
        <v>49</v>
      </c>
      <c r="S1737" s="6" t="s">
        <v>49</v>
      </c>
      <c r="T1737" s="6" t="s">
        <v>49</v>
      </c>
      <c r="U1737" s="6" t="s">
        <v>49</v>
      </c>
      <c r="V1737" s="6" t="s">
        <v>49</v>
      </c>
      <c r="W1737" s="6" t="s">
        <v>100</v>
      </c>
      <c r="X1737" s="6" t="s">
        <v>940</v>
      </c>
      <c r="Y1737" s="6" t="s">
        <v>168</v>
      </c>
      <c r="Z1737" s="6" t="s">
        <v>4204</v>
      </c>
    </row>
    <row r="1738" spans="1:26" ht="13.2">
      <c r="A1738" s="5">
        <v>45176.640934756942</v>
      </c>
      <c r="B1738" s="6" t="s">
        <v>4206</v>
      </c>
      <c r="C1738" s="6" t="s">
        <v>44</v>
      </c>
      <c r="D1738" s="6" t="s">
        <v>4207</v>
      </c>
      <c r="E1738" s="6" t="s">
        <v>75</v>
      </c>
      <c r="F1738" s="6" t="s">
        <v>76</v>
      </c>
      <c r="G1738" s="6" t="s">
        <v>31</v>
      </c>
      <c r="H1738" s="6" t="s">
        <v>112</v>
      </c>
      <c r="I1738" s="6" t="s">
        <v>47</v>
      </c>
      <c r="J1738" s="6" t="s">
        <v>60</v>
      </c>
      <c r="K1738" s="6" t="s">
        <v>48</v>
      </c>
      <c r="L1738" s="6" t="s">
        <v>48</v>
      </c>
      <c r="M1738" s="6" t="s">
        <v>60</v>
      </c>
      <c r="N1738" s="6" t="s">
        <v>60</v>
      </c>
      <c r="O1738" s="6" t="s">
        <v>49</v>
      </c>
      <c r="P1738" s="6" t="s">
        <v>49</v>
      </c>
      <c r="Q1738" s="6" t="s">
        <v>37</v>
      </c>
      <c r="R1738" s="6" t="s">
        <v>69</v>
      </c>
      <c r="S1738" s="6" t="s">
        <v>49</v>
      </c>
      <c r="T1738" s="6" t="s">
        <v>49</v>
      </c>
      <c r="U1738" s="6" t="s">
        <v>49</v>
      </c>
      <c r="V1738" s="6" t="s">
        <v>49</v>
      </c>
      <c r="W1738" s="6" t="s">
        <v>113</v>
      </c>
      <c r="X1738" s="6" t="s">
        <v>1026</v>
      </c>
      <c r="Y1738" s="6" t="s">
        <v>223</v>
      </c>
      <c r="Z1738" s="6" t="s">
        <v>4208</v>
      </c>
    </row>
    <row r="1739" spans="1:26" ht="13.2">
      <c r="A1739" s="5">
        <v>45176.641851898152</v>
      </c>
      <c r="B1739" s="6" t="s">
        <v>4209</v>
      </c>
      <c r="C1739" s="6" t="s">
        <v>44</v>
      </c>
      <c r="D1739" s="6" t="s">
        <v>500</v>
      </c>
      <c r="E1739" s="6" t="s">
        <v>29</v>
      </c>
      <c r="F1739" s="6" t="s">
        <v>30</v>
      </c>
      <c r="G1739" s="6" t="s">
        <v>4210</v>
      </c>
      <c r="H1739" s="6" t="s">
        <v>125</v>
      </c>
      <c r="I1739" s="6" t="s">
        <v>33</v>
      </c>
      <c r="J1739" s="6" t="s">
        <v>34</v>
      </c>
      <c r="K1739" s="6" t="s">
        <v>34</v>
      </c>
      <c r="L1739" s="6" t="s">
        <v>34</v>
      </c>
      <c r="M1739" s="6" t="s">
        <v>35</v>
      </c>
      <c r="N1739" s="6" t="s">
        <v>35</v>
      </c>
      <c r="O1739" s="6" t="s">
        <v>49</v>
      </c>
      <c r="P1739" s="6" t="s">
        <v>49</v>
      </c>
      <c r="Q1739" s="6" t="s">
        <v>38</v>
      </c>
      <c r="R1739" s="6" t="s">
        <v>49</v>
      </c>
      <c r="S1739" s="6" t="s">
        <v>37</v>
      </c>
      <c r="T1739" s="6" t="s">
        <v>37</v>
      </c>
      <c r="U1739" s="6" t="s">
        <v>49</v>
      </c>
      <c r="V1739" s="6" t="s">
        <v>38</v>
      </c>
      <c r="W1739" s="6" t="s">
        <v>126</v>
      </c>
      <c r="X1739" s="6" t="s">
        <v>1652</v>
      </c>
      <c r="Y1739" s="6" t="s">
        <v>102</v>
      </c>
      <c r="Z1739" s="6" t="s">
        <v>4211</v>
      </c>
    </row>
    <row r="1740" spans="1:26" ht="13.2">
      <c r="A1740" s="5">
        <v>45176.642874212965</v>
      </c>
      <c r="B1740" s="6" t="s">
        <v>2311</v>
      </c>
      <c r="C1740" s="6" t="s">
        <v>44</v>
      </c>
      <c r="D1740" s="6" t="s">
        <v>609</v>
      </c>
      <c r="E1740" s="6" t="s">
        <v>75</v>
      </c>
      <c r="F1740" s="6" t="s">
        <v>76</v>
      </c>
      <c r="G1740" s="6" t="s">
        <v>31</v>
      </c>
      <c r="H1740" s="6" t="s">
        <v>59</v>
      </c>
      <c r="I1740" s="6" t="s">
        <v>47</v>
      </c>
      <c r="J1740" s="6" t="s">
        <v>60</v>
      </c>
      <c r="K1740" s="6" t="s">
        <v>60</v>
      </c>
      <c r="L1740" s="6" t="s">
        <v>60</v>
      </c>
      <c r="M1740" s="6" t="s">
        <v>48</v>
      </c>
      <c r="N1740" s="6" t="s">
        <v>48</v>
      </c>
      <c r="O1740" s="6" t="s">
        <v>49</v>
      </c>
      <c r="P1740" s="6" t="s">
        <v>49</v>
      </c>
      <c r="Q1740" s="6" t="s">
        <v>49</v>
      </c>
      <c r="R1740" s="6" t="s">
        <v>49</v>
      </c>
      <c r="S1740" s="6" t="s">
        <v>49</v>
      </c>
      <c r="T1740" s="6" t="s">
        <v>37</v>
      </c>
      <c r="U1740" s="6" t="s">
        <v>49</v>
      </c>
      <c r="V1740" s="6" t="s">
        <v>49</v>
      </c>
      <c r="W1740" s="6" t="s">
        <v>70</v>
      </c>
      <c r="X1740" s="6" t="s">
        <v>1009</v>
      </c>
      <c r="Y1740" s="6" t="s">
        <v>3822</v>
      </c>
      <c r="Z1740" s="6" t="s">
        <v>575</v>
      </c>
    </row>
    <row r="1741" spans="1:26" ht="13.2">
      <c r="A1741" s="5">
        <v>45176.642890219911</v>
      </c>
      <c r="B1741" s="6" t="s">
        <v>4216</v>
      </c>
      <c r="C1741" s="6" t="s">
        <v>44</v>
      </c>
      <c r="D1741" s="6" t="s">
        <v>4217</v>
      </c>
      <c r="E1741" s="6" t="s">
        <v>75</v>
      </c>
      <c r="F1741" s="6" t="s">
        <v>30</v>
      </c>
      <c r="G1741" s="6" t="s">
        <v>31</v>
      </c>
      <c r="H1741" s="6" t="s">
        <v>32</v>
      </c>
      <c r="I1741" s="6" t="s">
        <v>47</v>
      </c>
      <c r="J1741" s="6" t="s">
        <v>48</v>
      </c>
      <c r="K1741" s="6" t="s">
        <v>48</v>
      </c>
      <c r="L1741" s="6" t="s">
        <v>48</v>
      </c>
      <c r="M1741" s="6" t="s">
        <v>48</v>
      </c>
      <c r="N1741" s="6" t="s">
        <v>48</v>
      </c>
      <c r="O1741" s="6" t="s">
        <v>49</v>
      </c>
      <c r="P1741" s="6" t="s">
        <v>49</v>
      </c>
      <c r="Q1741" s="6" t="s">
        <v>49</v>
      </c>
      <c r="R1741" s="6" t="s">
        <v>49</v>
      </c>
      <c r="S1741" s="6" t="s">
        <v>49</v>
      </c>
      <c r="T1741" s="6" t="s">
        <v>49</v>
      </c>
      <c r="U1741" s="6" t="s">
        <v>49</v>
      </c>
      <c r="V1741" s="6" t="s">
        <v>49</v>
      </c>
      <c r="W1741" s="6" t="s">
        <v>480</v>
      </c>
      <c r="X1741" s="6" t="s">
        <v>1302</v>
      </c>
      <c r="Y1741" s="6" t="s">
        <v>1078</v>
      </c>
      <c r="Z1741" s="6" t="s">
        <v>4218</v>
      </c>
    </row>
    <row r="1742" spans="1:26" ht="13.2">
      <c r="A1742" s="5">
        <v>45176.645084004631</v>
      </c>
      <c r="B1742" s="6" t="s">
        <v>4230</v>
      </c>
      <c r="C1742" s="6" t="s">
        <v>27</v>
      </c>
      <c r="D1742" s="6" t="s">
        <v>4231</v>
      </c>
      <c r="E1742" s="6" t="s">
        <v>75</v>
      </c>
      <c r="F1742" s="6" t="s">
        <v>30</v>
      </c>
      <c r="G1742" s="6" t="s">
        <v>31</v>
      </c>
      <c r="H1742" s="6" t="s">
        <v>83</v>
      </c>
      <c r="I1742" s="6" t="s">
        <v>33</v>
      </c>
      <c r="J1742" s="6" t="s">
        <v>35</v>
      </c>
      <c r="K1742" s="6" t="s">
        <v>48</v>
      </c>
      <c r="L1742" s="6" t="s">
        <v>48</v>
      </c>
      <c r="M1742" s="6" t="s">
        <v>48</v>
      </c>
      <c r="N1742" s="6" t="s">
        <v>35</v>
      </c>
      <c r="O1742" s="6" t="s">
        <v>49</v>
      </c>
      <c r="P1742" s="6" t="s">
        <v>49</v>
      </c>
      <c r="Q1742" s="6" t="s">
        <v>49</v>
      </c>
      <c r="R1742" s="6" t="s">
        <v>69</v>
      </c>
      <c r="S1742" s="6" t="s">
        <v>49</v>
      </c>
      <c r="T1742" s="6" t="s">
        <v>49</v>
      </c>
      <c r="U1742" s="6" t="s">
        <v>49</v>
      </c>
      <c r="V1742" s="6" t="s">
        <v>49</v>
      </c>
      <c r="W1742" s="6" t="s">
        <v>126</v>
      </c>
      <c r="X1742" s="6" t="s">
        <v>2130</v>
      </c>
      <c r="Y1742" s="6" t="s">
        <v>168</v>
      </c>
      <c r="Z1742" s="6" t="s">
        <v>4232</v>
      </c>
    </row>
    <row r="1743" spans="1:26" ht="13.2">
      <c r="A1743" s="5">
        <v>45176.647896076392</v>
      </c>
      <c r="B1743" s="6" t="s">
        <v>4242</v>
      </c>
      <c r="C1743" s="6" t="s">
        <v>44</v>
      </c>
      <c r="D1743" s="6" t="s">
        <v>4243</v>
      </c>
      <c r="E1743" s="6" t="s">
        <v>75</v>
      </c>
      <c r="F1743" s="6" t="s">
        <v>30</v>
      </c>
      <c r="G1743" s="6" t="s">
        <v>31</v>
      </c>
      <c r="H1743" s="6" t="s">
        <v>59</v>
      </c>
      <c r="I1743" s="6" t="s">
        <v>47</v>
      </c>
      <c r="J1743" s="6" t="s">
        <v>60</v>
      </c>
      <c r="K1743" s="6" t="s">
        <v>48</v>
      </c>
      <c r="L1743" s="6" t="s">
        <v>48</v>
      </c>
      <c r="M1743" s="6" t="s">
        <v>48</v>
      </c>
      <c r="N1743" s="6" t="s">
        <v>48</v>
      </c>
      <c r="O1743" s="6" t="s">
        <v>68</v>
      </c>
      <c r="P1743" s="6" t="s">
        <v>69</v>
      </c>
      <c r="Q1743" s="6" t="s">
        <v>49</v>
      </c>
      <c r="R1743" s="6" t="s">
        <v>69</v>
      </c>
      <c r="S1743" s="6" t="s">
        <v>49</v>
      </c>
      <c r="T1743" s="6" t="s">
        <v>69</v>
      </c>
      <c r="U1743" s="6" t="s">
        <v>49</v>
      </c>
      <c r="V1743" s="6" t="s">
        <v>49</v>
      </c>
      <c r="W1743" s="6" t="s">
        <v>238</v>
      </c>
      <c r="X1743" s="6" t="s">
        <v>3832</v>
      </c>
      <c r="Y1743" s="6" t="s">
        <v>415</v>
      </c>
      <c r="Z1743" s="6" t="s">
        <v>4244</v>
      </c>
    </row>
    <row r="1744" spans="1:26" ht="13.2">
      <c r="A1744" s="5">
        <v>45176.650204166668</v>
      </c>
      <c r="B1744" s="6" t="s">
        <v>4251</v>
      </c>
      <c r="C1744" s="6" t="s">
        <v>27</v>
      </c>
      <c r="D1744" s="6" t="s">
        <v>4252</v>
      </c>
      <c r="E1744" s="6" t="s">
        <v>75</v>
      </c>
      <c r="F1744" s="6" t="s">
        <v>30</v>
      </c>
      <c r="G1744" s="6" t="s">
        <v>31</v>
      </c>
      <c r="H1744" s="6" t="s">
        <v>94</v>
      </c>
      <c r="I1744" s="6" t="s">
        <v>47</v>
      </c>
      <c r="J1744" s="6" t="s">
        <v>35</v>
      </c>
      <c r="K1744" s="6" t="s">
        <v>48</v>
      </c>
      <c r="L1744" s="6" t="s">
        <v>48</v>
      </c>
      <c r="M1744" s="6" t="s">
        <v>48</v>
      </c>
      <c r="N1744" s="6" t="s">
        <v>48</v>
      </c>
      <c r="O1744" s="6" t="s">
        <v>49</v>
      </c>
      <c r="P1744" s="6" t="s">
        <v>49</v>
      </c>
      <c r="Q1744" s="6" t="s">
        <v>49</v>
      </c>
      <c r="R1744" s="6" t="s">
        <v>49</v>
      </c>
      <c r="S1744" s="6" t="s">
        <v>49</v>
      </c>
      <c r="T1744" s="6" t="s">
        <v>49</v>
      </c>
      <c r="U1744" s="6" t="s">
        <v>49</v>
      </c>
      <c r="V1744" s="6" t="s">
        <v>37</v>
      </c>
      <c r="W1744" s="6" t="s">
        <v>154</v>
      </c>
      <c r="X1744" s="6" t="s">
        <v>1024</v>
      </c>
      <c r="Y1744" s="6" t="s">
        <v>4253</v>
      </c>
      <c r="Z1744" s="6" t="s">
        <v>4254</v>
      </c>
    </row>
    <row r="1745" spans="1:26" ht="13.2">
      <c r="A1745" s="5">
        <v>45176.651224317131</v>
      </c>
      <c r="B1745" s="6" t="s">
        <v>4242</v>
      </c>
      <c r="C1745" s="6" t="s">
        <v>44</v>
      </c>
      <c r="D1745" s="6" t="s">
        <v>4255</v>
      </c>
      <c r="E1745" s="6" t="s">
        <v>75</v>
      </c>
      <c r="F1745" s="6" t="s">
        <v>30</v>
      </c>
      <c r="G1745" s="6" t="s">
        <v>31</v>
      </c>
      <c r="H1745" s="6" t="s">
        <v>59</v>
      </c>
      <c r="I1745" s="6" t="s">
        <v>47</v>
      </c>
      <c r="J1745" s="6" t="s">
        <v>60</v>
      </c>
      <c r="K1745" s="6" t="s">
        <v>60</v>
      </c>
      <c r="L1745" s="6" t="s">
        <v>60</v>
      </c>
      <c r="M1745" s="6" t="s">
        <v>60</v>
      </c>
      <c r="N1745" s="6" t="s">
        <v>60</v>
      </c>
      <c r="O1745" s="6" t="s">
        <v>68</v>
      </c>
      <c r="P1745" s="6" t="s">
        <v>69</v>
      </c>
      <c r="Q1745" s="6" t="s">
        <v>49</v>
      </c>
      <c r="R1745" s="6" t="s">
        <v>69</v>
      </c>
      <c r="S1745" s="6" t="s">
        <v>69</v>
      </c>
      <c r="T1745" s="6" t="s">
        <v>69</v>
      </c>
      <c r="U1745" s="6" t="s">
        <v>49</v>
      </c>
      <c r="V1745" s="6" t="s">
        <v>49</v>
      </c>
      <c r="W1745" s="6" t="s">
        <v>154</v>
      </c>
      <c r="X1745" s="6" t="s">
        <v>1009</v>
      </c>
      <c r="Y1745" s="6" t="s">
        <v>4256</v>
      </c>
      <c r="Z1745" s="6" t="s">
        <v>4257</v>
      </c>
    </row>
    <row r="1746" spans="1:26" ht="13.2">
      <c r="A1746" s="5">
        <v>45176.651636550931</v>
      </c>
      <c r="B1746" s="6" t="s">
        <v>4258</v>
      </c>
      <c r="C1746" s="6" t="s">
        <v>44</v>
      </c>
      <c r="D1746" s="6" t="s">
        <v>521</v>
      </c>
      <c r="E1746" s="6" t="s">
        <v>75</v>
      </c>
      <c r="F1746" s="6" t="s">
        <v>30</v>
      </c>
      <c r="G1746" s="6" t="s">
        <v>31</v>
      </c>
      <c r="H1746" s="6" t="s">
        <v>59</v>
      </c>
      <c r="I1746" s="6" t="s">
        <v>47</v>
      </c>
      <c r="J1746" s="6" t="s">
        <v>60</v>
      </c>
      <c r="K1746" s="6" t="s">
        <v>60</v>
      </c>
      <c r="L1746" s="6" t="s">
        <v>60</v>
      </c>
      <c r="M1746" s="6" t="s">
        <v>48</v>
      </c>
      <c r="N1746" s="6" t="s">
        <v>60</v>
      </c>
      <c r="O1746" s="6" t="s">
        <v>68</v>
      </c>
      <c r="P1746" s="6" t="s">
        <v>69</v>
      </c>
      <c r="Q1746" s="6" t="s">
        <v>69</v>
      </c>
      <c r="R1746" s="6" t="s">
        <v>69</v>
      </c>
      <c r="S1746" s="6" t="s">
        <v>49</v>
      </c>
      <c r="T1746" s="6" t="s">
        <v>49</v>
      </c>
      <c r="U1746" s="6" t="s">
        <v>49</v>
      </c>
      <c r="V1746" s="6" t="s">
        <v>49</v>
      </c>
      <c r="W1746" s="6" t="s">
        <v>206</v>
      </c>
      <c r="X1746" s="6" t="s">
        <v>1578</v>
      </c>
      <c r="Y1746" s="6" t="s">
        <v>2525</v>
      </c>
      <c r="Z1746" s="6" t="s">
        <v>1690</v>
      </c>
    </row>
    <row r="1747" spans="1:26" ht="13.2">
      <c r="A1747" s="5">
        <v>45176.652790729167</v>
      </c>
      <c r="B1747" s="6" t="s">
        <v>4259</v>
      </c>
      <c r="C1747" s="6" t="s">
        <v>44</v>
      </c>
      <c r="D1747" s="6" t="s">
        <v>500</v>
      </c>
      <c r="E1747" s="6" t="s">
        <v>75</v>
      </c>
      <c r="F1747" s="6" t="s">
        <v>76</v>
      </c>
      <c r="G1747" s="6" t="s">
        <v>31</v>
      </c>
      <c r="H1747" s="6" t="s">
        <v>94</v>
      </c>
      <c r="I1747" s="6" t="s">
        <v>47</v>
      </c>
      <c r="J1747" s="6" t="s">
        <v>48</v>
      </c>
      <c r="K1747" s="6" t="s">
        <v>60</v>
      </c>
      <c r="L1747" s="6" t="s">
        <v>60</v>
      </c>
      <c r="M1747" s="6" t="s">
        <v>48</v>
      </c>
      <c r="N1747" s="6" t="s">
        <v>48</v>
      </c>
      <c r="O1747" s="6" t="s">
        <v>49</v>
      </c>
      <c r="P1747" s="6" t="s">
        <v>49</v>
      </c>
      <c r="Q1747" s="6" t="s">
        <v>49</v>
      </c>
      <c r="R1747" s="6" t="s">
        <v>49</v>
      </c>
      <c r="S1747" s="6" t="s">
        <v>49</v>
      </c>
      <c r="T1747" s="6" t="s">
        <v>69</v>
      </c>
      <c r="U1747" s="6" t="s">
        <v>49</v>
      </c>
      <c r="V1747" s="6" t="s">
        <v>49</v>
      </c>
      <c r="W1747" s="6" t="s">
        <v>106</v>
      </c>
      <c r="X1747" s="6" t="s">
        <v>4260</v>
      </c>
      <c r="Y1747" s="6" t="s">
        <v>173</v>
      </c>
      <c r="Z1747" s="6" t="s">
        <v>4261</v>
      </c>
    </row>
    <row r="1748" spans="1:26" ht="13.2">
      <c r="A1748" s="5">
        <v>45176.653721608796</v>
      </c>
      <c r="B1748" s="6" t="s">
        <v>4262</v>
      </c>
      <c r="C1748" s="6" t="s">
        <v>27</v>
      </c>
      <c r="D1748" s="6" t="s">
        <v>4263</v>
      </c>
      <c r="E1748" s="6" t="s">
        <v>29</v>
      </c>
      <c r="F1748" s="6" t="s">
        <v>30</v>
      </c>
      <c r="G1748" s="6" t="s">
        <v>31</v>
      </c>
      <c r="H1748" s="6" t="s">
        <v>46</v>
      </c>
      <c r="I1748" s="6" t="s">
        <v>47</v>
      </c>
      <c r="J1748" s="6" t="s">
        <v>60</v>
      </c>
      <c r="K1748" s="6" t="s">
        <v>48</v>
      </c>
      <c r="L1748" s="6" t="s">
        <v>60</v>
      </c>
      <c r="M1748" s="6" t="s">
        <v>48</v>
      </c>
      <c r="N1748" s="6" t="s">
        <v>48</v>
      </c>
      <c r="O1748" s="6" t="s">
        <v>68</v>
      </c>
      <c r="P1748" s="6" t="s">
        <v>49</v>
      </c>
      <c r="Q1748" s="6" t="s">
        <v>49</v>
      </c>
      <c r="R1748" s="6" t="s">
        <v>49</v>
      </c>
      <c r="S1748" s="6" t="s">
        <v>49</v>
      </c>
      <c r="T1748" s="6" t="s">
        <v>69</v>
      </c>
      <c r="U1748" s="6" t="s">
        <v>49</v>
      </c>
      <c r="V1748" s="6" t="s">
        <v>37</v>
      </c>
      <c r="W1748" s="6" t="s">
        <v>206</v>
      </c>
      <c r="X1748" s="6" t="s">
        <v>1391</v>
      </c>
      <c r="Y1748" s="6" t="s">
        <v>79</v>
      </c>
      <c r="Z1748" s="6" t="s">
        <v>4264</v>
      </c>
    </row>
    <row r="1749" spans="1:26" ht="13.2">
      <c r="A1749" s="5">
        <v>45176.654545694444</v>
      </c>
      <c r="B1749" s="6" t="s">
        <v>4267</v>
      </c>
      <c r="C1749" s="6" t="s">
        <v>27</v>
      </c>
      <c r="D1749" s="6" t="s">
        <v>4268</v>
      </c>
      <c r="E1749" s="6" t="s">
        <v>56</v>
      </c>
      <c r="F1749" s="6" t="s">
        <v>30</v>
      </c>
      <c r="G1749" s="6" t="s">
        <v>31</v>
      </c>
      <c r="H1749" s="6" t="s">
        <v>59</v>
      </c>
      <c r="I1749" s="6" t="s">
        <v>47</v>
      </c>
      <c r="J1749" s="6" t="s">
        <v>35</v>
      </c>
      <c r="K1749" s="6" t="s">
        <v>35</v>
      </c>
      <c r="L1749" s="6" t="s">
        <v>35</v>
      </c>
      <c r="M1749" s="6" t="s">
        <v>35</v>
      </c>
      <c r="N1749" s="6" t="s">
        <v>35</v>
      </c>
      <c r="O1749" s="6" t="s">
        <v>87</v>
      </c>
      <c r="P1749" s="6" t="s">
        <v>37</v>
      </c>
      <c r="Q1749" s="6" t="s">
        <v>37</v>
      </c>
      <c r="R1749" s="6" t="s">
        <v>37</v>
      </c>
      <c r="S1749" s="6" t="s">
        <v>37</v>
      </c>
      <c r="T1749" s="6" t="s">
        <v>37</v>
      </c>
      <c r="U1749" s="6" t="s">
        <v>37</v>
      </c>
      <c r="V1749" s="6" t="s">
        <v>37</v>
      </c>
      <c r="W1749" s="6" t="s">
        <v>88</v>
      </c>
      <c r="X1749" s="6" t="s">
        <v>1141</v>
      </c>
      <c r="Y1749" s="6" t="s">
        <v>816</v>
      </c>
      <c r="Z1749" s="6" t="s">
        <v>4269</v>
      </c>
    </row>
    <row r="1750" spans="1:26" ht="13.2">
      <c r="A1750" s="5">
        <v>45176.655932141206</v>
      </c>
      <c r="B1750" s="6" t="s">
        <v>4272</v>
      </c>
      <c r="C1750" s="6" t="s">
        <v>44</v>
      </c>
      <c r="D1750" s="6" t="s">
        <v>82</v>
      </c>
      <c r="E1750" s="6" t="s">
        <v>75</v>
      </c>
      <c r="F1750" s="6" t="s">
        <v>76</v>
      </c>
      <c r="G1750" s="6" t="s">
        <v>58</v>
      </c>
      <c r="H1750" s="6" t="s">
        <v>59</v>
      </c>
      <c r="I1750" s="6" t="s">
        <v>47</v>
      </c>
      <c r="J1750" s="6" t="s">
        <v>48</v>
      </c>
      <c r="K1750" s="6" t="s">
        <v>48</v>
      </c>
      <c r="L1750" s="6" t="s">
        <v>48</v>
      </c>
      <c r="M1750" s="6" t="s">
        <v>48</v>
      </c>
      <c r="N1750" s="6" t="s">
        <v>48</v>
      </c>
      <c r="O1750" s="6" t="s">
        <v>87</v>
      </c>
      <c r="P1750" s="6" t="s">
        <v>37</v>
      </c>
      <c r="Q1750" s="6" t="s">
        <v>37</v>
      </c>
      <c r="R1750" s="6" t="s">
        <v>37</v>
      </c>
      <c r="S1750" s="6" t="s">
        <v>37</v>
      </c>
      <c r="T1750" s="6" t="s">
        <v>37</v>
      </c>
      <c r="U1750" s="6" t="s">
        <v>49</v>
      </c>
      <c r="V1750" s="6" t="s">
        <v>49</v>
      </c>
      <c r="W1750" s="6" t="s">
        <v>95</v>
      </c>
      <c r="X1750" s="6" t="s">
        <v>1391</v>
      </c>
      <c r="Y1750" s="6" t="s">
        <v>151</v>
      </c>
      <c r="Z1750" s="6" t="s">
        <v>4273</v>
      </c>
    </row>
    <row r="1751" spans="1:26" ht="13.2">
      <c r="A1751" s="5">
        <v>45176.65680423611</v>
      </c>
      <c r="B1751" s="6" t="s">
        <v>4274</v>
      </c>
      <c r="C1751" s="6" t="s">
        <v>27</v>
      </c>
      <c r="D1751" s="6" t="s">
        <v>4275</v>
      </c>
      <c r="E1751" s="6" t="s">
        <v>29</v>
      </c>
      <c r="F1751" s="6" t="s">
        <v>30</v>
      </c>
      <c r="G1751" s="6" t="s">
        <v>31</v>
      </c>
      <c r="H1751" s="6" t="s">
        <v>83</v>
      </c>
      <c r="I1751" s="6" t="s">
        <v>33</v>
      </c>
      <c r="J1751" s="6" t="s">
        <v>35</v>
      </c>
      <c r="K1751" s="6" t="s">
        <v>35</v>
      </c>
      <c r="L1751" s="6" t="s">
        <v>48</v>
      </c>
      <c r="M1751" s="6" t="s">
        <v>48</v>
      </c>
      <c r="N1751" s="6" t="s">
        <v>60</v>
      </c>
      <c r="O1751" s="6" t="s">
        <v>68</v>
      </c>
      <c r="P1751" s="6" t="s">
        <v>69</v>
      </c>
      <c r="Q1751" s="6" t="s">
        <v>49</v>
      </c>
      <c r="R1751" s="6" t="s">
        <v>49</v>
      </c>
      <c r="S1751" s="6" t="s">
        <v>49</v>
      </c>
      <c r="T1751" s="6" t="s">
        <v>49</v>
      </c>
      <c r="U1751" s="6" t="s">
        <v>49</v>
      </c>
      <c r="V1751" s="6" t="s">
        <v>49</v>
      </c>
      <c r="W1751" s="6" t="s">
        <v>126</v>
      </c>
      <c r="X1751" s="6" t="s">
        <v>1009</v>
      </c>
      <c r="Y1751" s="6" t="s">
        <v>286</v>
      </c>
      <c r="Z1751" s="6" t="s">
        <v>4276</v>
      </c>
    </row>
    <row r="1752" spans="1:26" ht="13.2">
      <c r="A1752" s="5">
        <v>45176.658826770828</v>
      </c>
      <c r="B1752" s="6" t="s">
        <v>4279</v>
      </c>
      <c r="C1752" s="6" t="s">
        <v>27</v>
      </c>
      <c r="D1752" s="6" t="s">
        <v>500</v>
      </c>
      <c r="E1752" s="6" t="s">
        <v>75</v>
      </c>
      <c r="F1752" s="6" t="s">
        <v>30</v>
      </c>
      <c r="G1752" s="6" t="s">
        <v>31</v>
      </c>
      <c r="H1752" s="6" t="s">
        <v>112</v>
      </c>
      <c r="I1752" s="6" t="s">
        <v>47</v>
      </c>
      <c r="J1752" s="6" t="s">
        <v>48</v>
      </c>
      <c r="K1752" s="6" t="s">
        <v>48</v>
      </c>
      <c r="L1752" s="6" t="s">
        <v>35</v>
      </c>
      <c r="M1752" s="6" t="s">
        <v>48</v>
      </c>
      <c r="N1752" s="6" t="s">
        <v>48</v>
      </c>
      <c r="O1752" s="6" t="s">
        <v>87</v>
      </c>
      <c r="P1752" s="6" t="s">
        <v>37</v>
      </c>
      <c r="Q1752" s="6" t="s">
        <v>49</v>
      </c>
      <c r="R1752" s="6" t="s">
        <v>49</v>
      </c>
      <c r="S1752" s="6" t="s">
        <v>69</v>
      </c>
      <c r="T1752" s="6" t="s">
        <v>49</v>
      </c>
      <c r="U1752" s="6" t="s">
        <v>49</v>
      </c>
      <c r="V1752" s="6" t="s">
        <v>37</v>
      </c>
      <c r="W1752" s="6" t="s">
        <v>206</v>
      </c>
      <c r="X1752" s="6" t="s">
        <v>1861</v>
      </c>
      <c r="Y1752" s="6" t="s">
        <v>286</v>
      </c>
      <c r="Z1752" s="6" t="s">
        <v>4280</v>
      </c>
    </row>
    <row r="1753" spans="1:26" ht="13.2">
      <c r="A1753" s="5">
        <v>45176.661577662038</v>
      </c>
      <c r="B1753" s="6" t="s">
        <v>4283</v>
      </c>
      <c r="C1753" s="6" t="s">
        <v>27</v>
      </c>
      <c r="D1753" s="6" t="s">
        <v>500</v>
      </c>
      <c r="E1753" s="6" t="s">
        <v>29</v>
      </c>
      <c r="F1753" s="6" t="s">
        <v>30</v>
      </c>
      <c r="G1753" s="6" t="s">
        <v>31</v>
      </c>
      <c r="H1753" s="6" t="s">
        <v>112</v>
      </c>
      <c r="I1753" s="6" t="s">
        <v>47</v>
      </c>
      <c r="J1753" s="6" t="s">
        <v>48</v>
      </c>
      <c r="K1753" s="6" t="s">
        <v>60</v>
      </c>
      <c r="L1753" s="6" t="s">
        <v>60</v>
      </c>
      <c r="M1753" s="6" t="s">
        <v>60</v>
      </c>
      <c r="N1753" s="6" t="s">
        <v>60</v>
      </c>
      <c r="O1753" s="6" t="s">
        <v>68</v>
      </c>
      <c r="P1753" s="6" t="s">
        <v>69</v>
      </c>
      <c r="Q1753" s="6" t="s">
        <v>69</v>
      </c>
      <c r="R1753" s="6" t="s">
        <v>69</v>
      </c>
      <c r="S1753" s="6" t="s">
        <v>69</v>
      </c>
      <c r="T1753" s="6" t="s">
        <v>69</v>
      </c>
      <c r="U1753" s="6" t="s">
        <v>69</v>
      </c>
      <c r="V1753" s="6" t="s">
        <v>69</v>
      </c>
      <c r="W1753" s="6" t="s">
        <v>70</v>
      </c>
      <c r="X1753" s="6" t="s">
        <v>1798</v>
      </c>
      <c r="Y1753" s="6" t="s">
        <v>3794</v>
      </c>
      <c r="Z1753" s="6" t="s">
        <v>4284</v>
      </c>
    </row>
    <row r="1754" spans="1:26" ht="13.2">
      <c r="A1754" s="5">
        <v>45176.662793368057</v>
      </c>
      <c r="B1754" s="6" t="s">
        <v>4288</v>
      </c>
      <c r="C1754" s="6" t="s">
        <v>44</v>
      </c>
      <c r="D1754" s="6" t="s">
        <v>4289</v>
      </c>
      <c r="E1754" s="6" t="s">
        <v>29</v>
      </c>
      <c r="F1754" s="6" t="s">
        <v>30</v>
      </c>
      <c r="G1754" s="6" t="s">
        <v>31</v>
      </c>
      <c r="H1754" s="6" t="s">
        <v>59</v>
      </c>
      <c r="I1754" s="6" t="s">
        <v>47</v>
      </c>
      <c r="J1754" s="6" t="s">
        <v>48</v>
      </c>
      <c r="K1754" s="6" t="s">
        <v>35</v>
      </c>
      <c r="L1754" s="6" t="s">
        <v>35</v>
      </c>
      <c r="M1754" s="6" t="s">
        <v>48</v>
      </c>
      <c r="N1754" s="6" t="s">
        <v>35</v>
      </c>
      <c r="O1754" s="6" t="s">
        <v>49</v>
      </c>
      <c r="P1754" s="6" t="s">
        <v>49</v>
      </c>
      <c r="Q1754" s="6" t="s">
        <v>37</v>
      </c>
      <c r="R1754" s="6" t="s">
        <v>37</v>
      </c>
      <c r="S1754" s="6" t="s">
        <v>37</v>
      </c>
      <c r="T1754" s="6" t="s">
        <v>37</v>
      </c>
      <c r="U1754" s="6" t="s">
        <v>37</v>
      </c>
      <c r="V1754" s="6" t="s">
        <v>49</v>
      </c>
      <c r="W1754" s="6" t="s">
        <v>95</v>
      </c>
      <c r="X1754" s="6" t="s">
        <v>1435</v>
      </c>
      <c r="Y1754" s="6" t="s">
        <v>2104</v>
      </c>
      <c r="Z1754" s="6" t="s">
        <v>4290</v>
      </c>
    </row>
    <row r="1755" spans="1:26" ht="13.2">
      <c r="A1755" s="5">
        <v>45176.666434907413</v>
      </c>
      <c r="B1755" s="6" t="s">
        <v>4295</v>
      </c>
      <c r="C1755" s="6" t="s">
        <v>27</v>
      </c>
      <c r="D1755" s="6" t="s">
        <v>4296</v>
      </c>
      <c r="E1755" s="6" t="s">
        <v>29</v>
      </c>
      <c r="F1755" s="6" t="s">
        <v>30</v>
      </c>
      <c r="G1755" s="6" t="s">
        <v>31</v>
      </c>
      <c r="H1755" s="6" t="s">
        <v>83</v>
      </c>
      <c r="I1755" s="6" t="s">
        <v>33</v>
      </c>
      <c r="J1755" s="6" t="s">
        <v>35</v>
      </c>
      <c r="K1755" s="6" t="s">
        <v>48</v>
      </c>
      <c r="L1755" s="6" t="s">
        <v>35</v>
      </c>
      <c r="M1755" s="6" t="s">
        <v>35</v>
      </c>
      <c r="N1755" s="6" t="s">
        <v>35</v>
      </c>
      <c r="O1755" s="6" t="s">
        <v>87</v>
      </c>
      <c r="P1755" s="6" t="s">
        <v>37</v>
      </c>
      <c r="Q1755" s="6" t="s">
        <v>37</v>
      </c>
      <c r="R1755" s="6" t="s">
        <v>49</v>
      </c>
      <c r="S1755" s="6" t="s">
        <v>37</v>
      </c>
      <c r="T1755" s="6" t="s">
        <v>37</v>
      </c>
      <c r="U1755" s="6" t="s">
        <v>37</v>
      </c>
      <c r="V1755" s="6" t="s">
        <v>49</v>
      </c>
      <c r="W1755" s="6" t="s">
        <v>100</v>
      </c>
      <c r="X1755" s="6" t="s">
        <v>940</v>
      </c>
      <c r="Y1755" s="6" t="s">
        <v>965</v>
      </c>
      <c r="Z1755" s="6" t="s">
        <v>4297</v>
      </c>
    </row>
    <row r="1756" spans="1:26" ht="13.2">
      <c r="A1756" s="5">
        <v>45176.667988749999</v>
      </c>
      <c r="B1756" s="6" t="s">
        <v>4302</v>
      </c>
      <c r="C1756" s="6" t="s">
        <v>27</v>
      </c>
      <c r="D1756" s="6" t="s">
        <v>589</v>
      </c>
      <c r="E1756" s="6" t="s">
        <v>75</v>
      </c>
      <c r="F1756" s="6" t="s">
        <v>76</v>
      </c>
      <c r="G1756" s="6" t="s">
        <v>31</v>
      </c>
      <c r="H1756" s="6" t="s">
        <v>125</v>
      </c>
      <c r="I1756" s="6" t="s">
        <v>33</v>
      </c>
      <c r="J1756" s="6" t="s">
        <v>48</v>
      </c>
      <c r="K1756" s="6" t="s">
        <v>48</v>
      </c>
      <c r="L1756" s="6" t="s">
        <v>48</v>
      </c>
      <c r="M1756" s="6" t="s">
        <v>48</v>
      </c>
      <c r="N1756" s="6" t="s">
        <v>35</v>
      </c>
      <c r="O1756" s="6" t="s">
        <v>49</v>
      </c>
      <c r="P1756" s="6" t="s">
        <v>49</v>
      </c>
      <c r="Q1756" s="6" t="s">
        <v>37</v>
      </c>
      <c r="R1756" s="6" t="s">
        <v>49</v>
      </c>
      <c r="S1756" s="6" t="s">
        <v>49</v>
      </c>
      <c r="T1756" s="6" t="s">
        <v>49</v>
      </c>
      <c r="U1756" s="6" t="s">
        <v>37</v>
      </c>
      <c r="V1756" s="6" t="s">
        <v>37</v>
      </c>
      <c r="W1756" s="6" t="s">
        <v>39</v>
      </c>
      <c r="X1756" s="6" t="s">
        <v>4303</v>
      </c>
      <c r="Y1756" s="6" t="s">
        <v>4304</v>
      </c>
      <c r="Z1756" s="6" t="s">
        <v>4305</v>
      </c>
    </row>
    <row r="1757" spans="1:26" ht="13.2">
      <c r="A1757" s="5">
        <v>45176.668187731484</v>
      </c>
      <c r="B1757" s="6" t="s">
        <v>4306</v>
      </c>
      <c r="C1757" s="6" t="s">
        <v>44</v>
      </c>
      <c r="D1757" s="6" t="s">
        <v>4307</v>
      </c>
      <c r="E1757" s="6" t="s">
        <v>29</v>
      </c>
      <c r="F1757" s="6" t="s">
        <v>30</v>
      </c>
      <c r="G1757" s="6" t="s">
        <v>31</v>
      </c>
      <c r="H1757" s="6" t="s">
        <v>148</v>
      </c>
      <c r="I1757" s="6" t="s">
        <v>47</v>
      </c>
      <c r="J1757" s="6" t="s">
        <v>48</v>
      </c>
      <c r="K1757" s="6" t="s">
        <v>60</v>
      </c>
      <c r="L1757" s="6" t="s">
        <v>60</v>
      </c>
      <c r="M1757" s="6" t="s">
        <v>60</v>
      </c>
      <c r="N1757" s="6" t="s">
        <v>48</v>
      </c>
      <c r="O1757" s="6" t="s">
        <v>87</v>
      </c>
      <c r="P1757" s="6" t="s">
        <v>49</v>
      </c>
      <c r="Q1757" s="6" t="s">
        <v>49</v>
      </c>
      <c r="R1757" s="6" t="s">
        <v>49</v>
      </c>
      <c r="S1757" s="6" t="s">
        <v>49</v>
      </c>
      <c r="T1757" s="6" t="s">
        <v>49</v>
      </c>
      <c r="U1757" s="6" t="s">
        <v>37</v>
      </c>
      <c r="V1757" s="6" t="s">
        <v>37</v>
      </c>
      <c r="W1757" s="6" t="s">
        <v>197</v>
      </c>
      <c r="X1757" s="6" t="s">
        <v>1107</v>
      </c>
      <c r="Y1757" s="6" t="s">
        <v>393</v>
      </c>
      <c r="Z1757" s="6" t="s">
        <v>4308</v>
      </c>
    </row>
    <row r="1758" spans="1:26" ht="13.2">
      <c r="A1758" s="5">
        <v>45176.668503368055</v>
      </c>
      <c r="B1758" s="6" t="s">
        <v>4309</v>
      </c>
      <c r="C1758" s="6" t="s">
        <v>44</v>
      </c>
      <c r="D1758" s="6" t="s">
        <v>4310</v>
      </c>
      <c r="E1758" s="6" t="s">
        <v>75</v>
      </c>
      <c r="F1758" s="6" t="s">
        <v>76</v>
      </c>
      <c r="G1758" s="6" t="s">
        <v>31</v>
      </c>
      <c r="H1758" s="6" t="s">
        <v>148</v>
      </c>
      <c r="I1758" s="6" t="s">
        <v>47</v>
      </c>
      <c r="J1758" s="6" t="s">
        <v>48</v>
      </c>
      <c r="K1758" s="6" t="s">
        <v>48</v>
      </c>
      <c r="L1758" s="6" t="s">
        <v>60</v>
      </c>
      <c r="M1758" s="6" t="s">
        <v>48</v>
      </c>
      <c r="N1758" s="6" t="s">
        <v>48</v>
      </c>
      <c r="O1758" s="6" t="s">
        <v>68</v>
      </c>
      <c r="P1758" s="6" t="s">
        <v>49</v>
      </c>
      <c r="Q1758" s="6" t="s">
        <v>49</v>
      </c>
      <c r="R1758" s="6" t="s">
        <v>69</v>
      </c>
      <c r="S1758" s="6" t="s">
        <v>49</v>
      </c>
      <c r="T1758" s="6" t="s">
        <v>49</v>
      </c>
      <c r="U1758" s="6" t="s">
        <v>49</v>
      </c>
      <c r="V1758" s="6" t="s">
        <v>49</v>
      </c>
      <c r="W1758" s="6" t="s">
        <v>50</v>
      </c>
      <c r="X1758" s="6" t="s">
        <v>2175</v>
      </c>
      <c r="Y1758" s="6" t="s">
        <v>409</v>
      </c>
      <c r="Z1758" s="6" t="s">
        <v>4311</v>
      </c>
    </row>
    <row r="1759" spans="1:26" ht="13.2">
      <c r="A1759" s="5">
        <v>45176.669037453699</v>
      </c>
      <c r="B1759" s="6" t="s">
        <v>4312</v>
      </c>
      <c r="C1759" s="6" t="s">
        <v>27</v>
      </c>
      <c r="D1759" s="6" t="s">
        <v>4313</v>
      </c>
      <c r="E1759" s="6" t="s">
        <v>75</v>
      </c>
      <c r="F1759" s="6" t="s">
        <v>30</v>
      </c>
      <c r="G1759" s="6" t="s">
        <v>31</v>
      </c>
      <c r="H1759" s="6" t="s">
        <v>148</v>
      </c>
      <c r="I1759" s="6" t="s">
        <v>47</v>
      </c>
      <c r="J1759" s="6" t="s">
        <v>48</v>
      </c>
      <c r="K1759" s="6" t="s">
        <v>48</v>
      </c>
      <c r="L1759" s="6" t="s">
        <v>48</v>
      </c>
      <c r="M1759" s="6" t="s">
        <v>48</v>
      </c>
      <c r="N1759" s="6" t="s">
        <v>48</v>
      </c>
      <c r="O1759" s="6" t="s">
        <v>49</v>
      </c>
      <c r="P1759" s="6" t="s">
        <v>49</v>
      </c>
      <c r="Q1759" s="6" t="s">
        <v>49</v>
      </c>
      <c r="R1759" s="6" t="s">
        <v>69</v>
      </c>
      <c r="S1759" s="6" t="s">
        <v>49</v>
      </c>
      <c r="T1759" s="6" t="s">
        <v>49</v>
      </c>
      <c r="U1759" s="6" t="s">
        <v>49</v>
      </c>
      <c r="V1759" s="6" t="s">
        <v>49</v>
      </c>
      <c r="W1759" s="6" t="s">
        <v>206</v>
      </c>
      <c r="X1759" s="6" t="s">
        <v>1775</v>
      </c>
      <c r="Y1759" s="6" t="s">
        <v>151</v>
      </c>
      <c r="Z1759" s="6" t="s">
        <v>4314</v>
      </c>
    </row>
    <row r="1760" spans="1:26" ht="13.2">
      <c r="A1760" s="5">
        <v>45176.669417893514</v>
      </c>
      <c r="B1760" s="6" t="s">
        <v>4318</v>
      </c>
      <c r="C1760" s="6" t="s">
        <v>27</v>
      </c>
      <c r="D1760" s="6" t="s">
        <v>4319</v>
      </c>
      <c r="E1760" s="6" t="s">
        <v>29</v>
      </c>
      <c r="F1760" s="6" t="s">
        <v>30</v>
      </c>
      <c r="G1760" s="6" t="s">
        <v>31</v>
      </c>
      <c r="H1760" s="6" t="s">
        <v>46</v>
      </c>
      <c r="I1760" s="6" t="s">
        <v>47</v>
      </c>
      <c r="J1760" s="6" t="s">
        <v>35</v>
      </c>
      <c r="K1760" s="6" t="s">
        <v>35</v>
      </c>
      <c r="L1760" s="6" t="s">
        <v>35</v>
      </c>
      <c r="M1760" s="6" t="s">
        <v>48</v>
      </c>
      <c r="N1760" s="6" t="s">
        <v>35</v>
      </c>
      <c r="O1760" s="6" t="s">
        <v>49</v>
      </c>
      <c r="P1760" s="6" t="s">
        <v>49</v>
      </c>
      <c r="Q1760" s="6" t="s">
        <v>37</v>
      </c>
      <c r="R1760" s="6" t="s">
        <v>37</v>
      </c>
      <c r="S1760" s="6" t="s">
        <v>37</v>
      </c>
      <c r="T1760" s="6" t="s">
        <v>37</v>
      </c>
      <c r="U1760" s="6" t="s">
        <v>37</v>
      </c>
      <c r="V1760" s="6" t="s">
        <v>37</v>
      </c>
      <c r="W1760" s="6" t="s">
        <v>50</v>
      </c>
      <c r="X1760" s="6" t="s">
        <v>978</v>
      </c>
      <c r="Y1760" s="6" t="s">
        <v>223</v>
      </c>
      <c r="Z1760" s="6" t="s">
        <v>4320</v>
      </c>
    </row>
    <row r="1761" spans="1:26" ht="13.2">
      <c r="A1761" s="5">
        <v>45176.670537812504</v>
      </c>
      <c r="B1761" s="6" t="s">
        <v>4323</v>
      </c>
      <c r="C1761" s="6" t="s">
        <v>44</v>
      </c>
      <c r="D1761" s="6" t="s">
        <v>589</v>
      </c>
      <c r="E1761" s="6" t="s">
        <v>75</v>
      </c>
      <c r="F1761" s="6" t="s">
        <v>30</v>
      </c>
      <c r="G1761" s="6" t="s">
        <v>31</v>
      </c>
      <c r="H1761" s="6" t="s">
        <v>148</v>
      </c>
      <c r="I1761" s="6" t="s">
        <v>33</v>
      </c>
      <c r="J1761" s="6" t="s">
        <v>35</v>
      </c>
      <c r="K1761" s="6" t="s">
        <v>35</v>
      </c>
      <c r="L1761" s="6" t="s">
        <v>35</v>
      </c>
      <c r="M1761" s="6" t="s">
        <v>35</v>
      </c>
      <c r="N1761" s="6" t="s">
        <v>35</v>
      </c>
      <c r="O1761" s="6" t="s">
        <v>49</v>
      </c>
      <c r="P1761" s="6" t="s">
        <v>37</v>
      </c>
      <c r="Q1761" s="6" t="s">
        <v>37</v>
      </c>
      <c r="R1761" s="6" t="s">
        <v>49</v>
      </c>
      <c r="S1761" s="6" t="s">
        <v>49</v>
      </c>
      <c r="T1761" s="6" t="s">
        <v>49</v>
      </c>
      <c r="U1761" s="6" t="s">
        <v>49</v>
      </c>
      <c r="V1761" s="6" t="s">
        <v>37</v>
      </c>
      <c r="W1761" s="6" t="s">
        <v>50</v>
      </c>
      <c r="X1761" s="6" t="s">
        <v>1391</v>
      </c>
      <c r="Y1761" s="6" t="s">
        <v>1718</v>
      </c>
      <c r="Z1761" s="6" t="s">
        <v>4324</v>
      </c>
    </row>
    <row r="1762" spans="1:26" ht="13.2">
      <c r="A1762" s="5">
        <v>45176.674051527778</v>
      </c>
      <c r="B1762" s="6" t="s">
        <v>4328</v>
      </c>
      <c r="C1762" s="6" t="s">
        <v>27</v>
      </c>
      <c r="D1762" s="6" t="s">
        <v>4329</v>
      </c>
      <c r="E1762" s="6" t="s">
        <v>75</v>
      </c>
      <c r="F1762" s="6" t="s">
        <v>30</v>
      </c>
      <c r="G1762" s="6" t="s">
        <v>31</v>
      </c>
      <c r="H1762" s="6" t="s">
        <v>83</v>
      </c>
      <c r="I1762" s="6" t="s">
        <v>47</v>
      </c>
      <c r="J1762" s="6" t="s">
        <v>35</v>
      </c>
      <c r="K1762" s="6" t="s">
        <v>35</v>
      </c>
      <c r="L1762" s="6" t="s">
        <v>48</v>
      </c>
      <c r="M1762" s="6" t="s">
        <v>35</v>
      </c>
      <c r="N1762" s="6" t="s">
        <v>48</v>
      </c>
      <c r="O1762" s="6" t="s">
        <v>87</v>
      </c>
      <c r="P1762" s="6" t="s">
        <v>49</v>
      </c>
      <c r="Q1762" s="6" t="s">
        <v>49</v>
      </c>
      <c r="R1762" s="6" t="s">
        <v>49</v>
      </c>
      <c r="S1762" s="6" t="s">
        <v>49</v>
      </c>
      <c r="T1762" s="6" t="s">
        <v>49</v>
      </c>
      <c r="U1762" s="6" t="s">
        <v>49</v>
      </c>
      <c r="V1762" s="6" t="s">
        <v>49</v>
      </c>
      <c r="W1762" s="6" t="s">
        <v>892</v>
      </c>
      <c r="X1762" s="6" t="s">
        <v>4330</v>
      </c>
      <c r="Y1762" s="6" t="s">
        <v>223</v>
      </c>
      <c r="Z1762" s="6" t="s">
        <v>4331</v>
      </c>
    </row>
    <row r="1763" spans="1:26" ht="13.2">
      <c r="A1763" s="5">
        <v>45176.676722210643</v>
      </c>
      <c r="B1763" s="6" t="s">
        <v>4309</v>
      </c>
      <c r="C1763" s="6" t="s">
        <v>44</v>
      </c>
      <c r="D1763" s="6" t="s">
        <v>4310</v>
      </c>
      <c r="E1763" s="6" t="s">
        <v>75</v>
      </c>
      <c r="F1763" s="6" t="s">
        <v>76</v>
      </c>
      <c r="G1763" s="6" t="s">
        <v>31</v>
      </c>
      <c r="H1763" s="6" t="s">
        <v>148</v>
      </c>
      <c r="I1763" s="6" t="s">
        <v>47</v>
      </c>
      <c r="J1763" s="6" t="s">
        <v>48</v>
      </c>
      <c r="K1763" s="6" t="s">
        <v>48</v>
      </c>
      <c r="L1763" s="6" t="s">
        <v>48</v>
      </c>
      <c r="M1763" s="6" t="s">
        <v>48</v>
      </c>
      <c r="N1763" s="6" t="s">
        <v>48</v>
      </c>
      <c r="O1763" s="6" t="s">
        <v>49</v>
      </c>
      <c r="P1763" s="6" t="s">
        <v>49</v>
      </c>
      <c r="Q1763" s="6" t="s">
        <v>49</v>
      </c>
      <c r="R1763" s="6" t="s">
        <v>69</v>
      </c>
      <c r="S1763" s="6" t="s">
        <v>49</v>
      </c>
      <c r="T1763" s="6" t="s">
        <v>49</v>
      </c>
      <c r="U1763" s="6" t="s">
        <v>49</v>
      </c>
      <c r="V1763" s="6" t="s">
        <v>49</v>
      </c>
      <c r="W1763" s="6" t="s">
        <v>50</v>
      </c>
      <c r="X1763" s="6" t="s">
        <v>1536</v>
      </c>
      <c r="Y1763" s="6" t="s">
        <v>409</v>
      </c>
      <c r="Z1763" s="6" t="s">
        <v>4332</v>
      </c>
    </row>
    <row r="1764" spans="1:26" ht="13.2">
      <c r="A1764" s="5">
        <v>45176.678071631948</v>
      </c>
      <c r="B1764" s="6" t="s">
        <v>4333</v>
      </c>
      <c r="C1764" s="6" t="s">
        <v>44</v>
      </c>
      <c r="D1764" s="6" t="s">
        <v>4275</v>
      </c>
      <c r="E1764" s="6" t="s">
        <v>75</v>
      </c>
      <c r="F1764" s="6" t="s">
        <v>76</v>
      </c>
      <c r="G1764" s="6" t="s">
        <v>31</v>
      </c>
      <c r="H1764" s="6" t="s">
        <v>46</v>
      </c>
      <c r="I1764" s="6" t="s">
        <v>33</v>
      </c>
      <c r="J1764" s="6" t="s">
        <v>35</v>
      </c>
      <c r="K1764" s="6" t="s">
        <v>48</v>
      </c>
      <c r="L1764" s="6" t="s">
        <v>35</v>
      </c>
      <c r="M1764" s="6" t="s">
        <v>35</v>
      </c>
      <c r="N1764" s="6" t="s">
        <v>35</v>
      </c>
      <c r="O1764" s="6" t="s">
        <v>49</v>
      </c>
      <c r="P1764" s="6" t="s">
        <v>49</v>
      </c>
      <c r="Q1764" s="6" t="s">
        <v>49</v>
      </c>
      <c r="R1764" s="6" t="s">
        <v>49</v>
      </c>
      <c r="S1764" s="6" t="s">
        <v>37</v>
      </c>
      <c r="T1764" s="6" t="s">
        <v>49</v>
      </c>
      <c r="U1764" s="6" t="s">
        <v>49</v>
      </c>
      <c r="V1764" s="6" t="s">
        <v>37</v>
      </c>
      <c r="W1764" s="6" t="s">
        <v>1892</v>
      </c>
      <c r="X1764" s="6" t="s">
        <v>1468</v>
      </c>
      <c r="Y1764" s="6" t="s">
        <v>2598</v>
      </c>
      <c r="Z1764" s="6" t="s">
        <v>4334</v>
      </c>
    </row>
    <row r="1765" spans="1:26" ht="13.2">
      <c r="A1765" s="5">
        <v>45176.679090844904</v>
      </c>
      <c r="B1765" s="6" t="s">
        <v>4335</v>
      </c>
      <c r="C1765" s="6" t="s">
        <v>27</v>
      </c>
      <c r="D1765" s="6" t="s">
        <v>4336</v>
      </c>
      <c r="E1765" s="6" t="s">
        <v>75</v>
      </c>
      <c r="F1765" s="6" t="s">
        <v>76</v>
      </c>
      <c r="G1765" s="6" t="s">
        <v>31</v>
      </c>
      <c r="H1765" s="6" t="s">
        <v>83</v>
      </c>
      <c r="I1765" s="6" t="s">
        <v>33</v>
      </c>
      <c r="J1765" s="6" t="s">
        <v>35</v>
      </c>
      <c r="K1765" s="6" t="s">
        <v>35</v>
      </c>
      <c r="L1765" s="6" t="s">
        <v>48</v>
      </c>
      <c r="M1765" s="6" t="s">
        <v>48</v>
      </c>
      <c r="N1765" s="6" t="s">
        <v>48</v>
      </c>
      <c r="O1765" s="6" t="s">
        <v>49</v>
      </c>
      <c r="P1765" s="6" t="s">
        <v>37</v>
      </c>
      <c r="Q1765" s="6" t="s">
        <v>37</v>
      </c>
      <c r="R1765" s="6" t="s">
        <v>49</v>
      </c>
      <c r="S1765" s="6" t="s">
        <v>49</v>
      </c>
      <c r="T1765" s="6" t="s">
        <v>49</v>
      </c>
      <c r="U1765" s="6" t="s">
        <v>37</v>
      </c>
      <c r="V1765" s="6" t="s">
        <v>37</v>
      </c>
      <c r="W1765" s="6" t="s">
        <v>165</v>
      </c>
      <c r="X1765" s="6" t="s">
        <v>978</v>
      </c>
      <c r="Y1765" s="6" t="s">
        <v>2223</v>
      </c>
      <c r="Z1765" s="6" t="s">
        <v>4337</v>
      </c>
    </row>
    <row r="1766" spans="1:26" ht="13.2">
      <c r="A1766" s="5">
        <v>45176.682033263889</v>
      </c>
      <c r="B1766" s="6" t="s">
        <v>4344</v>
      </c>
      <c r="C1766" s="6" t="s">
        <v>27</v>
      </c>
      <c r="D1766" s="6" t="s">
        <v>4345</v>
      </c>
      <c r="E1766" s="6" t="s">
        <v>75</v>
      </c>
      <c r="F1766" s="6" t="s">
        <v>30</v>
      </c>
      <c r="G1766" s="6" t="s">
        <v>31</v>
      </c>
      <c r="H1766" s="6" t="s">
        <v>83</v>
      </c>
      <c r="I1766" s="6" t="s">
        <v>47</v>
      </c>
      <c r="J1766" s="6" t="s">
        <v>48</v>
      </c>
      <c r="K1766" s="6" t="s">
        <v>60</v>
      </c>
      <c r="L1766" s="6" t="s">
        <v>60</v>
      </c>
      <c r="M1766" s="6" t="s">
        <v>48</v>
      </c>
      <c r="N1766" s="6" t="s">
        <v>34</v>
      </c>
      <c r="O1766" s="6" t="s">
        <v>49</v>
      </c>
      <c r="P1766" s="6" t="s">
        <v>49</v>
      </c>
      <c r="Q1766" s="6" t="s">
        <v>37</v>
      </c>
      <c r="R1766" s="6" t="s">
        <v>69</v>
      </c>
      <c r="S1766" s="6" t="s">
        <v>49</v>
      </c>
      <c r="T1766" s="6" t="s">
        <v>69</v>
      </c>
      <c r="U1766" s="6" t="s">
        <v>49</v>
      </c>
      <c r="V1766" s="6" t="s">
        <v>49</v>
      </c>
      <c r="W1766" s="6" t="s">
        <v>191</v>
      </c>
      <c r="X1766" s="6" t="s">
        <v>1070</v>
      </c>
      <c r="Y1766" s="6" t="s">
        <v>565</v>
      </c>
      <c r="Z1766" s="6" t="s">
        <v>4346</v>
      </c>
    </row>
    <row r="1767" spans="1:26" ht="13.2">
      <c r="A1767" s="5">
        <v>45176.683258518518</v>
      </c>
      <c r="B1767" s="6" t="s">
        <v>4347</v>
      </c>
      <c r="C1767" s="6" t="s">
        <v>27</v>
      </c>
      <c r="D1767" s="6" t="s">
        <v>111</v>
      </c>
      <c r="E1767" s="6" t="s">
        <v>29</v>
      </c>
      <c r="F1767" s="6" t="s">
        <v>76</v>
      </c>
      <c r="G1767" s="6" t="s">
        <v>31</v>
      </c>
      <c r="H1767" s="6" t="s">
        <v>94</v>
      </c>
      <c r="I1767" s="6" t="s">
        <v>33</v>
      </c>
      <c r="J1767" s="6" t="s">
        <v>35</v>
      </c>
      <c r="K1767" s="6" t="s">
        <v>60</v>
      </c>
      <c r="L1767" s="6" t="s">
        <v>60</v>
      </c>
      <c r="M1767" s="6" t="s">
        <v>60</v>
      </c>
      <c r="N1767" s="6" t="s">
        <v>60</v>
      </c>
      <c r="O1767" s="6" t="s">
        <v>68</v>
      </c>
      <c r="P1767" s="6" t="s">
        <v>69</v>
      </c>
      <c r="Q1767" s="6" t="s">
        <v>69</v>
      </c>
      <c r="R1767" s="6" t="s">
        <v>69</v>
      </c>
      <c r="S1767" s="6" t="s">
        <v>69</v>
      </c>
      <c r="T1767" s="6" t="s">
        <v>69</v>
      </c>
      <c r="U1767" s="6" t="s">
        <v>69</v>
      </c>
      <c r="V1767" s="6" t="s">
        <v>69</v>
      </c>
      <c r="W1767" s="6" t="s">
        <v>126</v>
      </c>
      <c r="X1767" s="6" t="s">
        <v>1141</v>
      </c>
      <c r="Y1767" s="6" t="s">
        <v>1046</v>
      </c>
      <c r="Z1767" s="6" t="s">
        <v>4348</v>
      </c>
    </row>
    <row r="1768" spans="1:26" ht="13.2">
      <c r="A1768" s="5">
        <v>45176.683601863428</v>
      </c>
      <c r="B1768" s="6" t="s">
        <v>4349</v>
      </c>
      <c r="C1768" s="6" t="s">
        <v>27</v>
      </c>
      <c r="D1768" s="6" t="s">
        <v>558</v>
      </c>
      <c r="E1768" s="6" t="s">
        <v>75</v>
      </c>
      <c r="F1768" s="6" t="s">
        <v>30</v>
      </c>
      <c r="G1768" s="6" t="s">
        <v>58</v>
      </c>
      <c r="H1768" s="6" t="s">
        <v>112</v>
      </c>
      <c r="I1768" s="6" t="s">
        <v>47</v>
      </c>
      <c r="J1768" s="6" t="s">
        <v>35</v>
      </c>
      <c r="K1768" s="6" t="s">
        <v>48</v>
      </c>
      <c r="L1768" s="6" t="s">
        <v>60</v>
      </c>
      <c r="M1768" s="6" t="s">
        <v>48</v>
      </c>
      <c r="N1768" s="6" t="s">
        <v>48</v>
      </c>
      <c r="O1768" s="6" t="s">
        <v>68</v>
      </c>
      <c r="P1768" s="6" t="s">
        <v>69</v>
      </c>
      <c r="Q1768" s="6" t="s">
        <v>37</v>
      </c>
      <c r="R1768" s="6" t="s">
        <v>69</v>
      </c>
      <c r="S1768" s="6" t="s">
        <v>49</v>
      </c>
      <c r="T1768" s="6" t="s">
        <v>37</v>
      </c>
      <c r="U1768" s="6" t="s">
        <v>37</v>
      </c>
      <c r="V1768" s="6" t="s">
        <v>49</v>
      </c>
      <c r="W1768" s="6" t="s">
        <v>50</v>
      </c>
      <c r="X1768" s="6" t="s">
        <v>2209</v>
      </c>
      <c r="Y1768" s="6" t="s">
        <v>223</v>
      </c>
      <c r="Z1768" s="6" t="s">
        <v>4350</v>
      </c>
    </row>
    <row r="1769" spans="1:26" ht="13.2">
      <c r="A1769" s="5">
        <v>45176.683667349542</v>
      </c>
      <c r="B1769" s="6" t="s">
        <v>4351</v>
      </c>
      <c r="C1769" s="6" t="s">
        <v>27</v>
      </c>
      <c r="D1769" s="6" t="s">
        <v>4352</v>
      </c>
      <c r="E1769" s="6" t="s">
        <v>29</v>
      </c>
      <c r="F1769" s="6" t="s">
        <v>30</v>
      </c>
      <c r="G1769" s="6" t="s">
        <v>31</v>
      </c>
      <c r="H1769" s="6" t="s">
        <v>94</v>
      </c>
      <c r="I1769" s="6" t="s">
        <v>47</v>
      </c>
      <c r="J1769" s="6" t="s">
        <v>48</v>
      </c>
      <c r="K1769" s="6" t="s">
        <v>35</v>
      </c>
      <c r="L1769" s="6" t="s">
        <v>48</v>
      </c>
      <c r="M1769" s="6" t="s">
        <v>48</v>
      </c>
      <c r="N1769" s="6" t="s">
        <v>48</v>
      </c>
      <c r="O1769" s="6" t="s">
        <v>49</v>
      </c>
      <c r="P1769" s="6" t="s">
        <v>49</v>
      </c>
      <c r="Q1769" s="6" t="s">
        <v>49</v>
      </c>
      <c r="R1769" s="6" t="s">
        <v>49</v>
      </c>
      <c r="S1769" s="6" t="s">
        <v>49</v>
      </c>
      <c r="T1769" s="6" t="s">
        <v>49</v>
      </c>
      <c r="U1769" s="6" t="s">
        <v>49</v>
      </c>
      <c r="V1769" s="6" t="s">
        <v>49</v>
      </c>
      <c r="W1769" s="6" t="s">
        <v>95</v>
      </c>
      <c r="X1769" s="6" t="s">
        <v>974</v>
      </c>
      <c r="Y1769" s="6" t="s">
        <v>578</v>
      </c>
      <c r="Z1769" s="6" t="s">
        <v>4353</v>
      </c>
    </row>
    <row r="1770" spans="1:26" ht="13.2">
      <c r="A1770" s="5">
        <v>45176.684167060186</v>
      </c>
      <c r="B1770" s="6" t="s">
        <v>4354</v>
      </c>
      <c r="C1770" s="6" t="s">
        <v>27</v>
      </c>
      <c r="D1770" s="6" t="s">
        <v>1613</v>
      </c>
      <c r="E1770" s="6" t="s">
        <v>75</v>
      </c>
      <c r="F1770" s="6" t="s">
        <v>30</v>
      </c>
      <c r="G1770" s="6" t="s">
        <v>31</v>
      </c>
      <c r="H1770" s="6" t="s">
        <v>83</v>
      </c>
      <c r="I1770" s="6" t="s">
        <v>47</v>
      </c>
      <c r="J1770" s="6" t="s">
        <v>48</v>
      </c>
      <c r="K1770" s="6" t="s">
        <v>48</v>
      </c>
      <c r="L1770" s="6" t="s">
        <v>48</v>
      </c>
      <c r="M1770" s="6" t="s">
        <v>48</v>
      </c>
      <c r="N1770" s="6" t="s">
        <v>48</v>
      </c>
      <c r="O1770" s="6" t="s">
        <v>87</v>
      </c>
      <c r="P1770" s="6" t="s">
        <v>37</v>
      </c>
      <c r="Q1770" s="6" t="s">
        <v>37</v>
      </c>
      <c r="R1770" s="6" t="s">
        <v>37</v>
      </c>
      <c r="S1770" s="6" t="s">
        <v>37</v>
      </c>
      <c r="T1770" s="6" t="s">
        <v>37</v>
      </c>
      <c r="U1770" s="6" t="s">
        <v>37</v>
      </c>
      <c r="V1770" s="6" t="s">
        <v>37</v>
      </c>
      <c r="W1770" s="6" t="s">
        <v>113</v>
      </c>
      <c r="X1770" s="6" t="s">
        <v>1435</v>
      </c>
      <c r="Y1770" s="6" t="s">
        <v>344</v>
      </c>
      <c r="Z1770" s="6" t="s">
        <v>4355</v>
      </c>
    </row>
    <row r="1771" spans="1:26" ht="13.2">
      <c r="A1771" s="5">
        <v>45176.684234525463</v>
      </c>
      <c r="B1771" s="6" t="s">
        <v>4356</v>
      </c>
      <c r="C1771" s="6" t="s">
        <v>27</v>
      </c>
      <c r="D1771" s="6" t="s">
        <v>1111</v>
      </c>
      <c r="E1771" s="6" t="s">
        <v>75</v>
      </c>
      <c r="F1771" s="6" t="s">
        <v>30</v>
      </c>
      <c r="G1771" s="6" t="s">
        <v>31</v>
      </c>
      <c r="H1771" s="6" t="s">
        <v>148</v>
      </c>
      <c r="I1771" s="6" t="s">
        <v>33</v>
      </c>
      <c r="J1771" s="6" t="s">
        <v>48</v>
      </c>
      <c r="K1771" s="6" t="s">
        <v>60</v>
      </c>
      <c r="L1771" s="6" t="s">
        <v>60</v>
      </c>
      <c r="M1771" s="6" t="s">
        <v>60</v>
      </c>
      <c r="N1771" s="6" t="s">
        <v>60</v>
      </c>
      <c r="O1771" s="6" t="s">
        <v>49</v>
      </c>
      <c r="P1771" s="6" t="s">
        <v>37</v>
      </c>
      <c r="Q1771" s="6" t="s">
        <v>69</v>
      </c>
      <c r="R1771" s="6" t="s">
        <v>69</v>
      </c>
      <c r="S1771" s="6" t="s">
        <v>37</v>
      </c>
      <c r="T1771" s="6" t="s">
        <v>37</v>
      </c>
      <c r="U1771" s="6" t="s">
        <v>37</v>
      </c>
      <c r="V1771" s="6" t="s">
        <v>38</v>
      </c>
      <c r="W1771" s="6" t="s">
        <v>274</v>
      </c>
      <c r="X1771" s="6" t="s">
        <v>1435</v>
      </c>
      <c r="Y1771" s="6" t="s">
        <v>1248</v>
      </c>
      <c r="Z1771" s="6" t="s">
        <v>4357</v>
      </c>
    </row>
    <row r="1772" spans="1:26" ht="13.2">
      <c r="A1772" s="5">
        <v>45176.685211458331</v>
      </c>
      <c r="B1772" s="6" t="s">
        <v>4358</v>
      </c>
      <c r="C1772" s="6" t="s">
        <v>44</v>
      </c>
      <c r="D1772" s="6" t="s">
        <v>1394</v>
      </c>
      <c r="E1772" s="6" t="s">
        <v>75</v>
      </c>
      <c r="F1772" s="6" t="s">
        <v>30</v>
      </c>
      <c r="G1772" s="6" t="s">
        <v>58</v>
      </c>
      <c r="H1772" s="6" t="s">
        <v>59</v>
      </c>
      <c r="I1772" s="6" t="s">
        <v>47</v>
      </c>
      <c r="J1772" s="6" t="s">
        <v>60</v>
      </c>
      <c r="K1772" s="6" t="s">
        <v>60</v>
      </c>
      <c r="L1772" s="6" t="s">
        <v>60</v>
      </c>
      <c r="M1772" s="6" t="s">
        <v>60</v>
      </c>
      <c r="N1772" s="6" t="s">
        <v>60</v>
      </c>
      <c r="O1772" s="6" t="s">
        <v>68</v>
      </c>
      <c r="P1772" s="6" t="s">
        <v>69</v>
      </c>
      <c r="Q1772" s="6" t="s">
        <v>69</v>
      </c>
      <c r="R1772" s="6" t="s">
        <v>69</v>
      </c>
      <c r="S1772" s="6" t="s">
        <v>69</v>
      </c>
      <c r="T1772" s="6" t="s">
        <v>69</v>
      </c>
      <c r="U1772" s="6" t="s">
        <v>69</v>
      </c>
      <c r="V1772" s="6" t="s">
        <v>69</v>
      </c>
      <c r="W1772" s="6" t="s">
        <v>70</v>
      </c>
      <c r="X1772" s="6" t="s">
        <v>1391</v>
      </c>
      <c r="Y1772" s="6" t="s">
        <v>431</v>
      </c>
      <c r="Z1772" s="6" t="s">
        <v>4359</v>
      </c>
    </row>
    <row r="1773" spans="1:26" ht="13.2">
      <c r="A1773" s="5">
        <v>45176.686370729163</v>
      </c>
      <c r="B1773" s="6" t="s">
        <v>4362</v>
      </c>
      <c r="C1773" s="6" t="s">
        <v>27</v>
      </c>
      <c r="D1773" s="6" t="s">
        <v>4363</v>
      </c>
      <c r="E1773" s="6" t="s">
        <v>230</v>
      </c>
      <c r="F1773" s="6" t="s">
        <v>30</v>
      </c>
      <c r="G1773" s="6" t="s">
        <v>867</v>
      </c>
      <c r="H1773" s="6" t="s">
        <v>112</v>
      </c>
      <c r="I1773" s="6" t="s">
        <v>47</v>
      </c>
      <c r="J1773" s="6" t="s">
        <v>35</v>
      </c>
      <c r="K1773" s="6" t="s">
        <v>35</v>
      </c>
      <c r="L1773" s="6" t="s">
        <v>35</v>
      </c>
      <c r="M1773" s="6" t="s">
        <v>35</v>
      </c>
      <c r="N1773" s="6" t="s">
        <v>35</v>
      </c>
      <c r="O1773" s="6" t="s">
        <v>49</v>
      </c>
      <c r="P1773" s="6" t="s">
        <v>49</v>
      </c>
      <c r="Q1773" s="6" t="s">
        <v>49</v>
      </c>
      <c r="R1773" s="6" t="s">
        <v>49</v>
      </c>
      <c r="S1773" s="6" t="s">
        <v>49</v>
      </c>
      <c r="T1773" s="6" t="s">
        <v>49</v>
      </c>
      <c r="U1773" s="6" t="s">
        <v>49</v>
      </c>
      <c r="V1773" s="6" t="s">
        <v>49</v>
      </c>
      <c r="W1773" s="6" t="s">
        <v>1000</v>
      </c>
      <c r="X1773" s="6" t="s">
        <v>1805</v>
      </c>
      <c r="Y1773" s="6" t="s">
        <v>151</v>
      </c>
      <c r="Z1773" s="6" t="s">
        <v>4364</v>
      </c>
    </row>
    <row r="1774" spans="1:26" ht="13.2">
      <c r="A1774" s="5">
        <v>45176.687854756943</v>
      </c>
      <c r="B1774" s="6" t="s">
        <v>4365</v>
      </c>
      <c r="C1774" s="6" t="s">
        <v>44</v>
      </c>
      <c r="D1774" s="6" t="s">
        <v>4366</v>
      </c>
      <c r="E1774" s="6" t="s">
        <v>75</v>
      </c>
      <c r="F1774" s="6" t="s">
        <v>30</v>
      </c>
      <c r="G1774" s="6" t="s">
        <v>31</v>
      </c>
      <c r="H1774" s="6" t="s">
        <v>125</v>
      </c>
      <c r="I1774" s="6" t="s">
        <v>47</v>
      </c>
      <c r="J1774" s="6" t="s">
        <v>48</v>
      </c>
      <c r="K1774" s="6" t="s">
        <v>48</v>
      </c>
      <c r="L1774" s="6" t="s">
        <v>48</v>
      </c>
      <c r="M1774" s="6" t="s">
        <v>48</v>
      </c>
      <c r="N1774" s="6" t="s">
        <v>48</v>
      </c>
      <c r="O1774" s="6" t="s">
        <v>49</v>
      </c>
      <c r="P1774" s="6" t="s">
        <v>49</v>
      </c>
      <c r="Q1774" s="6" t="s">
        <v>49</v>
      </c>
      <c r="R1774" s="6" t="s">
        <v>49</v>
      </c>
      <c r="S1774" s="6" t="s">
        <v>49</v>
      </c>
      <c r="T1774" s="6" t="s">
        <v>49</v>
      </c>
      <c r="U1774" s="6" t="s">
        <v>49</v>
      </c>
      <c r="V1774" s="6" t="s">
        <v>49</v>
      </c>
      <c r="W1774" s="6" t="s">
        <v>126</v>
      </c>
      <c r="X1774" s="6" t="s">
        <v>1444</v>
      </c>
      <c r="Y1774" s="6" t="s">
        <v>1763</v>
      </c>
      <c r="Z1774" s="6" t="s">
        <v>4367</v>
      </c>
    </row>
    <row r="1775" spans="1:26" ht="13.2">
      <c r="A1775" s="5">
        <v>45176.688536111113</v>
      </c>
      <c r="B1775" s="6" t="s">
        <v>4368</v>
      </c>
      <c r="C1775" s="6" t="s">
        <v>27</v>
      </c>
      <c r="D1775" s="6" t="s">
        <v>4369</v>
      </c>
      <c r="E1775" s="6" t="s">
        <v>75</v>
      </c>
      <c r="F1775" s="6" t="s">
        <v>30</v>
      </c>
      <c r="G1775" s="6" t="s">
        <v>58</v>
      </c>
      <c r="H1775" s="6" t="s">
        <v>32</v>
      </c>
      <c r="I1775" s="6" t="s">
        <v>33</v>
      </c>
      <c r="J1775" s="6" t="s">
        <v>35</v>
      </c>
      <c r="K1775" s="6" t="s">
        <v>48</v>
      </c>
      <c r="L1775" s="6" t="s">
        <v>48</v>
      </c>
      <c r="M1775" s="6" t="s">
        <v>48</v>
      </c>
      <c r="N1775" s="6" t="s">
        <v>48</v>
      </c>
      <c r="O1775" s="6" t="s">
        <v>49</v>
      </c>
      <c r="P1775" s="6" t="s">
        <v>49</v>
      </c>
      <c r="Q1775" s="6" t="s">
        <v>49</v>
      </c>
      <c r="R1775" s="6" t="s">
        <v>37</v>
      </c>
      <c r="S1775" s="6" t="s">
        <v>49</v>
      </c>
      <c r="T1775" s="6" t="s">
        <v>49</v>
      </c>
      <c r="U1775" s="6" t="s">
        <v>49</v>
      </c>
      <c r="V1775" s="6" t="s">
        <v>49</v>
      </c>
      <c r="W1775" s="6" t="s">
        <v>713</v>
      </c>
      <c r="X1775" s="6" t="s">
        <v>955</v>
      </c>
      <c r="Y1775" s="6" t="s">
        <v>128</v>
      </c>
      <c r="Z1775" s="6" t="s">
        <v>4370</v>
      </c>
    </row>
    <row r="1776" spans="1:26" ht="13.2">
      <c r="A1776" s="5">
        <v>45176.690659259257</v>
      </c>
      <c r="B1776" s="6" t="s">
        <v>4371</v>
      </c>
      <c r="C1776" s="6" t="s">
        <v>44</v>
      </c>
      <c r="D1776" s="6" t="s">
        <v>4372</v>
      </c>
      <c r="E1776" s="6" t="s">
        <v>75</v>
      </c>
      <c r="F1776" s="6" t="s">
        <v>30</v>
      </c>
      <c r="G1776" s="6" t="s">
        <v>58</v>
      </c>
      <c r="H1776" s="6" t="s">
        <v>59</v>
      </c>
      <c r="I1776" s="6" t="s">
        <v>33</v>
      </c>
      <c r="J1776" s="6" t="s">
        <v>34</v>
      </c>
      <c r="K1776" s="6" t="s">
        <v>34</v>
      </c>
      <c r="L1776" s="6" t="s">
        <v>34</v>
      </c>
      <c r="M1776" s="6" t="s">
        <v>34</v>
      </c>
      <c r="N1776" s="6" t="s">
        <v>34</v>
      </c>
      <c r="O1776" s="6" t="s">
        <v>87</v>
      </c>
      <c r="P1776" s="6" t="s">
        <v>38</v>
      </c>
      <c r="Q1776" s="6" t="s">
        <v>38</v>
      </c>
      <c r="R1776" s="6" t="s">
        <v>38</v>
      </c>
      <c r="S1776" s="6" t="s">
        <v>37</v>
      </c>
      <c r="T1776" s="6" t="s">
        <v>37</v>
      </c>
      <c r="U1776" s="6" t="s">
        <v>38</v>
      </c>
      <c r="V1776" s="6" t="s">
        <v>38</v>
      </c>
      <c r="W1776" s="6" t="s">
        <v>95</v>
      </c>
      <c r="X1776" s="6" t="s">
        <v>974</v>
      </c>
      <c r="Y1776" s="6" t="s">
        <v>344</v>
      </c>
      <c r="Z1776" s="6" t="s">
        <v>4373</v>
      </c>
    </row>
    <row r="1777" spans="1:26" ht="13.2">
      <c r="A1777" s="5">
        <v>45176.691010763891</v>
      </c>
      <c r="B1777" s="6" t="s">
        <v>4374</v>
      </c>
      <c r="C1777" s="6" t="s">
        <v>27</v>
      </c>
      <c r="D1777" s="6" t="s">
        <v>4375</v>
      </c>
      <c r="E1777" s="6" t="s">
        <v>75</v>
      </c>
      <c r="F1777" s="6" t="s">
        <v>30</v>
      </c>
      <c r="G1777" s="6" t="s">
        <v>58</v>
      </c>
      <c r="H1777" s="6" t="s">
        <v>94</v>
      </c>
      <c r="I1777" s="6" t="s">
        <v>47</v>
      </c>
      <c r="J1777" s="6" t="s">
        <v>48</v>
      </c>
      <c r="K1777" s="6" t="s">
        <v>60</v>
      </c>
      <c r="L1777" s="6" t="s">
        <v>48</v>
      </c>
      <c r="M1777" s="6" t="s">
        <v>48</v>
      </c>
      <c r="N1777" s="6" t="s">
        <v>48</v>
      </c>
      <c r="O1777" s="6" t="s">
        <v>68</v>
      </c>
      <c r="P1777" s="6" t="s">
        <v>49</v>
      </c>
      <c r="Q1777" s="6" t="s">
        <v>37</v>
      </c>
      <c r="R1777" s="6" t="s">
        <v>69</v>
      </c>
      <c r="S1777" s="6" t="s">
        <v>49</v>
      </c>
      <c r="T1777" s="6" t="s">
        <v>49</v>
      </c>
      <c r="U1777" s="6" t="s">
        <v>49</v>
      </c>
      <c r="V1777" s="6" t="s">
        <v>37</v>
      </c>
      <c r="W1777" s="6" t="s">
        <v>113</v>
      </c>
      <c r="X1777" s="6" t="s">
        <v>1391</v>
      </c>
      <c r="Y1777" s="6" t="s">
        <v>965</v>
      </c>
      <c r="Z1777" s="6" t="s">
        <v>4376</v>
      </c>
    </row>
    <row r="1778" spans="1:26" ht="13.2">
      <c r="A1778" s="5">
        <v>45176.69241984954</v>
      </c>
      <c r="B1778" s="6" t="s">
        <v>4377</v>
      </c>
      <c r="C1778" s="6" t="s">
        <v>27</v>
      </c>
      <c r="D1778" s="6" t="s">
        <v>4378</v>
      </c>
      <c r="E1778" s="6" t="s">
        <v>75</v>
      </c>
      <c r="F1778" s="6" t="s">
        <v>76</v>
      </c>
      <c r="G1778" s="6" t="s">
        <v>31</v>
      </c>
      <c r="H1778" s="6" t="s">
        <v>148</v>
      </c>
      <c r="I1778" s="6" t="s">
        <v>47</v>
      </c>
      <c r="J1778" s="6" t="s">
        <v>48</v>
      </c>
      <c r="K1778" s="6" t="s">
        <v>48</v>
      </c>
      <c r="L1778" s="6" t="s">
        <v>48</v>
      </c>
      <c r="M1778" s="6" t="s">
        <v>48</v>
      </c>
      <c r="N1778" s="6" t="s">
        <v>48</v>
      </c>
      <c r="O1778" s="6" t="s">
        <v>49</v>
      </c>
      <c r="P1778" s="6" t="s">
        <v>49</v>
      </c>
      <c r="Q1778" s="6" t="s">
        <v>49</v>
      </c>
      <c r="R1778" s="6" t="s">
        <v>49</v>
      </c>
      <c r="S1778" s="6" t="s">
        <v>49</v>
      </c>
      <c r="T1778" s="6" t="s">
        <v>49</v>
      </c>
      <c r="U1778" s="6" t="s">
        <v>49</v>
      </c>
      <c r="V1778" s="6" t="s">
        <v>49</v>
      </c>
      <c r="W1778" s="6" t="s">
        <v>1639</v>
      </c>
      <c r="X1778" s="6" t="s">
        <v>962</v>
      </c>
      <c r="Y1778" s="6" t="s">
        <v>1737</v>
      </c>
      <c r="Z1778" s="6" t="s">
        <v>4379</v>
      </c>
    </row>
    <row r="1779" spans="1:26" ht="13.2">
      <c r="A1779" s="5">
        <v>45176.694541087963</v>
      </c>
      <c r="B1779" s="6" t="s">
        <v>4380</v>
      </c>
      <c r="C1779" s="6" t="s">
        <v>27</v>
      </c>
      <c r="D1779" s="6" t="s">
        <v>4381</v>
      </c>
      <c r="E1779" s="6" t="s">
        <v>75</v>
      </c>
      <c r="F1779" s="6" t="s">
        <v>30</v>
      </c>
      <c r="G1779" s="6" t="s">
        <v>58</v>
      </c>
      <c r="H1779" s="6" t="s">
        <v>83</v>
      </c>
      <c r="I1779" s="6" t="s">
        <v>47</v>
      </c>
      <c r="J1779" s="6" t="s">
        <v>35</v>
      </c>
      <c r="K1779" s="6" t="s">
        <v>48</v>
      </c>
      <c r="L1779" s="6" t="s">
        <v>48</v>
      </c>
      <c r="M1779" s="6" t="s">
        <v>48</v>
      </c>
      <c r="N1779" s="6" t="s">
        <v>48</v>
      </c>
      <c r="O1779" s="6" t="s">
        <v>87</v>
      </c>
      <c r="P1779" s="6" t="s">
        <v>37</v>
      </c>
      <c r="Q1779" s="6" t="s">
        <v>37</v>
      </c>
      <c r="R1779" s="6" t="s">
        <v>37</v>
      </c>
      <c r="S1779" s="6" t="s">
        <v>37</v>
      </c>
      <c r="T1779" s="6" t="s">
        <v>37</v>
      </c>
      <c r="U1779" s="6" t="s">
        <v>37</v>
      </c>
      <c r="V1779" s="6" t="s">
        <v>37</v>
      </c>
      <c r="W1779" s="6" t="s">
        <v>126</v>
      </c>
      <c r="X1779" s="6" t="s">
        <v>1652</v>
      </c>
      <c r="Y1779" s="6" t="s">
        <v>1046</v>
      </c>
      <c r="Z1779" s="6" t="s">
        <v>4382</v>
      </c>
    </row>
    <row r="1780" spans="1:26" ht="13.2">
      <c r="A1780" s="5">
        <v>45176.698242268518</v>
      </c>
      <c r="B1780" s="6" t="s">
        <v>4394</v>
      </c>
      <c r="C1780" s="6" t="s">
        <v>27</v>
      </c>
      <c r="D1780" s="6" t="s">
        <v>3202</v>
      </c>
      <c r="E1780" s="6" t="s">
        <v>75</v>
      </c>
      <c r="F1780" s="6" t="s">
        <v>76</v>
      </c>
      <c r="G1780" s="6" t="s">
        <v>58</v>
      </c>
      <c r="H1780" s="6" t="s">
        <v>148</v>
      </c>
      <c r="I1780" s="6" t="s">
        <v>33</v>
      </c>
      <c r="J1780" s="6" t="s">
        <v>48</v>
      </c>
      <c r="K1780" s="6" t="s">
        <v>35</v>
      </c>
      <c r="L1780" s="6" t="s">
        <v>48</v>
      </c>
      <c r="M1780" s="6" t="s">
        <v>48</v>
      </c>
      <c r="N1780" s="6" t="s">
        <v>35</v>
      </c>
      <c r="O1780" s="6" t="s">
        <v>49</v>
      </c>
      <c r="P1780" s="6" t="s">
        <v>49</v>
      </c>
      <c r="Q1780" s="6" t="s">
        <v>37</v>
      </c>
      <c r="R1780" s="6" t="s">
        <v>37</v>
      </c>
      <c r="S1780" s="6" t="s">
        <v>49</v>
      </c>
      <c r="T1780" s="6" t="s">
        <v>49</v>
      </c>
      <c r="U1780" s="6" t="s">
        <v>49</v>
      </c>
      <c r="V1780" s="6" t="s">
        <v>37</v>
      </c>
      <c r="W1780" s="6" t="s">
        <v>106</v>
      </c>
      <c r="X1780" s="6" t="s">
        <v>1006</v>
      </c>
      <c r="Y1780" s="6" t="s">
        <v>193</v>
      </c>
      <c r="Z1780" s="6" t="s">
        <v>4395</v>
      </c>
    </row>
    <row r="1781" spans="1:26" ht="13.2">
      <c r="A1781" s="5">
        <v>45176.700124166666</v>
      </c>
      <c r="B1781" s="6" t="s">
        <v>4396</v>
      </c>
      <c r="C1781" s="6" t="s">
        <v>27</v>
      </c>
      <c r="D1781" s="6" t="s">
        <v>4397</v>
      </c>
      <c r="E1781" s="6" t="s">
        <v>75</v>
      </c>
      <c r="F1781" s="6" t="s">
        <v>76</v>
      </c>
      <c r="G1781" s="6" t="s">
        <v>31</v>
      </c>
      <c r="H1781" s="6" t="s">
        <v>112</v>
      </c>
      <c r="I1781" s="6" t="s">
        <v>47</v>
      </c>
      <c r="J1781" s="6" t="s">
        <v>35</v>
      </c>
      <c r="K1781" s="6" t="s">
        <v>35</v>
      </c>
      <c r="L1781" s="6" t="s">
        <v>35</v>
      </c>
      <c r="M1781" s="6" t="s">
        <v>35</v>
      </c>
      <c r="N1781" s="6" t="s">
        <v>35</v>
      </c>
      <c r="O1781" s="6" t="s">
        <v>87</v>
      </c>
      <c r="P1781" s="6" t="s">
        <v>37</v>
      </c>
      <c r="Q1781" s="6" t="s">
        <v>37</v>
      </c>
      <c r="R1781" s="6" t="s">
        <v>37</v>
      </c>
      <c r="S1781" s="6" t="s">
        <v>37</v>
      </c>
      <c r="T1781" s="6" t="s">
        <v>37</v>
      </c>
      <c r="U1781" s="6" t="s">
        <v>37</v>
      </c>
      <c r="V1781" s="6" t="s">
        <v>37</v>
      </c>
      <c r="W1781" s="6" t="s">
        <v>88</v>
      </c>
      <c r="X1781" s="6" t="s">
        <v>1107</v>
      </c>
      <c r="Y1781" s="6" t="s">
        <v>393</v>
      </c>
      <c r="Z1781" s="6" t="s">
        <v>4398</v>
      </c>
    </row>
    <row r="1782" spans="1:26" ht="13.2">
      <c r="A1782" s="5">
        <v>45176.701007719908</v>
      </c>
      <c r="B1782" s="6" t="s">
        <v>4401</v>
      </c>
      <c r="C1782" s="6" t="s">
        <v>44</v>
      </c>
      <c r="D1782" s="6" t="s">
        <v>521</v>
      </c>
      <c r="E1782" s="6" t="s">
        <v>75</v>
      </c>
      <c r="F1782" s="6" t="s">
        <v>76</v>
      </c>
      <c r="G1782" s="6" t="s">
        <v>58</v>
      </c>
      <c r="H1782" s="6" t="s">
        <v>112</v>
      </c>
      <c r="I1782" s="6" t="s">
        <v>47</v>
      </c>
      <c r="J1782" s="6" t="s">
        <v>48</v>
      </c>
      <c r="K1782" s="6" t="s">
        <v>48</v>
      </c>
      <c r="L1782" s="6" t="s">
        <v>48</v>
      </c>
      <c r="M1782" s="6" t="s">
        <v>48</v>
      </c>
      <c r="N1782" s="6" t="s">
        <v>48</v>
      </c>
      <c r="O1782" s="6" t="s">
        <v>49</v>
      </c>
      <c r="P1782" s="6" t="s">
        <v>49</v>
      </c>
      <c r="Q1782" s="6" t="s">
        <v>49</v>
      </c>
      <c r="R1782" s="6" t="s">
        <v>49</v>
      </c>
      <c r="S1782" s="6" t="s">
        <v>49</v>
      </c>
      <c r="T1782" s="6" t="s">
        <v>37</v>
      </c>
      <c r="U1782" s="6" t="s">
        <v>49</v>
      </c>
      <c r="V1782" s="6" t="s">
        <v>49</v>
      </c>
      <c r="W1782" s="6" t="s">
        <v>726</v>
      </c>
      <c r="X1782" s="6" t="s">
        <v>4157</v>
      </c>
      <c r="Y1782" s="6" t="s">
        <v>4286</v>
      </c>
      <c r="Z1782" s="6" t="s">
        <v>4402</v>
      </c>
    </row>
    <row r="1783" spans="1:26" ht="13.2">
      <c r="A1783" s="5">
        <v>45176.701567685188</v>
      </c>
      <c r="B1783" s="6" t="s">
        <v>1715</v>
      </c>
      <c r="C1783" s="6" t="s">
        <v>44</v>
      </c>
      <c r="D1783" s="6" t="s">
        <v>521</v>
      </c>
      <c r="E1783" s="6" t="s">
        <v>75</v>
      </c>
      <c r="F1783" s="6" t="s">
        <v>76</v>
      </c>
      <c r="G1783" s="6" t="s">
        <v>31</v>
      </c>
      <c r="H1783" s="6" t="s">
        <v>46</v>
      </c>
      <c r="I1783" s="6" t="s">
        <v>47</v>
      </c>
      <c r="J1783" s="6" t="s">
        <v>60</v>
      </c>
      <c r="K1783" s="6" t="s">
        <v>60</v>
      </c>
      <c r="L1783" s="6" t="s">
        <v>60</v>
      </c>
      <c r="M1783" s="6" t="s">
        <v>60</v>
      </c>
      <c r="N1783" s="6" t="s">
        <v>60</v>
      </c>
      <c r="O1783" s="6" t="s">
        <v>49</v>
      </c>
      <c r="P1783" s="6" t="s">
        <v>49</v>
      </c>
      <c r="Q1783" s="6" t="s">
        <v>49</v>
      </c>
      <c r="R1783" s="6" t="s">
        <v>49</v>
      </c>
      <c r="S1783" s="6" t="s">
        <v>49</v>
      </c>
      <c r="T1783" s="6" t="s">
        <v>49</v>
      </c>
      <c r="U1783" s="6" t="s">
        <v>49</v>
      </c>
      <c r="V1783" s="6" t="s">
        <v>49</v>
      </c>
      <c r="W1783" s="6" t="s">
        <v>95</v>
      </c>
      <c r="X1783" s="6" t="s">
        <v>1391</v>
      </c>
      <c r="Y1783" s="6" t="s">
        <v>431</v>
      </c>
      <c r="Z1783" s="6" t="s">
        <v>4403</v>
      </c>
    </row>
    <row r="1784" spans="1:26" ht="13.2">
      <c r="A1784" s="5">
        <v>45176.702887002313</v>
      </c>
      <c r="B1784" s="6" t="s">
        <v>4406</v>
      </c>
      <c r="C1784" s="6" t="s">
        <v>44</v>
      </c>
      <c r="D1784" s="6" t="s">
        <v>4407</v>
      </c>
      <c r="E1784" s="6" t="s">
        <v>75</v>
      </c>
      <c r="F1784" s="6" t="s">
        <v>30</v>
      </c>
      <c r="G1784" s="6" t="s">
        <v>31</v>
      </c>
      <c r="H1784" s="6" t="s">
        <v>4408</v>
      </c>
      <c r="I1784" s="6" t="s">
        <v>47</v>
      </c>
      <c r="J1784" s="6" t="s">
        <v>48</v>
      </c>
      <c r="K1784" s="6" t="s">
        <v>48</v>
      </c>
      <c r="L1784" s="6" t="s">
        <v>60</v>
      </c>
      <c r="M1784" s="6" t="s">
        <v>48</v>
      </c>
      <c r="N1784" s="6" t="s">
        <v>48</v>
      </c>
      <c r="O1784" s="6" t="s">
        <v>49</v>
      </c>
      <c r="P1784" s="6" t="s">
        <v>49</v>
      </c>
      <c r="Q1784" s="6" t="s">
        <v>49</v>
      </c>
      <c r="R1784" s="6" t="s">
        <v>69</v>
      </c>
      <c r="S1784" s="6" t="s">
        <v>49</v>
      </c>
      <c r="T1784" s="6" t="s">
        <v>49</v>
      </c>
      <c r="U1784" s="6" t="s">
        <v>49</v>
      </c>
      <c r="V1784" s="6" t="s">
        <v>49</v>
      </c>
      <c r="W1784" s="6" t="s">
        <v>206</v>
      </c>
      <c r="X1784" s="6" t="s">
        <v>1536</v>
      </c>
      <c r="Y1784" s="6" t="s">
        <v>72</v>
      </c>
      <c r="Z1784" s="6" t="s">
        <v>4409</v>
      </c>
    </row>
    <row r="1785" spans="1:26" ht="13.2">
      <c r="A1785" s="5">
        <v>45176.703225069446</v>
      </c>
      <c r="B1785" s="6" t="s">
        <v>4412</v>
      </c>
      <c r="C1785" s="6" t="s">
        <v>27</v>
      </c>
      <c r="D1785" s="6" t="s">
        <v>4413</v>
      </c>
      <c r="E1785" s="6" t="s">
        <v>75</v>
      </c>
      <c r="F1785" s="6" t="s">
        <v>30</v>
      </c>
      <c r="G1785" s="6" t="s">
        <v>31</v>
      </c>
      <c r="H1785" s="6" t="s">
        <v>46</v>
      </c>
      <c r="I1785" s="6" t="s">
        <v>47</v>
      </c>
      <c r="J1785" s="6" t="s">
        <v>48</v>
      </c>
      <c r="K1785" s="6" t="s">
        <v>48</v>
      </c>
      <c r="L1785" s="6" t="s">
        <v>48</v>
      </c>
      <c r="M1785" s="6" t="s">
        <v>48</v>
      </c>
      <c r="N1785" s="6" t="s">
        <v>48</v>
      </c>
      <c r="O1785" s="6" t="s">
        <v>49</v>
      </c>
      <c r="P1785" s="6" t="s">
        <v>49</v>
      </c>
      <c r="Q1785" s="6" t="s">
        <v>49</v>
      </c>
      <c r="R1785" s="6" t="s">
        <v>49</v>
      </c>
      <c r="S1785" s="6" t="s">
        <v>49</v>
      </c>
      <c r="T1785" s="6" t="s">
        <v>49</v>
      </c>
      <c r="U1785" s="6" t="s">
        <v>49</v>
      </c>
      <c r="V1785" s="6" t="s">
        <v>49</v>
      </c>
      <c r="W1785" s="6" t="s">
        <v>206</v>
      </c>
      <c r="X1785" s="6" t="s">
        <v>2017</v>
      </c>
      <c r="Y1785" s="6" t="s">
        <v>2545</v>
      </c>
      <c r="Z1785" s="6" t="s">
        <v>4414</v>
      </c>
    </row>
    <row r="1786" spans="1:26" ht="13.2">
      <c r="A1786" s="5">
        <v>45176.703340717591</v>
      </c>
      <c r="B1786" s="6" t="s">
        <v>4415</v>
      </c>
      <c r="C1786" s="6" t="s">
        <v>44</v>
      </c>
      <c r="D1786" s="6" t="s">
        <v>147</v>
      </c>
      <c r="E1786" s="6" t="s">
        <v>29</v>
      </c>
      <c r="F1786" s="6" t="s">
        <v>30</v>
      </c>
      <c r="G1786" s="6" t="s">
        <v>31</v>
      </c>
      <c r="H1786" s="6" t="s">
        <v>226</v>
      </c>
      <c r="I1786" s="6" t="s">
        <v>33</v>
      </c>
      <c r="J1786" s="6" t="s">
        <v>34</v>
      </c>
      <c r="K1786" s="6" t="s">
        <v>34</v>
      </c>
      <c r="L1786" s="6" t="s">
        <v>34</v>
      </c>
      <c r="M1786" s="6" t="s">
        <v>34</v>
      </c>
      <c r="N1786" s="6" t="s">
        <v>34</v>
      </c>
      <c r="O1786" s="6" t="s">
        <v>36</v>
      </c>
      <c r="P1786" s="6" t="s">
        <v>38</v>
      </c>
      <c r="Q1786" s="6" t="s">
        <v>38</v>
      </c>
      <c r="R1786" s="6" t="s">
        <v>38</v>
      </c>
      <c r="S1786" s="6" t="s">
        <v>38</v>
      </c>
      <c r="T1786" s="6" t="s">
        <v>38</v>
      </c>
      <c r="U1786" s="6" t="s">
        <v>38</v>
      </c>
      <c r="V1786" s="6" t="s">
        <v>38</v>
      </c>
      <c r="W1786" s="6" t="s">
        <v>274</v>
      </c>
      <c r="X1786" s="6" t="s">
        <v>2929</v>
      </c>
      <c r="Y1786" s="6" t="s">
        <v>4416</v>
      </c>
      <c r="Z1786" s="6" t="s">
        <v>4417</v>
      </c>
    </row>
    <row r="1787" spans="1:26" ht="13.2">
      <c r="A1787" s="5">
        <v>45176.705041689813</v>
      </c>
      <c r="B1787" s="6" t="s">
        <v>4418</v>
      </c>
      <c r="C1787" s="6" t="s">
        <v>27</v>
      </c>
      <c r="D1787" s="6" t="s">
        <v>4419</v>
      </c>
      <c r="E1787" s="6" t="s">
        <v>75</v>
      </c>
      <c r="F1787" s="6" t="s">
        <v>76</v>
      </c>
      <c r="G1787" s="6" t="s">
        <v>31</v>
      </c>
      <c r="H1787" s="6" t="s">
        <v>46</v>
      </c>
      <c r="I1787" s="6" t="s">
        <v>47</v>
      </c>
      <c r="J1787" s="6" t="s">
        <v>48</v>
      </c>
      <c r="K1787" s="6" t="s">
        <v>48</v>
      </c>
      <c r="L1787" s="6" t="s">
        <v>48</v>
      </c>
      <c r="M1787" s="6" t="s">
        <v>35</v>
      </c>
      <c r="N1787" s="6" t="s">
        <v>35</v>
      </c>
      <c r="O1787" s="6" t="s">
        <v>36</v>
      </c>
      <c r="P1787" s="6" t="s">
        <v>37</v>
      </c>
      <c r="Q1787" s="6" t="s">
        <v>37</v>
      </c>
      <c r="R1787" s="6" t="s">
        <v>49</v>
      </c>
      <c r="S1787" s="6" t="s">
        <v>37</v>
      </c>
      <c r="T1787" s="6" t="s">
        <v>37</v>
      </c>
      <c r="U1787" s="6" t="s">
        <v>37</v>
      </c>
      <c r="V1787" s="6" t="s">
        <v>37</v>
      </c>
      <c r="W1787" s="6" t="s">
        <v>612</v>
      </c>
      <c r="X1787" s="6" t="s">
        <v>1302</v>
      </c>
      <c r="Y1787" s="6" t="s">
        <v>1902</v>
      </c>
      <c r="Z1787" s="6" t="s">
        <v>4420</v>
      </c>
    </row>
    <row r="1788" spans="1:26" ht="13.2">
      <c r="A1788" s="5">
        <v>45176.70602805556</v>
      </c>
      <c r="B1788" s="6" t="s">
        <v>4421</v>
      </c>
      <c r="C1788" s="6" t="s">
        <v>27</v>
      </c>
      <c r="D1788" s="6" t="s">
        <v>1037</v>
      </c>
      <c r="E1788" s="6" t="s">
        <v>75</v>
      </c>
      <c r="F1788" s="6" t="s">
        <v>30</v>
      </c>
      <c r="G1788" s="6" t="s">
        <v>31</v>
      </c>
      <c r="H1788" s="6" t="s">
        <v>59</v>
      </c>
      <c r="I1788" s="6" t="s">
        <v>33</v>
      </c>
      <c r="J1788" s="6" t="s">
        <v>48</v>
      </c>
      <c r="K1788" s="6" t="s">
        <v>48</v>
      </c>
      <c r="L1788" s="6" t="s">
        <v>48</v>
      </c>
      <c r="M1788" s="6" t="s">
        <v>48</v>
      </c>
      <c r="N1788" s="6" t="s">
        <v>48</v>
      </c>
      <c r="O1788" s="6" t="s">
        <v>87</v>
      </c>
      <c r="P1788" s="6" t="s">
        <v>37</v>
      </c>
      <c r="Q1788" s="6" t="s">
        <v>37</v>
      </c>
      <c r="R1788" s="6" t="s">
        <v>49</v>
      </c>
      <c r="S1788" s="6" t="s">
        <v>37</v>
      </c>
      <c r="T1788" s="6" t="s">
        <v>37</v>
      </c>
      <c r="U1788" s="6" t="s">
        <v>37</v>
      </c>
      <c r="V1788" s="6" t="s">
        <v>37</v>
      </c>
      <c r="W1788" s="6" t="s">
        <v>197</v>
      </c>
      <c r="X1788" s="6" t="s">
        <v>1141</v>
      </c>
      <c r="Y1788" s="6" t="s">
        <v>168</v>
      </c>
      <c r="Z1788" s="6" t="s">
        <v>4422</v>
      </c>
    </row>
    <row r="1789" spans="1:26" ht="13.2">
      <c r="A1789" s="5">
        <v>45176.706128148144</v>
      </c>
      <c r="B1789" s="6" t="s">
        <v>4423</v>
      </c>
      <c r="C1789" s="6" t="s">
        <v>27</v>
      </c>
      <c r="D1789" s="6" t="s">
        <v>4424</v>
      </c>
      <c r="E1789" s="6" t="s">
        <v>75</v>
      </c>
      <c r="F1789" s="6" t="s">
        <v>30</v>
      </c>
      <c r="G1789" s="6" t="s">
        <v>31</v>
      </c>
      <c r="H1789" s="6" t="s">
        <v>94</v>
      </c>
      <c r="I1789" s="6" t="s">
        <v>33</v>
      </c>
      <c r="J1789" s="6" t="s">
        <v>48</v>
      </c>
      <c r="K1789" s="6" t="s">
        <v>48</v>
      </c>
      <c r="L1789" s="6" t="s">
        <v>48</v>
      </c>
      <c r="M1789" s="6" t="s">
        <v>60</v>
      </c>
      <c r="N1789" s="6" t="s">
        <v>48</v>
      </c>
      <c r="O1789" s="6" t="s">
        <v>49</v>
      </c>
      <c r="P1789" s="6" t="s">
        <v>49</v>
      </c>
      <c r="Q1789" s="6" t="s">
        <v>69</v>
      </c>
      <c r="R1789" s="6" t="s">
        <v>49</v>
      </c>
      <c r="S1789" s="6" t="s">
        <v>49</v>
      </c>
      <c r="T1789" s="6" t="s">
        <v>49</v>
      </c>
      <c r="U1789" s="6" t="s">
        <v>49</v>
      </c>
      <c r="V1789" s="6" t="s">
        <v>37</v>
      </c>
      <c r="W1789" s="6" t="s">
        <v>126</v>
      </c>
      <c r="X1789" s="6" t="s">
        <v>940</v>
      </c>
      <c r="Y1789" s="6" t="s">
        <v>168</v>
      </c>
      <c r="Z1789" s="6" t="s">
        <v>4425</v>
      </c>
    </row>
    <row r="1790" spans="1:26" ht="13.2">
      <c r="A1790" s="5">
        <v>45176.70638560185</v>
      </c>
      <c r="B1790" s="6" t="s">
        <v>4426</v>
      </c>
      <c r="C1790" s="6" t="s">
        <v>44</v>
      </c>
      <c r="D1790" s="6" t="s">
        <v>606</v>
      </c>
      <c r="E1790" s="6" t="s">
        <v>75</v>
      </c>
      <c r="F1790" s="6" t="s">
        <v>30</v>
      </c>
      <c r="G1790" s="6" t="s">
        <v>31</v>
      </c>
      <c r="H1790" s="6" t="s">
        <v>226</v>
      </c>
      <c r="I1790" s="6" t="s">
        <v>33</v>
      </c>
      <c r="J1790" s="6" t="s">
        <v>34</v>
      </c>
      <c r="K1790" s="6" t="s">
        <v>34</v>
      </c>
      <c r="L1790" s="6" t="s">
        <v>34</v>
      </c>
      <c r="M1790" s="6" t="s">
        <v>34</v>
      </c>
      <c r="N1790" s="6" t="s">
        <v>34</v>
      </c>
      <c r="O1790" s="6" t="s">
        <v>87</v>
      </c>
      <c r="P1790" s="6" t="s">
        <v>38</v>
      </c>
      <c r="Q1790" s="6" t="s">
        <v>37</v>
      </c>
      <c r="R1790" s="6" t="s">
        <v>38</v>
      </c>
      <c r="S1790" s="6" t="s">
        <v>38</v>
      </c>
      <c r="T1790" s="6" t="s">
        <v>38</v>
      </c>
      <c r="U1790" s="6" t="s">
        <v>38</v>
      </c>
      <c r="V1790" s="6" t="s">
        <v>37</v>
      </c>
      <c r="W1790" s="6" t="s">
        <v>139</v>
      </c>
      <c r="X1790" s="6" t="s">
        <v>2429</v>
      </c>
      <c r="Y1790" s="6" t="s">
        <v>188</v>
      </c>
      <c r="Z1790" s="6" t="s">
        <v>4427</v>
      </c>
    </row>
    <row r="1791" spans="1:26" ht="13.2">
      <c r="A1791" s="5">
        <v>45176.708130509258</v>
      </c>
      <c r="B1791" s="6" t="s">
        <v>4430</v>
      </c>
      <c r="C1791" s="6" t="s">
        <v>27</v>
      </c>
      <c r="D1791" s="6" t="s">
        <v>4431</v>
      </c>
      <c r="E1791" s="6" t="s">
        <v>75</v>
      </c>
      <c r="F1791" s="6" t="s">
        <v>30</v>
      </c>
      <c r="G1791" s="6" t="s">
        <v>31</v>
      </c>
      <c r="H1791" s="6" t="s">
        <v>125</v>
      </c>
      <c r="I1791" s="6" t="s">
        <v>33</v>
      </c>
      <c r="J1791" s="6" t="s">
        <v>35</v>
      </c>
      <c r="K1791" s="6" t="s">
        <v>34</v>
      </c>
      <c r="L1791" s="6" t="s">
        <v>34</v>
      </c>
      <c r="M1791" s="6" t="s">
        <v>35</v>
      </c>
      <c r="N1791" s="6" t="s">
        <v>34</v>
      </c>
      <c r="O1791" s="6" t="s">
        <v>87</v>
      </c>
      <c r="P1791" s="6" t="s">
        <v>37</v>
      </c>
      <c r="Q1791" s="6" t="s">
        <v>38</v>
      </c>
      <c r="R1791" s="6" t="s">
        <v>38</v>
      </c>
      <c r="S1791" s="6" t="s">
        <v>38</v>
      </c>
      <c r="T1791" s="6" t="s">
        <v>37</v>
      </c>
      <c r="U1791" s="6" t="s">
        <v>37</v>
      </c>
      <c r="V1791" s="6" t="s">
        <v>38</v>
      </c>
      <c r="W1791" s="6" t="s">
        <v>206</v>
      </c>
      <c r="X1791" s="6" t="s">
        <v>1468</v>
      </c>
      <c r="Y1791" s="6" t="s">
        <v>821</v>
      </c>
      <c r="Z1791" s="6" t="s">
        <v>4432</v>
      </c>
    </row>
    <row r="1792" spans="1:26" ht="13.2">
      <c r="A1792" s="5">
        <v>45176.708856342593</v>
      </c>
      <c r="B1792" s="6" t="s">
        <v>4433</v>
      </c>
      <c r="C1792" s="6" t="s">
        <v>27</v>
      </c>
      <c r="D1792" s="6" t="s">
        <v>82</v>
      </c>
      <c r="E1792" s="6" t="s">
        <v>29</v>
      </c>
      <c r="F1792" s="6" t="s">
        <v>30</v>
      </c>
      <c r="G1792" s="6" t="s">
        <v>58</v>
      </c>
      <c r="H1792" s="6" t="s">
        <v>125</v>
      </c>
      <c r="I1792" s="6" t="s">
        <v>33</v>
      </c>
      <c r="J1792" s="6" t="s">
        <v>35</v>
      </c>
      <c r="K1792" s="6" t="s">
        <v>35</v>
      </c>
      <c r="L1792" s="6" t="s">
        <v>35</v>
      </c>
      <c r="M1792" s="6" t="s">
        <v>35</v>
      </c>
      <c r="N1792" s="6" t="s">
        <v>35</v>
      </c>
      <c r="O1792" s="6" t="s">
        <v>87</v>
      </c>
      <c r="P1792" s="6" t="s">
        <v>37</v>
      </c>
      <c r="Q1792" s="6" t="s">
        <v>37</v>
      </c>
      <c r="R1792" s="6" t="s">
        <v>49</v>
      </c>
      <c r="S1792" s="6" t="s">
        <v>49</v>
      </c>
      <c r="T1792" s="6" t="s">
        <v>37</v>
      </c>
      <c r="U1792" s="6" t="s">
        <v>37</v>
      </c>
      <c r="V1792" s="6" t="s">
        <v>37</v>
      </c>
      <c r="W1792" s="6" t="s">
        <v>95</v>
      </c>
      <c r="X1792" s="6" t="s">
        <v>1391</v>
      </c>
      <c r="Y1792" s="6" t="s">
        <v>3087</v>
      </c>
      <c r="Z1792" s="6" t="s">
        <v>4434</v>
      </c>
    </row>
    <row r="1793" spans="1:26" ht="13.2">
      <c r="A1793" s="5">
        <v>45176.70900584491</v>
      </c>
      <c r="B1793" s="6" t="s">
        <v>4435</v>
      </c>
      <c r="C1793" s="6" t="s">
        <v>27</v>
      </c>
      <c r="D1793" s="6" t="s">
        <v>4436</v>
      </c>
      <c r="E1793" s="6" t="s">
        <v>75</v>
      </c>
      <c r="F1793" s="6" t="s">
        <v>76</v>
      </c>
      <c r="G1793" s="6" t="s">
        <v>31</v>
      </c>
      <c r="H1793" s="6" t="s">
        <v>112</v>
      </c>
      <c r="I1793" s="6" t="s">
        <v>33</v>
      </c>
      <c r="J1793" s="6" t="s">
        <v>35</v>
      </c>
      <c r="K1793" s="6" t="s">
        <v>60</v>
      </c>
      <c r="L1793" s="6" t="s">
        <v>60</v>
      </c>
      <c r="M1793" s="6" t="s">
        <v>60</v>
      </c>
      <c r="N1793" s="6" t="s">
        <v>35</v>
      </c>
      <c r="O1793" s="6" t="s">
        <v>49</v>
      </c>
      <c r="P1793" s="6" t="s">
        <v>49</v>
      </c>
      <c r="Q1793" s="6" t="s">
        <v>37</v>
      </c>
      <c r="R1793" s="6" t="s">
        <v>69</v>
      </c>
      <c r="S1793" s="6" t="s">
        <v>49</v>
      </c>
      <c r="T1793" s="6" t="s">
        <v>49</v>
      </c>
      <c r="U1793" s="6" t="s">
        <v>49</v>
      </c>
      <c r="V1793" s="6" t="s">
        <v>37</v>
      </c>
      <c r="W1793" s="6" t="s">
        <v>88</v>
      </c>
      <c r="X1793" s="6" t="s">
        <v>1536</v>
      </c>
      <c r="Y1793" s="6" t="s">
        <v>79</v>
      </c>
      <c r="Z1793" s="6" t="s">
        <v>4437</v>
      </c>
    </row>
    <row r="1794" spans="1:26" ht="13.2">
      <c r="A1794" s="5">
        <v>45176.710102916666</v>
      </c>
      <c r="B1794" s="6" t="s">
        <v>4438</v>
      </c>
      <c r="C1794" s="6" t="s">
        <v>27</v>
      </c>
      <c r="D1794" s="6" t="s">
        <v>222</v>
      </c>
      <c r="E1794" s="6" t="s">
        <v>29</v>
      </c>
      <c r="F1794" s="6" t="s">
        <v>30</v>
      </c>
      <c r="G1794" s="6" t="s">
        <v>31</v>
      </c>
      <c r="H1794" s="6" t="s">
        <v>94</v>
      </c>
      <c r="I1794" s="6" t="s">
        <v>47</v>
      </c>
      <c r="J1794" s="6" t="s">
        <v>48</v>
      </c>
      <c r="K1794" s="6" t="s">
        <v>48</v>
      </c>
      <c r="L1794" s="6" t="s">
        <v>48</v>
      </c>
      <c r="M1794" s="6" t="s">
        <v>48</v>
      </c>
      <c r="N1794" s="6" t="s">
        <v>48</v>
      </c>
      <c r="O1794" s="6" t="s">
        <v>49</v>
      </c>
      <c r="P1794" s="6" t="s">
        <v>49</v>
      </c>
      <c r="Q1794" s="6" t="s">
        <v>49</v>
      </c>
      <c r="R1794" s="6" t="s">
        <v>49</v>
      </c>
      <c r="S1794" s="6" t="s">
        <v>49</v>
      </c>
      <c r="T1794" s="6" t="s">
        <v>49</v>
      </c>
      <c r="U1794" s="6" t="s">
        <v>49</v>
      </c>
      <c r="V1794" s="6" t="s">
        <v>49</v>
      </c>
      <c r="W1794" s="6" t="s">
        <v>139</v>
      </c>
      <c r="X1794" s="6" t="s">
        <v>1444</v>
      </c>
      <c r="Y1794" s="6" t="s">
        <v>286</v>
      </c>
      <c r="Z1794" s="6" t="s">
        <v>4439</v>
      </c>
    </row>
    <row r="1795" spans="1:26" ht="13.2">
      <c r="A1795" s="5">
        <v>45176.710351898146</v>
      </c>
      <c r="B1795" s="6" t="s">
        <v>4440</v>
      </c>
      <c r="C1795" s="6" t="s">
        <v>27</v>
      </c>
      <c r="D1795" s="6" t="s">
        <v>4441</v>
      </c>
      <c r="E1795" s="6" t="s">
        <v>75</v>
      </c>
      <c r="F1795" s="6" t="s">
        <v>30</v>
      </c>
      <c r="G1795" s="6" t="s">
        <v>31</v>
      </c>
      <c r="H1795" s="6" t="s">
        <v>83</v>
      </c>
      <c r="I1795" s="6" t="s">
        <v>47</v>
      </c>
      <c r="J1795" s="6" t="s">
        <v>48</v>
      </c>
      <c r="K1795" s="6" t="s">
        <v>35</v>
      </c>
      <c r="L1795" s="6" t="s">
        <v>48</v>
      </c>
      <c r="M1795" s="6" t="s">
        <v>35</v>
      </c>
      <c r="N1795" s="6" t="s">
        <v>35</v>
      </c>
      <c r="O1795" s="6" t="s">
        <v>49</v>
      </c>
      <c r="P1795" s="6" t="s">
        <v>37</v>
      </c>
      <c r="Q1795" s="6" t="s">
        <v>37</v>
      </c>
      <c r="R1795" s="6" t="s">
        <v>49</v>
      </c>
      <c r="S1795" s="6" t="s">
        <v>37</v>
      </c>
      <c r="T1795" s="6" t="s">
        <v>49</v>
      </c>
      <c r="U1795" s="6" t="s">
        <v>49</v>
      </c>
      <c r="V1795" s="6" t="s">
        <v>37</v>
      </c>
      <c r="W1795" s="6" t="s">
        <v>95</v>
      </c>
      <c r="X1795" s="6" t="s">
        <v>1302</v>
      </c>
      <c r="Y1795" s="6" t="s">
        <v>151</v>
      </c>
      <c r="Z1795" s="6" t="s">
        <v>4442</v>
      </c>
    </row>
    <row r="1796" spans="1:26" ht="13.2">
      <c r="A1796" s="5">
        <v>45176.710466585646</v>
      </c>
      <c r="B1796" s="6" t="s">
        <v>4443</v>
      </c>
      <c r="C1796" s="6" t="s">
        <v>27</v>
      </c>
      <c r="D1796" s="6" t="s">
        <v>4020</v>
      </c>
      <c r="E1796" s="6" t="s">
        <v>75</v>
      </c>
      <c r="F1796" s="6" t="s">
        <v>30</v>
      </c>
      <c r="G1796" s="6" t="s">
        <v>31</v>
      </c>
      <c r="H1796" s="6" t="s">
        <v>46</v>
      </c>
      <c r="I1796" s="6" t="s">
        <v>47</v>
      </c>
      <c r="J1796" s="6" t="s">
        <v>35</v>
      </c>
      <c r="K1796" s="6" t="s">
        <v>48</v>
      </c>
      <c r="L1796" s="6" t="s">
        <v>48</v>
      </c>
      <c r="M1796" s="6" t="s">
        <v>48</v>
      </c>
      <c r="N1796" s="6" t="s">
        <v>35</v>
      </c>
      <c r="O1796" s="6" t="s">
        <v>87</v>
      </c>
      <c r="P1796" s="6" t="s">
        <v>49</v>
      </c>
      <c r="Q1796" s="6" t="s">
        <v>37</v>
      </c>
      <c r="R1796" s="6" t="s">
        <v>49</v>
      </c>
      <c r="S1796" s="6" t="s">
        <v>37</v>
      </c>
      <c r="T1796" s="6" t="s">
        <v>37</v>
      </c>
      <c r="U1796" s="6" t="s">
        <v>37</v>
      </c>
      <c r="V1796" s="6" t="s">
        <v>37</v>
      </c>
      <c r="W1796" s="6" t="s">
        <v>50</v>
      </c>
      <c r="X1796" s="6" t="s">
        <v>1158</v>
      </c>
      <c r="Y1796" s="6" t="s">
        <v>485</v>
      </c>
      <c r="Z1796" s="6" t="s">
        <v>4444</v>
      </c>
    </row>
    <row r="1797" spans="1:26" ht="13.2">
      <c r="A1797" s="5">
        <v>45176.711006400466</v>
      </c>
      <c r="B1797" s="6" t="s">
        <v>4445</v>
      </c>
      <c r="C1797" s="6" t="s">
        <v>44</v>
      </c>
      <c r="D1797" s="6" t="s">
        <v>500</v>
      </c>
      <c r="E1797" s="6" t="s">
        <v>75</v>
      </c>
      <c r="F1797" s="6" t="s">
        <v>76</v>
      </c>
      <c r="G1797" s="6" t="s">
        <v>31</v>
      </c>
      <c r="H1797" s="6" t="s">
        <v>94</v>
      </c>
      <c r="I1797" s="6" t="s">
        <v>47</v>
      </c>
      <c r="J1797" s="6" t="s">
        <v>48</v>
      </c>
      <c r="K1797" s="6" t="s">
        <v>48</v>
      </c>
      <c r="L1797" s="6" t="s">
        <v>35</v>
      </c>
      <c r="M1797" s="6" t="s">
        <v>35</v>
      </c>
      <c r="N1797" s="6" t="s">
        <v>35</v>
      </c>
      <c r="O1797" s="6" t="s">
        <v>49</v>
      </c>
      <c r="P1797" s="6" t="s">
        <v>37</v>
      </c>
      <c r="Q1797" s="6" t="s">
        <v>37</v>
      </c>
      <c r="R1797" s="6" t="s">
        <v>49</v>
      </c>
      <c r="S1797" s="6" t="s">
        <v>49</v>
      </c>
      <c r="T1797" s="6" t="s">
        <v>49</v>
      </c>
      <c r="U1797" s="6" t="s">
        <v>37</v>
      </c>
      <c r="V1797" s="6" t="s">
        <v>37</v>
      </c>
      <c r="W1797" s="6" t="s">
        <v>726</v>
      </c>
      <c r="X1797" s="6" t="s">
        <v>2434</v>
      </c>
      <c r="Y1797" s="6" t="s">
        <v>79</v>
      </c>
      <c r="Z1797" s="6" t="s">
        <v>4446</v>
      </c>
    </row>
    <row r="1798" spans="1:26" ht="13.2">
      <c r="A1798" s="5">
        <v>45176.712218923611</v>
      </c>
      <c r="B1798" s="6" t="s">
        <v>4449</v>
      </c>
      <c r="C1798" s="6" t="s">
        <v>27</v>
      </c>
      <c r="D1798" s="6" t="s">
        <v>4450</v>
      </c>
      <c r="E1798" s="6" t="s">
        <v>29</v>
      </c>
      <c r="F1798" s="6" t="s">
        <v>30</v>
      </c>
      <c r="G1798" s="6" t="s">
        <v>58</v>
      </c>
      <c r="H1798" s="6" t="s">
        <v>83</v>
      </c>
      <c r="I1798" s="6" t="s">
        <v>47</v>
      </c>
      <c r="J1798" s="6" t="s">
        <v>48</v>
      </c>
      <c r="K1798" s="6" t="s">
        <v>48</v>
      </c>
      <c r="L1798" s="6" t="s">
        <v>48</v>
      </c>
      <c r="M1798" s="6" t="s">
        <v>48</v>
      </c>
      <c r="N1798" s="6" t="s">
        <v>48</v>
      </c>
      <c r="O1798" s="6" t="s">
        <v>49</v>
      </c>
      <c r="P1798" s="6" t="s">
        <v>49</v>
      </c>
      <c r="Q1798" s="6" t="s">
        <v>49</v>
      </c>
      <c r="R1798" s="6" t="s">
        <v>69</v>
      </c>
      <c r="S1798" s="6" t="s">
        <v>49</v>
      </c>
      <c r="T1798" s="6" t="s">
        <v>49</v>
      </c>
      <c r="U1798" s="6" t="s">
        <v>49</v>
      </c>
      <c r="V1798" s="6" t="s">
        <v>49</v>
      </c>
      <c r="W1798" s="6" t="s">
        <v>88</v>
      </c>
      <c r="X1798" s="6" t="s">
        <v>1391</v>
      </c>
      <c r="Y1798" s="6" t="s">
        <v>72</v>
      </c>
      <c r="Z1798" s="6" t="s">
        <v>4451</v>
      </c>
    </row>
    <row r="1799" spans="1:26" ht="13.2">
      <c r="A1799" s="5">
        <v>45176.716217280089</v>
      </c>
      <c r="B1799" s="6" t="s">
        <v>4460</v>
      </c>
      <c r="C1799" s="6" t="s">
        <v>44</v>
      </c>
      <c r="D1799" s="6" t="s">
        <v>66</v>
      </c>
      <c r="E1799" s="6" t="s">
        <v>75</v>
      </c>
      <c r="F1799" s="6" t="s">
        <v>76</v>
      </c>
      <c r="G1799" s="6" t="s">
        <v>31</v>
      </c>
      <c r="H1799" s="6" t="s">
        <v>59</v>
      </c>
      <c r="I1799" s="6" t="s">
        <v>33</v>
      </c>
      <c r="J1799" s="6" t="s">
        <v>34</v>
      </c>
      <c r="K1799" s="6" t="s">
        <v>35</v>
      </c>
      <c r="L1799" s="6" t="s">
        <v>35</v>
      </c>
      <c r="M1799" s="6" t="s">
        <v>48</v>
      </c>
      <c r="N1799" s="6" t="s">
        <v>35</v>
      </c>
      <c r="O1799" s="6" t="s">
        <v>49</v>
      </c>
      <c r="P1799" s="6" t="s">
        <v>37</v>
      </c>
      <c r="Q1799" s="6" t="s">
        <v>37</v>
      </c>
      <c r="R1799" s="6" t="s">
        <v>49</v>
      </c>
      <c r="S1799" s="6" t="s">
        <v>37</v>
      </c>
      <c r="T1799" s="6" t="s">
        <v>49</v>
      </c>
      <c r="U1799" s="6" t="s">
        <v>37</v>
      </c>
      <c r="V1799" s="6" t="s">
        <v>37</v>
      </c>
      <c r="W1799" s="6" t="s">
        <v>70</v>
      </c>
      <c r="X1799" s="6" t="s">
        <v>962</v>
      </c>
      <c r="Y1799" s="6" t="s">
        <v>505</v>
      </c>
      <c r="Z1799" s="6" t="s">
        <v>4461</v>
      </c>
    </row>
    <row r="1800" spans="1:26" ht="13.2">
      <c r="A1800" s="5">
        <v>45176.718325208334</v>
      </c>
      <c r="B1800" s="6" t="s">
        <v>4462</v>
      </c>
      <c r="C1800" s="6" t="s">
        <v>27</v>
      </c>
      <c r="D1800" s="6" t="s">
        <v>1394</v>
      </c>
      <c r="E1800" s="6" t="s">
        <v>75</v>
      </c>
      <c r="F1800" s="6" t="s">
        <v>30</v>
      </c>
      <c r="G1800" s="6" t="s">
        <v>31</v>
      </c>
      <c r="H1800" s="6" t="s">
        <v>125</v>
      </c>
      <c r="I1800" s="6" t="s">
        <v>33</v>
      </c>
      <c r="J1800" s="6" t="s">
        <v>35</v>
      </c>
      <c r="K1800" s="6" t="s">
        <v>48</v>
      </c>
      <c r="L1800" s="6" t="s">
        <v>35</v>
      </c>
      <c r="M1800" s="6" t="s">
        <v>35</v>
      </c>
      <c r="N1800" s="6" t="s">
        <v>48</v>
      </c>
      <c r="O1800" s="6" t="s">
        <v>87</v>
      </c>
      <c r="P1800" s="6" t="s">
        <v>37</v>
      </c>
      <c r="Q1800" s="6" t="s">
        <v>37</v>
      </c>
      <c r="R1800" s="6" t="s">
        <v>37</v>
      </c>
      <c r="S1800" s="6" t="s">
        <v>37</v>
      </c>
      <c r="T1800" s="6" t="s">
        <v>37</v>
      </c>
      <c r="U1800" s="6" t="s">
        <v>37</v>
      </c>
      <c r="V1800" s="6" t="s">
        <v>37</v>
      </c>
      <c r="W1800" s="6" t="s">
        <v>154</v>
      </c>
      <c r="X1800" s="6" t="s">
        <v>1246</v>
      </c>
      <c r="Y1800" s="6" t="s">
        <v>151</v>
      </c>
      <c r="Z1800" s="6" t="s">
        <v>4463</v>
      </c>
    </row>
    <row r="1801" spans="1:26" ht="13.2">
      <c r="A1801" s="5">
        <v>45176.718606319446</v>
      </c>
      <c r="B1801" s="6" t="s">
        <v>4464</v>
      </c>
      <c r="C1801" s="6" t="s">
        <v>44</v>
      </c>
      <c r="D1801" s="6" t="s">
        <v>299</v>
      </c>
      <c r="E1801" s="6" t="s">
        <v>29</v>
      </c>
      <c r="F1801" s="6" t="s">
        <v>76</v>
      </c>
      <c r="G1801" s="6" t="s">
        <v>31</v>
      </c>
      <c r="H1801" s="6" t="s">
        <v>32</v>
      </c>
      <c r="I1801" s="6" t="s">
        <v>47</v>
      </c>
      <c r="J1801" s="6" t="s">
        <v>60</v>
      </c>
      <c r="K1801" s="6" t="s">
        <v>60</v>
      </c>
      <c r="L1801" s="6" t="s">
        <v>60</v>
      </c>
      <c r="M1801" s="6" t="s">
        <v>60</v>
      </c>
      <c r="N1801" s="6" t="s">
        <v>60</v>
      </c>
      <c r="O1801" s="6" t="s">
        <v>68</v>
      </c>
      <c r="P1801" s="6" t="s">
        <v>69</v>
      </c>
      <c r="Q1801" s="6" t="s">
        <v>69</v>
      </c>
      <c r="R1801" s="6" t="s">
        <v>69</v>
      </c>
      <c r="S1801" s="6" t="s">
        <v>69</v>
      </c>
      <c r="T1801" s="6" t="s">
        <v>69</v>
      </c>
      <c r="U1801" s="6" t="s">
        <v>69</v>
      </c>
      <c r="V1801" s="6" t="s">
        <v>69</v>
      </c>
      <c r="W1801" s="6" t="s">
        <v>191</v>
      </c>
      <c r="X1801" s="6" t="s">
        <v>1006</v>
      </c>
      <c r="Y1801" s="6" t="s">
        <v>151</v>
      </c>
      <c r="Z1801" s="6" t="s">
        <v>4465</v>
      </c>
    </row>
    <row r="1802" spans="1:26" ht="13.2">
      <c r="A1802" s="5">
        <v>45176.719884062499</v>
      </c>
      <c r="B1802" s="6" t="s">
        <v>4468</v>
      </c>
      <c r="C1802" s="6" t="s">
        <v>27</v>
      </c>
      <c r="D1802" s="6" t="s">
        <v>4469</v>
      </c>
      <c r="E1802" s="6" t="s">
        <v>75</v>
      </c>
      <c r="F1802" s="6" t="s">
        <v>30</v>
      </c>
      <c r="G1802" s="6" t="s">
        <v>31</v>
      </c>
      <c r="H1802" s="6" t="s">
        <v>46</v>
      </c>
      <c r="I1802" s="6" t="s">
        <v>47</v>
      </c>
      <c r="J1802" s="6" t="s">
        <v>35</v>
      </c>
      <c r="K1802" s="6" t="s">
        <v>48</v>
      </c>
      <c r="L1802" s="6" t="s">
        <v>35</v>
      </c>
      <c r="M1802" s="6" t="s">
        <v>48</v>
      </c>
      <c r="N1802" s="6" t="s">
        <v>48</v>
      </c>
      <c r="O1802" s="6" t="s">
        <v>68</v>
      </c>
      <c r="P1802" s="6" t="s">
        <v>49</v>
      </c>
      <c r="Q1802" s="6" t="s">
        <v>49</v>
      </c>
      <c r="R1802" s="6" t="s">
        <v>49</v>
      </c>
      <c r="S1802" s="6" t="s">
        <v>49</v>
      </c>
      <c r="T1802" s="6" t="s">
        <v>49</v>
      </c>
      <c r="U1802" s="6" t="s">
        <v>49</v>
      </c>
      <c r="V1802" s="6" t="s">
        <v>49</v>
      </c>
      <c r="W1802" s="6" t="s">
        <v>197</v>
      </c>
      <c r="X1802" s="6" t="s">
        <v>2334</v>
      </c>
      <c r="Y1802" s="6" t="s">
        <v>168</v>
      </c>
      <c r="Z1802" s="6" t="s">
        <v>4470</v>
      </c>
    </row>
    <row r="1803" spans="1:26" ht="13.2">
      <c r="A1803" s="5">
        <v>45176.720903043984</v>
      </c>
      <c r="B1803" s="6" t="s">
        <v>4471</v>
      </c>
      <c r="C1803" s="6" t="s">
        <v>27</v>
      </c>
      <c r="D1803" s="6" t="s">
        <v>4472</v>
      </c>
      <c r="E1803" s="6" t="s">
        <v>75</v>
      </c>
      <c r="F1803" s="6" t="s">
        <v>76</v>
      </c>
      <c r="G1803" s="6" t="s">
        <v>31</v>
      </c>
      <c r="H1803" s="6" t="s">
        <v>125</v>
      </c>
      <c r="I1803" s="6" t="s">
        <v>33</v>
      </c>
      <c r="J1803" s="6" t="s">
        <v>35</v>
      </c>
      <c r="K1803" s="6" t="s">
        <v>48</v>
      </c>
      <c r="L1803" s="6" t="s">
        <v>35</v>
      </c>
      <c r="M1803" s="6" t="s">
        <v>48</v>
      </c>
      <c r="N1803" s="6" t="s">
        <v>48</v>
      </c>
      <c r="O1803" s="6" t="s">
        <v>49</v>
      </c>
      <c r="P1803" s="6" t="s">
        <v>37</v>
      </c>
      <c r="Q1803" s="6" t="s">
        <v>49</v>
      </c>
      <c r="R1803" s="6" t="s">
        <v>49</v>
      </c>
      <c r="S1803" s="6" t="s">
        <v>37</v>
      </c>
      <c r="T1803" s="6" t="s">
        <v>49</v>
      </c>
      <c r="U1803" s="6" t="s">
        <v>37</v>
      </c>
      <c r="V1803" s="6" t="s">
        <v>37</v>
      </c>
      <c r="W1803" s="6" t="s">
        <v>106</v>
      </c>
      <c r="X1803" s="6" t="s">
        <v>1441</v>
      </c>
      <c r="Y1803" s="6" t="s">
        <v>323</v>
      </c>
      <c r="Z1803" s="6" t="s">
        <v>4473</v>
      </c>
    </row>
    <row r="1804" spans="1:26" ht="13.2">
      <c r="A1804" s="5">
        <v>45176.720981666665</v>
      </c>
      <c r="B1804" s="6" t="s">
        <v>2229</v>
      </c>
      <c r="C1804" s="6" t="s">
        <v>27</v>
      </c>
      <c r="D1804" s="6" t="s">
        <v>2230</v>
      </c>
      <c r="E1804" s="6" t="s">
        <v>75</v>
      </c>
      <c r="F1804" s="6" t="s">
        <v>30</v>
      </c>
      <c r="G1804" s="6" t="s">
        <v>31</v>
      </c>
      <c r="H1804" s="6" t="s">
        <v>32</v>
      </c>
      <c r="I1804" s="6" t="s">
        <v>33</v>
      </c>
      <c r="J1804" s="6" t="s">
        <v>35</v>
      </c>
      <c r="K1804" s="6" t="s">
        <v>35</v>
      </c>
      <c r="L1804" s="6" t="s">
        <v>35</v>
      </c>
      <c r="M1804" s="6" t="s">
        <v>35</v>
      </c>
      <c r="N1804" s="6" t="s">
        <v>34</v>
      </c>
      <c r="O1804" s="6" t="s">
        <v>87</v>
      </c>
      <c r="P1804" s="6" t="s">
        <v>37</v>
      </c>
      <c r="Q1804" s="6" t="s">
        <v>37</v>
      </c>
      <c r="R1804" s="6" t="s">
        <v>49</v>
      </c>
      <c r="S1804" s="6" t="s">
        <v>38</v>
      </c>
      <c r="T1804" s="6" t="s">
        <v>49</v>
      </c>
      <c r="U1804" s="6" t="s">
        <v>37</v>
      </c>
      <c r="V1804" s="6" t="s">
        <v>37</v>
      </c>
      <c r="W1804" s="6" t="s">
        <v>480</v>
      </c>
      <c r="X1804" s="6" t="s">
        <v>990</v>
      </c>
      <c r="Y1804" s="6" t="s">
        <v>1395</v>
      </c>
      <c r="Z1804" s="6" t="s">
        <v>4474</v>
      </c>
    </row>
    <row r="1805" spans="1:26" ht="13.2">
      <c r="A1805" s="5">
        <v>45176.721375937501</v>
      </c>
      <c r="B1805" s="6" t="s">
        <v>4475</v>
      </c>
      <c r="C1805" s="6" t="s">
        <v>27</v>
      </c>
      <c r="D1805" s="6" t="s">
        <v>4476</v>
      </c>
      <c r="E1805" s="6" t="s">
        <v>56</v>
      </c>
      <c r="F1805" s="6" t="s">
        <v>30</v>
      </c>
      <c r="G1805" s="6" t="s">
        <v>31</v>
      </c>
      <c r="H1805" s="6" t="s">
        <v>112</v>
      </c>
      <c r="I1805" s="6" t="s">
        <v>47</v>
      </c>
      <c r="J1805" s="6" t="s">
        <v>35</v>
      </c>
      <c r="K1805" s="6" t="s">
        <v>48</v>
      </c>
      <c r="L1805" s="6" t="s">
        <v>35</v>
      </c>
      <c r="M1805" s="6" t="s">
        <v>48</v>
      </c>
      <c r="N1805" s="6" t="s">
        <v>35</v>
      </c>
      <c r="O1805" s="6" t="s">
        <v>87</v>
      </c>
      <c r="P1805" s="6" t="s">
        <v>37</v>
      </c>
      <c r="Q1805" s="6" t="s">
        <v>37</v>
      </c>
      <c r="R1805" s="6" t="s">
        <v>49</v>
      </c>
      <c r="S1805" s="6" t="s">
        <v>49</v>
      </c>
      <c r="T1805" s="6" t="s">
        <v>49</v>
      </c>
      <c r="U1805" s="6" t="s">
        <v>37</v>
      </c>
      <c r="V1805" s="6" t="s">
        <v>38</v>
      </c>
      <c r="W1805" s="6" t="s">
        <v>95</v>
      </c>
      <c r="X1805" s="6" t="s">
        <v>1444</v>
      </c>
      <c r="Y1805" s="6" t="s">
        <v>393</v>
      </c>
      <c r="Z1805" s="6" t="s">
        <v>4477</v>
      </c>
    </row>
    <row r="1806" spans="1:26" ht="13.2">
      <c r="A1806" s="5">
        <v>45176.721819317128</v>
      </c>
      <c r="B1806" s="6" t="s">
        <v>4478</v>
      </c>
      <c r="C1806" s="6" t="s">
        <v>44</v>
      </c>
      <c r="D1806" s="6" t="s">
        <v>4479</v>
      </c>
      <c r="E1806" s="6" t="s">
        <v>56</v>
      </c>
      <c r="F1806" s="6" t="s">
        <v>76</v>
      </c>
      <c r="G1806" s="6" t="s">
        <v>58</v>
      </c>
      <c r="H1806" s="6" t="s">
        <v>148</v>
      </c>
      <c r="I1806" s="6" t="s">
        <v>33</v>
      </c>
      <c r="J1806" s="6" t="s">
        <v>35</v>
      </c>
      <c r="K1806" s="6" t="s">
        <v>35</v>
      </c>
      <c r="L1806" s="6" t="s">
        <v>35</v>
      </c>
      <c r="M1806" s="6" t="s">
        <v>35</v>
      </c>
      <c r="N1806" s="6" t="s">
        <v>35</v>
      </c>
      <c r="O1806" s="6" t="s">
        <v>36</v>
      </c>
      <c r="P1806" s="6" t="s">
        <v>37</v>
      </c>
      <c r="Q1806" s="6" t="s">
        <v>37</v>
      </c>
      <c r="R1806" s="6" t="s">
        <v>37</v>
      </c>
      <c r="S1806" s="6" t="s">
        <v>37</v>
      </c>
      <c r="T1806" s="6" t="s">
        <v>49</v>
      </c>
      <c r="U1806" s="6" t="s">
        <v>37</v>
      </c>
      <c r="V1806" s="6" t="s">
        <v>37</v>
      </c>
      <c r="W1806" s="6" t="s">
        <v>139</v>
      </c>
      <c r="X1806" s="6" t="s">
        <v>1468</v>
      </c>
      <c r="Y1806" s="6" t="s">
        <v>1741</v>
      </c>
      <c r="Z1806" s="6" t="s">
        <v>4480</v>
      </c>
    </row>
    <row r="1807" spans="1:26" ht="13.2">
      <c r="A1807" s="5">
        <v>45176.722741874997</v>
      </c>
      <c r="B1807" s="6" t="s">
        <v>4481</v>
      </c>
      <c r="C1807" s="6" t="s">
        <v>44</v>
      </c>
      <c r="D1807" s="6" t="s">
        <v>508</v>
      </c>
      <c r="E1807" s="6" t="s">
        <v>75</v>
      </c>
      <c r="F1807" s="6" t="s">
        <v>76</v>
      </c>
      <c r="G1807" s="6" t="s">
        <v>58</v>
      </c>
      <c r="H1807" s="6" t="s">
        <v>83</v>
      </c>
      <c r="I1807" s="6" t="s">
        <v>33</v>
      </c>
      <c r="J1807" s="6" t="s">
        <v>48</v>
      </c>
      <c r="K1807" s="6" t="s">
        <v>35</v>
      </c>
      <c r="L1807" s="6" t="s">
        <v>35</v>
      </c>
      <c r="M1807" s="6" t="s">
        <v>34</v>
      </c>
      <c r="N1807" s="6" t="s">
        <v>35</v>
      </c>
      <c r="O1807" s="6" t="s">
        <v>49</v>
      </c>
      <c r="P1807" s="6" t="s">
        <v>49</v>
      </c>
      <c r="Q1807" s="6" t="s">
        <v>37</v>
      </c>
      <c r="R1807" s="6" t="s">
        <v>37</v>
      </c>
      <c r="S1807" s="6" t="s">
        <v>49</v>
      </c>
      <c r="T1807" s="6" t="s">
        <v>49</v>
      </c>
      <c r="U1807" s="6" t="s">
        <v>37</v>
      </c>
      <c r="V1807" s="6" t="s">
        <v>37</v>
      </c>
      <c r="W1807" s="6" t="s">
        <v>3023</v>
      </c>
      <c r="X1807" s="6" t="s">
        <v>3281</v>
      </c>
      <c r="Y1807" s="6" t="s">
        <v>516</v>
      </c>
      <c r="Z1807" s="6" t="s">
        <v>4482</v>
      </c>
    </row>
    <row r="1808" spans="1:26" ht="13.2">
      <c r="A1808" s="5">
        <v>45176.723135081018</v>
      </c>
      <c r="B1808" s="6" t="s">
        <v>4483</v>
      </c>
      <c r="C1808" s="6" t="s">
        <v>27</v>
      </c>
      <c r="D1808" s="6" t="s">
        <v>4484</v>
      </c>
      <c r="E1808" s="6" t="s">
        <v>75</v>
      </c>
      <c r="F1808" s="6" t="s">
        <v>248</v>
      </c>
      <c r="G1808" s="6" t="s">
        <v>31</v>
      </c>
      <c r="H1808" s="6" t="s">
        <v>46</v>
      </c>
      <c r="I1808" s="6" t="s">
        <v>47</v>
      </c>
      <c r="J1808" s="6" t="s">
        <v>35</v>
      </c>
      <c r="K1808" s="6" t="s">
        <v>35</v>
      </c>
      <c r="L1808" s="6" t="s">
        <v>35</v>
      </c>
      <c r="M1808" s="6" t="s">
        <v>35</v>
      </c>
      <c r="N1808" s="6" t="s">
        <v>35</v>
      </c>
      <c r="O1808" s="6" t="s">
        <v>87</v>
      </c>
      <c r="P1808" s="6" t="s">
        <v>37</v>
      </c>
      <c r="Q1808" s="6" t="s">
        <v>37</v>
      </c>
      <c r="R1808" s="6" t="s">
        <v>37</v>
      </c>
      <c r="S1808" s="6" t="s">
        <v>37</v>
      </c>
      <c r="T1808" s="6" t="s">
        <v>37</v>
      </c>
      <c r="U1808" s="6" t="s">
        <v>37</v>
      </c>
      <c r="V1808" s="6" t="s">
        <v>37</v>
      </c>
      <c r="W1808" s="6" t="s">
        <v>39</v>
      </c>
      <c r="X1808" s="6" t="s">
        <v>1391</v>
      </c>
      <c r="Y1808" s="6" t="s">
        <v>431</v>
      </c>
      <c r="Z1808" s="6" t="s">
        <v>4485</v>
      </c>
    </row>
    <row r="1809" spans="1:26" ht="13.2">
      <c r="A1809" s="5">
        <v>45176.724380717591</v>
      </c>
      <c r="B1809" s="6" t="s">
        <v>4490</v>
      </c>
      <c r="C1809" s="6" t="s">
        <v>27</v>
      </c>
      <c r="D1809" s="6" t="s">
        <v>657</v>
      </c>
      <c r="E1809" s="6" t="s">
        <v>75</v>
      </c>
      <c r="F1809" s="6" t="s">
        <v>76</v>
      </c>
      <c r="G1809" s="6" t="s">
        <v>31</v>
      </c>
      <c r="H1809" s="6" t="s">
        <v>125</v>
      </c>
      <c r="I1809" s="6" t="s">
        <v>47</v>
      </c>
      <c r="J1809" s="6" t="s">
        <v>35</v>
      </c>
      <c r="K1809" s="6" t="s">
        <v>35</v>
      </c>
      <c r="L1809" s="6" t="s">
        <v>35</v>
      </c>
      <c r="M1809" s="6" t="s">
        <v>35</v>
      </c>
      <c r="N1809" s="6" t="s">
        <v>35</v>
      </c>
      <c r="O1809" s="6" t="s">
        <v>87</v>
      </c>
      <c r="P1809" s="6" t="s">
        <v>37</v>
      </c>
      <c r="Q1809" s="6" t="s">
        <v>37</v>
      </c>
      <c r="R1809" s="6" t="s">
        <v>37</v>
      </c>
      <c r="S1809" s="6" t="s">
        <v>37</v>
      </c>
      <c r="T1809" s="6" t="s">
        <v>37</v>
      </c>
      <c r="U1809" s="6" t="s">
        <v>37</v>
      </c>
      <c r="V1809" s="6" t="s">
        <v>37</v>
      </c>
      <c r="W1809" s="6" t="s">
        <v>238</v>
      </c>
      <c r="X1809" s="6" t="s">
        <v>1698</v>
      </c>
      <c r="Y1809" s="6" t="s">
        <v>707</v>
      </c>
      <c r="Z1809" s="6" t="s">
        <v>4491</v>
      </c>
    </row>
    <row r="1810" spans="1:26" ht="13.2">
      <c r="A1810" s="5">
        <v>45176.726193796298</v>
      </c>
      <c r="B1810" s="6" t="s">
        <v>2229</v>
      </c>
      <c r="C1810" s="6" t="s">
        <v>27</v>
      </c>
      <c r="D1810" s="6" t="s">
        <v>2230</v>
      </c>
      <c r="E1810" s="6" t="s">
        <v>75</v>
      </c>
      <c r="F1810" s="6" t="s">
        <v>30</v>
      </c>
      <c r="G1810" s="6" t="s">
        <v>31</v>
      </c>
      <c r="H1810" s="6" t="s">
        <v>32</v>
      </c>
      <c r="I1810" s="6" t="s">
        <v>33</v>
      </c>
      <c r="J1810" s="6" t="s">
        <v>35</v>
      </c>
      <c r="K1810" s="6" t="s">
        <v>48</v>
      </c>
      <c r="L1810" s="6" t="s">
        <v>35</v>
      </c>
      <c r="M1810" s="6" t="s">
        <v>35</v>
      </c>
      <c r="N1810" s="6" t="s">
        <v>35</v>
      </c>
      <c r="O1810" s="6" t="s">
        <v>49</v>
      </c>
      <c r="P1810" s="6" t="s">
        <v>37</v>
      </c>
      <c r="Q1810" s="6" t="s">
        <v>38</v>
      </c>
      <c r="R1810" s="6" t="s">
        <v>49</v>
      </c>
      <c r="S1810" s="6" t="s">
        <v>38</v>
      </c>
      <c r="T1810" s="6" t="s">
        <v>49</v>
      </c>
      <c r="U1810" s="6" t="s">
        <v>37</v>
      </c>
      <c r="V1810" s="6" t="s">
        <v>37</v>
      </c>
      <c r="W1810" s="6" t="s">
        <v>191</v>
      </c>
      <c r="X1810" s="6" t="s">
        <v>1698</v>
      </c>
      <c r="Y1810" s="6" t="s">
        <v>286</v>
      </c>
      <c r="Z1810" s="6" t="s">
        <v>4495</v>
      </c>
    </row>
    <row r="1811" spans="1:26" ht="13.2">
      <c r="A1811" s="5">
        <v>45176.728164513886</v>
      </c>
      <c r="B1811" s="6" t="s">
        <v>4496</v>
      </c>
      <c r="C1811" s="6" t="s">
        <v>27</v>
      </c>
      <c r="D1811" s="6" t="s">
        <v>931</v>
      </c>
      <c r="E1811" s="6" t="s">
        <v>75</v>
      </c>
      <c r="F1811" s="6" t="s">
        <v>30</v>
      </c>
      <c r="G1811" s="6" t="s">
        <v>454</v>
      </c>
      <c r="H1811" s="6" t="s">
        <v>226</v>
      </c>
      <c r="I1811" s="6" t="s">
        <v>33</v>
      </c>
      <c r="J1811" s="6" t="s">
        <v>48</v>
      </c>
      <c r="K1811" s="6" t="s">
        <v>48</v>
      </c>
      <c r="L1811" s="6" t="s">
        <v>48</v>
      </c>
      <c r="M1811" s="6" t="s">
        <v>48</v>
      </c>
      <c r="N1811" s="6" t="s">
        <v>35</v>
      </c>
      <c r="O1811" s="6" t="s">
        <v>87</v>
      </c>
      <c r="P1811" s="6" t="s">
        <v>49</v>
      </c>
      <c r="Q1811" s="6" t="s">
        <v>37</v>
      </c>
      <c r="R1811" s="6" t="s">
        <v>49</v>
      </c>
      <c r="S1811" s="6" t="s">
        <v>37</v>
      </c>
      <c r="T1811" s="6" t="s">
        <v>37</v>
      </c>
      <c r="U1811" s="6" t="s">
        <v>37</v>
      </c>
      <c r="V1811" s="6" t="s">
        <v>49</v>
      </c>
      <c r="W1811" s="6" t="s">
        <v>113</v>
      </c>
      <c r="X1811" s="6" t="s">
        <v>1009</v>
      </c>
      <c r="Y1811" s="6" t="s">
        <v>4497</v>
      </c>
      <c r="Z1811" s="6" t="s">
        <v>4498</v>
      </c>
    </row>
    <row r="1812" spans="1:26" ht="13.2">
      <c r="A1812" s="5">
        <v>45176.729199641202</v>
      </c>
      <c r="B1812" s="6" t="s">
        <v>4499</v>
      </c>
      <c r="C1812" s="6" t="s">
        <v>27</v>
      </c>
      <c r="D1812" s="6" t="s">
        <v>500</v>
      </c>
      <c r="E1812" s="6" t="s">
        <v>75</v>
      </c>
      <c r="F1812" s="6" t="s">
        <v>76</v>
      </c>
      <c r="G1812" s="6" t="s">
        <v>31</v>
      </c>
      <c r="H1812" s="6" t="s">
        <v>32</v>
      </c>
      <c r="I1812" s="6" t="s">
        <v>47</v>
      </c>
      <c r="J1812" s="6" t="s">
        <v>48</v>
      </c>
      <c r="K1812" s="6" t="s">
        <v>48</v>
      </c>
      <c r="L1812" s="6" t="s">
        <v>48</v>
      </c>
      <c r="M1812" s="6" t="s">
        <v>48</v>
      </c>
      <c r="N1812" s="6" t="s">
        <v>48</v>
      </c>
      <c r="O1812" s="6" t="s">
        <v>87</v>
      </c>
      <c r="P1812" s="6" t="s">
        <v>37</v>
      </c>
      <c r="Q1812" s="6" t="s">
        <v>37</v>
      </c>
      <c r="R1812" s="6" t="s">
        <v>69</v>
      </c>
      <c r="S1812" s="6" t="s">
        <v>49</v>
      </c>
      <c r="T1812" s="6" t="s">
        <v>69</v>
      </c>
      <c r="U1812" s="6" t="s">
        <v>49</v>
      </c>
      <c r="V1812" s="6" t="s">
        <v>49</v>
      </c>
      <c r="W1812" s="6" t="s">
        <v>480</v>
      </c>
      <c r="X1812" s="6" t="s">
        <v>1536</v>
      </c>
      <c r="Y1812" s="6" t="s">
        <v>223</v>
      </c>
      <c r="Z1812" s="6" t="s">
        <v>4500</v>
      </c>
    </row>
    <row r="1813" spans="1:26" ht="13.2">
      <c r="A1813" s="5">
        <v>45176.729564756941</v>
      </c>
      <c r="B1813" s="6" t="s">
        <v>4501</v>
      </c>
      <c r="C1813" s="6" t="s">
        <v>27</v>
      </c>
      <c r="D1813" s="6" t="s">
        <v>558</v>
      </c>
      <c r="E1813" s="6" t="s">
        <v>75</v>
      </c>
      <c r="F1813" s="6" t="s">
        <v>30</v>
      </c>
      <c r="G1813" s="6" t="s">
        <v>31</v>
      </c>
      <c r="H1813" s="6" t="s">
        <v>112</v>
      </c>
      <c r="I1813" s="6" t="s">
        <v>47</v>
      </c>
      <c r="J1813" s="6" t="s">
        <v>35</v>
      </c>
      <c r="K1813" s="6" t="s">
        <v>35</v>
      </c>
      <c r="L1813" s="6" t="s">
        <v>35</v>
      </c>
      <c r="M1813" s="6" t="s">
        <v>35</v>
      </c>
      <c r="N1813" s="6" t="s">
        <v>35</v>
      </c>
      <c r="O1813" s="6" t="s">
        <v>49</v>
      </c>
      <c r="P1813" s="6" t="s">
        <v>49</v>
      </c>
      <c r="Q1813" s="6" t="s">
        <v>37</v>
      </c>
      <c r="R1813" s="6" t="s">
        <v>49</v>
      </c>
      <c r="S1813" s="6" t="s">
        <v>49</v>
      </c>
      <c r="T1813" s="6" t="s">
        <v>49</v>
      </c>
      <c r="U1813" s="6" t="s">
        <v>37</v>
      </c>
      <c r="V1813" s="6" t="s">
        <v>37</v>
      </c>
      <c r="W1813" s="6" t="s">
        <v>70</v>
      </c>
      <c r="X1813" s="6" t="s">
        <v>962</v>
      </c>
      <c r="Y1813" s="6" t="s">
        <v>72</v>
      </c>
      <c r="Z1813" s="6" t="s">
        <v>4502</v>
      </c>
    </row>
    <row r="1814" spans="1:26" ht="13.2">
      <c r="A1814" s="5">
        <v>45176.730618425921</v>
      </c>
      <c r="B1814" s="6" t="s">
        <v>4505</v>
      </c>
      <c r="C1814" s="6" t="s">
        <v>44</v>
      </c>
      <c r="D1814" s="6" t="s">
        <v>4506</v>
      </c>
      <c r="E1814" s="6" t="s">
        <v>29</v>
      </c>
      <c r="F1814" s="6" t="s">
        <v>30</v>
      </c>
      <c r="G1814" s="6" t="s">
        <v>454</v>
      </c>
      <c r="H1814" s="6" t="s">
        <v>32</v>
      </c>
      <c r="I1814" s="6" t="s">
        <v>33</v>
      </c>
      <c r="J1814" s="6" t="s">
        <v>35</v>
      </c>
      <c r="K1814" s="6" t="s">
        <v>35</v>
      </c>
      <c r="L1814" s="6" t="s">
        <v>35</v>
      </c>
      <c r="M1814" s="6" t="s">
        <v>35</v>
      </c>
      <c r="N1814" s="6" t="s">
        <v>35</v>
      </c>
      <c r="O1814" s="6" t="s">
        <v>87</v>
      </c>
      <c r="P1814" s="6" t="s">
        <v>37</v>
      </c>
      <c r="Q1814" s="6" t="s">
        <v>38</v>
      </c>
      <c r="R1814" s="6" t="s">
        <v>37</v>
      </c>
      <c r="S1814" s="6" t="s">
        <v>38</v>
      </c>
      <c r="T1814" s="6" t="s">
        <v>37</v>
      </c>
      <c r="U1814" s="6" t="s">
        <v>38</v>
      </c>
      <c r="V1814" s="6" t="s">
        <v>38</v>
      </c>
      <c r="W1814" s="6" t="s">
        <v>126</v>
      </c>
      <c r="X1814" s="6" t="s">
        <v>1652</v>
      </c>
      <c r="Y1814" s="6" t="s">
        <v>128</v>
      </c>
      <c r="Z1814" s="6" t="s">
        <v>4507</v>
      </c>
    </row>
    <row r="1815" spans="1:26" ht="13.2">
      <c r="A1815" s="5">
        <v>45176.731255891209</v>
      </c>
      <c r="B1815" s="6" t="s">
        <v>4508</v>
      </c>
      <c r="C1815" s="6" t="s">
        <v>27</v>
      </c>
      <c r="D1815" s="6" t="s">
        <v>4509</v>
      </c>
      <c r="E1815" s="6" t="s">
        <v>29</v>
      </c>
      <c r="F1815" s="6" t="s">
        <v>30</v>
      </c>
      <c r="G1815" s="6" t="s">
        <v>31</v>
      </c>
      <c r="H1815" s="6" t="s">
        <v>112</v>
      </c>
      <c r="I1815" s="6" t="s">
        <v>33</v>
      </c>
      <c r="J1815" s="6" t="s">
        <v>35</v>
      </c>
      <c r="K1815" s="6" t="s">
        <v>34</v>
      </c>
      <c r="L1815" s="6" t="s">
        <v>35</v>
      </c>
      <c r="M1815" s="6" t="s">
        <v>35</v>
      </c>
      <c r="N1815" s="6" t="s">
        <v>35</v>
      </c>
      <c r="O1815" s="6" t="s">
        <v>87</v>
      </c>
      <c r="P1815" s="6" t="s">
        <v>37</v>
      </c>
      <c r="Q1815" s="6" t="s">
        <v>37</v>
      </c>
      <c r="R1815" s="6" t="s">
        <v>37</v>
      </c>
      <c r="S1815" s="6" t="s">
        <v>38</v>
      </c>
      <c r="T1815" s="6" t="s">
        <v>37</v>
      </c>
      <c r="U1815" s="6" t="s">
        <v>37</v>
      </c>
      <c r="V1815" s="6" t="s">
        <v>37</v>
      </c>
      <c r="W1815" s="6" t="s">
        <v>4510</v>
      </c>
      <c r="X1815" s="6" t="s">
        <v>2017</v>
      </c>
      <c r="Y1815" s="6" t="s">
        <v>72</v>
      </c>
      <c r="Z1815" s="6" t="s">
        <v>4511</v>
      </c>
    </row>
    <row r="1816" spans="1:26" ht="13.2">
      <c r="A1816" s="5">
        <v>45176.732090902777</v>
      </c>
      <c r="B1816" s="6" t="s">
        <v>4516</v>
      </c>
      <c r="C1816" s="6" t="s">
        <v>44</v>
      </c>
      <c r="D1816" s="6" t="s">
        <v>2687</v>
      </c>
      <c r="E1816" s="6" t="s">
        <v>75</v>
      </c>
      <c r="F1816" s="6" t="s">
        <v>30</v>
      </c>
      <c r="G1816" s="6" t="s">
        <v>58</v>
      </c>
      <c r="H1816" s="6" t="s">
        <v>125</v>
      </c>
      <c r="I1816" s="6" t="s">
        <v>47</v>
      </c>
      <c r="J1816" s="6" t="s">
        <v>35</v>
      </c>
      <c r="K1816" s="6" t="s">
        <v>35</v>
      </c>
      <c r="L1816" s="6" t="s">
        <v>48</v>
      </c>
      <c r="M1816" s="6" t="s">
        <v>48</v>
      </c>
      <c r="N1816" s="6" t="s">
        <v>35</v>
      </c>
      <c r="O1816" s="6" t="s">
        <v>49</v>
      </c>
      <c r="P1816" s="6" t="s">
        <v>37</v>
      </c>
      <c r="Q1816" s="6" t="s">
        <v>37</v>
      </c>
      <c r="R1816" s="6" t="s">
        <v>49</v>
      </c>
      <c r="S1816" s="6" t="s">
        <v>37</v>
      </c>
      <c r="T1816" s="6" t="s">
        <v>49</v>
      </c>
      <c r="U1816" s="6" t="s">
        <v>37</v>
      </c>
      <c r="V1816" s="6" t="s">
        <v>37</v>
      </c>
      <c r="W1816" s="6" t="s">
        <v>95</v>
      </c>
      <c r="X1816" s="6" t="s">
        <v>974</v>
      </c>
      <c r="Y1816" s="6" t="s">
        <v>4517</v>
      </c>
      <c r="Z1816" s="6" t="s">
        <v>4518</v>
      </c>
    </row>
    <row r="1817" spans="1:26" ht="13.2">
      <c r="A1817" s="5">
        <v>45176.733352430558</v>
      </c>
      <c r="B1817" s="6" t="s">
        <v>4519</v>
      </c>
      <c r="C1817" s="6" t="s">
        <v>27</v>
      </c>
      <c r="D1817" s="6" t="s">
        <v>1629</v>
      </c>
      <c r="E1817" s="6" t="s">
        <v>75</v>
      </c>
      <c r="F1817" s="6" t="s">
        <v>30</v>
      </c>
      <c r="G1817" s="6" t="s">
        <v>4520</v>
      </c>
      <c r="H1817" s="6" t="s">
        <v>32</v>
      </c>
      <c r="I1817" s="6" t="s">
        <v>47</v>
      </c>
      <c r="J1817" s="6" t="s">
        <v>48</v>
      </c>
      <c r="K1817" s="6" t="s">
        <v>48</v>
      </c>
      <c r="L1817" s="6" t="s">
        <v>48</v>
      </c>
      <c r="M1817" s="6" t="s">
        <v>48</v>
      </c>
      <c r="N1817" s="6" t="s">
        <v>48</v>
      </c>
      <c r="O1817" s="6" t="s">
        <v>49</v>
      </c>
      <c r="P1817" s="6" t="s">
        <v>49</v>
      </c>
      <c r="Q1817" s="6" t="s">
        <v>49</v>
      </c>
      <c r="R1817" s="6" t="s">
        <v>49</v>
      </c>
      <c r="S1817" s="6" t="s">
        <v>49</v>
      </c>
      <c r="T1817" s="6" t="s">
        <v>49</v>
      </c>
      <c r="U1817" s="6" t="s">
        <v>49</v>
      </c>
      <c r="V1817" s="6" t="s">
        <v>49</v>
      </c>
      <c r="W1817" s="6" t="s">
        <v>126</v>
      </c>
      <c r="X1817" s="6" t="s">
        <v>940</v>
      </c>
      <c r="Y1817" s="6" t="s">
        <v>301</v>
      </c>
      <c r="Z1817" s="6" t="s">
        <v>4521</v>
      </c>
    </row>
    <row r="1818" spans="1:26" ht="13.2">
      <c r="A1818" s="5">
        <v>45176.734331631946</v>
      </c>
      <c r="B1818" s="6" t="s">
        <v>4522</v>
      </c>
      <c r="C1818" s="6" t="s">
        <v>27</v>
      </c>
      <c r="D1818" s="6" t="s">
        <v>725</v>
      </c>
      <c r="E1818" s="6" t="s">
        <v>75</v>
      </c>
      <c r="F1818" s="6" t="s">
        <v>30</v>
      </c>
      <c r="G1818" s="6" t="s">
        <v>31</v>
      </c>
      <c r="H1818" s="6" t="s">
        <v>148</v>
      </c>
      <c r="I1818" s="6" t="s">
        <v>33</v>
      </c>
      <c r="J1818" s="6" t="s">
        <v>35</v>
      </c>
      <c r="K1818" s="6" t="s">
        <v>35</v>
      </c>
      <c r="L1818" s="6" t="s">
        <v>35</v>
      </c>
      <c r="M1818" s="6" t="s">
        <v>48</v>
      </c>
      <c r="N1818" s="6" t="s">
        <v>48</v>
      </c>
      <c r="O1818" s="6" t="s">
        <v>49</v>
      </c>
      <c r="P1818" s="6" t="s">
        <v>49</v>
      </c>
      <c r="Q1818" s="6" t="s">
        <v>49</v>
      </c>
      <c r="R1818" s="6" t="s">
        <v>49</v>
      </c>
      <c r="S1818" s="6" t="s">
        <v>49</v>
      </c>
      <c r="T1818" s="6" t="s">
        <v>49</v>
      </c>
      <c r="U1818" s="6" t="s">
        <v>49</v>
      </c>
      <c r="V1818" s="6" t="s">
        <v>37</v>
      </c>
      <c r="W1818" s="6" t="s">
        <v>95</v>
      </c>
      <c r="X1818" s="6" t="s">
        <v>978</v>
      </c>
      <c r="Y1818" s="6" t="s">
        <v>97</v>
      </c>
      <c r="Z1818" s="6" t="s">
        <v>4523</v>
      </c>
    </row>
    <row r="1819" spans="1:26" ht="13.2">
      <c r="A1819" s="5">
        <v>45176.736965231481</v>
      </c>
      <c r="B1819" s="6" t="s">
        <v>4529</v>
      </c>
      <c r="C1819" s="6" t="s">
        <v>27</v>
      </c>
      <c r="D1819" s="6" t="s">
        <v>4530</v>
      </c>
      <c r="E1819" s="6" t="s">
        <v>75</v>
      </c>
      <c r="F1819" s="6" t="s">
        <v>76</v>
      </c>
      <c r="G1819" s="6" t="s">
        <v>31</v>
      </c>
      <c r="H1819" s="6" t="s">
        <v>59</v>
      </c>
      <c r="I1819" s="6" t="s">
        <v>47</v>
      </c>
      <c r="J1819" s="6" t="s">
        <v>48</v>
      </c>
      <c r="K1819" s="6" t="s">
        <v>48</v>
      </c>
      <c r="L1819" s="6" t="s">
        <v>48</v>
      </c>
      <c r="M1819" s="6" t="s">
        <v>60</v>
      </c>
      <c r="N1819" s="6" t="s">
        <v>48</v>
      </c>
      <c r="O1819" s="6" t="s">
        <v>68</v>
      </c>
      <c r="P1819" s="6" t="s">
        <v>49</v>
      </c>
      <c r="Q1819" s="6" t="s">
        <v>49</v>
      </c>
      <c r="R1819" s="6" t="s">
        <v>69</v>
      </c>
      <c r="S1819" s="6" t="s">
        <v>49</v>
      </c>
      <c r="T1819" s="6" t="s">
        <v>69</v>
      </c>
      <c r="U1819" s="6" t="s">
        <v>49</v>
      </c>
      <c r="V1819" s="6" t="s">
        <v>69</v>
      </c>
      <c r="W1819" s="6" t="s">
        <v>206</v>
      </c>
      <c r="X1819" s="6" t="s">
        <v>1766</v>
      </c>
      <c r="Y1819" s="6" t="s">
        <v>1841</v>
      </c>
      <c r="Z1819" s="6" t="s">
        <v>4531</v>
      </c>
    </row>
    <row r="1820" spans="1:26" ht="13.2">
      <c r="A1820" s="5">
        <v>45176.737761180557</v>
      </c>
      <c r="B1820" s="6" t="s">
        <v>4532</v>
      </c>
      <c r="C1820" s="6" t="s">
        <v>27</v>
      </c>
      <c r="D1820" s="6" t="s">
        <v>111</v>
      </c>
      <c r="E1820" s="6" t="s">
        <v>75</v>
      </c>
      <c r="F1820" s="6" t="s">
        <v>30</v>
      </c>
      <c r="G1820" s="6" t="s">
        <v>31</v>
      </c>
      <c r="H1820" s="6" t="s">
        <v>83</v>
      </c>
      <c r="I1820" s="6" t="s">
        <v>33</v>
      </c>
      <c r="J1820" s="6" t="s">
        <v>34</v>
      </c>
      <c r="K1820" s="6" t="s">
        <v>48</v>
      </c>
      <c r="L1820" s="6" t="s">
        <v>35</v>
      </c>
      <c r="M1820" s="6" t="s">
        <v>48</v>
      </c>
      <c r="N1820" s="6" t="s">
        <v>34</v>
      </c>
      <c r="O1820" s="6" t="s">
        <v>87</v>
      </c>
      <c r="P1820" s="6" t="s">
        <v>38</v>
      </c>
      <c r="Q1820" s="6" t="s">
        <v>38</v>
      </c>
      <c r="R1820" s="6" t="s">
        <v>38</v>
      </c>
      <c r="S1820" s="6" t="s">
        <v>37</v>
      </c>
      <c r="T1820" s="6" t="s">
        <v>49</v>
      </c>
      <c r="U1820" s="6" t="s">
        <v>38</v>
      </c>
      <c r="V1820" s="6" t="s">
        <v>37</v>
      </c>
      <c r="W1820" s="6" t="s">
        <v>675</v>
      </c>
      <c r="X1820" s="6" t="s">
        <v>1444</v>
      </c>
      <c r="Y1820" s="6" t="s">
        <v>1763</v>
      </c>
      <c r="Z1820" s="6" t="s">
        <v>4533</v>
      </c>
    </row>
    <row r="1821" spans="1:26" ht="13.2">
      <c r="A1821" s="5">
        <v>45176.738700300921</v>
      </c>
      <c r="B1821" s="6" t="s">
        <v>4534</v>
      </c>
      <c r="C1821" s="6" t="s">
        <v>44</v>
      </c>
      <c r="D1821" s="6" t="s">
        <v>2687</v>
      </c>
      <c r="E1821" s="6" t="s">
        <v>29</v>
      </c>
      <c r="F1821" s="6" t="s">
        <v>30</v>
      </c>
      <c r="G1821" s="6" t="s">
        <v>214</v>
      </c>
      <c r="H1821" s="6" t="s">
        <v>226</v>
      </c>
      <c r="I1821" s="6" t="s">
        <v>47</v>
      </c>
      <c r="J1821" s="6" t="s">
        <v>48</v>
      </c>
      <c r="K1821" s="6" t="s">
        <v>48</v>
      </c>
      <c r="L1821" s="6" t="s">
        <v>48</v>
      </c>
      <c r="M1821" s="6" t="s">
        <v>48</v>
      </c>
      <c r="N1821" s="6" t="s">
        <v>48</v>
      </c>
      <c r="O1821" s="6" t="s">
        <v>49</v>
      </c>
      <c r="P1821" s="6" t="s">
        <v>49</v>
      </c>
      <c r="Q1821" s="6" t="s">
        <v>69</v>
      </c>
      <c r="R1821" s="6" t="s">
        <v>49</v>
      </c>
      <c r="S1821" s="6" t="s">
        <v>37</v>
      </c>
      <c r="T1821" s="6" t="s">
        <v>49</v>
      </c>
      <c r="U1821" s="6" t="s">
        <v>49</v>
      </c>
      <c r="V1821" s="6" t="s">
        <v>49</v>
      </c>
      <c r="W1821" s="6" t="s">
        <v>77</v>
      </c>
      <c r="X1821" s="6" t="s">
        <v>962</v>
      </c>
      <c r="Y1821" s="6" t="s">
        <v>223</v>
      </c>
      <c r="Z1821" s="6" t="s">
        <v>4535</v>
      </c>
    </row>
    <row r="1822" spans="1:26" ht="13.2">
      <c r="A1822" s="5">
        <v>45176.738732916667</v>
      </c>
      <c r="B1822" s="6" t="s">
        <v>4536</v>
      </c>
      <c r="C1822" s="6" t="s">
        <v>44</v>
      </c>
      <c r="D1822" s="6" t="s">
        <v>500</v>
      </c>
      <c r="E1822" s="6" t="s">
        <v>75</v>
      </c>
      <c r="F1822" s="6" t="s">
        <v>76</v>
      </c>
      <c r="G1822" s="6" t="s">
        <v>31</v>
      </c>
      <c r="H1822" s="6" t="s">
        <v>46</v>
      </c>
      <c r="I1822" s="6" t="s">
        <v>47</v>
      </c>
      <c r="J1822" s="6" t="s">
        <v>35</v>
      </c>
      <c r="K1822" s="6" t="s">
        <v>48</v>
      </c>
      <c r="L1822" s="6" t="s">
        <v>48</v>
      </c>
      <c r="M1822" s="6" t="s">
        <v>48</v>
      </c>
      <c r="N1822" s="6" t="s">
        <v>48</v>
      </c>
      <c r="O1822" s="6" t="s">
        <v>87</v>
      </c>
      <c r="P1822" s="6" t="s">
        <v>49</v>
      </c>
      <c r="Q1822" s="6" t="s">
        <v>37</v>
      </c>
      <c r="R1822" s="6" t="s">
        <v>49</v>
      </c>
      <c r="S1822" s="6" t="s">
        <v>37</v>
      </c>
      <c r="T1822" s="6" t="s">
        <v>49</v>
      </c>
      <c r="U1822" s="6" t="s">
        <v>49</v>
      </c>
      <c r="V1822" s="6" t="s">
        <v>37</v>
      </c>
      <c r="W1822" s="6" t="s">
        <v>77</v>
      </c>
      <c r="X1822" s="6" t="s">
        <v>978</v>
      </c>
      <c r="Y1822" s="6" t="s">
        <v>151</v>
      </c>
      <c r="Z1822" s="6" t="s">
        <v>4537</v>
      </c>
    </row>
    <row r="1823" spans="1:26" ht="13.2">
      <c r="A1823" s="5">
        <v>45176.74011564815</v>
      </c>
      <c r="B1823" s="6" t="s">
        <v>4540</v>
      </c>
      <c r="C1823" s="6" t="s">
        <v>27</v>
      </c>
      <c r="D1823" s="6" t="s">
        <v>1629</v>
      </c>
      <c r="E1823" s="6" t="s">
        <v>75</v>
      </c>
      <c r="F1823" s="6" t="s">
        <v>30</v>
      </c>
      <c r="G1823" s="6" t="s">
        <v>31</v>
      </c>
      <c r="H1823" s="6" t="s">
        <v>148</v>
      </c>
      <c r="I1823" s="6" t="s">
        <v>47</v>
      </c>
      <c r="J1823" s="6" t="s">
        <v>48</v>
      </c>
      <c r="K1823" s="6" t="s">
        <v>48</v>
      </c>
      <c r="L1823" s="6" t="s">
        <v>35</v>
      </c>
      <c r="M1823" s="6" t="s">
        <v>48</v>
      </c>
      <c r="N1823" s="6" t="s">
        <v>48</v>
      </c>
      <c r="O1823" s="6" t="s">
        <v>49</v>
      </c>
      <c r="P1823" s="6" t="s">
        <v>37</v>
      </c>
      <c r="Q1823" s="6" t="s">
        <v>37</v>
      </c>
      <c r="R1823" s="6" t="s">
        <v>37</v>
      </c>
      <c r="S1823" s="6" t="s">
        <v>37</v>
      </c>
      <c r="T1823" s="6" t="s">
        <v>49</v>
      </c>
      <c r="U1823" s="6" t="s">
        <v>49</v>
      </c>
      <c r="V1823" s="6" t="s">
        <v>37</v>
      </c>
      <c r="W1823" s="6" t="s">
        <v>39</v>
      </c>
      <c r="X1823" s="6" t="s">
        <v>1536</v>
      </c>
      <c r="Y1823" s="6" t="s">
        <v>565</v>
      </c>
      <c r="Z1823" s="6" t="s">
        <v>4541</v>
      </c>
    </row>
    <row r="1824" spans="1:26" ht="13.2">
      <c r="A1824" s="5">
        <v>45176.743748819441</v>
      </c>
      <c r="B1824" s="6" t="s">
        <v>4542</v>
      </c>
      <c r="C1824" s="6" t="s">
        <v>27</v>
      </c>
      <c r="D1824" s="6" t="s">
        <v>4543</v>
      </c>
      <c r="E1824" s="6" t="s">
        <v>75</v>
      </c>
      <c r="F1824" s="6" t="s">
        <v>76</v>
      </c>
      <c r="G1824" s="6" t="s">
        <v>31</v>
      </c>
      <c r="H1824" s="6" t="s">
        <v>125</v>
      </c>
      <c r="I1824" s="6" t="s">
        <v>47</v>
      </c>
      <c r="J1824" s="6" t="s">
        <v>60</v>
      </c>
      <c r="K1824" s="6" t="s">
        <v>60</v>
      </c>
      <c r="L1824" s="6" t="s">
        <v>60</v>
      </c>
      <c r="M1824" s="6" t="s">
        <v>60</v>
      </c>
      <c r="N1824" s="6" t="s">
        <v>60</v>
      </c>
      <c r="O1824" s="6" t="s">
        <v>49</v>
      </c>
      <c r="P1824" s="6" t="s">
        <v>49</v>
      </c>
      <c r="Q1824" s="6" t="s">
        <v>49</v>
      </c>
      <c r="R1824" s="6" t="s">
        <v>49</v>
      </c>
      <c r="S1824" s="6" t="s">
        <v>49</v>
      </c>
      <c r="T1824" s="6" t="s">
        <v>49</v>
      </c>
      <c r="U1824" s="6" t="s">
        <v>49</v>
      </c>
      <c r="V1824" s="6" t="s">
        <v>49</v>
      </c>
      <c r="W1824" s="6" t="s">
        <v>106</v>
      </c>
      <c r="X1824" s="6" t="s">
        <v>1444</v>
      </c>
      <c r="Y1824" s="6" t="s">
        <v>474</v>
      </c>
      <c r="Z1824" s="6" t="s">
        <v>4544</v>
      </c>
    </row>
    <row r="1825" spans="1:26" ht="13.2">
      <c r="A1825" s="5">
        <v>45176.744021273145</v>
      </c>
      <c r="B1825" s="6" t="s">
        <v>4547</v>
      </c>
      <c r="C1825" s="6" t="s">
        <v>44</v>
      </c>
      <c r="D1825" s="6" t="s">
        <v>111</v>
      </c>
      <c r="E1825" s="6" t="s">
        <v>29</v>
      </c>
      <c r="F1825" s="6" t="s">
        <v>30</v>
      </c>
      <c r="G1825" s="6" t="s">
        <v>58</v>
      </c>
      <c r="H1825" s="6" t="s">
        <v>46</v>
      </c>
      <c r="I1825" s="6" t="s">
        <v>47</v>
      </c>
      <c r="J1825" s="6" t="s">
        <v>48</v>
      </c>
      <c r="K1825" s="6" t="s">
        <v>48</v>
      </c>
      <c r="L1825" s="6" t="s">
        <v>48</v>
      </c>
      <c r="M1825" s="6" t="s">
        <v>48</v>
      </c>
      <c r="N1825" s="6" t="s">
        <v>48</v>
      </c>
      <c r="O1825" s="6" t="s">
        <v>68</v>
      </c>
      <c r="P1825" s="6" t="s">
        <v>49</v>
      </c>
      <c r="Q1825" s="6" t="s">
        <v>49</v>
      </c>
      <c r="R1825" s="6" t="s">
        <v>49</v>
      </c>
      <c r="S1825" s="6" t="s">
        <v>49</v>
      </c>
      <c r="T1825" s="6" t="s">
        <v>49</v>
      </c>
      <c r="U1825" s="6" t="s">
        <v>49</v>
      </c>
      <c r="V1825" s="6" t="s">
        <v>49</v>
      </c>
      <c r="W1825" s="6" t="s">
        <v>50</v>
      </c>
      <c r="X1825" s="6" t="s">
        <v>1630</v>
      </c>
      <c r="Y1825" s="6" t="s">
        <v>965</v>
      </c>
      <c r="Z1825" s="6" t="s">
        <v>4548</v>
      </c>
    </row>
    <row r="1826" spans="1:26" ht="13.2">
      <c r="A1826" s="5">
        <v>45176.744977013892</v>
      </c>
      <c r="B1826" s="6" t="s">
        <v>4549</v>
      </c>
      <c r="C1826" s="6" t="s">
        <v>44</v>
      </c>
      <c r="D1826" s="6" t="s">
        <v>4550</v>
      </c>
      <c r="E1826" s="6" t="s">
        <v>29</v>
      </c>
      <c r="F1826" s="6" t="s">
        <v>76</v>
      </c>
      <c r="G1826" s="6" t="s">
        <v>58</v>
      </c>
      <c r="H1826" s="6" t="s">
        <v>125</v>
      </c>
      <c r="I1826" s="6" t="s">
        <v>47</v>
      </c>
      <c r="J1826" s="6" t="s">
        <v>48</v>
      </c>
      <c r="K1826" s="6" t="s">
        <v>48</v>
      </c>
      <c r="L1826" s="6" t="s">
        <v>35</v>
      </c>
      <c r="M1826" s="6" t="s">
        <v>48</v>
      </c>
      <c r="N1826" s="6" t="s">
        <v>35</v>
      </c>
      <c r="O1826" s="6" t="s">
        <v>49</v>
      </c>
      <c r="P1826" s="6" t="s">
        <v>37</v>
      </c>
      <c r="Q1826" s="6" t="s">
        <v>37</v>
      </c>
      <c r="R1826" s="6" t="s">
        <v>49</v>
      </c>
      <c r="S1826" s="6" t="s">
        <v>37</v>
      </c>
      <c r="T1826" s="6" t="s">
        <v>49</v>
      </c>
      <c r="U1826" s="6" t="s">
        <v>49</v>
      </c>
      <c r="V1826" s="6" t="s">
        <v>49</v>
      </c>
      <c r="W1826" s="6" t="s">
        <v>139</v>
      </c>
      <c r="X1826" s="6" t="s">
        <v>974</v>
      </c>
      <c r="Y1826" s="6" t="s">
        <v>193</v>
      </c>
      <c r="Z1826" s="6" t="s">
        <v>4551</v>
      </c>
    </row>
    <row r="1827" spans="1:26" ht="13.2">
      <c r="A1827" s="5">
        <v>45176.746030451388</v>
      </c>
      <c r="B1827" s="6" t="s">
        <v>4552</v>
      </c>
      <c r="C1827" s="6" t="s">
        <v>44</v>
      </c>
      <c r="D1827" s="6" t="s">
        <v>521</v>
      </c>
      <c r="E1827" s="6" t="s">
        <v>75</v>
      </c>
      <c r="F1827" s="6" t="s">
        <v>76</v>
      </c>
      <c r="G1827" s="6" t="s">
        <v>31</v>
      </c>
      <c r="H1827" s="6" t="s">
        <v>59</v>
      </c>
      <c r="I1827" s="6" t="s">
        <v>47</v>
      </c>
      <c r="J1827" s="6" t="s">
        <v>48</v>
      </c>
      <c r="K1827" s="6" t="s">
        <v>48</v>
      </c>
      <c r="L1827" s="6" t="s">
        <v>48</v>
      </c>
      <c r="M1827" s="6" t="s">
        <v>48</v>
      </c>
      <c r="N1827" s="6" t="s">
        <v>48</v>
      </c>
      <c r="O1827" s="6" t="s">
        <v>49</v>
      </c>
      <c r="P1827" s="6" t="s">
        <v>49</v>
      </c>
      <c r="Q1827" s="6" t="s">
        <v>49</v>
      </c>
      <c r="R1827" s="6" t="s">
        <v>69</v>
      </c>
      <c r="S1827" s="6" t="s">
        <v>69</v>
      </c>
      <c r="T1827" s="6" t="s">
        <v>69</v>
      </c>
      <c r="U1827" s="6" t="s">
        <v>49</v>
      </c>
      <c r="V1827" s="6" t="s">
        <v>49</v>
      </c>
      <c r="W1827" s="6" t="s">
        <v>612</v>
      </c>
      <c r="X1827" s="6" t="s">
        <v>1698</v>
      </c>
      <c r="Y1827" s="6" t="s">
        <v>885</v>
      </c>
      <c r="Z1827" s="6" t="s">
        <v>4553</v>
      </c>
    </row>
    <row r="1828" spans="1:26" ht="13.2">
      <c r="A1828" s="5">
        <v>45176.746476701388</v>
      </c>
      <c r="B1828" s="6" t="s">
        <v>4554</v>
      </c>
      <c r="C1828" s="6" t="s">
        <v>44</v>
      </c>
      <c r="D1828" s="6" t="s">
        <v>4555</v>
      </c>
      <c r="E1828" s="6" t="s">
        <v>230</v>
      </c>
      <c r="F1828" s="6" t="s">
        <v>30</v>
      </c>
      <c r="G1828" s="6" t="s">
        <v>214</v>
      </c>
      <c r="H1828" s="6" t="s">
        <v>46</v>
      </c>
      <c r="I1828" s="6" t="s">
        <v>33</v>
      </c>
      <c r="J1828" s="6" t="s">
        <v>35</v>
      </c>
      <c r="K1828" s="6" t="s">
        <v>34</v>
      </c>
      <c r="L1828" s="6" t="s">
        <v>35</v>
      </c>
      <c r="M1828" s="6" t="s">
        <v>48</v>
      </c>
      <c r="N1828" s="6" t="s">
        <v>35</v>
      </c>
      <c r="O1828" s="6" t="s">
        <v>49</v>
      </c>
      <c r="P1828" s="6" t="s">
        <v>49</v>
      </c>
      <c r="Q1828" s="6" t="s">
        <v>49</v>
      </c>
      <c r="R1828" s="6" t="s">
        <v>49</v>
      </c>
      <c r="S1828" s="6" t="s">
        <v>49</v>
      </c>
      <c r="T1828" s="6" t="s">
        <v>49</v>
      </c>
      <c r="U1828" s="6" t="s">
        <v>37</v>
      </c>
      <c r="V1828" s="6" t="s">
        <v>37</v>
      </c>
      <c r="W1828" s="6" t="s">
        <v>106</v>
      </c>
      <c r="X1828" s="6" t="s">
        <v>1391</v>
      </c>
      <c r="Y1828" s="6" t="s">
        <v>286</v>
      </c>
      <c r="Z1828" s="6" t="s">
        <v>4556</v>
      </c>
    </row>
    <row r="1829" spans="1:26" ht="13.2">
      <c r="A1829" s="5">
        <v>45176.746585034722</v>
      </c>
      <c r="B1829" s="6" t="s">
        <v>4557</v>
      </c>
      <c r="C1829" s="6" t="s">
        <v>27</v>
      </c>
      <c r="D1829" s="6" t="s">
        <v>4558</v>
      </c>
      <c r="E1829" s="6" t="s">
        <v>75</v>
      </c>
      <c r="F1829" s="6" t="s">
        <v>30</v>
      </c>
      <c r="G1829" s="6" t="s">
        <v>31</v>
      </c>
      <c r="H1829" s="6" t="s">
        <v>148</v>
      </c>
      <c r="I1829" s="6" t="s">
        <v>33</v>
      </c>
      <c r="J1829" s="6" t="s">
        <v>35</v>
      </c>
      <c r="K1829" s="6" t="s">
        <v>48</v>
      </c>
      <c r="L1829" s="6" t="s">
        <v>35</v>
      </c>
      <c r="M1829" s="6" t="s">
        <v>35</v>
      </c>
      <c r="N1829" s="6" t="s">
        <v>35</v>
      </c>
      <c r="O1829" s="6" t="s">
        <v>49</v>
      </c>
      <c r="P1829" s="6" t="s">
        <v>37</v>
      </c>
      <c r="Q1829" s="6" t="s">
        <v>37</v>
      </c>
      <c r="R1829" s="6" t="s">
        <v>49</v>
      </c>
      <c r="S1829" s="6" t="s">
        <v>37</v>
      </c>
      <c r="T1829" s="6" t="s">
        <v>49</v>
      </c>
      <c r="U1829" s="6" t="s">
        <v>37</v>
      </c>
      <c r="V1829" s="6" t="s">
        <v>37</v>
      </c>
      <c r="W1829" s="6" t="s">
        <v>139</v>
      </c>
      <c r="X1829" s="6" t="s">
        <v>3265</v>
      </c>
      <c r="Y1829" s="6" t="s">
        <v>193</v>
      </c>
      <c r="Z1829" s="6" t="s">
        <v>4559</v>
      </c>
    </row>
    <row r="1830" spans="1:26" ht="13.2">
      <c r="A1830" s="5">
        <v>45176.749751145835</v>
      </c>
      <c r="B1830" s="6" t="s">
        <v>4574</v>
      </c>
      <c r="C1830" s="6" t="s">
        <v>27</v>
      </c>
      <c r="D1830" s="6" t="s">
        <v>4575</v>
      </c>
      <c r="E1830" s="6" t="s">
        <v>29</v>
      </c>
      <c r="F1830" s="6" t="s">
        <v>30</v>
      </c>
      <c r="G1830" s="6" t="s">
        <v>58</v>
      </c>
      <c r="H1830" s="6" t="s">
        <v>59</v>
      </c>
      <c r="I1830" s="6" t="s">
        <v>33</v>
      </c>
      <c r="J1830" s="6" t="s">
        <v>35</v>
      </c>
      <c r="K1830" s="6" t="s">
        <v>35</v>
      </c>
      <c r="L1830" s="6" t="s">
        <v>35</v>
      </c>
      <c r="M1830" s="6" t="s">
        <v>48</v>
      </c>
      <c r="N1830" s="6" t="s">
        <v>35</v>
      </c>
      <c r="O1830" s="6" t="s">
        <v>87</v>
      </c>
      <c r="P1830" s="6" t="s">
        <v>37</v>
      </c>
      <c r="Q1830" s="6" t="s">
        <v>37</v>
      </c>
      <c r="R1830" s="6" t="s">
        <v>37</v>
      </c>
      <c r="S1830" s="6" t="s">
        <v>37</v>
      </c>
      <c r="T1830" s="6" t="s">
        <v>37</v>
      </c>
      <c r="U1830" s="6" t="s">
        <v>37</v>
      </c>
      <c r="V1830" s="6" t="s">
        <v>37</v>
      </c>
      <c r="W1830" s="6" t="s">
        <v>70</v>
      </c>
      <c r="X1830" s="6" t="s">
        <v>1263</v>
      </c>
      <c r="Y1830" s="6" t="s">
        <v>1089</v>
      </c>
      <c r="Z1830" s="6" t="s">
        <v>4576</v>
      </c>
    </row>
    <row r="1831" spans="1:26" ht="13.2">
      <c r="A1831" s="5">
        <v>45176.749975347222</v>
      </c>
      <c r="B1831" s="6" t="s">
        <v>4577</v>
      </c>
      <c r="C1831" s="6" t="s">
        <v>27</v>
      </c>
      <c r="D1831" s="6" t="s">
        <v>488</v>
      </c>
      <c r="E1831" s="6" t="s">
        <v>29</v>
      </c>
      <c r="F1831" s="6" t="s">
        <v>30</v>
      </c>
      <c r="G1831" s="6" t="s">
        <v>31</v>
      </c>
      <c r="H1831" s="6" t="s">
        <v>32</v>
      </c>
      <c r="I1831" s="6" t="s">
        <v>47</v>
      </c>
      <c r="J1831" s="6" t="s">
        <v>35</v>
      </c>
      <c r="K1831" s="6" t="s">
        <v>35</v>
      </c>
      <c r="L1831" s="6" t="s">
        <v>35</v>
      </c>
      <c r="M1831" s="6" t="s">
        <v>35</v>
      </c>
      <c r="N1831" s="6" t="s">
        <v>35</v>
      </c>
      <c r="O1831" s="6" t="s">
        <v>49</v>
      </c>
      <c r="P1831" s="6" t="s">
        <v>37</v>
      </c>
      <c r="Q1831" s="6" t="s">
        <v>38</v>
      </c>
      <c r="R1831" s="6" t="s">
        <v>37</v>
      </c>
      <c r="S1831" s="6" t="s">
        <v>37</v>
      </c>
      <c r="T1831" s="6" t="s">
        <v>37</v>
      </c>
      <c r="U1831" s="6" t="s">
        <v>49</v>
      </c>
      <c r="V1831" s="6" t="s">
        <v>37</v>
      </c>
      <c r="W1831" s="6" t="s">
        <v>1106</v>
      </c>
      <c r="X1831" s="6" t="s">
        <v>962</v>
      </c>
      <c r="Y1831" s="6" t="s">
        <v>671</v>
      </c>
      <c r="Z1831" s="6" t="s">
        <v>4578</v>
      </c>
    </row>
    <row r="1832" spans="1:26" ht="13.2">
      <c r="A1832" s="5">
        <v>45176.750030243056</v>
      </c>
      <c r="B1832" s="6" t="s">
        <v>4579</v>
      </c>
      <c r="C1832" s="6" t="s">
        <v>27</v>
      </c>
      <c r="D1832" s="6" t="s">
        <v>500</v>
      </c>
      <c r="E1832" s="6" t="s">
        <v>29</v>
      </c>
      <c r="F1832" s="6" t="s">
        <v>76</v>
      </c>
      <c r="G1832" s="6" t="s">
        <v>4580</v>
      </c>
      <c r="H1832" s="6" t="s">
        <v>125</v>
      </c>
      <c r="I1832" s="6" t="s">
        <v>33</v>
      </c>
      <c r="J1832" s="6" t="s">
        <v>35</v>
      </c>
      <c r="K1832" s="6" t="s">
        <v>35</v>
      </c>
      <c r="L1832" s="6" t="s">
        <v>35</v>
      </c>
      <c r="M1832" s="6" t="s">
        <v>35</v>
      </c>
      <c r="N1832" s="6" t="s">
        <v>35</v>
      </c>
      <c r="O1832" s="6" t="s">
        <v>87</v>
      </c>
      <c r="P1832" s="6" t="s">
        <v>37</v>
      </c>
      <c r="Q1832" s="6" t="s">
        <v>37</v>
      </c>
      <c r="R1832" s="6" t="s">
        <v>69</v>
      </c>
      <c r="S1832" s="6" t="s">
        <v>49</v>
      </c>
      <c r="T1832" s="6" t="s">
        <v>49</v>
      </c>
      <c r="U1832" s="6" t="s">
        <v>49</v>
      </c>
      <c r="V1832" s="6" t="s">
        <v>49</v>
      </c>
      <c r="W1832" s="6" t="s">
        <v>191</v>
      </c>
      <c r="X1832" s="6" t="s">
        <v>2001</v>
      </c>
      <c r="Y1832" s="6" t="s">
        <v>270</v>
      </c>
      <c r="Z1832" s="6" t="s">
        <v>4581</v>
      </c>
    </row>
    <row r="1833" spans="1:26" ht="13.2">
      <c r="A1833" s="5">
        <v>45176.750229942132</v>
      </c>
      <c r="B1833" s="6" t="s">
        <v>4585</v>
      </c>
      <c r="C1833" s="6" t="s">
        <v>27</v>
      </c>
      <c r="D1833" s="6" t="s">
        <v>4586</v>
      </c>
      <c r="E1833" s="6" t="s">
        <v>75</v>
      </c>
      <c r="F1833" s="6" t="s">
        <v>30</v>
      </c>
      <c r="G1833" s="6" t="s">
        <v>31</v>
      </c>
      <c r="H1833" s="6" t="s">
        <v>83</v>
      </c>
      <c r="I1833" s="6" t="s">
        <v>47</v>
      </c>
      <c r="J1833" s="6" t="s">
        <v>48</v>
      </c>
      <c r="K1833" s="6" t="s">
        <v>48</v>
      </c>
      <c r="L1833" s="6" t="s">
        <v>48</v>
      </c>
      <c r="M1833" s="6" t="s">
        <v>48</v>
      </c>
      <c r="N1833" s="6" t="s">
        <v>48</v>
      </c>
      <c r="O1833" s="6" t="s">
        <v>49</v>
      </c>
      <c r="P1833" s="6" t="s">
        <v>49</v>
      </c>
      <c r="Q1833" s="6" t="s">
        <v>49</v>
      </c>
      <c r="R1833" s="6" t="s">
        <v>69</v>
      </c>
      <c r="S1833" s="6" t="s">
        <v>49</v>
      </c>
      <c r="T1833" s="6" t="s">
        <v>49</v>
      </c>
      <c r="U1833" s="6" t="s">
        <v>49</v>
      </c>
      <c r="V1833" s="6" t="s">
        <v>49</v>
      </c>
      <c r="W1833" s="6" t="s">
        <v>159</v>
      </c>
      <c r="X1833" s="6" t="s">
        <v>440</v>
      </c>
      <c r="Y1833" s="6" t="s">
        <v>90</v>
      </c>
      <c r="Z1833" s="6" t="s">
        <v>4587</v>
      </c>
    </row>
    <row r="1834" spans="1:26" ht="13.2">
      <c r="A1834" s="5">
        <v>45176.750288043986</v>
      </c>
      <c r="B1834" s="6" t="s">
        <v>1821</v>
      </c>
      <c r="C1834" s="6" t="s">
        <v>27</v>
      </c>
      <c r="D1834" s="6" t="s">
        <v>589</v>
      </c>
      <c r="E1834" s="6" t="s">
        <v>75</v>
      </c>
      <c r="F1834" s="6" t="s">
        <v>30</v>
      </c>
      <c r="G1834" s="6" t="s">
        <v>31</v>
      </c>
      <c r="H1834" s="6" t="s">
        <v>94</v>
      </c>
      <c r="I1834" s="6" t="s">
        <v>47</v>
      </c>
      <c r="J1834" s="6" t="s">
        <v>48</v>
      </c>
      <c r="K1834" s="6" t="s">
        <v>48</v>
      </c>
      <c r="L1834" s="6" t="s">
        <v>48</v>
      </c>
      <c r="M1834" s="6" t="s">
        <v>48</v>
      </c>
      <c r="N1834" s="6" t="s">
        <v>48</v>
      </c>
      <c r="O1834" s="6" t="s">
        <v>87</v>
      </c>
      <c r="P1834" s="6" t="s">
        <v>37</v>
      </c>
      <c r="Q1834" s="6" t="s">
        <v>37</v>
      </c>
      <c r="R1834" s="6" t="s">
        <v>37</v>
      </c>
      <c r="S1834" s="6" t="s">
        <v>37</v>
      </c>
      <c r="T1834" s="6" t="s">
        <v>37</v>
      </c>
      <c r="U1834" s="6" t="s">
        <v>37</v>
      </c>
      <c r="V1834" s="6" t="s">
        <v>37</v>
      </c>
      <c r="W1834" s="6" t="s">
        <v>197</v>
      </c>
      <c r="X1834" s="6" t="s">
        <v>1026</v>
      </c>
      <c r="Y1834" s="6" t="s">
        <v>4588</v>
      </c>
      <c r="Z1834" s="6" t="s">
        <v>4589</v>
      </c>
    </row>
    <row r="1835" spans="1:26" ht="13.2">
      <c r="A1835" s="5">
        <v>45176.751629722217</v>
      </c>
      <c r="B1835" s="6" t="s">
        <v>4599</v>
      </c>
      <c r="C1835" s="6" t="s">
        <v>27</v>
      </c>
      <c r="D1835" s="6" t="s">
        <v>521</v>
      </c>
      <c r="E1835" s="6" t="s">
        <v>75</v>
      </c>
      <c r="F1835" s="6" t="s">
        <v>30</v>
      </c>
      <c r="G1835" s="6" t="s">
        <v>31</v>
      </c>
      <c r="H1835" s="6" t="s">
        <v>94</v>
      </c>
      <c r="I1835" s="6" t="s">
        <v>47</v>
      </c>
      <c r="J1835" s="6" t="s">
        <v>48</v>
      </c>
      <c r="K1835" s="6" t="s">
        <v>60</v>
      </c>
      <c r="L1835" s="6" t="s">
        <v>60</v>
      </c>
      <c r="M1835" s="6" t="s">
        <v>60</v>
      </c>
      <c r="N1835" s="6" t="s">
        <v>60</v>
      </c>
      <c r="O1835" s="6" t="s">
        <v>49</v>
      </c>
      <c r="P1835" s="6" t="s">
        <v>49</v>
      </c>
      <c r="Q1835" s="6" t="s">
        <v>49</v>
      </c>
      <c r="R1835" s="6" t="s">
        <v>49</v>
      </c>
      <c r="S1835" s="6" t="s">
        <v>69</v>
      </c>
      <c r="T1835" s="6" t="s">
        <v>69</v>
      </c>
      <c r="U1835" s="6" t="s">
        <v>69</v>
      </c>
      <c r="V1835" s="6" t="s">
        <v>49</v>
      </c>
      <c r="W1835" s="6" t="s">
        <v>126</v>
      </c>
      <c r="X1835" s="6" t="s">
        <v>1501</v>
      </c>
      <c r="Y1835" s="6" t="s">
        <v>151</v>
      </c>
      <c r="Z1835" s="6" t="s">
        <v>4600</v>
      </c>
    </row>
    <row r="1836" spans="1:26" ht="13.2">
      <c r="A1836" s="5">
        <v>45176.751774803241</v>
      </c>
      <c r="B1836" s="6" t="s">
        <v>4603</v>
      </c>
      <c r="C1836" s="6" t="s">
        <v>44</v>
      </c>
      <c r="D1836" s="6" t="s">
        <v>4604</v>
      </c>
      <c r="E1836" s="6" t="s">
        <v>75</v>
      </c>
      <c r="F1836" s="6" t="s">
        <v>76</v>
      </c>
      <c r="G1836" s="6" t="s">
        <v>31</v>
      </c>
      <c r="H1836" s="6" t="s">
        <v>59</v>
      </c>
      <c r="I1836" s="6" t="s">
        <v>47</v>
      </c>
      <c r="J1836" s="6" t="s">
        <v>48</v>
      </c>
      <c r="K1836" s="6" t="s">
        <v>60</v>
      </c>
      <c r="L1836" s="6" t="s">
        <v>60</v>
      </c>
      <c r="M1836" s="6" t="s">
        <v>48</v>
      </c>
      <c r="N1836" s="6" t="s">
        <v>60</v>
      </c>
      <c r="O1836" s="6" t="s">
        <v>49</v>
      </c>
      <c r="P1836" s="6" t="s">
        <v>69</v>
      </c>
      <c r="Q1836" s="6" t="s">
        <v>49</v>
      </c>
      <c r="R1836" s="6" t="s">
        <v>69</v>
      </c>
      <c r="S1836" s="6" t="s">
        <v>49</v>
      </c>
      <c r="T1836" s="6" t="s">
        <v>69</v>
      </c>
      <c r="U1836" s="6" t="s">
        <v>37</v>
      </c>
      <c r="V1836" s="6" t="s">
        <v>49</v>
      </c>
      <c r="W1836" s="6" t="s">
        <v>50</v>
      </c>
      <c r="X1836" s="6" t="s">
        <v>1070</v>
      </c>
      <c r="Y1836" s="6" t="s">
        <v>79</v>
      </c>
      <c r="Z1836" s="6" t="s">
        <v>4605</v>
      </c>
    </row>
    <row r="1837" spans="1:26" ht="13.2">
      <c r="A1837" s="5">
        <v>45176.752121307873</v>
      </c>
      <c r="B1837" s="6" t="s">
        <v>4606</v>
      </c>
      <c r="C1837" s="6" t="s">
        <v>44</v>
      </c>
      <c r="D1837" s="6" t="s">
        <v>4607</v>
      </c>
      <c r="E1837" s="6" t="s">
        <v>75</v>
      </c>
      <c r="F1837" s="6" t="s">
        <v>30</v>
      </c>
      <c r="G1837" s="6" t="s">
        <v>31</v>
      </c>
      <c r="H1837" s="6" t="s">
        <v>83</v>
      </c>
      <c r="I1837" s="6" t="s">
        <v>47</v>
      </c>
      <c r="J1837" s="6" t="s">
        <v>48</v>
      </c>
      <c r="K1837" s="6" t="s">
        <v>48</v>
      </c>
      <c r="L1837" s="6" t="s">
        <v>48</v>
      </c>
      <c r="M1837" s="6" t="s">
        <v>48</v>
      </c>
      <c r="N1837" s="6" t="s">
        <v>48</v>
      </c>
      <c r="O1837" s="6" t="s">
        <v>49</v>
      </c>
      <c r="P1837" s="6" t="s">
        <v>49</v>
      </c>
      <c r="Q1837" s="6" t="s">
        <v>49</v>
      </c>
      <c r="R1837" s="6" t="s">
        <v>49</v>
      </c>
      <c r="S1837" s="6" t="s">
        <v>49</v>
      </c>
      <c r="T1837" s="6" t="s">
        <v>49</v>
      </c>
      <c r="U1837" s="6" t="s">
        <v>49</v>
      </c>
      <c r="V1837" s="6" t="s">
        <v>49</v>
      </c>
      <c r="W1837" s="6" t="s">
        <v>159</v>
      </c>
      <c r="X1837" s="6" t="s">
        <v>1045</v>
      </c>
      <c r="Y1837" s="6" t="s">
        <v>4608</v>
      </c>
      <c r="Z1837" s="6" t="s">
        <v>4609</v>
      </c>
    </row>
    <row r="1838" spans="1:26" ht="13.2">
      <c r="A1838" s="5">
        <v>45176.755320254626</v>
      </c>
      <c r="B1838" s="6" t="s">
        <v>4612</v>
      </c>
      <c r="C1838" s="6" t="s">
        <v>27</v>
      </c>
      <c r="D1838" s="6" t="s">
        <v>4613</v>
      </c>
      <c r="E1838" s="6" t="s">
        <v>29</v>
      </c>
      <c r="F1838" s="6" t="s">
        <v>30</v>
      </c>
      <c r="G1838" s="6" t="s">
        <v>31</v>
      </c>
      <c r="H1838" s="6" t="s">
        <v>94</v>
      </c>
      <c r="I1838" s="6" t="s">
        <v>47</v>
      </c>
      <c r="J1838" s="6" t="s">
        <v>48</v>
      </c>
      <c r="K1838" s="6" t="s">
        <v>48</v>
      </c>
      <c r="L1838" s="6" t="s">
        <v>48</v>
      </c>
      <c r="M1838" s="6" t="s">
        <v>48</v>
      </c>
      <c r="N1838" s="6" t="s">
        <v>48</v>
      </c>
      <c r="O1838" s="6" t="s">
        <v>68</v>
      </c>
      <c r="P1838" s="6" t="s">
        <v>69</v>
      </c>
      <c r="Q1838" s="6" t="s">
        <v>49</v>
      </c>
      <c r="R1838" s="6" t="s">
        <v>69</v>
      </c>
      <c r="S1838" s="6" t="s">
        <v>49</v>
      </c>
      <c r="T1838" s="6" t="s">
        <v>49</v>
      </c>
      <c r="U1838" s="6" t="s">
        <v>49</v>
      </c>
      <c r="V1838" s="6" t="s">
        <v>69</v>
      </c>
      <c r="W1838" s="6" t="s">
        <v>100</v>
      </c>
      <c r="X1838" s="6" t="s">
        <v>1435</v>
      </c>
      <c r="Y1838" s="6" t="s">
        <v>816</v>
      </c>
      <c r="Z1838" s="6" t="s">
        <v>4614</v>
      </c>
    </row>
    <row r="1839" spans="1:26" ht="13.2">
      <c r="A1839" s="5">
        <v>45176.75577131944</v>
      </c>
      <c r="B1839" s="6" t="s">
        <v>4617</v>
      </c>
      <c r="C1839" s="6" t="s">
        <v>44</v>
      </c>
      <c r="D1839" s="6" t="s">
        <v>4618</v>
      </c>
      <c r="E1839" s="6" t="s">
        <v>29</v>
      </c>
      <c r="F1839" s="6" t="s">
        <v>30</v>
      </c>
      <c r="G1839" s="6" t="s">
        <v>58</v>
      </c>
      <c r="H1839" s="6" t="s">
        <v>32</v>
      </c>
      <c r="I1839" s="6" t="s">
        <v>47</v>
      </c>
      <c r="J1839" s="6" t="s">
        <v>60</v>
      </c>
      <c r="K1839" s="6" t="s">
        <v>60</v>
      </c>
      <c r="L1839" s="6" t="s">
        <v>60</v>
      </c>
      <c r="M1839" s="6" t="s">
        <v>48</v>
      </c>
      <c r="N1839" s="6" t="s">
        <v>48</v>
      </c>
      <c r="O1839" s="6" t="s">
        <v>68</v>
      </c>
      <c r="P1839" s="6" t="s">
        <v>49</v>
      </c>
      <c r="Q1839" s="6" t="s">
        <v>49</v>
      </c>
      <c r="R1839" s="6" t="s">
        <v>49</v>
      </c>
      <c r="S1839" s="6" t="s">
        <v>69</v>
      </c>
      <c r="T1839" s="6" t="s">
        <v>49</v>
      </c>
      <c r="U1839" s="6" t="s">
        <v>49</v>
      </c>
      <c r="V1839" s="6" t="s">
        <v>49</v>
      </c>
      <c r="W1839" s="6" t="s">
        <v>100</v>
      </c>
      <c r="X1839" s="6" t="s">
        <v>1652</v>
      </c>
      <c r="Y1839" s="6" t="s">
        <v>168</v>
      </c>
      <c r="Z1839" s="6" t="s">
        <v>4619</v>
      </c>
    </row>
    <row r="1840" spans="1:26" ht="13.2">
      <c r="A1840" s="5">
        <v>45176.755785949077</v>
      </c>
      <c r="B1840" s="6" t="s">
        <v>4620</v>
      </c>
      <c r="C1840" s="6" t="s">
        <v>27</v>
      </c>
      <c r="D1840" s="6" t="s">
        <v>4621</v>
      </c>
      <c r="E1840" s="6" t="s">
        <v>75</v>
      </c>
      <c r="F1840" s="6" t="s">
        <v>30</v>
      </c>
      <c r="G1840" s="6" t="s">
        <v>31</v>
      </c>
      <c r="H1840" s="6" t="s">
        <v>125</v>
      </c>
      <c r="I1840" s="6" t="s">
        <v>33</v>
      </c>
      <c r="J1840" s="6" t="s">
        <v>35</v>
      </c>
      <c r="K1840" s="6" t="s">
        <v>35</v>
      </c>
      <c r="L1840" s="6" t="s">
        <v>35</v>
      </c>
      <c r="M1840" s="6" t="s">
        <v>35</v>
      </c>
      <c r="N1840" s="6" t="s">
        <v>35</v>
      </c>
      <c r="O1840" s="6" t="s">
        <v>87</v>
      </c>
      <c r="P1840" s="6" t="s">
        <v>37</v>
      </c>
      <c r="Q1840" s="6" t="s">
        <v>37</v>
      </c>
      <c r="R1840" s="6" t="s">
        <v>49</v>
      </c>
      <c r="S1840" s="6" t="s">
        <v>37</v>
      </c>
      <c r="T1840" s="6" t="s">
        <v>49</v>
      </c>
      <c r="U1840" s="6" t="s">
        <v>37</v>
      </c>
      <c r="V1840" s="6" t="s">
        <v>37</v>
      </c>
      <c r="W1840" s="6" t="s">
        <v>39</v>
      </c>
      <c r="X1840" s="6" t="s">
        <v>1444</v>
      </c>
      <c r="Y1840" s="6" t="s">
        <v>151</v>
      </c>
      <c r="Z1840" s="6" t="s">
        <v>4622</v>
      </c>
    </row>
    <row r="1841" spans="1:26" ht="13.2">
      <c r="A1841" s="5">
        <v>45176.756236307869</v>
      </c>
      <c r="B1841" s="6" t="s">
        <v>4623</v>
      </c>
      <c r="C1841" s="6" t="s">
        <v>27</v>
      </c>
      <c r="D1841" s="6" t="s">
        <v>4624</v>
      </c>
      <c r="E1841" s="6" t="s">
        <v>75</v>
      </c>
      <c r="F1841" s="6" t="s">
        <v>30</v>
      </c>
      <c r="G1841" s="6" t="s">
        <v>31</v>
      </c>
      <c r="H1841" s="6" t="s">
        <v>148</v>
      </c>
      <c r="I1841" s="6" t="s">
        <v>47</v>
      </c>
      <c r="J1841" s="6" t="s">
        <v>48</v>
      </c>
      <c r="K1841" s="6" t="s">
        <v>35</v>
      </c>
      <c r="L1841" s="6" t="s">
        <v>48</v>
      </c>
      <c r="M1841" s="6" t="s">
        <v>48</v>
      </c>
      <c r="N1841" s="6" t="s">
        <v>48</v>
      </c>
      <c r="O1841" s="6" t="s">
        <v>87</v>
      </c>
      <c r="P1841" s="6" t="s">
        <v>37</v>
      </c>
      <c r="Q1841" s="6" t="s">
        <v>37</v>
      </c>
      <c r="R1841" s="6" t="s">
        <v>49</v>
      </c>
      <c r="S1841" s="6" t="s">
        <v>37</v>
      </c>
      <c r="T1841" s="6" t="s">
        <v>37</v>
      </c>
      <c r="U1841" s="6" t="s">
        <v>49</v>
      </c>
      <c r="V1841" s="6" t="s">
        <v>37</v>
      </c>
      <c r="W1841" s="6" t="s">
        <v>126</v>
      </c>
      <c r="X1841" s="6" t="s">
        <v>955</v>
      </c>
      <c r="Y1841" s="6" t="s">
        <v>121</v>
      </c>
      <c r="Z1841" s="6" t="s">
        <v>4625</v>
      </c>
    </row>
    <row r="1842" spans="1:26" ht="13.2">
      <c r="A1842" s="5">
        <v>45176.757004699073</v>
      </c>
      <c r="B1842" s="6" t="s">
        <v>4626</v>
      </c>
      <c r="C1842" s="6" t="s">
        <v>27</v>
      </c>
      <c r="D1842" s="6" t="s">
        <v>1960</v>
      </c>
      <c r="E1842" s="6" t="s">
        <v>75</v>
      </c>
      <c r="F1842" s="6" t="s">
        <v>30</v>
      </c>
      <c r="G1842" s="6" t="s">
        <v>31</v>
      </c>
      <c r="H1842" s="6" t="s">
        <v>59</v>
      </c>
      <c r="I1842" s="6" t="s">
        <v>33</v>
      </c>
      <c r="J1842" s="6" t="s">
        <v>35</v>
      </c>
      <c r="K1842" s="6" t="s">
        <v>35</v>
      </c>
      <c r="L1842" s="6" t="s">
        <v>35</v>
      </c>
      <c r="M1842" s="6" t="s">
        <v>48</v>
      </c>
      <c r="N1842" s="6" t="s">
        <v>35</v>
      </c>
      <c r="O1842" s="6" t="s">
        <v>87</v>
      </c>
      <c r="P1842" s="6" t="s">
        <v>37</v>
      </c>
      <c r="Q1842" s="6" t="s">
        <v>37</v>
      </c>
      <c r="R1842" s="6" t="s">
        <v>49</v>
      </c>
      <c r="S1842" s="6" t="s">
        <v>37</v>
      </c>
      <c r="T1842" s="6" t="s">
        <v>37</v>
      </c>
      <c r="U1842" s="6" t="s">
        <v>37</v>
      </c>
      <c r="V1842" s="6" t="s">
        <v>49</v>
      </c>
      <c r="W1842" s="6" t="s">
        <v>77</v>
      </c>
      <c r="X1842" s="6" t="s">
        <v>978</v>
      </c>
      <c r="Y1842" s="6" t="s">
        <v>72</v>
      </c>
      <c r="Z1842" s="6" t="s">
        <v>4627</v>
      </c>
    </row>
    <row r="1843" spans="1:26" ht="13.2">
      <c r="A1843" s="5">
        <v>45176.757203611109</v>
      </c>
      <c r="B1843" s="6" t="s">
        <v>4628</v>
      </c>
      <c r="C1843" s="6" t="s">
        <v>27</v>
      </c>
      <c r="D1843" s="6" t="s">
        <v>2255</v>
      </c>
      <c r="E1843" s="6" t="s">
        <v>29</v>
      </c>
      <c r="F1843" s="6" t="s">
        <v>248</v>
      </c>
      <c r="G1843" s="6" t="s">
        <v>31</v>
      </c>
      <c r="H1843" s="6" t="s">
        <v>46</v>
      </c>
      <c r="I1843" s="6" t="s">
        <v>47</v>
      </c>
      <c r="J1843" s="6" t="s">
        <v>35</v>
      </c>
      <c r="K1843" s="6" t="s">
        <v>60</v>
      </c>
      <c r="L1843" s="6" t="s">
        <v>48</v>
      </c>
      <c r="M1843" s="6" t="s">
        <v>60</v>
      </c>
      <c r="N1843" s="6" t="s">
        <v>48</v>
      </c>
      <c r="O1843" s="6" t="s">
        <v>49</v>
      </c>
      <c r="P1843" s="6" t="s">
        <v>49</v>
      </c>
      <c r="Q1843" s="6" t="s">
        <v>37</v>
      </c>
      <c r="R1843" s="6" t="s">
        <v>49</v>
      </c>
      <c r="S1843" s="6" t="s">
        <v>49</v>
      </c>
      <c r="T1843" s="6" t="s">
        <v>49</v>
      </c>
      <c r="U1843" s="6" t="s">
        <v>49</v>
      </c>
      <c r="V1843" s="6" t="s">
        <v>49</v>
      </c>
      <c r="W1843" s="6" t="s">
        <v>95</v>
      </c>
      <c r="X1843" s="6" t="s">
        <v>2021</v>
      </c>
      <c r="Y1843" s="6" t="s">
        <v>193</v>
      </c>
      <c r="Z1843" s="6" t="s">
        <v>4629</v>
      </c>
    </row>
    <row r="1844" spans="1:26" ht="13.2">
      <c r="A1844" s="5">
        <v>45176.757494826394</v>
      </c>
      <c r="B1844" s="6" t="s">
        <v>4630</v>
      </c>
      <c r="C1844" s="6" t="s">
        <v>27</v>
      </c>
      <c r="D1844" s="6" t="s">
        <v>558</v>
      </c>
      <c r="E1844" s="6" t="s">
        <v>29</v>
      </c>
      <c r="F1844" s="6" t="s">
        <v>30</v>
      </c>
      <c r="G1844" s="6" t="s">
        <v>31</v>
      </c>
      <c r="H1844" s="6" t="s">
        <v>32</v>
      </c>
      <c r="I1844" s="6" t="s">
        <v>47</v>
      </c>
      <c r="J1844" s="6" t="s">
        <v>48</v>
      </c>
      <c r="K1844" s="6" t="s">
        <v>48</v>
      </c>
      <c r="L1844" s="6" t="s">
        <v>34</v>
      </c>
      <c r="M1844" s="6" t="s">
        <v>326</v>
      </c>
      <c r="N1844" s="6" t="s">
        <v>326</v>
      </c>
      <c r="O1844" s="6" t="s">
        <v>49</v>
      </c>
      <c r="P1844" s="6" t="s">
        <v>49</v>
      </c>
      <c r="Q1844" s="6" t="s">
        <v>363</v>
      </c>
      <c r="R1844" s="6" t="s">
        <v>69</v>
      </c>
      <c r="S1844" s="6" t="s">
        <v>49</v>
      </c>
      <c r="T1844" s="6" t="s">
        <v>49</v>
      </c>
      <c r="U1844" s="6" t="s">
        <v>69</v>
      </c>
      <c r="V1844" s="6" t="s">
        <v>363</v>
      </c>
      <c r="W1844" s="6" t="s">
        <v>206</v>
      </c>
      <c r="X1844" s="6" t="s">
        <v>1762</v>
      </c>
      <c r="Y1844" s="6" t="s">
        <v>193</v>
      </c>
      <c r="Z1844" s="6" t="s">
        <v>4631</v>
      </c>
    </row>
    <row r="1845" spans="1:26" ht="13.2">
      <c r="A1845" s="5">
        <v>45176.757619155091</v>
      </c>
      <c r="B1845" s="6" t="s">
        <v>4632</v>
      </c>
      <c r="C1845" s="6" t="s">
        <v>27</v>
      </c>
      <c r="D1845" s="6" t="s">
        <v>1535</v>
      </c>
      <c r="E1845" s="6" t="s">
        <v>29</v>
      </c>
      <c r="F1845" s="6" t="s">
        <v>30</v>
      </c>
      <c r="G1845" s="6" t="s">
        <v>58</v>
      </c>
      <c r="H1845" s="6" t="s">
        <v>148</v>
      </c>
      <c r="I1845" s="6" t="s">
        <v>47</v>
      </c>
      <c r="J1845" s="6" t="s">
        <v>48</v>
      </c>
      <c r="K1845" s="6" t="s">
        <v>48</v>
      </c>
      <c r="L1845" s="6" t="s">
        <v>48</v>
      </c>
      <c r="M1845" s="6" t="s">
        <v>48</v>
      </c>
      <c r="N1845" s="6" t="s">
        <v>48</v>
      </c>
      <c r="O1845" s="6" t="s">
        <v>49</v>
      </c>
      <c r="P1845" s="6" t="s">
        <v>49</v>
      </c>
      <c r="Q1845" s="6" t="s">
        <v>37</v>
      </c>
      <c r="R1845" s="6" t="s">
        <v>49</v>
      </c>
      <c r="S1845" s="6" t="s">
        <v>49</v>
      </c>
      <c r="T1845" s="6" t="s">
        <v>49</v>
      </c>
      <c r="U1845" s="6" t="s">
        <v>49</v>
      </c>
      <c r="V1845" s="6" t="s">
        <v>37</v>
      </c>
      <c r="W1845" s="6" t="s">
        <v>154</v>
      </c>
      <c r="X1845" s="6" t="s">
        <v>1391</v>
      </c>
      <c r="Y1845" s="6" t="s">
        <v>1987</v>
      </c>
      <c r="Z1845" s="6" t="s">
        <v>4633</v>
      </c>
    </row>
    <row r="1846" spans="1:26" ht="13.2">
      <c r="A1846" s="5">
        <v>45176.757676354166</v>
      </c>
      <c r="B1846" s="6" t="s">
        <v>4634</v>
      </c>
      <c r="C1846" s="6" t="s">
        <v>44</v>
      </c>
      <c r="D1846" s="6" t="s">
        <v>500</v>
      </c>
      <c r="E1846" s="6" t="s">
        <v>29</v>
      </c>
      <c r="F1846" s="6" t="s">
        <v>30</v>
      </c>
      <c r="G1846" s="6" t="s">
        <v>31</v>
      </c>
      <c r="H1846" s="6" t="s">
        <v>226</v>
      </c>
      <c r="I1846" s="6" t="s">
        <v>47</v>
      </c>
      <c r="J1846" s="6" t="s">
        <v>35</v>
      </c>
      <c r="K1846" s="6" t="s">
        <v>35</v>
      </c>
      <c r="L1846" s="6" t="s">
        <v>35</v>
      </c>
      <c r="M1846" s="6" t="s">
        <v>35</v>
      </c>
      <c r="N1846" s="6" t="s">
        <v>35</v>
      </c>
      <c r="O1846" s="6" t="s">
        <v>49</v>
      </c>
      <c r="P1846" s="6" t="s">
        <v>37</v>
      </c>
      <c r="Q1846" s="6" t="s">
        <v>37</v>
      </c>
      <c r="R1846" s="6" t="s">
        <v>49</v>
      </c>
      <c r="S1846" s="6" t="s">
        <v>37</v>
      </c>
      <c r="T1846" s="6" t="s">
        <v>37</v>
      </c>
      <c r="U1846" s="6" t="s">
        <v>37</v>
      </c>
      <c r="V1846" s="6" t="s">
        <v>37</v>
      </c>
      <c r="W1846" s="6" t="s">
        <v>154</v>
      </c>
      <c r="X1846" s="6" t="s">
        <v>1536</v>
      </c>
      <c r="Y1846" s="6" t="s">
        <v>151</v>
      </c>
      <c r="Z1846" s="6" t="s">
        <v>4635</v>
      </c>
    </row>
    <row r="1847" spans="1:26" ht="13.2">
      <c r="A1847" s="5">
        <v>45176.759348854168</v>
      </c>
      <c r="B1847" s="6" t="s">
        <v>3310</v>
      </c>
      <c r="C1847" s="6" t="s">
        <v>27</v>
      </c>
      <c r="D1847" s="6" t="s">
        <v>237</v>
      </c>
      <c r="E1847" s="6" t="s">
        <v>29</v>
      </c>
      <c r="F1847" s="6" t="s">
        <v>30</v>
      </c>
      <c r="G1847" s="6" t="s">
        <v>31</v>
      </c>
      <c r="H1847" s="6" t="s">
        <v>83</v>
      </c>
      <c r="I1847" s="6" t="s">
        <v>33</v>
      </c>
      <c r="J1847" s="6" t="s">
        <v>35</v>
      </c>
      <c r="K1847" s="6" t="s">
        <v>48</v>
      </c>
      <c r="L1847" s="6" t="s">
        <v>35</v>
      </c>
      <c r="M1847" s="6" t="s">
        <v>48</v>
      </c>
      <c r="N1847" s="6" t="s">
        <v>48</v>
      </c>
      <c r="O1847" s="6" t="s">
        <v>87</v>
      </c>
      <c r="P1847" s="6" t="s">
        <v>37</v>
      </c>
      <c r="Q1847" s="6" t="s">
        <v>37</v>
      </c>
      <c r="R1847" s="6" t="s">
        <v>37</v>
      </c>
      <c r="S1847" s="6" t="s">
        <v>37</v>
      </c>
      <c r="T1847" s="6" t="s">
        <v>37</v>
      </c>
      <c r="U1847" s="6" t="s">
        <v>37</v>
      </c>
      <c r="V1847" s="6" t="s">
        <v>37</v>
      </c>
      <c r="W1847" s="6" t="s">
        <v>197</v>
      </c>
      <c r="X1847" s="6" t="s">
        <v>940</v>
      </c>
      <c r="Y1847" s="6" t="s">
        <v>90</v>
      </c>
      <c r="Z1847" s="6" t="s">
        <v>4636</v>
      </c>
    </row>
    <row r="1848" spans="1:26" ht="13.2">
      <c r="A1848" s="5">
        <v>45176.759548263886</v>
      </c>
      <c r="B1848" s="6" t="s">
        <v>4639</v>
      </c>
      <c r="C1848" s="6" t="s">
        <v>27</v>
      </c>
      <c r="D1848" s="6" t="s">
        <v>111</v>
      </c>
      <c r="E1848" s="6" t="s">
        <v>29</v>
      </c>
      <c r="F1848" s="6" t="s">
        <v>30</v>
      </c>
      <c r="G1848" s="6" t="s">
        <v>31</v>
      </c>
      <c r="H1848" s="6" t="s">
        <v>46</v>
      </c>
      <c r="I1848" s="6" t="s">
        <v>33</v>
      </c>
      <c r="J1848" s="6" t="s">
        <v>35</v>
      </c>
      <c r="K1848" s="6" t="s">
        <v>35</v>
      </c>
      <c r="L1848" s="6" t="s">
        <v>35</v>
      </c>
      <c r="M1848" s="6" t="s">
        <v>48</v>
      </c>
      <c r="N1848" s="6" t="s">
        <v>35</v>
      </c>
      <c r="O1848" s="6" t="s">
        <v>49</v>
      </c>
      <c r="P1848" s="6" t="s">
        <v>37</v>
      </c>
      <c r="Q1848" s="6" t="s">
        <v>37</v>
      </c>
      <c r="R1848" s="6" t="s">
        <v>49</v>
      </c>
      <c r="S1848" s="6" t="s">
        <v>49</v>
      </c>
      <c r="T1848" s="6" t="s">
        <v>49</v>
      </c>
      <c r="U1848" s="6" t="s">
        <v>49</v>
      </c>
      <c r="V1848" s="6" t="s">
        <v>37</v>
      </c>
      <c r="W1848" s="6" t="s">
        <v>191</v>
      </c>
      <c r="X1848" s="6" t="s">
        <v>974</v>
      </c>
      <c r="Y1848" s="6" t="s">
        <v>286</v>
      </c>
      <c r="Z1848" s="6" t="s">
        <v>4640</v>
      </c>
    </row>
    <row r="1849" spans="1:26" ht="13.2">
      <c r="A1849" s="5">
        <v>45176.760546678241</v>
      </c>
      <c r="B1849" s="6" t="s">
        <v>1585</v>
      </c>
      <c r="C1849" s="6" t="s">
        <v>27</v>
      </c>
      <c r="D1849" s="6" t="s">
        <v>4137</v>
      </c>
      <c r="E1849" s="6" t="s">
        <v>29</v>
      </c>
      <c r="F1849" s="6" t="s">
        <v>30</v>
      </c>
      <c r="G1849" s="6" t="s">
        <v>31</v>
      </c>
      <c r="H1849" s="6" t="s">
        <v>46</v>
      </c>
      <c r="I1849" s="6" t="s">
        <v>33</v>
      </c>
      <c r="J1849" s="6" t="s">
        <v>35</v>
      </c>
      <c r="K1849" s="6" t="s">
        <v>35</v>
      </c>
      <c r="L1849" s="6" t="s">
        <v>35</v>
      </c>
      <c r="M1849" s="6" t="s">
        <v>35</v>
      </c>
      <c r="N1849" s="6" t="s">
        <v>35</v>
      </c>
      <c r="O1849" s="6" t="s">
        <v>87</v>
      </c>
      <c r="P1849" s="6" t="s">
        <v>37</v>
      </c>
      <c r="Q1849" s="6" t="s">
        <v>37</v>
      </c>
      <c r="R1849" s="6" t="s">
        <v>37</v>
      </c>
      <c r="S1849" s="6" t="s">
        <v>37</v>
      </c>
      <c r="T1849" s="6" t="s">
        <v>37</v>
      </c>
      <c r="U1849" s="6" t="s">
        <v>37</v>
      </c>
      <c r="V1849" s="6" t="s">
        <v>37</v>
      </c>
      <c r="W1849" s="6" t="s">
        <v>70</v>
      </c>
      <c r="X1849" s="6" t="s">
        <v>1391</v>
      </c>
      <c r="Y1849" s="6" t="s">
        <v>4643</v>
      </c>
      <c r="Z1849" s="6" t="s">
        <v>4644</v>
      </c>
    </row>
    <row r="1850" spans="1:26" ht="13.2">
      <c r="A1850" s="5">
        <v>45176.762042569448</v>
      </c>
      <c r="B1850" s="6" t="s">
        <v>4648</v>
      </c>
      <c r="C1850" s="6" t="s">
        <v>27</v>
      </c>
      <c r="D1850" s="6" t="s">
        <v>4649</v>
      </c>
      <c r="E1850" s="6" t="s">
        <v>75</v>
      </c>
      <c r="F1850" s="6" t="s">
        <v>30</v>
      </c>
      <c r="G1850" s="6" t="s">
        <v>31</v>
      </c>
      <c r="H1850" s="6" t="s">
        <v>112</v>
      </c>
      <c r="I1850" s="6" t="s">
        <v>33</v>
      </c>
      <c r="J1850" s="6" t="s">
        <v>48</v>
      </c>
      <c r="K1850" s="6" t="s">
        <v>48</v>
      </c>
      <c r="L1850" s="6" t="s">
        <v>35</v>
      </c>
      <c r="M1850" s="6" t="s">
        <v>48</v>
      </c>
      <c r="N1850" s="6" t="s">
        <v>35</v>
      </c>
      <c r="O1850" s="6" t="s">
        <v>49</v>
      </c>
      <c r="P1850" s="6" t="s">
        <v>49</v>
      </c>
      <c r="Q1850" s="6" t="s">
        <v>37</v>
      </c>
      <c r="R1850" s="6" t="s">
        <v>49</v>
      </c>
      <c r="S1850" s="6" t="s">
        <v>49</v>
      </c>
      <c r="T1850" s="6" t="s">
        <v>37</v>
      </c>
      <c r="U1850" s="6" t="s">
        <v>37</v>
      </c>
      <c r="V1850" s="6" t="s">
        <v>49</v>
      </c>
      <c r="W1850" s="6" t="s">
        <v>95</v>
      </c>
      <c r="X1850" s="6" t="s">
        <v>1026</v>
      </c>
      <c r="Y1850" s="6" t="s">
        <v>151</v>
      </c>
      <c r="Z1850" s="6" t="s">
        <v>4650</v>
      </c>
    </row>
    <row r="1851" spans="1:26" ht="13.2">
      <c r="A1851" s="5">
        <v>45176.762366747687</v>
      </c>
      <c r="B1851" s="6" t="s">
        <v>4651</v>
      </c>
      <c r="C1851" s="6" t="s">
        <v>27</v>
      </c>
      <c r="D1851" s="6" t="s">
        <v>4652</v>
      </c>
      <c r="E1851" s="6" t="s">
        <v>29</v>
      </c>
      <c r="F1851" s="6" t="s">
        <v>30</v>
      </c>
      <c r="G1851" s="6" t="s">
        <v>58</v>
      </c>
      <c r="H1851" s="6" t="s">
        <v>46</v>
      </c>
      <c r="I1851" s="6" t="s">
        <v>33</v>
      </c>
      <c r="J1851" s="6" t="s">
        <v>48</v>
      </c>
      <c r="K1851" s="6" t="s">
        <v>35</v>
      </c>
      <c r="L1851" s="6" t="s">
        <v>48</v>
      </c>
      <c r="M1851" s="6" t="s">
        <v>48</v>
      </c>
      <c r="N1851" s="6" t="s">
        <v>48</v>
      </c>
      <c r="O1851" s="6" t="s">
        <v>49</v>
      </c>
      <c r="P1851" s="6" t="s">
        <v>49</v>
      </c>
      <c r="Q1851" s="6" t="s">
        <v>37</v>
      </c>
      <c r="R1851" s="6" t="s">
        <v>49</v>
      </c>
      <c r="S1851" s="6" t="s">
        <v>37</v>
      </c>
      <c r="T1851" s="6" t="s">
        <v>37</v>
      </c>
      <c r="U1851" s="6" t="s">
        <v>49</v>
      </c>
      <c r="V1851" s="6" t="s">
        <v>49</v>
      </c>
      <c r="W1851" s="6" t="s">
        <v>206</v>
      </c>
      <c r="X1851" s="6" t="s">
        <v>1673</v>
      </c>
      <c r="Y1851" s="6" t="s">
        <v>151</v>
      </c>
      <c r="Z1851" s="6" t="s">
        <v>4653</v>
      </c>
    </row>
    <row r="1852" spans="1:26" ht="13.2">
      <c r="A1852" s="5">
        <v>45176.767655902775</v>
      </c>
      <c r="B1852" s="6" t="s">
        <v>4658</v>
      </c>
      <c r="C1852" s="6" t="s">
        <v>27</v>
      </c>
      <c r="D1852" s="6" t="s">
        <v>4659</v>
      </c>
      <c r="E1852" s="6" t="s">
        <v>75</v>
      </c>
      <c r="F1852" s="6" t="s">
        <v>76</v>
      </c>
      <c r="G1852" s="6" t="s">
        <v>31</v>
      </c>
      <c r="H1852" s="6" t="s">
        <v>658</v>
      </c>
      <c r="I1852" s="6" t="s">
        <v>47</v>
      </c>
      <c r="J1852" s="6" t="s">
        <v>48</v>
      </c>
      <c r="K1852" s="6" t="s">
        <v>60</v>
      </c>
      <c r="L1852" s="6" t="s">
        <v>60</v>
      </c>
      <c r="M1852" s="6" t="s">
        <v>60</v>
      </c>
      <c r="N1852" s="6" t="s">
        <v>48</v>
      </c>
      <c r="O1852" s="6" t="s">
        <v>49</v>
      </c>
      <c r="P1852" s="6" t="s">
        <v>49</v>
      </c>
      <c r="Q1852" s="6" t="s">
        <v>49</v>
      </c>
      <c r="R1852" s="6" t="s">
        <v>69</v>
      </c>
      <c r="S1852" s="6" t="s">
        <v>49</v>
      </c>
      <c r="T1852" s="6" t="s">
        <v>49</v>
      </c>
      <c r="U1852" s="6" t="s">
        <v>49</v>
      </c>
      <c r="V1852" s="6" t="s">
        <v>69</v>
      </c>
      <c r="W1852" s="6" t="s">
        <v>159</v>
      </c>
      <c r="X1852" s="6" t="s">
        <v>3230</v>
      </c>
      <c r="Y1852" s="6" t="s">
        <v>505</v>
      </c>
      <c r="Z1852" s="6" t="s">
        <v>4660</v>
      </c>
    </row>
    <row r="1853" spans="1:26" ht="13.2">
      <c r="A1853" s="5">
        <v>45176.769792280094</v>
      </c>
      <c r="B1853" s="6" t="s">
        <v>4666</v>
      </c>
      <c r="C1853" s="6" t="s">
        <v>27</v>
      </c>
      <c r="D1853" s="6" t="s">
        <v>4667</v>
      </c>
      <c r="E1853" s="6" t="s">
        <v>75</v>
      </c>
      <c r="F1853" s="6" t="s">
        <v>30</v>
      </c>
      <c r="G1853" s="6" t="s">
        <v>31</v>
      </c>
      <c r="H1853" s="6" t="s">
        <v>46</v>
      </c>
      <c r="I1853" s="6" t="s">
        <v>47</v>
      </c>
      <c r="J1853" s="6" t="s">
        <v>48</v>
      </c>
      <c r="K1853" s="6" t="s">
        <v>48</v>
      </c>
      <c r="L1853" s="6" t="s">
        <v>48</v>
      </c>
      <c r="M1853" s="6" t="s">
        <v>48</v>
      </c>
      <c r="N1853" s="6" t="s">
        <v>48</v>
      </c>
      <c r="O1853" s="6" t="s">
        <v>49</v>
      </c>
      <c r="P1853" s="6" t="s">
        <v>49</v>
      </c>
      <c r="Q1853" s="6" t="s">
        <v>49</v>
      </c>
      <c r="R1853" s="6" t="s">
        <v>49</v>
      </c>
      <c r="S1853" s="6" t="s">
        <v>49</v>
      </c>
      <c r="T1853" s="6" t="s">
        <v>49</v>
      </c>
      <c r="U1853" s="6" t="s">
        <v>49</v>
      </c>
      <c r="V1853" s="6" t="s">
        <v>49</v>
      </c>
      <c r="W1853" s="6" t="s">
        <v>50</v>
      </c>
      <c r="X1853" s="6" t="s">
        <v>974</v>
      </c>
      <c r="Y1853" s="6" t="s">
        <v>474</v>
      </c>
      <c r="Z1853" s="6" t="s">
        <v>4668</v>
      </c>
    </row>
    <row r="1854" spans="1:26" ht="13.2">
      <c r="A1854" s="5">
        <v>45176.772770532407</v>
      </c>
      <c r="B1854" s="6" t="s">
        <v>4676</v>
      </c>
      <c r="C1854" s="6" t="s">
        <v>27</v>
      </c>
      <c r="D1854" s="6" t="s">
        <v>4677</v>
      </c>
      <c r="E1854" s="6" t="s">
        <v>75</v>
      </c>
      <c r="F1854" s="6" t="s">
        <v>30</v>
      </c>
      <c r="G1854" s="6" t="s">
        <v>31</v>
      </c>
      <c r="H1854" s="6" t="s">
        <v>46</v>
      </c>
      <c r="I1854" s="6" t="s">
        <v>33</v>
      </c>
      <c r="J1854" s="6" t="s">
        <v>35</v>
      </c>
      <c r="K1854" s="6" t="s">
        <v>48</v>
      </c>
      <c r="L1854" s="6" t="s">
        <v>35</v>
      </c>
      <c r="M1854" s="6" t="s">
        <v>48</v>
      </c>
      <c r="N1854" s="6" t="s">
        <v>48</v>
      </c>
      <c r="O1854" s="6" t="s">
        <v>49</v>
      </c>
      <c r="P1854" s="6" t="s">
        <v>37</v>
      </c>
      <c r="Q1854" s="6" t="s">
        <v>49</v>
      </c>
      <c r="R1854" s="6" t="s">
        <v>49</v>
      </c>
      <c r="S1854" s="6" t="s">
        <v>49</v>
      </c>
      <c r="T1854" s="6" t="s">
        <v>49</v>
      </c>
      <c r="U1854" s="6" t="s">
        <v>49</v>
      </c>
      <c r="V1854" s="6" t="s">
        <v>69</v>
      </c>
      <c r="W1854" s="6" t="s">
        <v>106</v>
      </c>
      <c r="X1854" s="6" t="s">
        <v>1468</v>
      </c>
      <c r="Y1854" s="6" t="s">
        <v>384</v>
      </c>
      <c r="Z1854" s="6" t="s">
        <v>4678</v>
      </c>
    </row>
    <row r="1855" spans="1:26" ht="13.2">
      <c r="A1855" s="5">
        <v>45176.774164375005</v>
      </c>
      <c r="B1855" s="6" t="s">
        <v>4681</v>
      </c>
      <c r="C1855" s="6" t="s">
        <v>27</v>
      </c>
      <c r="D1855" s="6" t="s">
        <v>558</v>
      </c>
      <c r="E1855" s="6" t="s">
        <v>29</v>
      </c>
      <c r="F1855" s="6" t="s">
        <v>30</v>
      </c>
      <c r="G1855" s="6" t="s">
        <v>31</v>
      </c>
      <c r="H1855" s="6" t="s">
        <v>112</v>
      </c>
      <c r="I1855" s="6" t="s">
        <v>47</v>
      </c>
      <c r="J1855" s="6" t="s">
        <v>48</v>
      </c>
      <c r="K1855" s="6" t="s">
        <v>48</v>
      </c>
      <c r="L1855" s="6" t="s">
        <v>35</v>
      </c>
      <c r="M1855" s="6" t="s">
        <v>35</v>
      </c>
      <c r="N1855" s="6" t="s">
        <v>48</v>
      </c>
      <c r="O1855" s="6" t="s">
        <v>68</v>
      </c>
      <c r="P1855" s="6" t="s">
        <v>49</v>
      </c>
      <c r="Q1855" s="6" t="s">
        <v>49</v>
      </c>
      <c r="R1855" s="6" t="s">
        <v>69</v>
      </c>
      <c r="S1855" s="6" t="s">
        <v>49</v>
      </c>
      <c r="T1855" s="6" t="s">
        <v>49</v>
      </c>
      <c r="U1855" s="6" t="s">
        <v>49</v>
      </c>
      <c r="V1855" s="6" t="s">
        <v>69</v>
      </c>
      <c r="W1855" s="6" t="s">
        <v>126</v>
      </c>
      <c r="X1855" s="6" t="s">
        <v>940</v>
      </c>
      <c r="Y1855" s="6" t="s">
        <v>168</v>
      </c>
      <c r="Z1855" s="6" t="s">
        <v>4682</v>
      </c>
    </row>
    <row r="1856" spans="1:26" ht="13.2">
      <c r="A1856" s="5">
        <v>45176.776187685187</v>
      </c>
      <c r="B1856" s="6" t="s">
        <v>4690</v>
      </c>
      <c r="C1856" s="6" t="s">
        <v>27</v>
      </c>
      <c r="D1856" s="6" t="s">
        <v>4691</v>
      </c>
      <c r="E1856" s="6" t="s">
        <v>75</v>
      </c>
      <c r="F1856" s="6" t="s">
        <v>30</v>
      </c>
      <c r="G1856" s="6" t="s">
        <v>31</v>
      </c>
      <c r="H1856" s="6" t="s">
        <v>46</v>
      </c>
      <c r="I1856" s="6" t="s">
        <v>47</v>
      </c>
      <c r="J1856" s="6" t="s">
        <v>60</v>
      </c>
      <c r="K1856" s="6" t="s">
        <v>60</v>
      </c>
      <c r="L1856" s="6" t="s">
        <v>60</v>
      </c>
      <c r="M1856" s="6" t="s">
        <v>60</v>
      </c>
      <c r="N1856" s="6" t="s">
        <v>60</v>
      </c>
      <c r="O1856" s="6" t="s">
        <v>68</v>
      </c>
      <c r="P1856" s="6" t="s">
        <v>69</v>
      </c>
      <c r="Q1856" s="6" t="s">
        <v>49</v>
      </c>
      <c r="R1856" s="6" t="s">
        <v>69</v>
      </c>
      <c r="S1856" s="6" t="s">
        <v>69</v>
      </c>
      <c r="T1856" s="6" t="s">
        <v>69</v>
      </c>
      <c r="U1856" s="6" t="s">
        <v>49</v>
      </c>
      <c r="V1856" s="6" t="s">
        <v>49</v>
      </c>
      <c r="W1856" s="6" t="s">
        <v>100</v>
      </c>
      <c r="X1856" s="6" t="s">
        <v>1255</v>
      </c>
      <c r="Y1856" s="6" t="s">
        <v>168</v>
      </c>
      <c r="Z1856" s="6" t="s">
        <v>4692</v>
      </c>
    </row>
    <row r="1857" spans="1:26" ht="13.2">
      <c r="A1857" s="5">
        <v>45176.777180104167</v>
      </c>
      <c r="B1857" s="6" t="s">
        <v>3352</v>
      </c>
      <c r="C1857" s="6" t="s">
        <v>44</v>
      </c>
      <c r="D1857" s="6" t="s">
        <v>4693</v>
      </c>
      <c r="E1857" s="6" t="s">
        <v>29</v>
      </c>
      <c r="F1857" s="6" t="s">
        <v>30</v>
      </c>
      <c r="G1857" s="6" t="s">
        <v>58</v>
      </c>
      <c r="H1857" s="6" t="s">
        <v>59</v>
      </c>
      <c r="I1857" s="6" t="s">
        <v>33</v>
      </c>
      <c r="J1857" s="6" t="s">
        <v>48</v>
      </c>
      <c r="K1857" s="6" t="s">
        <v>60</v>
      </c>
      <c r="L1857" s="6" t="s">
        <v>48</v>
      </c>
      <c r="M1857" s="6" t="s">
        <v>60</v>
      </c>
      <c r="N1857" s="6" t="s">
        <v>35</v>
      </c>
      <c r="O1857" s="6" t="s">
        <v>68</v>
      </c>
      <c r="P1857" s="6" t="s">
        <v>49</v>
      </c>
      <c r="Q1857" s="6" t="s">
        <v>37</v>
      </c>
      <c r="R1857" s="6" t="s">
        <v>69</v>
      </c>
      <c r="S1857" s="6" t="s">
        <v>69</v>
      </c>
      <c r="T1857" s="6" t="s">
        <v>49</v>
      </c>
      <c r="U1857" s="6" t="s">
        <v>69</v>
      </c>
      <c r="V1857" s="6" t="s">
        <v>49</v>
      </c>
      <c r="W1857" s="6" t="s">
        <v>197</v>
      </c>
      <c r="X1857" s="6" t="s">
        <v>1223</v>
      </c>
      <c r="Y1857" s="6" t="s">
        <v>156</v>
      </c>
      <c r="Z1857" s="6" t="s">
        <v>4694</v>
      </c>
    </row>
    <row r="1858" spans="1:26" ht="13.2">
      <c r="A1858" s="5">
        <v>45176.777737314813</v>
      </c>
      <c r="B1858" s="6" t="s">
        <v>4695</v>
      </c>
      <c r="C1858" s="6" t="s">
        <v>44</v>
      </c>
      <c r="D1858" s="6" t="s">
        <v>4696</v>
      </c>
      <c r="E1858" s="6" t="s">
        <v>29</v>
      </c>
      <c r="F1858" s="6" t="s">
        <v>30</v>
      </c>
      <c r="G1858" s="6" t="s">
        <v>31</v>
      </c>
      <c r="H1858" s="6" t="s">
        <v>83</v>
      </c>
      <c r="I1858" s="6" t="s">
        <v>33</v>
      </c>
      <c r="J1858" s="6" t="s">
        <v>35</v>
      </c>
      <c r="K1858" s="6" t="s">
        <v>35</v>
      </c>
      <c r="L1858" s="6" t="s">
        <v>35</v>
      </c>
      <c r="M1858" s="6" t="s">
        <v>35</v>
      </c>
      <c r="N1858" s="6" t="s">
        <v>35</v>
      </c>
      <c r="O1858" s="6" t="s">
        <v>87</v>
      </c>
      <c r="P1858" s="6" t="s">
        <v>37</v>
      </c>
      <c r="Q1858" s="6" t="s">
        <v>37</v>
      </c>
      <c r="R1858" s="6" t="s">
        <v>37</v>
      </c>
      <c r="S1858" s="6" t="s">
        <v>37</v>
      </c>
      <c r="T1858" s="6" t="s">
        <v>37</v>
      </c>
      <c r="U1858" s="6" t="s">
        <v>37</v>
      </c>
      <c r="V1858" s="6" t="s">
        <v>37</v>
      </c>
      <c r="W1858" s="6" t="s">
        <v>675</v>
      </c>
      <c r="X1858" s="6" t="s">
        <v>1929</v>
      </c>
      <c r="Y1858" s="6" t="s">
        <v>1089</v>
      </c>
      <c r="Z1858" s="6" t="s">
        <v>4697</v>
      </c>
    </row>
    <row r="1859" spans="1:26" ht="13.2">
      <c r="A1859" s="5">
        <v>45176.778568819442</v>
      </c>
      <c r="B1859" s="6" t="s">
        <v>4698</v>
      </c>
      <c r="C1859" s="6" t="s">
        <v>27</v>
      </c>
      <c r="D1859" s="6" t="s">
        <v>4699</v>
      </c>
      <c r="E1859" s="6" t="s">
        <v>75</v>
      </c>
      <c r="F1859" s="6" t="s">
        <v>30</v>
      </c>
      <c r="G1859" s="6" t="s">
        <v>58</v>
      </c>
      <c r="H1859" s="6" t="s">
        <v>125</v>
      </c>
      <c r="I1859" s="6" t="s">
        <v>47</v>
      </c>
      <c r="J1859" s="6" t="s">
        <v>35</v>
      </c>
      <c r="K1859" s="6" t="s">
        <v>35</v>
      </c>
      <c r="L1859" s="6" t="s">
        <v>35</v>
      </c>
      <c r="M1859" s="6" t="s">
        <v>48</v>
      </c>
      <c r="N1859" s="6" t="s">
        <v>35</v>
      </c>
      <c r="O1859" s="6" t="s">
        <v>87</v>
      </c>
      <c r="P1859" s="6" t="s">
        <v>37</v>
      </c>
      <c r="Q1859" s="6" t="s">
        <v>37</v>
      </c>
      <c r="R1859" s="6" t="s">
        <v>37</v>
      </c>
      <c r="S1859" s="6" t="s">
        <v>37</v>
      </c>
      <c r="T1859" s="6" t="s">
        <v>49</v>
      </c>
      <c r="U1859" s="6" t="s">
        <v>37</v>
      </c>
      <c r="V1859" s="6" t="s">
        <v>38</v>
      </c>
      <c r="W1859" s="6" t="s">
        <v>95</v>
      </c>
      <c r="X1859" s="6" t="s">
        <v>1698</v>
      </c>
      <c r="Y1859" s="6" t="s">
        <v>156</v>
      </c>
      <c r="Z1859" s="6" t="s">
        <v>4700</v>
      </c>
    </row>
    <row r="1860" spans="1:26" ht="13.2">
      <c r="A1860" s="5">
        <v>45176.779330590274</v>
      </c>
      <c r="B1860" s="6" t="s">
        <v>4705</v>
      </c>
      <c r="C1860" s="6" t="s">
        <v>27</v>
      </c>
      <c r="D1860" s="6" t="s">
        <v>4122</v>
      </c>
      <c r="E1860" s="6" t="s">
        <v>75</v>
      </c>
      <c r="F1860" s="6" t="s">
        <v>76</v>
      </c>
      <c r="G1860" s="6" t="s">
        <v>58</v>
      </c>
      <c r="H1860" s="6" t="s">
        <v>83</v>
      </c>
      <c r="I1860" s="6" t="s">
        <v>33</v>
      </c>
      <c r="J1860" s="6" t="s">
        <v>35</v>
      </c>
      <c r="K1860" s="6" t="s">
        <v>35</v>
      </c>
      <c r="L1860" s="6" t="s">
        <v>35</v>
      </c>
      <c r="M1860" s="6" t="s">
        <v>48</v>
      </c>
      <c r="N1860" s="6" t="s">
        <v>35</v>
      </c>
      <c r="O1860" s="6" t="s">
        <v>87</v>
      </c>
      <c r="P1860" s="6" t="s">
        <v>49</v>
      </c>
      <c r="Q1860" s="6" t="s">
        <v>37</v>
      </c>
      <c r="R1860" s="6" t="s">
        <v>49</v>
      </c>
      <c r="S1860" s="6" t="s">
        <v>37</v>
      </c>
      <c r="T1860" s="6" t="s">
        <v>49</v>
      </c>
      <c r="U1860" s="6" t="s">
        <v>37</v>
      </c>
      <c r="V1860" s="6" t="s">
        <v>49</v>
      </c>
      <c r="W1860" s="6" t="s">
        <v>95</v>
      </c>
      <c r="X1860" s="6" t="s">
        <v>2175</v>
      </c>
      <c r="Y1860" s="6" t="s">
        <v>188</v>
      </c>
      <c r="Z1860" s="6" t="s">
        <v>4706</v>
      </c>
    </row>
    <row r="1861" spans="1:26" ht="13.2">
      <c r="A1861" s="5">
        <v>45176.780053483795</v>
      </c>
      <c r="B1861" s="6" t="s">
        <v>4707</v>
      </c>
      <c r="C1861" s="6" t="s">
        <v>44</v>
      </c>
      <c r="D1861" s="6" t="s">
        <v>584</v>
      </c>
      <c r="E1861" s="6" t="s">
        <v>75</v>
      </c>
      <c r="F1861" s="6" t="s">
        <v>76</v>
      </c>
      <c r="G1861" s="6" t="s">
        <v>58</v>
      </c>
      <c r="H1861" s="6" t="s">
        <v>59</v>
      </c>
      <c r="I1861" s="6" t="s">
        <v>33</v>
      </c>
      <c r="J1861" s="6" t="s">
        <v>48</v>
      </c>
      <c r="K1861" s="6" t="s">
        <v>48</v>
      </c>
      <c r="L1861" s="6" t="s">
        <v>60</v>
      </c>
      <c r="M1861" s="6" t="s">
        <v>48</v>
      </c>
      <c r="N1861" s="6" t="s">
        <v>48</v>
      </c>
      <c r="O1861" s="6" t="s">
        <v>68</v>
      </c>
      <c r="P1861" s="6" t="s">
        <v>49</v>
      </c>
      <c r="Q1861" s="6" t="s">
        <v>49</v>
      </c>
      <c r="R1861" s="6" t="s">
        <v>49</v>
      </c>
      <c r="S1861" s="6" t="s">
        <v>37</v>
      </c>
      <c r="T1861" s="6" t="s">
        <v>49</v>
      </c>
      <c r="U1861" s="6" t="s">
        <v>49</v>
      </c>
      <c r="V1861" s="6" t="s">
        <v>37</v>
      </c>
      <c r="W1861" s="6" t="s">
        <v>274</v>
      </c>
      <c r="X1861" s="6" t="s">
        <v>1391</v>
      </c>
      <c r="Y1861" s="6" t="s">
        <v>4708</v>
      </c>
      <c r="Z1861" s="6" t="s">
        <v>4709</v>
      </c>
    </row>
    <row r="1862" spans="1:26" ht="13.2">
      <c r="A1862" s="5">
        <v>45176.780486134259</v>
      </c>
      <c r="B1862" s="6" t="s">
        <v>4710</v>
      </c>
      <c r="C1862" s="6" t="s">
        <v>27</v>
      </c>
      <c r="D1862" s="6" t="s">
        <v>4711</v>
      </c>
      <c r="E1862" s="6" t="s">
        <v>75</v>
      </c>
      <c r="F1862" s="6" t="s">
        <v>30</v>
      </c>
      <c r="G1862" s="6" t="s">
        <v>31</v>
      </c>
      <c r="H1862" s="6" t="s">
        <v>112</v>
      </c>
      <c r="I1862" s="6" t="s">
        <v>47</v>
      </c>
      <c r="J1862" s="6" t="s">
        <v>48</v>
      </c>
      <c r="K1862" s="6" t="s">
        <v>48</v>
      </c>
      <c r="L1862" s="6" t="s">
        <v>48</v>
      </c>
      <c r="M1862" s="6" t="s">
        <v>48</v>
      </c>
      <c r="N1862" s="6" t="s">
        <v>48</v>
      </c>
      <c r="O1862" s="6" t="s">
        <v>87</v>
      </c>
      <c r="P1862" s="6" t="s">
        <v>37</v>
      </c>
      <c r="Q1862" s="6" t="s">
        <v>49</v>
      </c>
      <c r="R1862" s="6" t="s">
        <v>49</v>
      </c>
      <c r="S1862" s="6" t="s">
        <v>37</v>
      </c>
      <c r="T1862" s="6" t="s">
        <v>37</v>
      </c>
      <c r="U1862" s="6" t="s">
        <v>49</v>
      </c>
      <c r="V1862" s="6" t="s">
        <v>37</v>
      </c>
      <c r="W1862" s="6" t="s">
        <v>70</v>
      </c>
      <c r="X1862" s="6" t="s">
        <v>1246</v>
      </c>
      <c r="Y1862" s="6" t="s">
        <v>415</v>
      </c>
      <c r="Z1862" s="6" t="s">
        <v>4712</v>
      </c>
    </row>
    <row r="1863" spans="1:26" ht="13.2">
      <c r="A1863" s="5">
        <v>45176.780880532402</v>
      </c>
      <c r="B1863" s="6" t="s">
        <v>4713</v>
      </c>
      <c r="C1863" s="6" t="s">
        <v>44</v>
      </c>
      <c r="D1863" s="6" t="s">
        <v>584</v>
      </c>
      <c r="E1863" s="6" t="s">
        <v>75</v>
      </c>
      <c r="F1863" s="6" t="s">
        <v>164</v>
      </c>
      <c r="G1863" s="6" t="s">
        <v>31</v>
      </c>
      <c r="H1863" s="6" t="s">
        <v>46</v>
      </c>
      <c r="I1863" s="6" t="s">
        <v>47</v>
      </c>
      <c r="J1863" s="6" t="s">
        <v>48</v>
      </c>
      <c r="K1863" s="6" t="s">
        <v>48</v>
      </c>
      <c r="L1863" s="6" t="s">
        <v>48</v>
      </c>
      <c r="M1863" s="6" t="s">
        <v>48</v>
      </c>
      <c r="N1863" s="6" t="s">
        <v>48</v>
      </c>
      <c r="O1863" s="6" t="s">
        <v>49</v>
      </c>
      <c r="P1863" s="6" t="s">
        <v>49</v>
      </c>
      <c r="Q1863" s="6" t="s">
        <v>49</v>
      </c>
      <c r="R1863" s="6" t="s">
        <v>49</v>
      </c>
      <c r="S1863" s="6" t="s">
        <v>49</v>
      </c>
      <c r="T1863" s="6" t="s">
        <v>49</v>
      </c>
      <c r="U1863" s="6" t="s">
        <v>49</v>
      </c>
      <c r="V1863" s="6" t="s">
        <v>49</v>
      </c>
      <c r="W1863" s="6" t="s">
        <v>159</v>
      </c>
      <c r="X1863" s="6" t="s">
        <v>1052</v>
      </c>
      <c r="Y1863" s="6" t="s">
        <v>4714</v>
      </c>
      <c r="Z1863" s="6" t="s">
        <v>4715</v>
      </c>
    </row>
    <row r="1864" spans="1:26" ht="13.2">
      <c r="A1864" s="5">
        <v>45176.78203584491</v>
      </c>
      <c r="B1864" s="6" t="s">
        <v>4718</v>
      </c>
      <c r="C1864" s="6" t="s">
        <v>44</v>
      </c>
      <c r="D1864" s="6" t="s">
        <v>4719</v>
      </c>
      <c r="E1864" s="6" t="s">
        <v>75</v>
      </c>
      <c r="F1864" s="6" t="s">
        <v>30</v>
      </c>
      <c r="G1864" s="6" t="s">
        <v>58</v>
      </c>
      <c r="H1864" s="6" t="s">
        <v>46</v>
      </c>
      <c r="I1864" s="6" t="s">
        <v>47</v>
      </c>
      <c r="J1864" s="6" t="s">
        <v>48</v>
      </c>
      <c r="K1864" s="6" t="s">
        <v>48</v>
      </c>
      <c r="L1864" s="6" t="s">
        <v>48</v>
      </c>
      <c r="M1864" s="6" t="s">
        <v>48</v>
      </c>
      <c r="N1864" s="6" t="s">
        <v>48</v>
      </c>
      <c r="O1864" s="6" t="s">
        <v>68</v>
      </c>
      <c r="P1864" s="6" t="s">
        <v>49</v>
      </c>
      <c r="Q1864" s="6" t="s">
        <v>49</v>
      </c>
      <c r="R1864" s="6" t="s">
        <v>49</v>
      </c>
      <c r="S1864" s="6" t="s">
        <v>49</v>
      </c>
      <c r="T1864" s="6" t="s">
        <v>49</v>
      </c>
      <c r="U1864" s="6" t="s">
        <v>49</v>
      </c>
      <c r="V1864" s="6" t="s">
        <v>49</v>
      </c>
      <c r="W1864" s="6" t="s">
        <v>191</v>
      </c>
      <c r="X1864" s="6" t="s">
        <v>1004</v>
      </c>
      <c r="Y1864" s="6" t="s">
        <v>223</v>
      </c>
      <c r="Z1864" s="6" t="s">
        <v>4720</v>
      </c>
    </row>
    <row r="1865" spans="1:26" ht="13.2">
      <c r="A1865" s="5">
        <v>45176.783121168977</v>
      </c>
      <c r="B1865" s="6" t="s">
        <v>4721</v>
      </c>
      <c r="C1865" s="6" t="s">
        <v>44</v>
      </c>
      <c r="D1865" s="6" t="s">
        <v>1170</v>
      </c>
      <c r="E1865" s="6" t="s">
        <v>75</v>
      </c>
      <c r="F1865" s="6" t="s">
        <v>30</v>
      </c>
      <c r="G1865" s="6" t="s">
        <v>31</v>
      </c>
      <c r="H1865" s="6" t="s">
        <v>1539</v>
      </c>
      <c r="I1865" s="6" t="s">
        <v>33</v>
      </c>
      <c r="J1865" s="6" t="s">
        <v>48</v>
      </c>
      <c r="K1865" s="6" t="s">
        <v>48</v>
      </c>
      <c r="L1865" s="6" t="s">
        <v>48</v>
      </c>
      <c r="M1865" s="6" t="s">
        <v>35</v>
      </c>
      <c r="N1865" s="6" t="s">
        <v>35</v>
      </c>
      <c r="O1865" s="6" t="s">
        <v>49</v>
      </c>
      <c r="P1865" s="6" t="s">
        <v>49</v>
      </c>
      <c r="Q1865" s="6" t="s">
        <v>37</v>
      </c>
      <c r="R1865" s="6" t="s">
        <v>37</v>
      </c>
      <c r="S1865" s="6" t="s">
        <v>49</v>
      </c>
      <c r="T1865" s="6" t="s">
        <v>37</v>
      </c>
      <c r="U1865" s="6" t="s">
        <v>37</v>
      </c>
      <c r="V1865" s="6" t="s">
        <v>49</v>
      </c>
      <c r="W1865" s="6" t="s">
        <v>50</v>
      </c>
      <c r="X1865" s="6" t="s">
        <v>978</v>
      </c>
      <c r="Y1865" s="6" t="s">
        <v>286</v>
      </c>
      <c r="Z1865" s="6" t="s">
        <v>4722</v>
      </c>
    </row>
    <row r="1866" spans="1:26" ht="13.2">
      <c r="A1866" s="5">
        <v>45176.786172499997</v>
      </c>
      <c r="B1866" s="6" t="s">
        <v>4724</v>
      </c>
      <c r="C1866" s="6" t="s">
        <v>27</v>
      </c>
      <c r="D1866" s="6" t="s">
        <v>4711</v>
      </c>
      <c r="E1866" s="6" t="s">
        <v>75</v>
      </c>
      <c r="F1866" s="6" t="s">
        <v>30</v>
      </c>
      <c r="G1866" s="6" t="s">
        <v>58</v>
      </c>
      <c r="H1866" s="6" t="s">
        <v>112</v>
      </c>
      <c r="I1866" s="6" t="s">
        <v>47</v>
      </c>
      <c r="J1866" s="6" t="s">
        <v>48</v>
      </c>
      <c r="K1866" s="6" t="s">
        <v>48</v>
      </c>
      <c r="L1866" s="6" t="s">
        <v>48</v>
      </c>
      <c r="M1866" s="6" t="s">
        <v>48</v>
      </c>
      <c r="N1866" s="6" t="s">
        <v>48</v>
      </c>
      <c r="O1866" s="6" t="s">
        <v>49</v>
      </c>
      <c r="P1866" s="6" t="s">
        <v>49</v>
      </c>
      <c r="Q1866" s="6" t="s">
        <v>37</v>
      </c>
      <c r="R1866" s="6" t="s">
        <v>37</v>
      </c>
      <c r="S1866" s="6" t="s">
        <v>49</v>
      </c>
      <c r="T1866" s="6" t="s">
        <v>37</v>
      </c>
      <c r="U1866" s="6" t="s">
        <v>49</v>
      </c>
      <c r="V1866" s="6" t="s">
        <v>37</v>
      </c>
      <c r="W1866" s="6" t="s">
        <v>70</v>
      </c>
      <c r="X1866" s="6" t="s">
        <v>1246</v>
      </c>
      <c r="Y1866" s="6" t="s">
        <v>415</v>
      </c>
      <c r="Z1866" s="6" t="s">
        <v>4725</v>
      </c>
    </row>
    <row r="1867" spans="1:26" ht="13.2">
      <c r="A1867" s="5">
        <v>45176.787143761576</v>
      </c>
      <c r="B1867" s="6" t="s">
        <v>4729</v>
      </c>
      <c r="C1867" s="6" t="s">
        <v>44</v>
      </c>
      <c r="D1867" s="6" t="s">
        <v>3156</v>
      </c>
      <c r="E1867" s="6" t="s">
        <v>29</v>
      </c>
      <c r="F1867" s="6" t="s">
        <v>30</v>
      </c>
      <c r="G1867" s="6" t="s">
        <v>58</v>
      </c>
      <c r="H1867" s="6" t="s">
        <v>112</v>
      </c>
      <c r="I1867" s="6" t="s">
        <v>47</v>
      </c>
      <c r="J1867" s="6" t="s">
        <v>48</v>
      </c>
      <c r="K1867" s="6" t="s">
        <v>48</v>
      </c>
      <c r="L1867" s="6" t="s">
        <v>48</v>
      </c>
      <c r="M1867" s="6" t="s">
        <v>48</v>
      </c>
      <c r="N1867" s="6" t="s">
        <v>48</v>
      </c>
      <c r="O1867" s="6" t="s">
        <v>49</v>
      </c>
      <c r="P1867" s="6" t="s">
        <v>49</v>
      </c>
      <c r="Q1867" s="6" t="s">
        <v>37</v>
      </c>
      <c r="R1867" s="6" t="s">
        <v>49</v>
      </c>
      <c r="S1867" s="6" t="s">
        <v>49</v>
      </c>
      <c r="T1867" s="6" t="s">
        <v>49</v>
      </c>
      <c r="U1867" s="6" t="s">
        <v>49</v>
      </c>
      <c r="V1867" s="6" t="s">
        <v>69</v>
      </c>
      <c r="W1867" s="6" t="s">
        <v>95</v>
      </c>
      <c r="X1867" s="6" t="s">
        <v>1024</v>
      </c>
      <c r="Y1867" s="6" t="s">
        <v>193</v>
      </c>
      <c r="Z1867" s="6" t="s">
        <v>4730</v>
      </c>
    </row>
    <row r="1868" spans="1:26" ht="13.2">
      <c r="A1868" s="5">
        <v>45176.787337881949</v>
      </c>
      <c r="B1868" s="6" t="s">
        <v>4731</v>
      </c>
      <c r="C1868" s="6" t="s">
        <v>27</v>
      </c>
      <c r="D1868" s="6" t="s">
        <v>4732</v>
      </c>
      <c r="E1868" s="6" t="s">
        <v>29</v>
      </c>
      <c r="F1868" s="6" t="s">
        <v>30</v>
      </c>
      <c r="G1868" s="6" t="s">
        <v>58</v>
      </c>
      <c r="H1868" s="6" t="s">
        <v>112</v>
      </c>
      <c r="I1868" s="6" t="s">
        <v>47</v>
      </c>
      <c r="J1868" s="6" t="s">
        <v>48</v>
      </c>
      <c r="K1868" s="6" t="s">
        <v>48</v>
      </c>
      <c r="L1868" s="6" t="s">
        <v>48</v>
      </c>
      <c r="M1868" s="6" t="s">
        <v>48</v>
      </c>
      <c r="N1868" s="6" t="s">
        <v>48</v>
      </c>
      <c r="O1868" s="6" t="s">
        <v>49</v>
      </c>
      <c r="P1868" s="6" t="s">
        <v>49</v>
      </c>
      <c r="Q1868" s="6" t="s">
        <v>49</v>
      </c>
      <c r="R1868" s="6" t="s">
        <v>69</v>
      </c>
      <c r="S1868" s="6" t="s">
        <v>69</v>
      </c>
      <c r="T1868" s="6" t="s">
        <v>69</v>
      </c>
      <c r="U1868" s="6" t="s">
        <v>69</v>
      </c>
      <c r="V1868" s="6" t="s">
        <v>69</v>
      </c>
      <c r="W1868" s="6" t="s">
        <v>1231</v>
      </c>
      <c r="X1868" s="6" t="s">
        <v>1578</v>
      </c>
      <c r="Y1868" s="6" t="s">
        <v>193</v>
      </c>
      <c r="Z1868" s="6" t="s">
        <v>4733</v>
      </c>
    </row>
    <row r="1869" spans="1:26" ht="13.2">
      <c r="A1869" s="5">
        <v>45176.787786388886</v>
      </c>
      <c r="B1869" s="6" t="s">
        <v>4736</v>
      </c>
      <c r="C1869" s="6" t="s">
        <v>27</v>
      </c>
      <c r="D1869" s="6" t="s">
        <v>4307</v>
      </c>
      <c r="E1869" s="6" t="s">
        <v>29</v>
      </c>
      <c r="F1869" s="6" t="s">
        <v>248</v>
      </c>
      <c r="G1869" s="6" t="s">
        <v>31</v>
      </c>
      <c r="H1869" s="6" t="s">
        <v>112</v>
      </c>
      <c r="I1869" s="6" t="s">
        <v>47</v>
      </c>
      <c r="J1869" s="6" t="s">
        <v>35</v>
      </c>
      <c r="K1869" s="6" t="s">
        <v>48</v>
      </c>
      <c r="L1869" s="6" t="s">
        <v>48</v>
      </c>
      <c r="M1869" s="6" t="s">
        <v>48</v>
      </c>
      <c r="N1869" s="6" t="s">
        <v>48</v>
      </c>
      <c r="O1869" s="6" t="s">
        <v>49</v>
      </c>
      <c r="P1869" s="6" t="s">
        <v>49</v>
      </c>
      <c r="Q1869" s="6" t="s">
        <v>37</v>
      </c>
      <c r="R1869" s="6" t="s">
        <v>49</v>
      </c>
      <c r="S1869" s="6" t="s">
        <v>49</v>
      </c>
      <c r="T1869" s="6" t="s">
        <v>49</v>
      </c>
      <c r="U1869" s="6" t="s">
        <v>49</v>
      </c>
      <c r="V1869" s="6" t="s">
        <v>49</v>
      </c>
      <c r="W1869" s="6" t="s">
        <v>126</v>
      </c>
      <c r="X1869" s="6" t="s">
        <v>940</v>
      </c>
      <c r="Y1869" s="6" t="s">
        <v>90</v>
      </c>
      <c r="Z1869" s="6" t="s">
        <v>4737</v>
      </c>
    </row>
    <row r="1870" spans="1:26" ht="13.2">
      <c r="A1870" s="5">
        <v>45176.78852804398</v>
      </c>
      <c r="B1870" s="6" t="s">
        <v>4742</v>
      </c>
      <c r="C1870" s="6" t="s">
        <v>44</v>
      </c>
      <c r="D1870" s="6" t="s">
        <v>551</v>
      </c>
      <c r="E1870" s="6" t="s">
        <v>75</v>
      </c>
      <c r="F1870" s="6" t="s">
        <v>30</v>
      </c>
      <c r="G1870" s="6" t="s">
        <v>58</v>
      </c>
      <c r="H1870" s="6" t="s">
        <v>46</v>
      </c>
      <c r="I1870" s="6" t="s">
        <v>33</v>
      </c>
      <c r="J1870" s="6" t="s">
        <v>48</v>
      </c>
      <c r="K1870" s="6" t="s">
        <v>35</v>
      </c>
      <c r="L1870" s="6" t="s">
        <v>35</v>
      </c>
      <c r="M1870" s="6" t="s">
        <v>60</v>
      </c>
      <c r="N1870" s="6" t="s">
        <v>35</v>
      </c>
      <c r="O1870" s="6" t="s">
        <v>87</v>
      </c>
      <c r="P1870" s="6" t="s">
        <v>49</v>
      </c>
      <c r="Q1870" s="6" t="s">
        <v>49</v>
      </c>
      <c r="R1870" s="6" t="s">
        <v>69</v>
      </c>
      <c r="S1870" s="6" t="s">
        <v>37</v>
      </c>
      <c r="T1870" s="6" t="s">
        <v>49</v>
      </c>
      <c r="U1870" s="6" t="s">
        <v>37</v>
      </c>
      <c r="V1870" s="6" t="s">
        <v>37</v>
      </c>
      <c r="W1870" s="6" t="s">
        <v>50</v>
      </c>
      <c r="X1870" s="6" t="s">
        <v>1698</v>
      </c>
      <c r="Y1870" s="6" t="s">
        <v>388</v>
      </c>
      <c r="Z1870" s="6" t="s">
        <v>4743</v>
      </c>
    </row>
    <row r="1871" spans="1:26" ht="13.2">
      <c r="A1871" s="5">
        <v>45176.789584074075</v>
      </c>
      <c r="B1871" s="6" t="s">
        <v>4746</v>
      </c>
      <c r="C1871" s="6" t="s">
        <v>27</v>
      </c>
      <c r="D1871" s="6" t="s">
        <v>551</v>
      </c>
      <c r="E1871" s="6" t="s">
        <v>75</v>
      </c>
      <c r="F1871" s="6" t="s">
        <v>30</v>
      </c>
      <c r="G1871" s="6" t="s">
        <v>31</v>
      </c>
      <c r="H1871" s="6" t="s">
        <v>226</v>
      </c>
      <c r="I1871" s="6" t="s">
        <v>33</v>
      </c>
      <c r="J1871" s="6" t="s">
        <v>35</v>
      </c>
      <c r="K1871" s="6" t="s">
        <v>35</v>
      </c>
      <c r="L1871" s="6" t="s">
        <v>35</v>
      </c>
      <c r="M1871" s="6" t="s">
        <v>48</v>
      </c>
      <c r="N1871" s="6" t="s">
        <v>35</v>
      </c>
      <c r="O1871" s="6" t="s">
        <v>49</v>
      </c>
      <c r="P1871" s="6" t="s">
        <v>49</v>
      </c>
      <c r="Q1871" s="6" t="s">
        <v>37</v>
      </c>
      <c r="R1871" s="6" t="s">
        <v>49</v>
      </c>
      <c r="S1871" s="6" t="s">
        <v>37</v>
      </c>
      <c r="T1871" s="6" t="s">
        <v>49</v>
      </c>
      <c r="U1871" s="6" t="s">
        <v>49</v>
      </c>
      <c r="V1871" s="6" t="s">
        <v>37</v>
      </c>
      <c r="W1871" s="6" t="s">
        <v>191</v>
      </c>
      <c r="X1871" s="6" t="s">
        <v>1246</v>
      </c>
      <c r="Y1871" s="6" t="s">
        <v>1945</v>
      </c>
      <c r="Z1871" s="6" t="s">
        <v>4747</v>
      </c>
    </row>
    <row r="1872" spans="1:26" ht="13.2">
      <c r="A1872" s="5">
        <v>45176.792832534724</v>
      </c>
      <c r="B1872" s="6" t="s">
        <v>4756</v>
      </c>
      <c r="C1872" s="6" t="s">
        <v>44</v>
      </c>
      <c r="D1872" s="6" t="s">
        <v>4757</v>
      </c>
      <c r="E1872" s="6" t="s">
        <v>29</v>
      </c>
      <c r="F1872" s="6" t="s">
        <v>30</v>
      </c>
      <c r="G1872" s="6" t="s">
        <v>403</v>
      </c>
      <c r="H1872" s="6" t="s">
        <v>148</v>
      </c>
      <c r="I1872" s="6" t="s">
        <v>33</v>
      </c>
      <c r="J1872" s="6" t="s">
        <v>48</v>
      </c>
      <c r="K1872" s="6" t="s">
        <v>48</v>
      </c>
      <c r="L1872" s="6" t="s">
        <v>48</v>
      </c>
      <c r="M1872" s="6" t="s">
        <v>48</v>
      </c>
      <c r="N1872" s="6" t="s">
        <v>34</v>
      </c>
      <c r="O1872" s="6" t="s">
        <v>49</v>
      </c>
      <c r="P1872" s="6" t="s">
        <v>49</v>
      </c>
      <c r="Q1872" s="6" t="s">
        <v>38</v>
      </c>
      <c r="R1872" s="6" t="s">
        <v>49</v>
      </c>
      <c r="S1872" s="6" t="s">
        <v>49</v>
      </c>
      <c r="T1872" s="6" t="s">
        <v>49</v>
      </c>
      <c r="U1872" s="6" t="s">
        <v>38</v>
      </c>
      <c r="V1872" s="6" t="s">
        <v>38</v>
      </c>
      <c r="W1872" s="6" t="s">
        <v>191</v>
      </c>
      <c r="X1872" s="6" t="s">
        <v>1409</v>
      </c>
      <c r="Y1872" s="6" t="s">
        <v>821</v>
      </c>
      <c r="Z1872" s="6" t="s">
        <v>4758</v>
      </c>
    </row>
    <row r="1873" spans="1:26" ht="13.2">
      <c r="A1873" s="5">
        <v>45176.793149178236</v>
      </c>
      <c r="B1873" s="6" t="s">
        <v>4759</v>
      </c>
      <c r="C1873" s="6" t="s">
        <v>44</v>
      </c>
      <c r="D1873" s="6" t="s">
        <v>4760</v>
      </c>
      <c r="E1873" s="6" t="s">
        <v>75</v>
      </c>
      <c r="F1873" s="6" t="s">
        <v>76</v>
      </c>
      <c r="G1873" s="6" t="s">
        <v>31</v>
      </c>
      <c r="H1873" s="6" t="s">
        <v>46</v>
      </c>
      <c r="I1873" s="6" t="s">
        <v>33</v>
      </c>
      <c r="J1873" s="6" t="s">
        <v>34</v>
      </c>
      <c r="K1873" s="6" t="s">
        <v>35</v>
      </c>
      <c r="L1873" s="6" t="s">
        <v>48</v>
      </c>
      <c r="M1873" s="6" t="s">
        <v>48</v>
      </c>
      <c r="N1873" s="6" t="s">
        <v>34</v>
      </c>
      <c r="O1873" s="6" t="s">
        <v>87</v>
      </c>
      <c r="P1873" s="6" t="s">
        <v>37</v>
      </c>
      <c r="Q1873" s="6" t="s">
        <v>38</v>
      </c>
      <c r="R1873" s="6" t="s">
        <v>49</v>
      </c>
      <c r="S1873" s="6" t="s">
        <v>37</v>
      </c>
      <c r="T1873" s="6" t="s">
        <v>37</v>
      </c>
      <c r="U1873" s="6" t="s">
        <v>37</v>
      </c>
      <c r="V1873" s="6" t="s">
        <v>38</v>
      </c>
      <c r="W1873" s="6" t="s">
        <v>154</v>
      </c>
      <c r="X1873" s="6" t="s">
        <v>2001</v>
      </c>
      <c r="Y1873" s="6" t="s">
        <v>1142</v>
      </c>
      <c r="Z1873" s="6" t="s">
        <v>4761</v>
      </c>
    </row>
    <row r="1874" spans="1:26" ht="13.2">
      <c r="A1874" s="5">
        <v>45176.793351076391</v>
      </c>
      <c r="B1874" s="6" t="s">
        <v>4762</v>
      </c>
      <c r="C1874" s="6" t="s">
        <v>44</v>
      </c>
      <c r="D1874" s="6" t="s">
        <v>500</v>
      </c>
      <c r="E1874" s="6" t="s">
        <v>29</v>
      </c>
      <c r="F1874" s="6" t="s">
        <v>30</v>
      </c>
      <c r="G1874" s="6" t="s">
        <v>58</v>
      </c>
      <c r="H1874" s="6" t="s">
        <v>125</v>
      </c>
      <c r="I1874" s="6" t="s">
        <v>33</v>
      </c>
      <c r="J1874" s="6" t="s">
        <v>35</v>
      </c>
      <c r="K1874" s="6" t="s">
        <v>48</v>
      </c>
      <c r="L1874" s="6" t="s">
        <v>48</v>
      </c>
      <c r="M1874" s="6" t="s">
        <v>60</v>
      </c>
      <c r="N1874" s="6" t="s">
        <v>35</v>
      </c>
      <c r="O1874" s="6" t="s">
        <v>68</v>
      </c>
      <c r="P1874" s="6" t="s">
        <v>49</v>
      </c>
      <c r="Q1874" s="6" t="s">
        <v>49</v>
      </c>
      <c r="R1874" s="6" t="s">
        <v>69</v>
      </c>
      <c r="S1874" s="6" t="s">
        <v>49</v>
      </c>
      <c r="T1874" s="6" t="s">
        <v>69</v>
      </c>
      <c r="U1874" s="6" t="s">
        <v>69</v>
      </c>
      <c r="V1874" s="6" t="s">
        <v>49</v>
      </c>
      <c r="W1874" s="6" t="s">
        <v>159</v>
      </c>
      <c r="X1874" s="6" t="s">
        <v>2026</v>
      </c>
      <c r="Y1874" s="6" t="s">
        <v>151</v>
      </c>
      <c r="Z1874" s="6" t="s">
        <v>4763</v>
      </c>
    </row>
    <row r="1875" spans="1:26" ht="13.2">
      <c r="A1875" s="5">
        <v>45176.793476793981</v>
      </c>
      <c r="B1875" s="6" t="s">
        <v>4764</v>
      </c>
      <c r="C1875" s="6" t="s">
        <v>27</v>
      </c>
      <c r="D1875" s="6" t="s">
        <v>196</v>
      </c>
      <c r="E1875" s="6" t="s">
        <v>29</v>
      </c>
      <c r="F1875" s="6" t="s">
        <v>76</v>
      </c>
      <c r="G1875" s="6" t="s">
        <v>58</v>
      </c>
      <c r="H1875" s="6" t="s">
        <v>148</v>
      </c>
      <c r="I1875" s="6" t="s">
        <v>47</v>
      </c>
      <c r="J1875" s="6" t="s">
        <v>60</v>
      </c>
      <c r="K1875" s="6" t="s">
        <v>60</v>
      </c>
      <c r="L1875" s="6" t="s">
        <v>60</v>
      </c>
      <c r="M1875" s="6" t="s">
        <v>60</v>
      </c>
      <c r="N1875" s="6" t="s">
        <v>60</v>
      </c>
      <c r="O1875" s="6" t="s">
        <v>68</v>
      </c>
      <c r="P1875" s="6" t="s">
        <v>69</v>
      </c>
      <c r="Q1875" s="6" t="s">
        <v>69</v>
      </c>
      <c r="R1875" s="6" t="s">
        <v>69</v>
      </c>
      <c r="S1875" s="6" t="s">
        <v>69</v>
      </c>
      <c r="T1875" s="6" t="s">
        <v>69</v>
      </c>
      <c r="U1875" s="6" t="s">
        <v>69</v>
      </c>
      <c r="V1875" s="6" t="s">
        <v>69</v>
      </c>
      <c r="W1875" s="6" t="s">
        <v>159</v>
      </c>
      <c r="X1875" s="6" t="s">
        <v>1652</v>
      </c>
      <c r="Y1875" s="6" t="s">
        <v>4765</v>
      </c>
      <c r="Z1875" s="6" t="s">
        <v>4766</v>
      </c>
    </row>
    <row r="1876" spans="1:26" ht="13.2">
      <c r="A1876" s="5">
        <v>45176.793716284723</v>
      </c>
      <c r="B1876" s="6" t="s">
        <v>4767</v>
      </c>
      <c r="C1876" s="6" t="s">
        <v>27</v>
      </c>
      <c r="D1876" s="6" t="s">
        <v>82</v>
      </c>
      <c r="E1876" s="6" t="s">
        <v>29</v>
      </c>
      <c r="F1876" s="6" t="s">
        <v>30</v>
      </c>
      <c r="G1876" s="6" t="s">
        <v>58</v>
      </c>
      <c r="H1876" s="6" t="s">
        <v>83</v>
      </c>
      <c r="I1876" s="6" t="s">
        <v>33</v>
      </c>
      <c r="J1876" s="6" t="s">
        <v>35</v>
      </c>
      <c r="K1876" s="6" t="s">
        <v>48</v>
      </c>
      <c r="L1876" s="6" t="s">
        <v>35</v>
      </c>
      <c r="M1876" s="6" t="s">
        <v>35</v>
      </c>
      <c r="N1876" s="6" t="s">
        <v>48</v>
      </c>
      <c r="O1876" s="6" t="s">
        <v>49</v>
      </c>
      <c r="P1876" s="6" t="s">
        <v>49</v>
      </c>
      <c r="Q1876" s="6" t="s">
        <v>49</v>
      </c>
      <c r="R1876" s="6" t="s">
        <v>49</v>
      </c>
      <c r="S1876" s="6" t="s">
        <v>49</v>
      </c>
      <c r="T1876" s="6" t="s">
        <v>49</v>
      </c>
      <c r="U1876" s="6" t="s">
        <v>49</v>
      </c>
      <c r="V1876" s="6" t="s">
        <v>37</v>
      </c>
      <c r="W1876" s="6" t="s">
        <v>106</v>
      </c>
      <c r="X1876" s="6" t="s">
        <v>1058</v>
      </c>
      <c r="Y1876" s="6" t="s">
        <v>286</v>
      </c>
      <c r="Z1876" s="6" t="s">
        <v>4768</v>
      </c>
    </row>
    <row r="1877" spans="1:26" ht="13.2">
      <c r="A1877" s="5">
        <v>45176.793778078703</v>
      </c>
      <c r="B1877" s="6" t="s">
        <v>4769</v>
      </c>
      <c r="C1877" s="6" t="s">
        <v>27</v>
      </c>
      <c r="D1877" s="6" t="s">
        <v>3061</v>
      </c>
      <c r="E1877" s="6" t="s">
        <v>75</v>
      </c>
      <c r="F1877" s="6" t="s">
        <v>76</v>
      </c>
      <c r="G1877" s="6" t="s">
        <v>31</v>
      </c>
      <c r="H1877" s="6" t="s">
        <v>46</v>
      </c>
      <c r="I1877" s="6" t="s">
        <v>47</v>
      </c>
      <c r="J1877" s="6" t="s">
        <v>60</v>
      </c>
      <c r="K1877" s="6" t="s">
        <v>48</v>
      </c>
      <c r="L1877" s="6" t="s">
        <v>60</v>
      </c>
      <c r="M1877" s="6" t="s">
        <v>60</v>
      </c>
      <c r="N1877" s="6" t="s">
        <v>48</v>
      </c>
      <c r="O1877" s="6" t="s">
        <v>49</v>
      </c>
      <c r="P1877" s="6" t="s">
        <v>49</v>
      </c>
      <c r="Q1877" s="6" t="s">
        <v>49</v>
      </c>
      <c r="R1877" s="6" t="s">
        <v>49</v>
      </c>
      <c r="S1877" s="6" t="s">
        <v>69</v>
      </c>
      <c r="T1877" s="6" t="s">
        <v>49</v>
      </c>
      <c r="U1877" s="6" t="s">
        <v>49</v>
      </c>
      <c r="V1877" s="6" t="s">
        <v>49</v>
      </c>
      <c r="W1877" s="6" t="s">
        <v>70</v>
      </c>
      <c r="X1877" s="6" t="s">
        <v>1026</v>
      </c>
      <c r="Y1877" s="6" t="s">
        <v>193</v>
      </c>
      <c r="Z1877" s="6" t="s">
        <v>4770</v>
      </c>
    </row>
    <row r="1878" spans="1:26" ht="13.2">
      <c r="A1878" s="5">
        <v>45176.794898032407</v>
      </c>
      <c r="B1878" s="6" t="s">
        <v>4778</v>
      </c>
      <c r="C1878" s="6" t="s">
        <v>27</v>
      </c>
      <c r="D1878" s="6" t="s">
        <v>4779</v>
      </c>
      <c r="E1878" s="6" t="s">
        <v>56</v>
      </c>
      <c r="F1878" s="6" t="s">
        <v>30</v>
      </c>
      <c r="G1878" s="6" t="s">
        <v>58</v>
      </c>
      <c r="H1878" s="6" t="s">
        <v>125</v>
      </c>
      <c r="I1878" s="6" t="s">
        <v>47</v>
      </c>
      <c r="J1878" s="6" t="s">
        <v>48</v>
      </c>
      <c r="K1878" s="6" t="s">
        <v>35</v>
      </c>
      <c r="L1878" s="6" t="s">
        <v>48</v>
      </c>
      <c r="M1878" s="6" t="s">
        <v>48</v>
      </c>
      <c r="N1878" s="6" t="s">
        <v>35</v>
      </c>
      <c r="O1878" s="6" t="s">
        <v>49</v>
      </c>
      <c r="P1878" s="6" t="s">
        <v>49</v>
      </c>
      <c r="Q1878" s="6" t="s">
        <v>37</v>
      </c>
      <c r="R1878" s="6" t="s">
        <v>49</v>
      </c>
      <c r="S1878" s="6" t="s">
        <v>49</v>
      </c>
      <c r="T1878" s="6" t="s">
        <v>49</v>
      </c>
      <c r="U1878" s="6" t="s">
        <v>49</v>
      </c>
      <c r="V1878" s="6" t="s">
        <v>37</v>
      </c>
      <c r="W1878" s="6" t="s">
        <v>191</v>
      </c>
      <c r="X1878" s="6" t="s">
        <v>1766</v>
      </c>
      <c r="Y1878" s="6" t="s">
        <v>888</v>
      </c>
      <c r="Z1878" s="6" t="s">
        <v>4780</v>
      </c>
    </row>
    <row r="1879" spans="1:26" ht="13.2">
      <c r="A1879" s="5">
        <v>45176.794906180556</v>
      </c>
      <c r="B1879" s="6" t="s">
        <v>4781</v>
      </c>
      <c r="C1879" s="6" t="s">
        <v>44</v>
      </c>
      <c r="D1879" s="6" t="s">
        <v>4782</v>
      </c>
      <c r="E1879" s="6" t="s">
        <v>75</v>
      </c>
      <c r="F1879" s="6" t="s">
        <v>76</v>
      </c>
      <c r="G1879" s="6" t="s">
        <v>31</v>
      </c>
      <c r="H1879" s="6" t="s">
        <v>59</v>
      </c>
      <c r="I1879" s="6" t="s">
        <v>47</v>
      </c>
      <c r="J1879" s="6" t="s">
        <v>48</v>
      </c>
      <c r="K1879" s="6" t="s">
        <v>48</v>
      </c>
      <c r="L1879" s="6" t="s">
        <v>48</v>
      </c>
      <c r="M1879" s="6" t="s">
        <v>48</v>
      </c>
      <c r="N1879" s="6" t="s">
        <v>48</v>
      </c>
      <c r="O1879" s="6" t="s">
        <v>49</v>
      </c>
      <c r="P1879" s="6" t="s">
        <v>49</v>
      </c>
      <c r="Q1879" s="6" t="s">
        <v>49</v>
      </c>
      <c r="R1879" s="6" t="s">
        <v>69</v>
      </c>
      <c r="S1879" s="6" t="s">
        <v>49</v>
      </c>
      <c r="T1879" s="6" t="s">
        <v>49</v>
      </c>
      <c r="U1879" s="6" t="s">
        <v>69</v>
      </c>
      <c r="V1879" s="6" t="s">
        <v>49</v>
      </c>
      <c r="W1879" s="6" t="s">
        <v>95</v>
      </c>
      <c r="X1879" s="6" t="s">
        <v>1302</v>
      </c>
      <c r="Y1879" s="6" t="s">
        <v>323</v>
      </c>
      <c r="Z1879" s="6" t="s">
        <v>4783</v>
      </c>
    </row>
    <row r="1880" spans="1:26" ht="13.2">
      <c r="A1880" s="5">
        <v>45176.796909502315</v>
      </c>
      <c r="B1880" s="6" t="s">
        <v>4786</v>
      </c>
      <c r="C1880" s="6" t="s">
        <v>44</v>
      </c>
      <c r="D1880" s="6" t="s">
        <v>4787</v>
      </c>
      <c r="E1880" s="6" t="s">
        <v>29</v>
      </c>
      <c r="F1880" s="6" t="s">
        <v>30</v>
      </c>
      <c r="G1880" s="6" t="s">
        <v>31</v>
      </c>
      <c r="H1880" s="6" t="s">
        <v>46</v>
      </c>
      <c r="I1880" s="6" t="s">
        <v>47</v>
      </c>
      <c r="J1880" s="6" t="s">
        <v>48</v>
      </c>
      <c r="K1880" s="6" t="s">
        <v>48</v>
      </c>
      <c r="L1880" s="6" t="s">
        <v>48</v>
      </c>
      <c r="M1880" s="6" t="s">
        <v>48</v>
      </c>
      <c r="N1880" s="6" t="s">
        <v>48</v>
      </c>
      <c r="O1880" s="6" t="s">
        <v>49</v>
      </c>
      <c r="P1880" s="6" t="s">
        <v>37</v>
      </c>
      <c r="Q1880" s="6" t="s">
        <v>37</v>
      </c>
      <c r="R1880" s="6" t="s">
        <v>37</v>
      </c>
      <c r="S1880" s="6" t="s">
        <v>37</v>
      </c>
      <c r="T1880" s="6" t="s">
        <v>49</v>
      </c>
      <c r="U1880" s="6" t="s">
        <v>49</v>
      </c>
      <c r="V1880" s="6" t="s">
        <v>37</v>
      </c>
      <c r="W1880" s="6" t="s">
        <v>70</v>
      </c>
      <c r="X1880" s="6" t="s">
        <v>1391</v>
      </c>
      <c r="Y1880" s="6" t="s">
        <v>173</v>
      </c>
      <c r="Z1880" s="6" t="s">
        <v>4788</v>
      </c>
    </row>
    <row r="1881" spans="1:26" ht="13.2">
      <c r="A1881" s="5">
        <v>45176.797140567127</v>
      </c>
      <c r="B1881" s="6" t="s">
        <v>4789</v>
      </c>
      <c r="C1881" s="6" t="s">
        <v>27</v>
      </c>
      <c r="D1881" s="6" t="s">
        <v>66</v>
      </c>
      <c r="E1881" s="6" t="s">
        <v>56</v>
      </c>
      <c r="F1881" s="6" t="s">
        <v>76</v>
      </c>
      <c r="G1881" s="6" t="s">
        <v>31</v>
      </c>
      <c r="H1881" s="6" t="s">
        <v>226</v>
      </c>
      <c r="I1881" s="6" t="s">
        <v>47</v>
      </c>
      <c r="J1881" s="6" t="s">
        <v>60</v>
      </c>
      <c r="K1881" s="6" t="s">
        <v>60</v>
      </c>
      <c r="L1881" s="6" t="s">
        <v>60</v>
      </c>
      <c r="M1881" s="6" t="s">
        <v>60</v>
      </c>
      <c r="N1881" s="6" t="s">
        <v>60</v>
      </c>
      <c r="O1881" s="6" t="s">
        <v>68</v>
      </c>
      <c r="P1881" s="6" t="s">
        <v>37</v>
      </c>
      <c r="Q1881" s="6" t="s">
        <v>37</v>
      </c>
      <c r="R1881" s="6" t="s">
        <v>49</v>
      </c>
      <c r="S1881" s="6" t="s">
        <v>37</v>
      </c>
      <c r="T1881" s="6" t="s">
        <v>69</v>
      </c>
      <c r="U1881" s="6" t="s">
        <v>69</v>
      </c>
      <c r="V1881" s="6" t="s">
        <v>49</v>
      </c>
      <c r="W1881" s="6" t="s">
        <v>70</v>
      </c>
      <c r="X1881" s="6" t="s">
        <v>1536</v>
      </c>
      <c r="Y1881" s="6" t="s">
        <v>388</v>
      </c>
      <c r="Z1881" s="6" t="s">
        <v>4790</v>
      </c>
    </row>
    <row r="1882" spans="1:26" ht="13.2">
      <c r="A1882" s="5">
        <v>45176.797965787038</v>
      </c>
      <c r="B1882" s="6" t="s">
        <v>4791</v>
      </c>
      <c r="C1882" s="6" t="s">
        <v>27</v>
      </c>
      <c r="D1882" s="6" t="s">
        <v>4792</v>
      </c>
      <c r="E1882" s="6" t="s">
        <v>75</v>
      </c>
      <c r="F1882" s="6" t="s">
        <v>76</v>
      </c>
      <c r="G1882" s="6" t="s">
        <v>31</v>
      </c>
      <c r="H1882" s="6" t="s">
        <v>83</v>
      </c>
      <c r="I1882" s="6" t="s">
        <v>47</v>
      </c>
      <c r="J1882" s="6" t="s">
        <v>48</v>
      </c>
      <c r="K1882" s="6" t="s">
        <v>48</v>
      </c>
      <c r="L1882" s="6" t="s">
        <v>48</v>
      </c>
      <c r="M1882" s="6" t="s">
        <v>48</v>
      </c>
      <c r="N1882" s="6" t="s">
        <v>48</v>
      </c>
      <c r="O1882" s="6" t="s">
        <v>49</v>
      </c>
      <c r="P1882" s="6" t="s">
        <v>49</v>
      </c>
      <c r="Q1882" s="6" t="s">
        <v>49</v>
      </c>
      <c r="R1882" s="6" t="s">
        <v>49</v>
      </c>
      <c r="S1882" s="6" t="s">
        <v>49</v>
      </c>
      <c r="T1882" s="6" t="s">
        <v>49</v>
      </c>
      <c r="U1882" s="6" t="s">
        <v>49</v>
      </c>
      <c r="V1882" s="6" t="s">
        <v>37</v>
      </c>
      <c r="W1882" s="6" t="s">
        <v>274</v>
      </c>
      <c r="X1882" s="6" t="s">
        <v>1070</v>
      </c>
      <c r="Y1882" s="6" t="s">
        <v>79</v>
      </c>
      <c r="Z1882" s="6" t="s">
        <v>4793</v>
      </c>
    </row>
    <row r="1883" spans="1:26" ht="13.2">
      <c r="A1883" s="5">
        <v>45176.79861993056</v>
      </c>
      <c r="B1883" s="6" t="s">
        <v>4794</v>
      </c>
      <c r="C1883" s="6" t="s">
        <v>27</v>
      </c>
      <c r="D1883" s="6" t="s">
        <v>584</v>
      </c>
      <c r="E1883" s="6" t="s">
        <v>75</v>
      </c>
      <c r="F1883" s="6" t="s">
        <v>30</v>
      </c>
      <c r="G1883" s="6" t="s">
        <v>31</v>
      </c>
      <c r="H1883" s="6" t="s">
        <v>112</v>
      </c>
      <c r="I1883" s="6" t="s">
        <v>47</v>
      </c>
      <c r="J1883" s="6" t="s">
        <v>60</v>
      </c>
      <c r="K1883" s="6" t="s">
        <v>60</v>
      </c>
      <c r="L1883" s="6" t="s">
        <v>60</v>
      </c>
      <c r="M1883" s="6" t="s">
        <v>60</v>
      </c>
      <c r="N1883" s="6" t="s">
        <v>60</v>
      </c>
      <c r="O1883" s="6" t="s">
        <v>68</v>
      </c>
      <c r="P1883" s="6" t="s">
        <v>69</v>
      </c>
      <c r="Q1883" s="6" t="s">
        <v>69</v>
      </c>
      <c r="R1883" s="6" t="s">
        <v>69</v>
      </c>
      <c r="S1883" s="6" t="s">
        <v>69</v>
      </c>
      <c r="T1883" s="6" t="s">
        <v>69</v>
      </c>
      <c r="U1883" s="6" t="s">
        <v>69</v>
      </c>
      <c r="V1883" s="6" t="s">
        <v>69</v>
      </c>
      <c r="W1883" s="6" t="s">
        <v>612</v>
      </c>
      <c r="X1883" s="6" t="s">
        <v>1026</v>
      </c>
      <c r="Y1883" s="6" t="s">
        <v>754</v>
      </c>
      <c r="Z1883" s="6" t="s">
        <v>4795</v>
      </c>
    </row>
    <row r="1884" spans="1:26" ht="13.2">
      <c r="A1884" s="5">
        <v>45176.798650416662</v>
      </c>
      <c r="B1884" s="6" t="s">
        <v>4796</v>
      </c>
      <c r="C1884" s="6" t="s">
        <v>44</v>
      </c>
      <c r="D1884" s="6" t="s">
        <v>4797</v>
      </c>
      <c r="E1884" s="6" t="s">
        <v>29</v>
      </c>
      <c r="F1884" s="6" t="s">
        <v>30</v>
      </c>
      <c r="G1884" s="6" t="s">
        <v>31</v>
      </c>
      <c r="H1884" s="6" t="s">
        <v>125</v>
      </c>
      <c r="I1884" s="6" t="s">
        <v>33</v>
      </c>
      <c r="J1884" s="6" t="s">
        <v>48</v>
      </c>
      <c r="K1884" s="6" t="s">
        <v>35</v>
      </c>
      <c r="L1884" s="6" t="s">
        <v>48</v>
      </c>
      <c r="M1884" s="6" t="s">
        <v>35</v>
      </c>
      <c r="N1884" s="6" t="s">
        <v>35</v>
      </c>
      <c r="O1884" s="6" t="s">
        <v>49</v>
      </c>
      <c r="P1884" s="6" t="s">
        <v>37</v>
      </c>
      <c r="Q1884" s="6" t="s">
        <v>37</v>
      </c>
      <c r="R1884" s="6" t="s">
        <v>37</v>
      </c>
      <c r="S1884" s="6" t="s">
        <v>37</v>
      </c>
      <c r="T1884" s="6" t="s">
        <v>37</v>
      </c>
      <c r="U1884" s="6" t="s">
        <v>37</v>
      </c>
      <c r="V1884" s="6" t="s">
        <v>37</v>
      </c>
      <c r="W1884" s="6" t="s">
        <v>154</v>
      </c>
      <c r="X1884" s="6" t="s">
        <v>990</v>
      </c>
      <c r="Y1884" s="6" t="s">
        <v>404</v>
      </c>
      <c r="Z1884" s="6" t="s">
        <v>4798</v>
      </c>
    </row>
    <row r="1885" spans="1:26" ht="13.2">
      <c r="A1885" s="5">
        <v>45176.799302638887</v>
      </c>
      <c r="B1885" s="6" t="s">
        <v>4799</v>
      </c>
      <c r="C1885" s="6" t="s">
        <v>44</v>
      </c>
      <c r="D1885" s="6" t="s">
        <v>111</v>
      </c>
      <c r="E1885" s="6" t="s">
        <v>75</v>
      </c>
      <c r="F1885" s="6" t="s">
        <v>30</v>
      </c>
      <c r="G1885" s="6" t="s">
        <v>31</v>
      </c>
      <c r="H1885" s="6" t="s">
        <v>94</v>
      </c>
      <c r="I1885" s="6" t="s">
        <v>47</v>
      </c>
      <c r="J1885" s="6" t="s">
        <v>48</v>
      </c>
      <c r="K1885" s="6" t="s">
        <v>60</v>
      </c>
      <c r="L1885" s="6" t="s">
        <v>60</v>
      </c>
      <c r="M1885" s="6" t="s">
        <v>60</v>
      </c>
      <c r="N1885" s="6" t="s">
        <v>60</v>
      </c>
      <c r="O1885" s="6" t="s">
        <v>68</v>
      </c>
      <c r="P1885" s="6" t="s">
        <v>69</v>
      </c>
      <c r="Q1885" s="6" t="s">
        <v>69</v>
      </c>
      <c r="R1885" s="6" t="s">
        <v>69</v>
      </c>
      <c r="S1885" s="6" t="s">
        <v>69</v>
      </c>
      <c r="T1885" s="6" t="s">
        <v>69</v>
      </c>
      <c r="U1885" s="6" t="s">
        <v>69</v>
      </c>
      <c r="V1885" s="6" t="s">
        <v>69</v>
      </c>
      <c r="W1885" s="6" t="s">
        <v>50</v>
      </c>
      <c r="X1885" s="6" t="s">
        <v>2017</v>
      </c>
      <c r="Y1885" s="6" t="s">
        <v>4800</v>
      </c>
      <c r="Z1885" s="6" t="s">
        <v>4801</v>
      </c>
    </row>
    <row r="1886" spans="1:26" ht="13.2">
      <c r="A1886" s="5">
        <v>45176.799675856484</v>
      </c>
      <c r="B1886" s="6" t="s">
        <v>4802</v>
      </c>
      <c r="C1886" s="6" t="s">
        <v>27</v>
      </c>
      <c r="D1886" s="6" t="s">
        <v>4803</v>
      </c>
      <c r="E1886" s="6" t="s">
        <v>29</v>
      </c>
      <c r="F1886" s="6" t="s">
        <v>30</v>
      </c>
      <c r="G1886" s="6" t="s">
        <v>58</v>
      </c>
      <c r="H1886" s="6" t="s">
        <v>83</v>
      </c>
      <c r="I1886" s="6" t="s">
        <v>33</v>
      </c>
      <c r="J1886" s="6" t="s">
        <v>48</v>
      </c>
      <c r="K1886" s="6" t="s">
        <v>35</v>
      </c>
      <c r="L1886" s="6" t="s">
        <v>48</v>
      </c>
      <c r="M1886" s="6" t="s">
        <v>48</v>
      </c>
      <c r="N1886" s="6" t="s">
        <v>48</v>
      </c>
      <c r="O1886" s="6" t="s">
        <v>68</v>
      </c>
      <c r="P1886" s="6" t="s">
        <v>49</v>
      </c>
      <c r="Q1886" s="6" t="s">
        <v>37</v>
      </c>
      <c r="R1886" s="6" t="s">
        <v>49</v>
      </c>
      <c r="S1886" s="6" t="s">
        <v>49</v>
      </c>
      <c r="T1886" s="6" t="s">
        <v>49</v>
      </c>
      <c r="U1886" s="6" t="s">
        <v>49</v>
      </c>
      <c r="V1886" s="6" t="s">
        <v>49</v>
      </c>
      <c r="W1886" s="6" t="s">
        <v>95</v>
      </c>
      <c r="X1886" s="6" t="s">
        <v>1006</v>
      </c>
      <c r="Y1886" s="6" t="s">
        <v>249</v>
      </c>
      <c r="Z1886" s="6" t="s">
        <v>4804</v>
      </c>
    </row>
    <row r="1887" spans="1:26" ht="13.2">
      <c r="A1887" s="5">
        <v>45176.799699143521</v>
      </c>
      <c r="B1887" s="6" t="s">
        <v>4805</v>
      </c>
      <c r="C1887" s="6" t="s">
        <v>44</v>
      </c>
      <c r="D1887" s="6" t="s">
        <v>3551</v>
      </c>
      <c r="E1887" s="6" t="s">
        <v>75</v>
      </c>
      <c r="F1887" s="6" t="s">
        <v>30</v>
      </c>
      <c r="G1887" s="6" t="s">
        <v>31</v>
      </c>
      <c r="H1887" s="6" t="s">
        <v>148</v>
      </c>
      <c r="I1887" s="6" t="s">
        <v>47</v>
      </c>
      <c r="J1887" s="6" t="s">
        <v>35</v>
      </c>
      <c r="K1887" s="6" t="s">
        <v>35</v>
      </c>
      <c r="L1887" s="6" t="s">
        <v>48</v>
      </c>
      <c r="M1887" s="6" t="s">
        <v>48</v>
      </c>
      <c r="N1887" s="6" t="s">
        <v>35</v>
      </c>
      <c r="O1887" s="6" t="s">
        <v>49</v>
      </c>
      <c r="P1887" s="6" t="s">
        <v>37</v>
      </c>
      <c r="Q1887" s="6" t="s">
        <v>37</v>
      </c>
      <c r="R1887" s="6" t="s">
        <v>49</v>
      </c>
      <c r="S1887" s="6" t="s">
        <v>37</v>
      </c>
      <c r="T1887" s="6" t="s">
        <v>49</v>
      </c>
      <c r="U1887" s="6" t="s">
        <v>37</v>
      </c>
      <c r="V1887" s="6" t="s">
        <v>37</v>
      </c>
      <c r="W1887" s="6" t="s">
        <v>191</v>
      </c>
      <c r="X1887" s="6" t="s">
        <v>3368</v>
      </c>
      <c r="Y1887" s="6" t="s">
        <v>3896</v>
      </c>
      <c r="Z1887" s="6" t="s">
        <v>4806</v>
      </c>
    </row>
    <row r="1888" spans="1:26" ht="13.2">
      <c r="A1888" s="5">
        <v>45176.800182893523</v>
      </c>
      <c r="B1888" s="6" t="s">
        <v>4809</v>
      </c>
      <c r="C1888" s="6" t="s">
        <v>44</v>
      </c>
      <c r="D1888" s="6" t="s">
        <v>4810</v>
      </c>
      <c r="E1888" s="6" t="s">
        <v>75</v>
      </c>
      <c r="F1888" s="6" t="s">
        <v>30</v>
      </c>
      <c r="G1888" s="6" t="s">
        <v>58</v>
      </c>
      <c r="H1888" s="6" t="s">
        <v>112</v>
      </c>
      <c r="I1888" s="6" t="s">
        <v>47</v>
      </c>
      <c r="J1888" s="6" t="s">
        <v>35</v>
      </c>
      <c r="K1888" s="6" t="s">
        <v>48</v>
      </c>
      <c r="L1888" s="6" t="s">
        <v>35</v>
      </c>
      <c r="M1888" s="6" t="s">
        <v>48</v>
      </c>
      <c r="N1888" s="6" t="s">
        <v>35</v>
      </c>
      <c r="O1888" s="6" t="s">
        <v>49</v>
      </c>
      <c r="P1888" s="6" t="s">
        <v>49</v>
      </c>
      <c r="Q1888" s="6" t="s">
        <v>37</v>
      </c>
      <c r="R1888" s="6" t="s">
        <v>49</v>
      </c>
      <c r="S1888" s="6" t="s">
        <v>37</v>
      </c>
      <c r="T1888" s="6" t="s">
        <v>69</v>
      </c>
      <c r="U1888" s="6" t="s">
        <v>49</v>
      </c>
      <c r="V1888" s="6" t="s">
        <v>37</v>
      </c>
      <c r="W1888" s="6" t="s">
        <v>726</v>
      </c>
      <c r="X1888" s="6" t="s">
        <v>1444</v>
      </c>
      <c r="Y1888" s="6" t="s">
        <v>671</v>
      </c>
      <c r="Z1888" s="6" t="s">
        <v>4811</v>
      </c>
    </row>
    <row r="1889" spans="1:26" ht="13.2">
      <c r="A1889" s="5">
        <v>45176.800425601847</v>
      </c>
      <c r="B1889" s="6" t="s">
        <v>4812</v>
      </c>
      <c r="C1889" s="6" t="s">
        <v>27</v>
      </c>
      <c r="D1889" s="6" t="s">
        <v>2860</v>
      </c>
      <c r="E1889" s="6" t="s">
        <v>29</v>
      </c>
      <c r="F1889" s="6" t="s">
        <v>30</v>
      </c>
      <c r="G1889" s="6" t="s">
        <v>31</v>
      </c>
      <c r="H1889" s="6" t="s">
        <v>148</v>
      </c>
      <c r="I1889" s="6" t="s">
        <v>47</v>
      </c>
      <c r="J1889" s="6" t="s">
        <v>48</v>
      </c>
      <c r="K1889" s="6" t="s">
        <v>48</v>
      </c>
      <c r="L1889" s="6" t="s">
        <v>48</v>
      </c>
      <c r="M1889" s="6" t="s">
        <v>48</v>
      </c>
      <c r="N1889" s="6" t="s">
        <v>48</v>
      </c>
      <c r="O1889" s="6" t="s">
        <v>68</v>
      </c>
      <c r="P1889" s="6" t="s">
        <v>37</v>
      </c>
      <c r="Q1889" s="6" t="s">
        <v>37</v>
      </c>
      <c r="R1889" s="6" t="s">
        <v>69</v>
      </c>
      <c r="S1889" s="6" t="s">
        <v>69</v>
      </c>
      <c r="T1889" s="6" t="s">
        <v>37</v>
      </c>
      <c r="U1889" s="6" t="s">
        <v>37</v>
      </c>
      <c r="V1889" s="6" t="s">
        <v>37</v>
      </c>
      <c r="W1889" s="6" t="s">
        <v>95</v>
      </c>
      <c r="X1889" s="6" t="s">
        <v>1058</v>
      </c>
      <c r="Y1889" s="6" t="s">
        <v>286</v>
      </c>
      <c r="Z1889" s="6" t="s">
        <v>4813</v>
      </c>
    </row>
    <row r="1890" spans="1:26" ht="13.2">
      <c r="A1890" s="5">
        <v>45176.802373449071</v>
      </c>
      <c r="B1890" s="6" t="s">
        <v>4822</v>
      </c>
      <c r="C1890" s="6" t="s">
        <v>27</v>
      </c>
      <c r="D1890" s="6" t="s">
        <v>66</v>
      </c>
      <c r="E1890" s="6" t="s">
        <v>29</v>
      </c>
      <c r="F1890" s="6" t="s">
        <v>30</v>
      </c>
      <c r="G1890" s="6" t="s">
        <v>31</v>
      </c>
      <c r="H1890" s="6" t="s">
        <v>94</v>
      </c>
      <c r="I1890" s="6" t="s">
        <v>33</v>
      </c>
      <c r="J1890" s="6" t="s">
        <v>35</v>
      </c>
      <c r="K1890" s="6" t="s">
        <v>35</v>
      </c>
      <c r="L1890" s="6" t="s">
        <v>35</v>
      </c>
      <c r="M1890" s="6" t="s">
        <v>35</v>
      </c>
      <c r="N1890" s="6" t="s">
        <v>35</v>
      </c>
      <c r="O1890" s="6" t="s">
        <v>68</v>
      </c>
      <c r="P1890" s="6" t="s">
        <v>37</v>
      </c>
      <c r="Q1890" s="6" t="s">
        <v>37</v>
      </c>
      <c r="R1890" s="6" t="s">
        <v>37</v>
      </c>
      <c r="S1890" s="6" t="s">
        <v>49</v>
      </c>
      <c r="T1890" s="6" t="s">
        <v>49</v>
      </c>
      <c r="U1890" s="6" t="s">
        <v>49</v>
      </c>
      <c r="V1890" s="6" t="s">
        <v>49</v>
      </c>
      <c r="W1890" s="6" t="s">
        <v>50</v>
      </c>
      <c r="X1890" s="6" t="s">
        <v>940</v>
      </c>
      <c r="Y1890" s="6" t="s">
        <v>2461</v>
      </c>
      <c r="Z1890" s="6" t="s">
        <v>4823</v>
      </c>
    </row>
    <row r="1891" spans="1:26" ht="13.2">
      <c r="A1891" s="5">
        <v>45176.804105844909</v>
      </c>
      <c r="B1891" s="6" t="s">
        <v>4826</v>
      </c>
      <c r="C1891" s="6" t="s">
        <v>27</v>
      </c>
      <c r="D1891" s="6" t="s">
        <v>111</v>
      </c>
      <c r="E1891" s="6" t="s">
        <v>75</v>
      </c>
      <c r="F1891" s="6" t="s">
        <v>30</v>
      </c>
      <c r="G1891" s="6" t="s">
        <v>58</v>
      </c>
      <c r="H1891" s="6" t="s">
        <v>59</v>
      </c>
      <c r="I1891" s="6" t="s">
        <v>47</v>
      </c>
      <c r="J1891" s="6" t="s">
        <v>60</v>
      </c>
      <c r="K1891" s="6" t="s">
        <v>48</v>
      </c>
      <c r="L1891" s="6" t="s">
        <v>48</v>
      </c>
      <c r="M1891" s="6" t="s">
        <v>48</v>
      </c>
      <c r="N1891" s="6" t="s">
        <v>60</v>
      </c>
      <c r="O1891" s="6" t="s">
        <v>68</v>
      </c>
      <c r="P1891" s="6" t="s">
        <v>69</v>
      </c>
      <c r="Q1891" s="6" t="s">
        <v>37</v>
      </c>
      <c r="R1891" s="6" t="s">
        <v>37</v>
      </c>
      <c r="S1891" s="6" t="s">
        <v>37</v>
      </c>
      <c r="T1891" s="6" t="s">
        <v>69</v>
      </c>
      <c r="U1891" s="6" t="s">
        <v>37</v>
      </c>
      <c r="V1891" s="6" t="s">
        <v>69</v>
      </c>
      <c r="W1891" s="6" t="s">
        <v>95</v>
      </c>
      <c r="X1891" s="6" t="s">
        <v>1536</v>
      </c>
      <c r="Y1891" s="6" t="s">
        <v>548</v>
      </c>
      <c r="Z1891" s="6" t="s">
        <v>4827</v>
      </c>
    </row>
    <row r="1892" spans="1:26" ht="13.2">
      <c r="A1892" s="5">
        <v>45176.80494584491</v>
      </c>
      <c r="B1892" s="6" t="s">
        <v>4805</v>
      </c>
      <c r="C1892" s="6" t="s">
        <v>44</v>
      </c>
      <c r="D1892" s="6" t="s">
        <v>111</v>
      </c>
      <c r="E1892" s="6" t="s">
        <v>75</v>
      </c>
      <c r="F1892" s="6" t="s">
        <v>30</v>
      </c>
      <c r="G1892" s="6" t="s">
        <v>31</v>
      </c>
      <c r="H1892" s="6" t="s">
        <v>148</v>
      </c>
      <c r="I1892" s="6" t="s">
        <v>33</v>
      </c>
      <c r="J1892" s="6" t="s">
        <v>48</v>
      </c>
      <c r="K1892" s="6" t="s">
        <v>35</v>
      </c>
      <c r="L1892" s="6" t="s">
        <v>35</v>
      </c>
      <c r="M1892" s="6" t="s">
        <v>48</v>
      </c>
      <c r="N1892" s="6" t="s">
        <v>35</v>
      </c>
      <c r="O1892" s="6" t="s">
        <v>49</v>
      </c>
      <c r="P1892" s="6" t="s">
        <v>49</v>
      </c>
      <c r="Q1892" s="6" t="s">
        <v>49</v>
      </c>
      <c r="R1892" s="6" t="s">
        <v>37</v>
      </c>
      <c r="S1892" s="6" t="s">
        <v>37</v>
      </c>
      <c r="T1892" s="6" t="s">
        <v>37</v>
      </c>
      <c r="U1892" s="6" t="s">
        <v>49</v>
      </c>
      <c r="V1892" s="6" t="s">
        <v>37</v>
      </c>
      <c r="W1892" s="6" t="s">
        <v>113</v>
      </c>
      <c r="X1892" s="6" t="s">
        <v>990</v>
      </c>
      <c r="Y1892" s="6" t="s">
        <v>1117</v>
      </c>
      <c r="Z1892" s="6" t="s">
        <v>4828</v>
      </c>
    </row>
    <row r="1893" spans="1:26" ht="13.2">
      <c r="A1893" s="5">
        <v>45176.805106273147</v>
      </c>
      <c r="B1893" s="6" t="s">
        <v>4829</v>
      </c>
      <c r="C1893" s="6" t="s">
        <v>27</v>
      </c>
      <c r="D1893" s="6" t="s">
        <v>3449</v>
      </c>
      <c r="E1893" s="6" t="s">
        <v>75</v>
      </c>
      <c r="F1893" s="6" t="s">
        <v>76</v>
      </c>
      <c r="G1893" s="6" t="s">
        <v>58</v>
      </c>
      <c r="H1893" s="6" t="s">
        <v>112</v>
      </c>
      <c r="I1893" s="6" t="s">
        <v>47</v>
      </c>
      <c r="J1893" s="6" t="s">
        <v>48</v>
      </c>
      <c r="K1893" s="6" t="s">
        <v>48</v>
      </c>
      <c r="L1893" s="6" t="s">
        <v>48</v>
      </c>
      <c r="M1893" s="6" t="s">
        <v>48</v>
      </c>
      <c r="N1893" s="6" t="s">
        <v>48</v>
      </c>
      <c r="O1893" s="6" t="s">
        <v>49</v>
      </c>
      <c r="P1893" s="6" t="s">
        <v>49</v>
      </c>
      <c r="Q1893" s="6" t="s">
        <v>49</v>
      </c>
      <c r="R1893" s="6" t="s">
        <v>49</v>
      </c>
      <c r="S1893" s="6" t="s">
        <v>49</v>
      </c>
      <c r="T1893" s="6" t="s">
        <v>49</v>
      </c>
      <c r="U1893" s="6" t="s">
        <v>49</v>
      </c>
      <c r="V1893" s="6" t="s">
        <v>49</v>
      </c>
      <c r="W1893" s="6" t="s">
        <v>95</v>
      </c>
      <c r="X1893" s="6" t="s">
        <v>1193</v>
      </c>
      <c r="Y1893" s="6" t="s">
        <v>72</v>
      </c>
      <c r="Z1893" s="6" t="s">
        <v>4830</v>
      </c>
    </row>
    <row r="1894" spans="1:26" ht="13.2">
      <c r="A1894" s="5">
        <v>45176.806107696757</v>
      </c>
      <c r="B1894" s="6" t="s">
        <v>4837</v>
      </c>
      <c r="C1894" s="6" t="s">
        <v>27</v>
      </c>
      <c r="D1894" s="6" t="s">
        <v>4838</v>
      </c>
      <c r="E1894" s="6" t="s">
        <v>75</v>
      </c>
      <c r="F1894" s="6" t="s">
        <v>76</v>
      </c>
      <c r="G1894" s="6" t="s">
        <v>31</v>
      </c>
      <c r="H1894" s="6" t="s">
        <v>46</v>
      </c>
      <c r="I1894" s="6" t="s">
        <v>47</v>
      </c>
      <c r="J1894" s="6" t="s">
        <v>35</v>
      </c>
      <c r="K1894" s="6" t="s">
        <v>48</v>
      </c>
      <c r="L1894" s="6" t="s">
        <v>35</v>
      </c>
      <c r="M1894" s="6" t="s">
        <v>35</v>
      </c>
      <c r="N1894" s="6" t="s">
        <v>35</v>
      </c>
      <c r="O1894" s="6" t="s">
        <v>49</v>
      </c>
      <c r="P1894" s="6" t="s">
        <v>49</v>
      </c>
      <c r="Q1894" s="6" t="s">
        <v>49</v>
      </c>
      <c r="R1894" s="6" t="s">
        <v>49</v>
      </c>
      <c r="S1894" s="6" t="s">
        <v>49</v>
      </c>
      <c r="T1894" s="6" t="s">
        <v>49</v>
      </c>
      <c r="U1894" s="6" t="s">
        <v>49</v>
      </c>
      <c r="V1894" s="6" t="s">
        <v>49</v>
      </c>
      <c r="W1894" s="6" t="s">
        <v>191</v>
      </c>
      <c r="X1894" s="6" t="s">
        <v>4839</v>
      </c>
      <c r="Y1894" s="6" t="s">
        <v>4840</v>
      </c>
      <c r="Z1894" s="6" t="s">
        <v>4841</v>
      </c>
    </row>
    <row r="1895" spans="1:26" ht="13.2">
      <c r="A1895" s="5">
        <v>45176.807168680556</v>
      </c>
      <c r="B1895" s="6" t="s">
        <v>4842</v>
      </c>
      <c r="C1895" s="6" t="s">
        <v>27</v>
      </c>
      <c r="D1895" s="6" t="s">
        <v>4843</v>
      </c>
      <c r="E1895" s="6" t="s">
        <v>75</v>
      </c>
      <c r="F1895" s="6" t="s">
        <v>30</v>
      </c>
      <c r="G1895" s="6" t="s">
        <v>31</v>
      </c>
      <c r="H1895" s="6" t="s">
        <v>83</v>
      </c>
      <c r="I1895" s="6" t="s">
        <v>47</v>
      </c>
      <c r="J1895" s="6" t="s">
        <v>48</v>
      </c>
      <c r="K1895" s="6" t="s">
        <v>48</v>
      </c>
      <c r="L1895" s="6" t="s">
        <v>35</v>
      </c>
      <c r="M1895" s="6" t="s">
        <v>48</v>
      </c>
      <c r="N1895" s="6" t="s">
        <v>48</v>
      </c>
      <c r="O1895" s="6" t="s">
        <v>49</v>
      </c>
      <c r="P1895" s="6" t="s">
        <v>49</v>
      </c>
      <c r="Q1895" s="6" t="s">
        <v>49</v>
      </c>
      <c r="R1895" s="6" t="s">
        <v>49</v>
      </c>
      <c r="S1895" s="6" t="s">
        <v>49</v>
      </c>
      <c r="T1895" s="6" t="s">
        <v>49</v>
      </c>
      <c r="U1895" s="6" t="s">
        <v>49</v>
      </c>
      <c r="V1895" s="6" t="s">
        <v>37</v>
      </c>
      <c r="W1895" s="6" t="s">
        <v>95</v>
      </c>
      <c r="X1895" s="6" t="s">
        <v>1805</v>
      </c>
      <c r="Y1895" s="6" t="s">
        <v>193</v>
      </c>
      <c r="Z1895" s="6" t="s">
        <v>4844</v>
      </c>
    </row>
    <row r="1896" spans="1:26" ht="13.2">
      <c r="A1896" s="5">
        <v>45176.808954039356</v>
      </c>
      <c r="B1896" s="6" t="s">
        <v>4849</v>
      </c>
      <c r="C1896" s="6" t="s">
        <v>27</v>
      </c>
      <c r="D1896" s="6" t="s">
        <v>521</v>
      </c>
      <c r="E1896" s="6" t="s">
        <v>75</v>
      </c>
      <c r="F1896" s="6" t="s">
        <v>76</v>
      </c>
      <c r="G1896" s="6" t="s">
        <v>58</v>
      </c>
      <c r="H1896" s="6" t="s">
        <v>83</v>
      </c>
      <c r="I1896" s="6" t="s">
        <v>47</v>
      </c>
      <c r="J1896" s="6" t="s">
        <v>48</v>
      </c>
      <c r="K1896" s="6" t="s">
        <v>60</v>
      </c>
      <c r="L1896" s="6" t="s">
        <v>60</v>
      </c>
      <c r="M1896" s="6" t="s">
        <v>60</v>
      </c>
      <c r="N1896" s="6" t="s">
        <v>48</v>
      </c>
      <c r="O1896" s="6" t="s">
        <v>49</v>
      </c>
      <c r="P1896" s="6" t="s">
        <v>49</v>
      </c>
      <c r="Q1896" s="6" t="s">
        <v>49</v>
      </c>
      <c r="R1896" s="6" t="s">
        <v>69</v>
      </c>
      <c r="S1896" s="6" t="s">
        <v>69</v>
      </c>
      <c r="T1896" s="6" t="s">
        <v>49</v>
      </c>
      <c r="U1896" s="6" t="s">
        <v>69</v>
      </c>
      <c r="V1896" s="6" t="s">
        <v>49</v>
      </c>
      <c r="W1896" s="6" t="s">
        <v>4850</v>
      </c>
      <c r="X1896" s="6" t="s">
        <v>1052</v>
      </c>
      <c r="Y1896" s="6" t="s">
        <v>151</v>
      </c>
      <c r="Z1896" s="6" t="s">
        <v>4851</v>
      </c>
    </row>
    <row r="1897" spans="1:26" ht="13.2">
      <c r="A1897" s="5">
        <v>45176.811171331021</v>
      </c>
      <c r="B1897" s="6" t="s">
        <v>4864</v>
      </c>
      <c r="C1897" s="6" t="s">
        <v>27</v>
      </c>
      <c r="D1897" s="6" t="s">
        <v>66</v>
      </c>
      <c r="E1897" s="6" t="s">
        <v>29</v>
      </c>
      <c r="F1897" s="6" t="s">
        <v>30</v>
      </c>
      <c r="G1897" s="6" t="s">
        <v>31</v>
      </c>
      <c r="H1897" s="6" t="s">
        <v>112</v>
      </c>
      <c r="I1897" s="6" t="s">
        <v>47</v>
      </c>
      <c r="J1897" s="6" t="s">
        <v>35</v>
      </c>
      <c r="K1897" s="6" t="s">
        <v>60</v>
      </c>
      <c r="L1897" s="6" t="s">
        <v>60</v>
      </c>
      <c r="M1897" s="6" t="s">
        <v>35</v>
      </c>
      <c r="N1897" s="6" t="s">
        <v>60</v>
      </c>
      <c r="O1897" s="6" t="s">
        <v>68</v>
      </c>
      <c r="P1897" s="6" t="s">
        <v>37</v>
      </c>
      <c r="Q1897" s="6" t="s">
        <v>37</v>
      </c>
      <c r="R1897" s="6" t="s">
        <v>49</v>
      </c>
      <c r="S1897" s="6" t="s">
        <v>37</v>
      </c>
      <c r="T1897" s="6" t="s">
        <v>69</v>
      </c>
      <c r="U1897" s="6" t="s">
        <v>69</v>
      </c>
      <c r="V1897" s="6" t="s">
        <v>69</v>
      </c>
      <c r="W1897" s="6" t="s">
        <v>197</v>
      </c>
      <c r="X1897" s="6" t="s">
        <v>1058</v>
      </c>
      <c r="Y1897" s="6" t="s">
        <v>474</v>
      </c>
      <c r="Z1897" s="6" t="s">
        <v>4865</v>
      </c>
    </row>
    <row r="1898" spans="1:26" ht="13.2">
      <c r="A1898" s="5">
        <v>45176.81117695602</v>
      </c>
      <c r="B1898" s="6" t="s">
        <v>4866</v>
      </c>
      <c r="C1898" s="6" t="s">
        <v>27</v>
      </c>
      <c r="D1898" s="6" t="s">
        <v>66</v>
      </c>
      <c r="E1898" s="6" t="s">
        <v>75</v>
      </c>
      <c r="F1898" s="6" t="s">
        <v>30</v>
      </c>
      <c r="G1898" s="6" t="s">
        <v>31</v>
      </c>
      <c r="H1898" s="6" t="s">
        <v>226</v>
      </c>
      <c r="I1898" s="6" t="s">
        <v>33</v>
      </c>
      <c r="J1898" s="6" t="s">
        <v>48</v>
      </c>
      <c r="K1898" s="6" t="s">
        <v>48</v>
      </c>
      <c r="L1898" s="6" t="s">
        <v>34</v>
      </c>
      <c r="M1898" s="6" t="s">
        <v>48</v>
      </c>
      <c r="N1898" s="6" t="s">
        <v>48</v>
      </c>
      <c r="O1898" s="6" t="s">
        <v>68</v>
      </c>
      <c r="P1898" s="6" t="s">
        <v>49</v>
      </c>
      <c r="Q1898" s="6" t="s">
        <v>37</v>
      </c>
      <c r="R1898" s="6" t="s">
        <v>69</v>
      </c>
      <c r="S1898" s="6" t="s">
        <v>37</v>
      </c>
      <c r="T1898" s="6" t="s">
        <v>37</v>
      </c>
      <c r="U1898" s="6" t="s">
        <v>37</v>
      </c>
      <c r="V1898" s="6" t="s">
        <v>49</v>
      </c>
      <c r="W1898" s="6" t="s">
        <v>126</v>
      </c>
      <c r="X1898" s="6" t="s">
        <v>940</v>
      </c>
      <c r="Y1898" s="6" t="s">
        <v>90</v>
      </c>
      <c r="Z1898" s="6" t="s">
        <v>4867</v>
      </c>
    </row>
    <row r="1899" spans="1:26" ht="13.2">
      <c r="A1899" s="5">
        <v>45176.811752997688</v>
      </c>
      <c r="B1899" s="6" t="s">
        <v>4870</v>
      </c>
      <c r="C1899" s="6" t="s">
        <v>44</v>
      </c>
      <c r="D1899" s="6" t="s">
        <v>4871</v>
      </c>
      <c r="E1899" s="6" t="s">
        <v>29</v>
      </c>
      <c r="F1899" s="6" t="s">
        <v>30</v>
      </c>
      <c r="G1899" s="6" t="s">
        <v>214</v>
      </c>
      <c r="H1899" s="6" t="s">
        <v>4872</v>
      </c>
      <c r="I1899" s="6" t="s">
        <v>33</v>
      </c>
      <c r="J1899" s="6" t="s">
        <v>35</v>
      </c>
      <c r="K1899" s="6" t="s">
        <v>35</v>
      </c>
      <c r="L1899" s="6" t="s">
        <v>48</v>
      </c>
      <c r="M1899" s="6" t="s">
        <v>35</v>
      </c>
      <c r="N1899" s="6" t="s">
        <v>34</v>
      </c>
      <c r="O1899" s="6" t="s">
        <v>87</v>
      </c>
      <c r="P1899" s="6" t="s">
        <v>38</v>
      </c>
      <c r="Q1899" s="6" t="s">
        <v>37</v>
      </c>
      <c r="R1899" s="6" t="s">
        <v>49</v>
      </c>
      <c r="S1899" s="6" t="s">
        <v>69</v>
      </c>
      <c r="T1899" s="6" t="s">
        <v>37</v>
      </c>
      <c r="U1899" s="6" t="s">
        <v>38</v>
      </c>
      <c r="V1899" s="6" t="s">
        <v>37</v>
      </c>
      <c r="W1899" s="6" t="s">
        <v>154</v>
      </c>
      <c r="X1899" s="6" t="s">
        <v>3031</v>
      </c>
      <c r="Y1899" s="6" t="s">
        <v>188</v>
      </c>
      <c r="Z1899" s="6" t="s">
        <v>4873</v>
      </c>
    </row>
    <row r="1900" spans="1:26" ht="13.2">
      <c r="A1900" s="5">
        <v>45176.813051828707</v>
      </c>
      <c r="B1900" s="6" t="s">
        <v>4874</v>
      </c>
      <c r="C1900" s="6" t="s">
        <v>27</v>
      </c>
      <c r="D1900" s="6" t="s">
        <v>4875</v>
      </c>
      <c r="E1900" s="6" t="s">
        <v>75</v>
      </c>
      <c r="F1900" s="6" t="s">
        <v>248</v>
      </c>
      <c r="G1900" s="6" t="s">
        <v>31</v>
      </c>
      <c r="H1900" s="6" t="s">
        <v>59</v>
      </c>
      <c r="I1900" s="6" t="s">
        <v>47</v>
      </c>
      <c r="J1900" s="6" t="s">
        <v>48</v>
      </c>
      <c r="K1900" s="6" t="s">
        <v>48</v>
      </c>
      <c r="L1900" s="6" t="s">
        <v>48</v>
      </c>
      <c r="M1900" s="6" t="s">
        <v>48</v>
      </c>
      <c r="N1900" s="6" t="s">
        <v>48</v>
      </c>
      <c r="O1900" s="6" t="s">
        <v>49</v>
      </c>
      <c r="P1900" s="6" t="s">
        <v>49</v>
      </c>
      <c r="Q1900" s="6" t="s">
        <v>49</v>
      </c>
      <c r="R1900" s="6" t="s">
        <v>49</v>
      </c>
      <c r="S1900" s="6" t="s">
        <v>49</v>
      </c>
      <c r="T1900" s="6" t="s">
        <v>49</v>
      </c>
      <c r="U1900" s="6" t="s">
        <v>49</v>
      </c>
      <c r="V1900" s="6" t="s">
        <v>49</v>
      </c>
      <c r="W1900" s="6" t="s">
        <v>191</v>
      </c>
      <c r="X1900" s="6" t="s">
        <v>1536</v>
      </c>
      <c r="Y1900" s="6" t="s">
        <v>79</v>
      </c>
      <c r="Z1900" s="6" t="s">
        <v>4876</v>
      </c>
    </row>
    <row r="1901" spans="1:26" ht="13.2">
      <c r="A1901" s="5">
        <v>45176.813657789353</v>
      </c>
      <c r="B1901" s="6" t="s">
        <v>4877</v>
      </c>
      <c r="C1901" s="6" t="s">
        <v>44</v>
      </c>
      <c r="D1901" s="6" t="s">
        <v>4878</v>
      </c>
      <c r="E1901" s="6" t="s">
        <v>75</v>
      </c>
      <c r="F1901" s="6" t="s">
        <v>30</v>
      </c>
      <c r="G1901" s="6" t="s">
        <v>58</v>
      </c>
      <c r="H1901" s="6" t="s">
        <v>83</v>
      </c>
      <c r="I1901" s="6" t="s">
        <v>47</v>
      </c>
      <c r="J1901" s="6" t="s">
        <v>35</v>
      </c>
      <c r="K1901" s="6" t="s">
        <v>48</v>
      </c>
      <c r="L1901" s="6" t="s">
        <v>48</v>
      </c>
      <c r="M1901" s="6" t="s">
        <v>48</v>
      </c>
      <c r="N1901" s="6" t="s">
        <v>35</v>
      </c>
      <c r="O1901" s="6" t="s">
        <v>49</v>
      </c>
      <c r="P1901" s="6" t="s">
        <v>49</v>
      </c>
      <c r="Q1901" s="6" t="s">
        <v>37</v>
      </c>
      <c r="R1901" s="6" t="s">
        <v>49</v>
      </c>
      <c r="S1901" s="6" t="s">
        <v>49</v>
      </c>
      <c r="T1901" s="6" t="s">
        <v>49</v>
      </c>
      <c r="U1901" s="6" t="s">
        <v>49</v>
      </c>
      <c r="V1901" s="6" t="s">
        <v>37</v>
      </c>
      <c r="W1901" s="6" t="s">
        <v>50</v>
      </c>
      <c r="X1901" s="6" t="s">
        <v>1026</v>
      </c>
      <c r="Y1901" s="6" t="s">
        <v>1108</v>
      </c>
      <c r="Z1901" s="6" t="s">
        <v>4879</v>
      </c>
    </row>
    <row r="1902" spans="1:26" ht="13.2">
      <c r="A1902" s="5">
        <v>45176.814866678236</v>
      </c>
      <c r="B1902" s="6" t="s">
        <v>4880</v>
      </c>
      <c r="C1902" s="6" t="s">
        <v>27</v>
      </c>
      <c r="D1902" s="6" t="s">
        <v>4881</v>
      </c>
      <c r="E1902" s="6" t="s">
        <v>56</v>
      </c>
      <c r="F1902" s="6" t="s">
        <v>76</v>
      </c>
      <c r="G1902" s="6" t="s">
        <v>31</v>
      </c>
      <c r="H1902" s="6" t="s">
        <v>94</v>
      </c>
      <c r="I1902" s="6" t="s">
        <v>47</v>
      </c>
      <c r="J1902" s="6" t="s">
        <v>48</v>
      </c>
      <c r="K1902" s="6" t="s">
        <v>48</v>
      </c>
      <c r="L1902" s="6" t="s">
        <v>60</v>
      </c>
      <c r="M1902" s="6" t="s">
        <v>48</v>
      </c>
      <c r="N1902" s="6" t="s">
        <v>48</v>
      </c>
      <c r="O1902" s="6" t="s">
        <v>68</v>
      </c>
      <c r="P1902" s="6" t="s">
        <v>69</v>
      </c>
      <c r="Q1902" s="6" t="s">
        <v>49</v>
      </c>
      <c r="R1902" s="6" t="s">
        <v>69</v>
      </c>
      <c r="S1902" s="6" t="s">
        <v>49</v>
      </c>
      <c r="T1902" s="6" t="s">
        <v>49</v>
      </c>
      <c r="U1902" s="6" t="s">
        <v>49</v>
      </c>
      <c r="V1902" s="6" t="s">
        <v>49</v>
      </c>
      <c r="W1902" s="6" t="s">
        <v>70</v>
      </c>
      <c r="X1902" s="6" t="s">
        <v>1026</v>
      </c>
      <c r="Y1902" s="6" t="s">
        <v>79</v>
      </c>
      <c r="Z1902" s="6" t="s">
        <v>4882</v>
      </c>
    </row>
    <row r="1903" spans="1:26" ht="13.2">
      <c r="A1903" s="5">
        <v>45176.815803437501</v>
      </c>
      <c r="B1903" s="6" t="s">
        <v>4885</v>
      </c>
      <c r="C1903" s="6" t="s">
        <v>27</v>
      </c>
      <c r="D1903" s="6" t="s">
        <v>4886</v>
      </c>
      <c r="E1903" s="6" t="s">
        <v>230</v>
      </c>
      <c r="F1903" s="6" t="s">
        <v>30</v>
      </c>
      <c r="G1903" s="6" t="s">
        <v>31</v>
      </c>
      <c r="H1903" s="6" t="s">
        <v>125</v>
      </c>
      <c r="I1903" s="6" t="s">
        <v>47</v>
      </c>
      <c r="J1903" s="6" t="s">
        <v>48</v>
      </c>
      <c r="K1903" s="6" t="s">
        <v>60</v>
      </c>
      <c r="L1903" s="6" t="s">
        <v>48</v>
      </c>
      <c r="M1903" s="6" t="s">
        <v>48</v>
      </c>
      <c r="N1903" s="6" t="s">
        <v>48</v>
      </c>
      <c r="O1903" s="6" t="s">
        <v>68</v>
      </c>
      <c r="P1903" s="6" t="s">
        <v>49</v>
      </c>
      <c r="Q1903" s="6" t="s">
        <v>49</v>
      </c>
      <c r="R1903" s="6" t="s">
        <v>69</v>
      </c>
      <c r="S1903" s="6" t="s">
        <v>49</v>
      </c>
      <c r="T1903" s="6" t="s">
        <v>49</v>
      </c>
      <c r="U1903" s="6" t="s">
        <v>49</v>
      </c>
      <c r="V1903" s="6" t="s">
        <v>49</v>
      </c>
      <c r="W1903" s="6" t="s">
        <v>95</v>
      </c>
      <c r="X1903" s="6" t="s">
        <v>1302</v>
      </c>
      <c r="Y1903" s="6" t="s">
        <v>1108</v>
      </c>
      <c r="Z1903" s="6" t="s">
        <v>4887</v>
      </c>
    </row>
    <row r="1904" spans="1:26" ht="13.2">
      <c r="A1904" s="5">
        <v>45176.817304872689</v>
      </c>
      <c r="B1904" s="6" t="s">
        <v>4889</v>
      </c>
      <c r="C1904" s="6" t="s">
        <v>27</v>
      </c>
      <c r="D1904" s="6" t="s">
        <v>4890</v>
      </c>
      <c r="E1904" s="6" t="s">
        <v>29</v>
      </c>
      <c r="F1904" s="6" t="s">
        <v>30</v>
      </c>
      <c r="G1904" s="6" t="s">
        <v>31</v>
      </c>
      <c r="H1904" s="6" t="s">
        <v>148</v>
      </c>
      <c r="I1904" s="6" t="s">
        <v>33</v>
      </c>
      <c r="J1904" s="6" t="s">
        <v>35</v>
      </c>
      <c r="K1904" s="6" t="s">
        <v>48</v>
      </c>
      <c r="L1904" s="6" t="s">
        <v>35</v>
      </c>
      <c r="M1904" s="6" t="s">
        <v>48</v>
      </c>
      <c r="N1904" s="6" t="s">
        <v>48</v>
      </c>
      <c r="O1904" s="6" t="s">
        <v>49</v>
      </c>
      <c r="P1904" s="6" t="s">
        <v>49</v>
      </c>
      <c r="Q1904" s="6" t="s">
        <v>37</v>
      </c>
      <c r="R1904" s="6" t="s">
        <v>69</v>
      </c>
      <c r="S1904" s="6" t="s">
        <v>49</v>
      </c>
      <c r="T1904" s="6" t="s">
        <v>37</v>
      </c>
      <c r="U1904" s="6" t="s">
        <v>49</v>
      </c>
      <c r="V1904" s="6" t="s">
        <v>37</v>
      </c>
      <c r="W1904" s="6" t="s">
        <v>191</v>
      </c>
      <c r="X1904" s="6" t="s">
        <v>1578</v>
      </c>
      <c r="Y1904" s="6" t="s">
        <v>151</v>
      </c>
      <c r="Z1904" s="6" t="s">
        <v>4891</v>
      </c>
    </row>
    <row r="1905" spans="1:26" ht="13.2">
      <c r="A1905" s="5">
        <v>45176.818603136577</v>
      </c>
      <c r="B1905" s="6" t="s">
        <v>4892</v>
      </c>
      <c r="C1905" s="6" t="s">
        <v>27</v>
      </c>
      <c r="D1905" s="6" t="s">
        <v>4893</v>
      </c>
      <c r="E1905" s="6" t="s">
        <v>75</v>
      </c>
      <c r="F1905" s="6" t="s">
        <v>30</v>
      </c>
      <c r="G1905" s="6" t="s">
        <v>31</v>
      </c>
      <c r="H1905" s="6" t="s">
        <v>46</v>
      </c>
      <c r="I1905" s="6" t="s">
        <v>47</v>
      </c>
      <c r="J1905" s="6" t="s">
        <v>35</v>
      </c>
      <c r="K1905" s="6" t="s">
        <v>48</v>
      </c>
      <c r="L1905" s="6" t="s">
        <v>48</v>
      </c>
      <c r="M1905" s="6" t="s">
        <v>48</v>
      </c>
      <c r="N1905" s="6" t="s">
        <v>48</v>
      </c>
      <c r="O1905" s="6" t="s">
        <v>49</v>
      </c>
      <c r="P1905" s="6" t="s">
        <v>37</v>
      </c>
      <c r="Q1905" s="6" t="s">
        <v>37</v>
      </c>
      <c r="R1905" s="6" t="s">
        <v>49</v>
      </c>
      <c r="S1905" s="6" t="s">
        <v>49</v>
      </c>
      <c r="T1905" s="6" t="s">
        <v>49</v>
      </c>
      <c r="U1905" s="6" t="s">
        <v>49</v>
      </c>
      <c r="V1905" s="6" t="s">
        <v>49</v>
      </c>
      <c r="W1905" s="6" t="s">
        <v>149</v>
      </c>
      <c r="X1905" s="6" t="s">
        <v>2209</v>
      </c>
      <c r="Y1905" s="6" t="s">
        <v>431</v>
      </c>
      <c r="Z1905" s="6" t="s">
        <v>4894</v>
      </c>
    </row>
    <row r="1906" spans="1:26" ht="13.2">
      <c r="A1906" s="5">
        <v>45176.818732974541</v>
      </c>
      <c r="B1906" s="6" t="s">
        <v>4895</v>
      </c>
      <c r="C1906" s="6" t="s">
        <v>27</v>
      </c>
      <c r="D1906" s="6" t="s">
        <v>807</v>
      </c>
      <c r="E1906" s="6" t="s">
        <v>29</v>
      </c>
      <c r="F1906" s="6" t="s">
        <v>30</v>
      </c>
      <c r="G1906" s="6" t="s">
        <v>214</v>
      </c>
      <c r="H1906" s="6" t="s">
        <v>807</v>
      </c>
      <c r="I1906" s="6" t="s">
        <v>33</v>
      </c>
      <c r="J1906" s="6" t="s">
        <v>35</v>
      </c>
      <c r="K1906" s="6" t="s">
        <v>35</v>
      </c>
      <c r="L1906" s="6" t="s">
        <v>35</v>
      </c>
      <c r="M1906" s="6" t="s">
        <v>35</v>
      </c>
      <c r="N1906" s="6" t="s">
        <v>35</v>
      </c>
      <c r="O1906" s="6" t="s">
        <v>49</v>
      </c>
      <c r="P1906" s="6" t="s">
        <v>49</v>
      </c>
      <c r="Q1906" s="6" t="s">
        <v>37</v>
      </c>
      <c r="R1906" s="6" t="s">
        <v>37</v>
      </c>
      <c r="S1906" s="6" t="s">
        <v>37</v>
      </c>
      <c r="T1906" s="6" t="s">
        <v>37</v>
      </c>
      <c r="U1906" s="6" t="s">
        <v>49</v>
      </c>
      <c r="V1906" s="6" t="s">
        <v>37</v>
      </c>
      <c r="W1906" s="6" t="s">
        <v>106</v>
      </c>
      <c r="X1906" s="6" t="s">
        <v>1006</v>
      </c>
      <c r="Y1906" s="6" t="s">
        <v>4304</v>
      </c>
      <c r="Z1906" s="6" t="s">
        <v>4896</v>
      </c>
    </row>
    <row r="1907" spans="1:26" ht="13.2">
      <c r="A1907" s="5">
        <v>45176.821411747689</v>
      </c>
      <c r="B1907" s="6" t="s">
        <v>4897</v>
      </c>
      <c r="C1907" s="6" t="s">
        <v>27</v>
      </c>
      <c r="D1907" s="6" t="s">
        <v>111</v>
      </c>
      <c r="E1907" s="6" t="s">
        <v>75</v>
      </c>
      <c r="F1907" s="6" t="s">
        <v>76</v>
      </c>
      <c r="G1907" s="6" t="s">
        <v>31</v>
      </c>
      <c r="H1907" s="6" t="s">
        <v>125</v>
      </c>
      <c r="I1907" s="6" t="s">
        <v>47</v>
      </c>
      <c r="J1907" s="6" t="s">
        <v>48</v>
      </c>
      <c r="K1907" s="6" t="s">
        <v>48</v>
      </c>
      <c r="L1907" s="6" t="s">
        <v>48</v>
      </c>
      <c r="M1907" s="6" t="s">
        <v>48</v>
      </c>
      <c r="N1907" s="6" t="s">
        <v>60</v>
      </c>
      <c r="O1907" s="6" t="s">
        <v>49</v>
      </c>
      <c r="P1907" s="6" t="s">
        <v>49</v>
      </c>
      <c r="Q1907" s="6" t="s">
        <v>69</v>
      </c>
      <c r="R1907" s="6" t="s">
        <v>69</v>
      </c>
      <c r="S1907" s="6" t="s">
        <v>69</v>
      </c>
      <c r="T1907" s="6" t="s">
        <v>49</v>
      </c>
      <c r="U1907" s="6" t="s">
        <v>69</v>
      </c>
      <c r="V1907" s="6" t="s">
        <v>69</v>
      </c>
      <c r="W1907" s="6" t="s">
        <v>106</v>
      </c>
      <c r="X1907" s="6" t="s">
        <v>1698</v>
      </c>
      <c r="Y1907" s="6" t="s">
        <v>323</v>
      </c>
      <c r="Z1907" s="6" t="s">
        <v>4898</v>
      </c>
    </row>
    <row r="1908" spans="1:26" ht="13.2">
      <c r="A1908" s="5">
        <v>45176.821951828708</v>
      </c>
      <c r="B1908" s="6" t="s">
        <v>4901</v>
      </c>
      <c r="C1908" s="6" t="s">
        <v>27</v>
      </c>
      <c r="D1908" s="6" t="s">
        <v>521</v>
      </c>
      <c r="E1908" s="6" t="s">
        <v>29</v>
      </c>
      <c r="F1908" s="6" t="s">
        <v>30</v>
      </c>
      <c r="G1908" s="6" t="s">
        <v>31</v>
      </c>
      <c r="H1908" s="6" t="s">
        <v>46</v>
      </c>
      <c r="I1908" s="6" t="s">
        <v>33</v>
      </c>
      <c r="J1908" s="6" t="s">
        <v>34</v>
      </c>
      <c r="K1908" s="6" t="s">
        <v>35</v>
      </c>
      <c r="L1908" s="6" t="s">
        <v>35</v>
      </c>
      <c r="M1908" s="6" t="s">
        <v>35</v>
      </c>
      <c r="N1908" s="6" t="s">
        <v>35</v>
      </c>
      <c r="O1908" s="6" t="s">
        <v>49</v>
      </c>
      <c r="P1908" s="6" t="s">
        <v>37</v>
      </c>
      <c r="Q1908" s="6" t="s">
        <v>37</v>
      </c>
      <c r="R1908" s="6" t="s">
        <v>37</v>
      </c>
      <c r="S1908" s="6" t="s">
        <v>37</v>
      </c>
      <c r="T1908" s="6" t="s">
        <v>37</v>
      </c>
      <c r="U1908" s="6" t="s">
        <v>37</v>
      </c>
      <c r="V1908" s="6" t="s">
        <v>37</v>
      </c>
      <c r="W1908" s="6" t="s">
        <v>132</v>
      </c>
      <c r="X1908" s="6" t="s">
        <v>1578</v>
      </c>
      <c r="Y1908" s="6" t="s">
        <v>79</v>
      </c>
      <c r="Z1908" s="6" t="s">
        <v>4902</v>
      </c>
    </row>
    <row r="1909" spans="1:26" ht="13.2">
      <c r="A1909" s="5">
        <v>45176.822095601849</v>
      </c>
      <c r="B1909" s="6" t="s">
        <v>4889</v>
      </c>
      <c r="C1909" s="6" t="s">
        <v>27</v>
      </c>
      <c r="D1909" s="6" t="s">
        <v>4903</v>
      </c>
      <c r="E1909" s="6" t="s">
        <v>29</v>
      </c>
      <c r="F1909" s="6" t="s">
        <v>30</v>
      </c>
      <c r="G1909" s="6" t="s">
        <v>31</v>
      </c>
      <c r="H1909" s="6" t="s">
        <v>148</v>
      </c>
      <c r="I1909" s="6" t="s">
        <v>33</v>
      </c>
      <c r="J1909" s="6" t="s">
        <v>35</v>
      </c>
      <c r="K1909" s="6" t="s">
        <v>35</v>
      </c>
      <c r="L1909" s="6" t="s">
        <v>35</v>
      </c>
      <c r="M1909" s="6" t="s">
        <v>35</v>
      </c>
      <c r="N1909" s="6" t="s">
        <v>35</v>
      </c>
      <c r="O1909" s="6" t="s">
        <v>49</v>
      </c>
      <c r="P1909" s="6" t="s">
        <v>49</v>
      </c>
      <c r="Q1909" s="6" t="s">
        <v>37</v>
      </c>
      <c r="R1909" s="6" t="s">
        <v>49</v>
      </c>
      <c r="S1909" s="6" t="s">
        <v>37</v>
      </c>
      <c r="T1909" s="6" t="s">
        <v>37</v>
      </c>
      <c r="U1909" s="6" t="s">
        <v>37</v>
      </c>
      <c r="V1909" s="6" t="s">
        <v>37</v>
      </c>
      <c r="W1909" s="6" t="s">
        <v>191</v>
      </c>
      <c r="X1909" s="6" t="s">
        <v>1391</v>
      </c>
      <c r="Y1909" s="6" t="s">
        <v>151</v>
      </c>
      <c r="Z1909" s="6" t="s">
        <v>4904</v>
      </c>
    </row>
    <row r="1910" spans="1:26" ht="13.2">
      <c r="A1910" s="5">
        <v>45176.822892465279</v>
      </c>
      <c r="B1910" s="6" t="s">
        <v>4908</v>
      </c>
      <c r="C1910" s="6" t="s">
        <v>44</v>
      </c>
      <c r="D1910" s="6" t="s">
        <v>4909</v>
      </c>
      <c r="E1910" s="6" t="s">
        <v>75</v>
      </c>
      <c r="F1910" s="6" t="s">
        <v>76</v>
      </c>
      <c r="G1910" s="6" t="s">
        <v>31</v>
      </c>
      <c r="H1910" s="6" t="s">
        <v>226</v>
      </c>
      <c r="I1910" s="6" t="s">
        <v>33</v>
      </c>
      <c r="J1910" s="6" t="s">
        <v>35</v>
      </c>
      <c r="K1910" s="6" t="s">
        <v>48</v>
      </c>
      <c r="L1910" s="6" t="s">
        <v>48</v>
      </c>
      <c r="M1910" s="6" t="s">
        <v>48</v>
      </c>
      <c r="N1910" s="6" t="s">
        <v>35</v>
      </c>
      <c r="O1910" s="6" t="s">
        <v>49</v>
      </c>
      <c r="P1910" s="6" t="s">
        <v>37</v>
      </c>
      <c r="Q1910" s="6" t="s">
        <v>49</v>
      </c>
      <c r="R1910" s="6" t="s">
        <v>49</v>
      </c>
      <c r="S1910" s="6" t="s">
        <v>49</v>
      </c>
      <c r="T1910" s="6" t="s">
        <v>49</v>
      </c>
      <c r="U1910" s="6" t="s">
        <v>49</v>
      </c>
      <c r="V1910" s="6" t="s">
        <v>49</v>
      </c>
      <c r="W1910" s="6" t="s">
        <v>206</v>
      </c>
      <c r="X1910" s="6" t="s">
        <v>1084</v>
      </c>
      <c r="Y1910" s="6" t="s">
        <v>415</v>
      </c>
      <c r="Z1910" s="6" t="s">
        <v>4910</v>
      </c>
    </row>
    <row r="1911" spans="1:26" ht="13.2">
      <c r="A1911" s="5">
        <v>45176.824757418981</v>
      </c>
      <c r="B1911" s="6" t="s">
        <v>4915</v>
      </c>
      <c r="C1911" s="6" t="s">
        <v>44</v>
      </c>
      <c r="D1911" s="6" t="s">
        <v>82</v>
      </c>
      <c r="E1911" s="6" t="s">
        <v>75</v>
      </c>
      <c r="F1911" s="6" t="s">
        <v>76</v>
      </c>
      <c r="G1911" s="6" t="s">
        <v>31</v>
      </c>
      <c r="H1911" s="6" t="s">
        <v>32</v>
      </c>
      <c r="I1911" s="6" t="s">
        <v>47</v>
      </c>
      <c r="J1911" s="6" t="s">
        <v>48</v>
      </c>
      <c r="K1911" s="6" t="s">
        <v>60</v>
      </c>
      <c r="L1911" s="6" t="s">
        <v>60</v>
      </c>
      <c r="M1911" s="6" t="s">
        <v>48</v>
      </c>
      <c r="N1911" s="6" t="s">
        <v>48</v>
      </c>
      <c r="O1911" s="6" t="s">
        <v>49</v>
      </c>
      <c r="P1911" s="6" t="s">
        <v>49</v>
      </c>
      <c r="Q1911" s="6" t="s">
        <v>49</v>
      </c>
      <c r="R1911" s="6" t="s">
        <v>69</v>
      </c>
      <c r="S1911" s="6" t="s">
        <v>69</v>
      </c>
      <c r="T1911" s="6" t="s">
        <v>49</v>
      </c>
      <c r="U1911" s="6" t="s">
        <v>49</v>
      </c>
      <c r="V1911" s="6" t="s">
        <v>49</v>
      </c>
      <c r="W1911" s="6" t="s">
        <v>95</v>
      </c>
      <c r="X1911" s="6" t="s">
        <v>1246</v>
      </c>
      <c r="Y1911" s="6" t="s">
        <v>409</v>
      </c>
      <c r="Z1911" s="6" t="s">
        <v>4916</v>
      </c>
    </row>
    <row r="1912" spans="1:26" ht="13.2">
      <c r="A1912" s="5">
        <v>45176.825167789357</v>
      </c>
      <c r="B1912" s="6" t="s">
        <v>4921</v>
      </c>
      <c r="C1912" s="6" t="s">
        <v>27</v>
      </c>
      <c r="D1912" s="6" t="s">
        <v>1243</v>
      </c>
      <c r="E1912" s="6" t="s">
        <v>29</v>
      </c>
      <c r="F1912" s="6" t="s">
        <v>30</v>
      </c>
      <c r="G1912" s="6" t="s">
        <v>31</v>
      </c>
      <c r="H1912" s="6" t="s">
        <v>226</v>
      </c>
      <c r="I1912" s="6" t="s">
        <v>47</v>
      </c>
      <c r="J1912" s="6" t="s">
        <v>35</v>
      </c>
      <c r="K1912" s="6" t="s">
        <v>48</v>
      </c>
      <c r="L1912" s="6" t="s">
        <v>35</v>
      </c>
      <c r="M1912" s="6" t="s">
        <v>35</v>
      </c>
      <c r="N1912" s="6" t="s">
        <v>35</v>
      </c>
      <c r="O1912" s="6" t="s">
        <v>87</v>
      </c>
      <c r="P1912" s="6" t="s">
        <v>49</v>
      </c>
      <c r="Q1912" s="6" t="s">
        <v>37</v>
      </c>
      <c r="R1912" s="6" t="s">
        <v>37</v>
      </c>
      <c r="S1912" s="6" t="s">
        <v>49</v>
      </c>
      <c r="T1912" s="6" t="s">
        <v>49</v>
      </c>
      <c r="U1912" s="6" t="s">
        <v>69</v>
      </c>
      <c r="V1912" s="6" t="s">
        <v>37</v>
      </c>
      <c r="W1912" s="6" t="s">
        <v>113</v>
      </c>
      <c r="X1912" s="6" t="s">
        <v>974</v>
      </c>
      <c r="Y1912" s="6" t="s">
        <v>270</v>
      </c>
      <c r="Z1912" s="6" t="s">
        <v>4922</v>
      </c>
    </row>
    <row r="1913" spans="1:26" ht="13.2">
      <c r="A1913" s="5">
        <v>45176.825230196759</v>
      </c>
      <c r="B1913" s="6" t="s">
        <v>4923</v>
      </c>
      <c r="C1913" s="6" t="s">
        <v>27</v>
      </c>
      <c r="D1913" s="6" t="s">
        <v>196</v>
      </c>
      <c r="E1913" s="6" t="s">
        <v>29</v>
      </c>
      <c r="F1913" s="6" t="s">
        <v>30</v>
      </c>
      <c r="G1913" s="6" t="s">
        <v>58</v>
      </c>
      <c r="H1913" s="6" t="s">
        <v>32</v>
      </c>
      <c r="I1913" s="6" t="s">
        <v>33</v>
      </c>
      <c r="J1913" s="6" t="s">
        <v>48</v>
      </c>
      <c r="K1913" s="6" t="s">
        <v>35</v>
      </c>
      <c r="L1913" s="6" t="s">
        <v>35</v>
      </c>
      <c r="M1913" s="6" t="s">
        <v>35</v>
      </c>
      <c r="N1913" s="6" t="s">
        <v>35</v>
      </c>
      <c r="O1913" s="6" t="s">
        <v>49</v>
      </c>
      <c r="P1913" s="6" t="s">
        <v>49</v>
      </c>
      <c r="Q1913" s="6" t="s">
        <v>49</v>
      </c>
      <c r="R1913" s="6" t="s">
        <v>49</v>
      </c>
      <c r="S1913" s="6" t="s">
        <v>49</v>
      </c>
      <c r="T1913" s="6" t="s">
        <v>37</v>
      </c>
      <c r="U1913" s="6" t="s">
        <v>49</v>
      </c>
      <c r="V1913" s="6" t="s">
        <v>49</v>
      </c>
      <c r="W1913" s="6" t="s">
        <v>191</v>
      </c>
      <c r="X1913" s="6" t="s">
        <v>1673</v>
      </c>
      <c r="Y1913" s="6" t="s">
        <v>193</v>
      </c>
      <c r="Z1913" s="6" t="s">
        <v>4924</v>
      </c>
    </row>
    <row r="1914" spans="1:26" ht="13.2">
      <c r="A1914" s="5">
        <v>45176.825754340272</v>
      </c>
      <c r="B1914" s="6" t="s">
        <v>4925</v>
      </c>
      <c r="C1914" s="6" t="s">
        <v>27</v>
      </c>
      <c r="D1914" s="6" t="s">
        <v>4926</v>
      </c>
      <c r="E1914" s="6" t="s">
        <v>29</v>
      </c>
      <c r="F1914" s="6" t="s">
        <v>30</v>
      </c>
      <c r="G1914" s="6" t="s">
        <v>31</v>
      </c>
      <c r="H1914" s="6" t="s">
        <v>125</v>
      </c>
      <c r="I1914" s="6" t="s">
        <v>47</v>
      </c>
      <c r="J1914" s="6" t="s">
        <v>48</v>
      </c>
      <c r="K1914" s="6" t="s">
        <v>48</v>
      </c>
      <c r="L1914" s="6" t="s">
        <v>35</v>
      </c>
      <c r="M1914" s="6" t="s">
        <v>48</v>
      </c>
      <c r="N1914" s="6" t="s">
        <v>35</v>
      </c>
      <c r="O1914" s="6" t="s">
        <v>49</v>
      </c>
      <c r="P1914" s="6" t="s">
        <v>49</v>
      </c>
      <c r="Q1914" s="6" t="s">
        <v>49</v>
      </c>
      <c r="R1914" s="6" t="s">
        <v>49</v>
      </c>
      <c r="S1914" s="6" t="s">
        <v>49</v>
      </c>
      <c r="T1914" s="6" t="s">
        <v>49</v>
      </c>
      <c r="U1914" s="6" t="s">
        <v>49</v>
      </c>
      <c r="V1914" s="6" t="s">
        <v>49</v>
      </c>
      <c r="W1914" s="6" t="s">
        <v>106</v>
      </c>
      <c r="X1914" s="6" t="s">
        <v>1444</v>
      </c>
      <c r="Y1914" s="6" t="s">
        <v>267</v>
      </c>
      <c r="Z1914" s="6" t="s">
        <v>4927</v>
      </c>
    </row>
    <row r="1915" spans="1:26" ht="13.2">
      <c r="A1915" s="5">
        <v>45176.825996122687</v>
      </c>
      <c r="B1915" s="6" t="s">
        <v>4928</v>
      </c>
      <c r="C1915" s="6" t="s">
        <v>44</v>
      </c>
      <c r="D1915" s="6" t="s">
        <v>4929</v>
      </c>
      <c r="E1915" s="6" t="s">
        <v>75</v>
      </c>
      <c r="F1915" s="6" t="s">
        <v>76</v>
      </c>
      <c r="G1915" s="6" t="s">
        <v>58</v>
      </c>
      <c r="H1915" s="6" t="s">
        <v>59</v>
      </c>
      <c r="I1915" s="6" t="s">
        <v>33</v>
      </c>
      <c r="J1915" s="6" t="s">
        <v>35</v>
      </c>
      <c r="K1915" s="6" t="s">
        <v>48</v>
      </c>
      <c r="L1915" s="6" t="s">
        <v>35</v>
      </c>
      <c r="M1915" s="6" t="s">
        <v>35</v>
      </c>
      <c r="N1915" s="6" t="s">
        <v>35</v>
      </c>
      <c r="O1915" s="6" t="s">
        <v>87</v>
      </c>
      <c r="P1915" s="6" t="s">
        <v>37</v>
      </c>
      <c r="Q1915" s="6" t="s">
        <v>37</v>
      </c>
      <c r="R1915" s="6" t="s">
        <v>37</v>
      </c>
      <c r="S1915" s="6" t="s">
        <v>37</v>
      </c>
      <c r="T1915" s="6" t="s">
        <v>49</v>
      </c>
      <c r="U1915" s="6" t="s">
        <v>49</v>
      </c>
      <c r="V1915" s="6" t="s">
        <v>37</v>
      </c>
      <c r="W1915" s="6" t="s">
        <v>106</v>
      </c>
      <c r="X1915" s="6" t="s">
        <v>2259</v>
      </c>
      <c r="Y1915" s="6" t="s">
        <v>223</v>
      </c>
      <c r="Z1915" s="6" t="s">
        <v>4930</v>
      </c>
    </row>
    <row r="1916" spans="1:26" ht="13.2">
      <c r="A1916" s="5">
        <v>45176.8266281713</v>
      </c>
      <c r="B1916" s="6" t="s">
        <v>4931</v>
      </c>
      <c r="C1916" s="6" t="s">
        <v>44</v>
      </c>
      <c r="D1916" s="6" t="s">
        <v>4932</v>
      </c>
      <c r="E1916" s="6" t="s">
        <v>29</v>
      </c>
      <c r="F1916" s="6" t="s">
        <v>30</v>
      </c>
      <c r="G1916" s="6" t="s">
        <v>31</v>
      </c>
      <c r="H1916" s="6" t="s">
        <v>46</v>
      </c>
      <c r="I1916" s="6" t="s">
        <v>33</v>
      </c>
      <c r="J1916" s="6" t="s">
        <v>35</v>
      </c>
      <c r="K1916" s="6" t="s">
        <v>48</v>
      </c>
      <c r="L1916" s="6" t="s">
        <v>35</v>
      </c>
      <c r="M1916" s="6" t="s">
        <v>60</v>
      </c>
      <c r="N1916" s="6" t="s">
        <v>48</v>
      </c>
      <c r="O1916" s="6" t="s">
        <v>49</v>
      </c>
      <c r="P1916" s="6" t="s">
        <v>49</v>
      </c>
      <c r="Q1916" s="6" t="s">
        <v>37</v>
      </c>
      <c r="R1916" s="6" t="s">
        <v>49</v>
      </c>
      <c r="S1916" s="6" t="s">
        <v>49</v>
      </c>
      <c r="T1916" s="6" t="s">
        <v>69</v>
      </c>
      <c r="U1916" s="6" t="s">
        <v>49</v>
      </c>
      <c r="V1916" s="6" t="s">
        <v>49</v>
      </c>
      <c r="W1916" s="6" t="s">
        <v>50</v>
      </c>
      <c r="X1916" s="6" t="s">
        <v>962</v>
      </c>
      <c r="Y1916" s="6" t="s">
        <v>151</v>
      </c>
      <c r="Z1916" s="6" t="s">
        <v>4933</v>
      </c>
    </row>
    <row r="1917" spans="1:26" ht="13.2">
      <c r="A1917" s="5">
        <v>45176.829142777773</v>
      </c>
      <c r="B1917" s="6" t="s">
        <v>4939</v>
      </c>
      <c r="C1917" s="6" t="s">
        <v>44</v>
      </c>
      <c r="D1917" s="6" t="s">
        <v>118</v>
      </c>
      <c r="E1917" s="6" t="s">
        <v>75</v>
      </c>
      <c r="F1917" s="6" t="s">
        <v>76</v>
      </c>
      <c r="G1917" s="6" t="s">
        <v>31</v>
      </c>
      <c r="H1917" s="6" t="s">
        <v>125</v>
      </c>
      <c r="I1917" s="6" t="s">
        <v>33</v>
      </c>
      <c r="J1917" s="6" t="s">
        <v>35</v>
      </c>
      <c r="K1917" s="6" t="s">
        <v>48</v>
      </c>
      <c r="L1917" s="6" t="s">
        <v>35</v>
      </c>
      <c r="M1917" s="6" t="s">
        <v>35</v>
      </c>
      <c r="N1917" s="6" t="s">
        <v>35</v>
      </c>
      <c r="O1917" s="6" t="s">
        <v>49</v>
      </c>
      <c r="P1917" s="6" t="s">
        <v>37</v>
      </c>
      <c r="Q1917" s="6" t="s">
        <v>49</v>
      </c>
      <c r="R1917" s="6" t="s">
        <v>49</v>
      </c>
      <c r="S1917" s="6" t="s">
        <v>37</v>
      </c>
      <c r="T1917" s="6" t="s">
        <v>49</v>
      </c>
      <c r="U1917" s="6" t="s">
        <v>37</v>
      </c>
      <c r="V1917" s="6" t="s">
        <v>37</v>
      </c>
      <c r="W1917" s="6" t="s">
        <v>154</v>
      </c>
      <c r="X1917" s="6" t="s">
        <v>1391</v>
      </c>
      <c r="Y1917" s="6" t="s">
        <v>581</v>
      </c>
      <c r="Z1917" s="6" t="s">
        <v>4940</v>
      </c>
    </row>
    <row r="1918" spans="1:26" ht="13.2">
      <c r="A1918" s="5">
        <v>45176.830099004626</v>
      </c>
      <c r="B1918" s="6" t="s">
        <v>4941</v>
      </c>
      <c r="C1918" s="6" t="s">
        <v>27</v>
      </c>
      <c r="D1918" s="6" t="s">
        <v>2886</v>
      </c>
      <c r="E1918" s="6" t="s">
        <v>29</v>
      </c>
      <c r="F1918" s="6" t="s">
        <v>30</v>
      </c>
      <c r="G1918" s="6" t="s">
        <v>58</v>
      </c>
      <c r="H1918" s="6" t="s">
        <v>59</v>
      </c>
      <c r="I1918" s="6" t="s">
        <v>47</v>
      </c>
      <c r="J1918" s="6" t="s">
        <v>48</v>
      </c>
      <c r="K1918" s="6" t="s">
        <v>48</v>
      </c>
      <c r="L1918" s="6" t="s">
        <v>35</v>
      </c>
      <c r="M1918" s="6" t="s">
        <v>48</v>
      </c>
      <c r="N1918" s="6" t="s">
        <v>35</v>
      </c>
      <c r="O1918" s="6" t="s">
        <v>49</v>
      </c>
      <c r="P1918" s="6" t="s">
        <v>49</v>
      </c>
      <c r="Q1918" s="6" t="s">
        <v>37</v>
      </c>
      <c r="R1918" s="6" t="s">
        <v>49</v>
      </c>
      <c r="S1918" s="6" t="s">
        <v>69</v>
      </c>
      <c r="T1918" s="6" t="s">
        <v>49</v>
      </c>
      <c r="U1918" s="6" t="s">
        <v>49</v>
      </c>
      <c r="V1918" s="6" t="s">
        <v>37</v>
      </c>
      <c r="W1918" s="6" t="s">
        <v>191</v>
      </c>
      <c r="X1918" s="6" t="s">
        <v>1391</v>
      </c>
      <c r="Y1918" s="6" t="s">
        <v>312</v>
      </c>
      <c r="Z1918" s="6" t="s">
        <v>4942</v>
      </c>
    </row>
    <row r="1919" spans="1:26" ht="13.2">
      <c r="A1919" s="5">
        <v>45176.830271400468</v>
      </c>
      <c r="B1919" s="6" t="s">
        <v>4943</v>
      </c>
      <c r="C1919" s="6" t="s">
        <v>27</v>
      </c>
      <c r="D1919" s="6" t="s">
        <v>82</v>
      </c>
      <c r="E1919" s="6" t="s">
        <v>75</v>
      </c>
      <c r="F1919" s="6" t="s">
        <v>30</v>
      </c>
      <c r="G1919" s="6" t="s">
        <v>31</v>
      </c>
      <c r="H1919" s="6" t="s">
        <v>148</v>
      </c>
      <c r="I1919" s="6" t="s">
        <v>47</v>
      </c>
      <c r="J1919" s="6" t="s">
        <v>48</v>
      </c>
      <c r="K1919" s="6" t="s">
        <v>48</v>
      </c>
      <c r="L1919" s="6" t="s">
        <v>60</v>
      </c>
      <c r="M1919" s="6" t="s">
        <v>48</v>
      </c>
      <c r="N1919" s="6" t="s">
        <v>60</v>
      </c>
      <c r="O1919" s="6" t="s">
        <v>68</v>
      </c>
      <c r="P1919" s="6" t="s">
        <v>69</v>
      </c>
      <c r="Q1919" s="6" t="s">
        <v>49</v>
      </c>
      <c r="R1919" s="6" t="s">
        <v>69</v>
      </c>
      <c r="S1919" s="6" t="s">
        <v>69</v>
      </c>
      <c r="T1919" s="6" t="s">
        <v>69</v>
      </c>
      <c r="U1919" s="6" t="s">
        <v>49</v>
      </c>
      <c r="V1919" s="6" t="s">
        <v>69</v>
      </c>
      <c r="W1919" s="6" t="s">
        <v>126</v>
      </c>
      <c r="X1919" s="6" t="s">
        <v>1391</v>
      </c>
      <c r="Y1919" s="6" t="s">
        <v>270</v>
      </c>
      <c r="Z1919" s="6" t="s">
        <v>4944</v>
      </c>
    </row>
    <row r="1920" spans="1:26" ht="13.2">
      <c r="A1920" s="5">
        <v>45176.830321122688</v>
      </c>
      <c r="B1920" s="6" t="s">
        <v>4945</v>
      </c>
      <c r="C1920" s="6" t="s">
        <v>44</v>
      </c>
      <c r="D1920" s="6" t="s">
        <v>4946</v>
      </c>
      <c r="E1920" s="6" t="s">
        <v>56</v>
      </c>
      <c r="F1920" s="6" t="s">
        <v>30</v>
      </c>
      <c r="G1920" s="6" t="s">
        <v>31</v>
      </c>
      <c r="H1920" s="6" t="s">
        <v>226</v>
      </c>
      <c r="I1920" s="6" t="s">
        <v>47</v>
      </c>
      <c r="J1920" s="6" t="s">
        <v>48</v>
      </c>
      <c r="K1920" s="6" t="s">
        <v>48</v>
      </c>
      <c r="L1920" s="6" t="s">
        <v>48</v>
      </c>
      <c r="M1920" s="6" t="s">
        <v>48</v>
      </c>
      <c r="N1920" s="6" t="s">
        <v>48</v>
      </c>
      <c r="O1920" s="6" t="s">
        <v>49</v>
      </c>
      <c r="P1920" s="6" t="s">
        <v>49</v>
      </c>
      <c r="Q1920" s="6" t="s">
        <v>49</v>
      </c>
      <c r="R1920" s="6" t="s">
        <v>49</v>
      </c>
      <c r="S1920" s="6" t="s">
        <v>49</v>
      </c>
      <c r="T1920" s="6" t="s">
        <v>49</v>
      </c>
      <c r="U1920" s="6" t="s">
        <v>49</v>
      </c>
      <c r="V1920" s="6" t="s">
        <v>49</v>
      </c>
      <c r="W1920" s="6" t="s">
        <v>126</v>
      </c>
      <c r="X1920" s="6" t="s">
        <v>1798</v>
      </c>
      <c r="Y1920" s="6" t="s">
        <v>2065</v>
      </c>
      <c r="Z1920" s="6" t="s">
        <v>4947</v>
      </c>
    </row>
    <row r="1921" spans="1:26" ht="13.2">
      <c r="A1921" s="5">
        <v>45176.83049359954</v>
      </c>
      <c r="B1921" s="6" t="s">
        <v>4948</v>
      </c>
      <c r="C1921" s="6" t="s">
        <v>27</v>
      </c>
      <c r="D1921" s="6" t="s">
        <v>4949</v>
      </c>
      <c r="E1921" s="6" t="s">
        <v>75</v>
      </c>
      <c r="F1921" s="6" t="s">
        <v>30</v>
      </c>
      <c r="G1921" s="6" t="s">
        <v>31</v>
      </c>
      <c r="H1921" s="6" t="s">
        <v>46</v>
      </c>
      <c r="I1921" s="6" t="s">
        <v>33</v>
      </c>
      <c r="J1921" s="6" t="s">
        <v>60</v>
      </c>
      <c r="K1921" s="6" t="s">
        <v>48</v>
      </c>
      <c r="L1921" s="6" t="s">
        <v>35</v>
      </c>
      <c r="M1921" s="6" t="s">
        <v>48</v>
      </c>
      <c r="N1921" s="6" t="s">
        <v>34</v>
      </c>
      <c r="O1921" s="6" t="s">
        <v>87</v>
      </c>
      <c r="P1921" s="6" t="s">
        <v>37</v>
      </c>
      <c r="Q1921" s="6" t="s">
        <v>37</v>
      </c>
      <c r="R1921" s="6" t="s">
        <v>49</v>
      </c>
      <c r="S1921" s="6" t="s">
        <v>49</v>
      </c>
      <c r="T1921" s="6" t="s">
        <v>49</v>
      </c>
      <c r="U1921" s="6" t="s">
        <v>49</v>
      </c>
      <c r="V1921" s="6" t="s">
        <v>37</v>
      </c>
      <c r="W1921" s="6" t="s">
        <v>612</v>
      </c>
      <c r="X1921" s="6" t="s">
        <v>2297</v>
      </c>
      <c r="Y1921" s="6" t="s">
        <v>223</v>
      </c>
      <c r="Z1921" s="6" t="s">
        <v>4950</v>
      </c>
    </row>
    <row r="1922" spans="1:26" ht="13.2">
      <c r="A1922" s="5">
        <v>45176.830531631946</v>
      </c>
      <c r="B1922" s="6" t="s">
        <v>4951</v>
      </c>
      <c r="C1922" s="6" t="s">
        <v>27</v>
      </c>
      <c r="D1922" s="6" t="s">
        <v>2035</v>
      </c>
      <c r="E1922" s="6" t="s">
        <v>29</v>
      </c>
      <c r="F1922" s="6" t="s">
        <v>76</v>
      </c>
      <c r="G1922" s="6" t="s">
        <v>31</v>
      </c>
      <c r="H1922" s="6" t="s">
        <v>148</v>
      </c>
      <c r="I1922" s="6" t="s">
        <v>47</v>
      </c>
      <c r="J1922" s="6" t="s">
        <v>60</v>
      </c>
      <c r="K1922" s="6" t="s">
        <v>60</v>
      </c>
      <c r="L1922" s="6" t="s">
        <v>48</v>
      </c>
      <c r="M1922" s="6" t="s">
        <v>60</v>
      </c>
      <c r="N1922" s="6" t="s">
        <v>48</v>
      </c>
      <c r="O1922" s="6" t="s">
        <v>68</v>
      </c>
      <c r="P1922" s="6" t="s">
        <v>49</v>
      </c>
      <c r="Q1922" s="6" t="s">
        <v>49</v>
      </c>
      <c r="R1922" s="6" t="s">
        <v>69</v>
      </c>
      <c r="S1922" s="6" t="s">
        <v>69</v>
      </c>
      <c r="T1922" s="6" t="s">
        <v>69</v>
      </c>
      <c r="U1922" s="6" t="s">
        <v>49</v>
      </c>
      <c r="V1922" s="6" t="s">
        <v>49</v>
      </c>
      <c r="W1922" s="6" t="s">
        <v>1000</v>
      </c>
      <c r="X1922" s="6" t="s">
        <v>1406</v>
      </c>
      <c r="Y1922" s="6" t="s">
        <v>168</v>
      </c>
      <c r="Z1922" s="6" t="s">
        <v>4952</v>
      </c>
    </row>
    <row r="1923" spans="1:26" ht="13.2">
      <c r="A1923" s="5">
        <v>45176.830707928239</v>
      </c>
      <c r="B1923" s="6" t="s">
        <v>4953</v>
      </c>
      <c r="C1923" s="6" t="s">
        <v>27</v>
      </c>
      <c r="D1923" s="6" t="s">
        <v>558</v>
      </c>
      <c r="E1923" s="6" t="s">
        <v>75</v>
      </c>
      <c r="F1923" s="6" t="s">
        <v>30</v>
      </c>
      <c r="G1923" s="6" t="s">
        <v>31</v>
      </c>
      <c r="H1923" s="6" t="s">
        <v>83</v>
      </c>
      <c r="I1923" s="6" t="s">
        <v>47</v>
      </c>
      <c r="J1923" s="6" t="s">
        <v>35</v>
      </c>
      <c r="K1923" s="6" t="s">
        <v>48</v>
      </c>
      <c r="L1923" s="6" t="s">
        <v>48</v>
      </c>
      <c r="M1923" s="6" t="s">
        <v>48</v>
      </c>
      <c r="N1923" s="6" t="s">
        <v>35</v>
      </c>
      <c r="O1923" s="6" t="s">
        <v>49</v>
      </c>
      <c r="P1923" s="6" t="s">
        <v>37</v>
      </c>
      <c r="Q1923" s="6" t="s">
        <v>37</v>
      </c>
      <c r="R1923" s="6" t="s">
        <v>37</v>
      </c>
      <c r="S1923" s="6" t="s">
        <v>49</v>
      </c>
      <c r="T1923" s="6" t="s">
        <v>37</v>
      </c>
      <c r="U1923" s="6" t="s">
        <v>37</v>
      </c>
      <c r="V1923" s="6" t="s">
        <v>37</v>
      </c>
      <c r="W1923" s="6" t="s">
        <v>106</v>
      </c>
      <c r="X1923" s="6" t="s">
        <v>1673</v>
      </c>
      <c r="Y1923" s="6" t="s">
        <v>151</v>
      </c>
      <c r="Z1923" s="6" t="s">
        <v>4954</v>
      </c>
    </row>
    <row r="1924" spans="1:26" ht="13.2">
      <c r="A1924" s="5">
        <v>45176.832148275462</v>
      </c>
      <c r="B1924" s="6" t="s">
        <v>4957</v>
      </c>
      <c r="C1924" s="6" t="s">
        <v>27</v>
      </c>
      <c r="D1924" s="6" t="s">
        <v>4958</v>
      </c>
      <c r="E1924" s="6" t="s">
        <v>75</v>
      </c>
      <c r="F1924" s="6" t="s">
        <v>30</v>
      </c>
      <c r="G1924" s="6" t="s">
        <v>31</v>
      </c>
      <c r="H1924" s="6" t="s">
        <v>148</v>
      </c>
      <c r="I1924" s="6" t="s">
        <v>33</v>
      </c>
      <c r="J1924" s="6" t="s">
        <v>35</v>
      </c>
      <c r="K1924" s="6" t="s">
        <v>48</v>
      </c>
      <c r="L1924" s="6" t="s">
        <v>48</v>
      </c>
      <c r="M1924" s="6" t="s">
        <v>48</v>
      </c>
      <c r="N1924" s="6" t="s">
        <v>48</v>
      </c>
      <c r="O1924" s="6" t="s">
        <v>49</v>
      </c>
      <c r="P1924" s="6" t="s">
        <v>49</v>
      </c>
      <c r="Q1924" s="6" t="s">
        <v>37</v>
      </c>
      <c r="R1924" s="6" t="s">
        <v>37</v>
      </c>
      <c r="S1924" s="6" t="s">
        <v>38</v>
      </c>
      <c r="T1924" s="6" t="s">
        <v>37</v>
      </c>
      <c r="U1924" s="6" t="s">
        <v>37</v>
      </c>
      <c r="V1924" s="6" t="s">
        <v>37</v>
      </c>
      <c r="W1924" s="6" t="s">
        <v>238</v>
      </c>
      <c r="X1924" s="6" t="s">
        <v>1744</v>
      </c>
      <c r="Y1924" s="6" t="s">
        <v>578</v>
      </c>
      <c r="Z1924" s="6" t="s">
        <v>4959</v>
      </c>
    </row>
    <row r="1925" spans="1:26" ht="13.2">
      <c r="A1925" s="5">
        <v>45176.832258750001</v>
      </c>
      <c r="B1925" s="6" t="s">
        <v>4960</v>
      </c>
      <c r="C1925" s="6" t="s">
        <v>27</v>
      </c>
      <c r="D1925" s="6" t="s">
        <v>658</v>
      </c>
      <c r="E1925" s="6" t="s">
        <v>75</v>
      </c>
      <c r="F1925" s="6" t="s">
        <v>30</v>
      </c>
      <c r="G1925" s="6" t="s">
        <v>31</v>
      </c>
      <c r="H1925" s="6" t="s">
        <v>148</v>
      </c>
      <c r="I1925" s="6" t="s">
        <v>47</v>
      </c>
      <c r="J1925" s="6" t="s">
        <v>48</v>
      </c>
      <c r="K1925" s="6" t="s">
        <v>48</v>
      </c>
      <c r="L1925" s="6" t="s">
        <v>48</v>
      </c>
      <c r="M1925" s="6" t="s">
        <v>48</v>
      </c>
      <c r="N1925" s="6" t="s">
        <v>48</v>
      </c>
      <c r="O1925" s="6" t="s">
        <v>49</v>
      </c>
      <c r="P1925" s="6" t="s">
        <v>49</v>
      </c>
      <c r="Q1925" s="6" t="s">
        <v>37</v>
      </c>
      <c r="R1925" s="6" t="s">
        <v>49</v>
      </c>
      <c r="S1925" s="6" t="s">
        <v>49</v>
      </c>
      <c r="T1925" s="6" t="s">
        <v>37</v>
      </c>
      <c r="U1925" s="6" t="s">
        <v>49</v>
      </c>
      <c r="V1925" s="6" t="s">
        <v>49</v>
      </c>
      <c r="W1925" s="6" t="s">
        <v>95</v>
      </c>
      <c r="X1925" s="6" t="s">
        <v>1792</v>
      </c>
      <c r="Y1925" s="6" t="s">
        <v>270</v>
      </c>
      <c r="Z1925" s="6" t="s">
        <v>4961</v>
      </c>
    </row>
    <row r="1926" spans="1:26" ht="13.2">
      <c r="A1926" s="5">
        <v>45176.832833912034</v>
      </c>
      <c r="B1926" s="6" t="s">
        <v>4962</v>
      </c>
      <c r="C1926" s="6" t="s">
        <v>27</v>
      </c>
      <c r="D1926" s="6" t="s">
        <v>521</v>
      </c>
      <c r="E1926" s="6" t="s">
        <v>56</v>
      </c>
      <c r="F1926" s="6" t="s">
        <v>30</v>
      </c>
      <c r="G1926" s="6" t="s">
        <v>58</v>
      </c>
      <c r="H1926" s="6" t="s">
        <v>32</v>
      </c>
      <c r="I1926" s="6" t="s">
        <v>33</v>
      </c>
      <c r="J1926" s="6" t="s">
        <v>48</v>
      </c>
      <c r="K1926" s="6" t="s">
        <v>48</v>
      </c>
      <c r="L1926" s="6" t="s">
        <v>48</v>
      </c>
      <c r="M1926" s="6" t="s">
        <v>48</v>
      </c>
      <c r="N1926" s="6" t="s">
        <v>35</v>
      </c>
      <c r="O1926" s="6" t="s">
        <v>49</v>
      </c>
      <c r="P1926" s="6" t="s">
        <v>49</v>
      </c>
      <c r="Q1926" s="6" t="s">
        <v>37</v>
      </c>
      <c r="R1926" s="6" t="s">
        <v>37</v>
      </c>
      <c r="S1926" s="6" t="s">
        <v>37</v>
      </c>
      <c r="T1926" s="6" t="s">
        <v>49</v>
      </c>
      <c r="U1926" s="6" t="s">
        <v>49</v>
      </c>
      <c r="V1926" s="6" t="s">
        <v>37</v>
      </c>
      <c r="W1926" s="6" t="s">
        <v>70</v>
      </c>
      <c r="X1926" s="6" t="s">
        <v>1026</v>
      </c>
      <c r="Y1926" s="6" t="s">
        <v>156</v>
      </c>
      <c r="Z1926" s="6" t="s">
        <v>4963</v>
      </c>
    </row>
    <row r="1927" spans="1:26" ht="13.2">
      <c r="A1927" s="5">
        <v>45176.835771192127</v>
      </c>
      <c r="B1927" s="6" t="s">
        <v>4967</v>
      </c>
      <c r="C1927" s="6" t="s">
        <v>27</v>
      </c>
      <c r="D1927" s="6" t="s">
        <v>4699</v>
      </c>
      <c r="E1927" s="6" t="s">
        <v>75</v>
      </c>
      <c r="F1927" s="6" t="s">
        <v>30</v>
      </c>
      <c r="G1927" s="6" t="s">
        <v>31</v>
      </c>
      <c r="H1927" s="6" t="s">
        <v>94</v>
      </c>
      <c r="I1927" s="6" t="s">
        <v>47</v>
      </c>
      <c r="J1927" s="6" t="s">
        <v>48</v>
      </c>
      <c r="K1927" s="6" t="s">
        <v>48</v>
      </c>
      <c r="L1927" s="6" t="s">
        <v>48</v>
      </c>
      <c r="M1927" s="6" t="s">
        <v>48</v>
      </c>
      <c r="N1927" s="6" t="s">
        <v>48</v>
      </c>
      <c r="O1927" s="6" t="s">
        <v>49</v>
      </c>
      <c r="P1927" s="6" t="s">
        <v>49</v>
      </c>
      <c r="Q1927" s="6" t="s">
        <v>49</v>
      </c>
      <c r="R1927" s="6" t="s">
        <v>49</v>
      </c>
      <c r="S1927" s="6" t="s">
        <v>69</v>
      </c>
      <c r="T1927" s="6" t="s">
        <v>69</v>
      </c>
      <c r="U1927" s="6" t="s">
        <v>69</v>
      </c>
      <c r="V1927" s="6" t="s">
        <v>49</v>
      </c>
      <c r="W1927" s="6" t="s">
        <v>70</v>
      </c>
      <c r="X1927" s="6" t="s">
        <v>3230</v>
      </c>
      <c r="Y1927" s="6" t="s">
        <v>276</v>
      </c>
      <c r="Z1927" s="6" t="s">
        <v>4968</v>
      </c>
    </row>
    <row r="1928" spans="1:26" ht="13.2">
      <c r="A1928" s="5">
        <v>45176.836945578703</v>
      </c>
      <c r="B1928" s="6" t="s">
        <v>4971</v>
      </c>
      <c r="C1928" s="6" t="s">
        <v>44</v>
      </c>
      <c r="D1928" s="6" t="s">
        <v>4972</v>
      </c>
      <c r="E1928" s="6" t="s">
        <v>75</v>
      </c>
      <c r="F1928" s="6" t="s">
        <v>76</v>
      </c>
      <c r="G1928" s="6" t="s">
        <v>31</v>
      </c>
      <c r="H1928" s="6" t="s">
        <v>59</v>
      </c>
      <c r="I1928" s="6" t="s">
        <v>33</v>
      </c>
      <c r="J1928" s="6" t="s">
        <v>35</v>
      </c>
      <c r="K1928" s="6" t="s">
        <v>48</v>
      </c>
      <c r="L1928" s="6" t="s">
        <v>48</v>
      </c>
      <c r="M1928" s="6" t="s">
        <v>48</v>
      </c>
      <c r="N1928" s="6" t="s">
        <v>48</v>
      </c>
      <c r="O1928" s="6" t="s">
        <v>49</v>
      </c>
      <c r="P1928" s="6" t="s">
        <v>49</v>
      </c>
      <c r="Q1928" s="6" t="s">
        <v>49</v>
      </c>
      <c r="R1928" s="6" t="s">
        <v>49</v>
      </c>
      <c r="S1928" s="6" t="s">
        <v>37</v>
      </c>
      <c r="T1928" s="6" t="s">
        <v>49</v>
      </c>
      <c r="U1928" s="6" t="s">
        <v>49</v>
      </c>
      <c r="V1928" s="6" t="s">
        <v>49</v>
      </c>
      <c r="W1928" s="6" t="s">
        <v>50</v>
      </c>
      <c r="X1928" s="6" t="s">
        <v>1246</v>
      </c>
      <c r="Y1928" s="6" t="s">
        <v>1089</v>
      </c>
      <c r="Z1928" s="6" t="s">
        <v>4973</v>
      </c>
    </row>
    <row r="1929" spans="1:26" ht="13.2">
      <c r="A1929" s="5">
        <v>45176.838801805556</v>
      </c>
      <c r="B1929" s="6" t="s">
        <v>4981</v>
      </c>
      <c r="C1929" s="6" t="s">
        <v>27</v>
      </c>
      <c r="D1929" s="6" t="s">
        <v>3675</v>
      </c>
      <c r="E1929" s="6" t="s">
        <v>75</v>
      </c>
      <c r="F1929" s="6" t="s">
        <v>30</v>
      </c>
      <c r="G1929" s="6" t="s">
        <v>31</v>
      </c>
      <c r="H1929" s="6" t="s">
        <v>46</v>
      </c>
      <c r="I1929" s="6" t="s">
        <v>33</v>
      </c>
      <c r="J1929" s="6" t="s">
        <v>35</v>
      </c>
      <c r="K1929" s="6" t="s">
        <v>48</v>
      </c>
      <c r="L1929" s="6" t="s">
        <v>48</v>
      </c>
      <c r="M1929" s="6" t="s">
        <v>48</v>
      </c>
      <c r="N1929" s="6" t="s">
        <v>48</v>
      </c>
      <c r="O1929" s="6" t="s">
        <v>87</v>
      </c>
      <c r="P1929" s="6" t="s">
        <v>37</v>
      </c>
      <c r="Q1929" s="6" t="s">
        <v>49</v>
      </c>
      <c r="R1929" s="6" t="s">
        <v>49</v>
      </c>
      <c r="S1929" s="6" t="s">
        <v>49</v>
      </c>
      <c r="T1929" s="6" t="s">
        <v>49</v>
      </c>
      <c r="U1929" s="6" t="s">
        <v>49</v>
      </c>
      <c r="V1929" s="6" t="s">
        <v>49</v>
      </c>
      <c r="W1929" s="6" t="s">
        <v>1000</v>
      </c>
      <c r="X1929" s="6" t="s">
        <v>2540</v>
      </c>
      <c r="Y1929" s="6" t="s">
        <v>555</v>
      </c>
      <c r="Z1929" s="6" t="s">
        <v>4982</v>
      </c>
    </row>
    <row r="1930" spans="1:26" ht="13.2">
      <c r="A1930" s="5">
        <v>45176.839124189813</v>
      </c>
      <c r="B1930" s="6" t="s">
        <v>4953</v>
      </c>
      <c r="C1930" s="6" t="s">
        <v>27</v>
      </c>
      <c r="D1930" s="6" t="s">
        <v>118</v>
      </c>
      <c r="E1930" s="6" t="s">
        <v>75</v>
      </c>
      <c r="F1930" s="6" t="s">
        <v>30</v>
      </c>
      <c r="G1930" s="6" t="s">
        <v>31</v>
      </c>
      <c r="H1930" s="6" t="s">
        <v>83</v>
      </c>
      <c r="I1930" s="6" t="s">
        <v>47</v>
      </c>
      <c r="J1930" s="6" t="s">
        <v>35</v>
      </c>
      <c r="K1930" s="6" t="s">
        <v>35</v>
      </c>
      <c r="L1930" s="6" t="s">
        <v>35</v>
      </c>
      <c r="M1930" s="6" t="s">
        <v>35</v>
      </c>
      <c r="N1930" s="6" t="s">
        <v>35</v>
      </c>
      <c r="O1930" s="6" t="s">
        <v>49</v>
      </c>
      <c r="P1930" s="6" t="s">
        <v>37</v>
      </c>
      <c r="Q1930" s="6" t="s">
        <v>37</v>
      </c>
      <c r="R1930" s="6" t="s">
        <v>37</v>
      </c>
      <c r="S1930" s="6" t="s">
        <v>37</v>
      </c>
      <c r="T1930" s="6" t="s">
        <v>37</v>
      </c>
      <c r="U1930" s="6" t="s">
        <v>37</v>
      </c>
      <c r="V1930" s="6" t="s">
        <v>37</v>
      </c>
      <c r="W1930" s="6" t="s">
        <v>106</v>
      </c>
      <c r="X1930" s="6" t="s">
        <v>1468</v>
      </c>
      <c r="Y1930" s="6" t="s">
        <v>156</v>
      </c>
      <c r="Z1930" s="6" t="s">
        <v>4983</v>
      </c>
    </row>
    <row r="1931" spans="1:26" ht="13.2">
      <c r="A1931" s="5">
        <v>45176.839272233796</v>
      </c>
      <c r="B1931" s="6" t="s">
        <v>4984</v>
      </c>
      <c r="C1931" s="6" t="s">
        <v>27</v>
      </c>
      <c r="D1931" s="6" t="s">
        <v>4985</v>
      </c>
      <c r="E1931" s="6" t="s">
        <v>75</v>
      </c>
      <c r="F1931" s="6" t="s">
        <v>30</v>
      </c>
      <c r="G1931" s="6" t="s">
        <v>58</v>
      </c>
      <c r="H1931" s="6" t="s">
        <v>148</v>
      </c>
      <c r="I1931" s="6" t="s">
        <v>33</v>
      </c>
      <c r="J1931" s="6" t="s">
        <v>34</v>
      </c>
      <c r="K1931" s="6" t="s">
        <v>35</v>
      </c>
      <c r="L1931" s="6" t="s">
        <v>34</v>
      </c>
      <c r="M1931" s="6" t="s">
        <v>35</v>
      </c>
      <c r="N1931" s="6" t="s">
        <v>35</v>
      </c>
      <c r="O1931" s="6" t="s">
        <v>87</v>
      </c>
      <c r="P1931" s="6" t="s">
        <v>37</v>
      </c>
      <c r="Q1931" s="6" t="s">
        <v>37</v>
      </c>
      <c r="R1931" s="6" t="s">
        <v>49</v>
      </c>
      <c r="S1931" s="6" t="s">
        <v>37</v>
      </c>
      <c r="T1931" s="6" t="s">
        <v>49</v>
      </c>
      <c r="U1931" s="6" t="s">
        <v>49</v>
      </c>
      <c r="V1931" s="6" t="s">
        <v>37</v>
      </c>
      <c r="W1931" s="6" t="s">
        <v>50</v>
      </c>
      <c r="X1931" s="6" t="s">
        <v>1441</v>
      </c>
      <c r="Y1931" s="6" t="s">
        <v>323</v>
      </c>
      <c r="Z1931" s="6" t="s">
        <v>4986</v>
      </c>
    </row>
    <row r="1932" spans="1:26" ht="13.2">
      <c r="A1932" s="5">
        <v>45176.840332673615</v>
      </c>
      <c r="B1932" s="6" t="s">
        <v>4987</v>
      </c>
      <c r="C1932" s="6" t="s">
        <v>44</v>
      </c>
      <c r="D1932" s="6" t="s">
        <v>4988</v>
      </c>
      <c r="E1932" s="6" t="s">
        <v>75</v>
      </c>
      <c r="F1932" s="6" t="s">
        <v>30</v>
      </c>
      <c r="G1932" s="6" t="s">
        <v>31</v>
      </c>
      <c r="H1932" s="6" t="s">
        <v>148</v>
      </c>
      <c r="I1932" s="6" t="s">
        <v>47</v>
      </c>
      <c r="J1932" s="6" t="s">
        <v>60</v>
      </c>
      <c r="K1932" s="6" t="s">
        <v>60</v>
      </c>
      <c r="L1932" s="6" t="s">
        <v>60</v>
      </c>
      <c r="M1932" s="6" t="s">
        <v>60</v>
      </c>
      <c r="N1932" s="6" t="s">
        <v>60</v>
      </c>
      <c r="O1932" s="6" t="s">
        <v>68</v>
      </c>
      <c r="P1932" s="6" t="s">
        <v>69</v>
      </c>
      <c r="Q1932" s="6" t="s">
        <v>49</v>
      </c>
      <c r="R1932" s="6" t="s">
        <v>69</v>
      </c>
      <c r="S1932" s="6" t="s">
        <v>69</v>
      </c>
      <c r="T1932" s="6" t="s">
        <v>69</v>
      </c>
      <c r="U1932" s="6" t="s">
        <v>69</v>
      </c>
      <c r="V1932" s="6" t="s">
        <v>49</v>
      </c>
      <c r="W1932" s="6" t="s">
        <v>206</v>
      </c>
      <c r="X1932" s="6" t="s">
        <v>1805</v>
      </c>
      <c r="Y1932" s="6" t="s">
        <v>1089</v>
      </c>
      <c r="Z1932" s="6" t="s">
        <v>4989</v>
      </c>
    </row>
    <row r="1933" spans="1:26" ht="13.2">
      <c r="A1933" s="5">
        <v>45176.840455150465</v>
      </c>
      <c r="B1933" s="6" t="s">
        <v>4990</v>
      </c>
      <c r="C1933" s="6" t="s">
        <v>27</v>
      </c>
      <c r="D1933" s="6" t="s">
        <v>82</v>
      </c>
      <c r="E1933" s="6" t="s">
        <v>75</v>
      </c>
      <c r="F1933" s="6" t="s">
        <v>30</v>
      </c>
      <c r="G1933" s="6" t="s">
        <v>58</v>
      </c>
      <c r="H1933" s="6" t="s">
        <v>46</v>
      </c>
      <c r="I1933" s="6" t="s">
        <v>47</v>
      </c>
      <c r="J1933" s="6" t="s">
        <v>48</v>
      </c>
      <c r="K1933" s="6" t="s">
        <v>48</v>
      </c>
      <c r="L1933" s="6" t="s">
        <v>35</v>
      </c>
      <c r="M1933" s="6" t="s">
        <v>48</v>
      </c>
      <c r="N1933" s="6" t="s">
        <v>48</v>
      </c>
      <c r="O1933" s="6" t="s">
        <v>49</v>
      </c>
      <c r="P1933" s="6" t="s">
        <v>49</v>
      </c>
      <c r="Q1933" s="6" t="s">
        <v>37</v>
      </c>
      <c r="R1933" s="6" t="s">
        <v>49</v>
      </c>
      <c r="S1933" s="6" t="s">
        <v>49</v>
      </c>
      <c r="T1933" s="6" t="s">
        <v>37</v>
      </c>
      <c r="U1933" s="6" t="s">
        <v>49</v>
      </c>
      <c r="V1933" s="6" t="s">
        <v>49</v>
      </c>
      <c r="W1933" s="6" t="s">
        <v>100</v>
      </c>
      <c r="X1933" s="6" t="s">
        <v>1096</v>
      </c>
      <c r="Y1933" s="6" t="s">
        <v>474</v>
      </c>
      <c r="Z1933" s="6" t="s">
        <v>4991</v>
      </c>
    </row>
    <row r="1934" spans="1:26" ht="13.2">
      <c r="A1934" s="5">
        <v>45176.840682766204</v>
      </c>
      <c r="B1934" s="6" t="s">
        <v>4992</v>
      </c>
      <c r="C1934" s="6" t="s">
        <v>44</v>
      </c>
      <c r="D1934" s="6" t="s">
        <v>589</v>
      </c>
      <c r="E1934" s="6" t="s">
        <v>75</v>
      </c>
      <c r="F1934" s="6" t="s">
        <v>30</v>
      </c>
      <c r="G1934" s="6" t="s">
        <v>58</v>
      </c>
      <c r="H1934" s="6" t="s">
        <v>148</v>
      </c>
      <c r="I1934" s="6" t="s">
        <v>47</v>
      </c>
      <c r="J1934" s="6" t="s">
        <v>35</v>
      </c>
      <c r="K1934" s="6" t="s">
        <v>48</v>
      </c>
      <c r="L1934" s="6" t="s">
        <v>35</v>
      </c>
      <c r="M1934" s="6" t="s">
        <v>35</v>
      </c>
      <c r="N1934" s="6" t="s">
        <v>48</v>
      </c>
      <c r="O1934" s="6" t="s">
        <v>87</v>
      </c>
      <c r="P1934" s="6" t="s">
        <v>49</v>
      </c>
      <c r="Q1934" s="6" t="s">
        <v>37</v>
      </c>
      <c r="R1934" s="6" t="s">
        <v>37</v>
      </c>
      <c r="S1934" s="6" t="s">
        <v>37</v>
      </c>
      <c r="T1934" s="6" t="s">
        <v>37</v>
      </c>
      <c r="U1934" s="6" t="s">
        <v>37</v>
      </c>
      <c r="V1934" s="6" t="s">
        <v>37</v>
      </c>
      <c r="W1934" s="6" t="s">
        <v>197</v>
      </c>
      <c r="X1934" s="6" t="s">
        <v>1084</v>
      </c>
      <c r="Y1934" s="6" t="s">
        <v>41</v>
      </c>
      <c r="Z1934" s="6" t="s">
        <v>4993</v>
      </c>
    </row>
    <row r="1935" spans="1:26" ht="13.2">
      <c r="A1935" s="5">
        <v>45176.841034814817</v>
      </c>
      <c r="B1935" s="6" t="s">
        <v>4994</v>
      </c>
      <c r="C1935" s="6" t="s">
        <v>44</v>
      </c>
      <c r="D1935" s="6" t="s">
        <v>2255</v>
      </c>
      <c r="E1935" s="6" t="s">
        <v>75</v>
      </c>
      <c r="F1935" s="6" t="s">
        <v>30</v>
      </c>
      <c r="G1935" s="6" t="s">
        <v>31</v>
      </c>
      <c r="H1935" s="6" t="s">
        <v>46</v>
      </c>
      <c r="I1935" s="6" t="s">
        <v>33</v>
      </c>
      <c r="J1935" s="6" t="s">
        <v>60</v>
      </c>
      <c r="K1935" s="6" t="s">
        <v>60</v>
      </c>
      <c r="L1935" s="6" t="s">
        <v>60</v>
      </c>
      <c r="M1935" s="6" t="s">
        <v>60</v>
      </c>
      <c r="N1935" s="6" t="s">
        <v>60</v>
      </c>
      <c r="O1935" s="6" t="s">
        <v>68</v>
      </c>
      <c r="P1935" s="6" t="s">
        <v>69</v>
      </c>
      <c r="Q1935" s="6" t="s">
        <v>69</v>
      </c>
      <c r="R1935" s="6" t="s">
        <v>69</v>
      </c>
      <c r="S1935" s="6" t="s">
        <v>69</v>
      </c>
      <c r="T1935" s="6" t="s">
        <v>69</v>
      </c>
      <c r="U1935" s="6" t="s">
        <v>69</v>
      </c>
      <c r="V1935" s="6" t="s">
        <v>69</v>
      </c>
      <c r="W1935" s="6" t="s">
        <v>197</v>
      </c>
      <c r="X1935" s="6" t="s">
        <v>940</v>
      </c>
      <c r="Y1935" s="6" t="s">
        <v>90</v>
      </c>
      <c r="Z1935" s="6" t="s">
        <v>4995</v>
      </c>
    </row>
    <row r="1936" spans="1:26" ht="13.2">
      <c r="A1936" s="5">
        <v>45176.845626203707</v>
      </c>
      <c r="B1936" s="6" t="s">
        <v>5000</v>
      </c>
      <c r="C1936" s="6" t="s">
        <v>44</v>
      </c>
      <c r="D1936" s="6" t="s">
        <v>111</v>
      </c>
      <c r="E1936" s="6" t="s">
        <v>75</v>
      </c>
      <c r="F1936" s="6" t="s">
        <v>30</v>
      </c>
      <c r="G1936" s="6" t="s">
        <v>58</v>
      </c>
      <c r="H1936" s="6" t="s">
        <v>226</v>
      </c>
      <c r="I1936" s="6" t="s">
        <v>33</v>
      </c>
      <c r="J1936" s="6" t="s">
        <v>35</v>
      </c>
      <c r="K1936" s="6" t="s">
        <v>35</v>
      </c>
      <c r="L1936" s="6" t="s">
        <v>35</v>
      </c>
      <c r="M1936" s="6" t="s">
        <v>35</v>
      </c>
      <c r="N1936" s="6" t="s">
        <v>34</v>
      </c>
      <c r="O1936" s="6" t="s">
        <v>87</v>
      </c>
      <c r="P1936" s="6" t="s">
        <v>37</v>
      </c>
      <c r="Q1936" s="6" t="s">
        <v>37</v>
      </c>
      <c r="R1936" s="6" t="s">
        <v>37</v>
      </c>
      <c r="S1936" s="6" t="s">
        <v>49</v>
      </c>
      <c r="T1936" s="6" t="s">
        <v>37</v>
      </c>
      <c r="U1936" s="6" t="s">
        <v>37</v>
      </c>
      <c r="V1936" s="6" t="s">
        <v>37</v>
      </c>
      <c r="W1936" s="6" t="s">
        <v>154</v>
      </c>
      <c r="X1936" s="6" t="s">
        <v>2822</v>
      </c>
      <c r="Y1936" s="6" t="s">
        <v>2065</v>
      </c>
      <c r="Z1936" s="6" t="s">
        <v>5001</v>
      </c>
    </row>
    <row r="1937" spans="1:26" ht="13.2">
      <c r="A1937" s="5">
        <v>45176.846322986108</v>
      </c>
      <c r="B1937" s="6" t="s">
        <v>5002</v>
      </c>
      <c r="C1937" s="6" t="s">
        <v>44</v>
      </c>
      <c r="D1937" s="6" t="s">
        <v>5003</v>
      </c>
      <c r="E1937" s="6" t="s">
        <v>75</v>
      </c>
      <c r="F1937" s="6" t="s">
        <v>30</v>
      </c>
      <c r="G1937" s="6" t="s">
        <v>31</v>
      </c>
      <c r="H1937" s="6" t="s">
        <v>32</v>
      </c>
      <c r="I1937" s="6" t="s">
        <v>33</v>
      </c>
      <c r="J1937" s="6" t="s">
        <v>48</v>
      </c>
      <c r="K1937" s="6" t="s">
        <v>48</v>
      </c>
      <c r="L1937" s="6" t="s">
        <v>48</v>
      </c>
      <c r="M1937" s="6" t="s">
        <v>48</v>
      </c>
      <c r="N1937" s="6" t="s">
        <v>48</v>
      </c>
      <c r="O1937" s="6" t="s">
        <v>49</v>
      </c>
      <c r="P1937" s="6" t="s">
        <v>49</v>
      </c>
      <c r="Q1937" s="6" t="s">
        <v>49</v>
      </c>
      <c r="R1937" s="6" t="s">
        <v>49</v>
      </c>
      <c r="S1937" s="6" t="s">
        <v>49</v>
      </c>
      <c r="T1937" s="6" t="s">
        <v>49</v>
      </c>
      <c r="U1937" s="6" t="s">
        <v>49</v>
      </c>
      <c r="V1937" s="6" t="s">
        <v>49</v>
      </c>
      <c r="W1937" s="6" t="s">
        <v>50</v>
      </c>
      <c r="X1937" s="6" t="s">
        <v>1461</v>
      </c>
      <c r="Y1937" s="6" t="s">
        <v>41</v>
      </c>
      <c r="Z1937" s="6" t="s">
        <v>5004</v>
      </c>
    </row>
    <row r="1938" spans="1:26" ht="13.2">
      <c r="A1938" s="5">
        <v>45176.847272175924</v>
      </c>
      <c r="B1938" s="6" t="s">
        <v>5007</v>
      </c>
      <c r="C1938" s="6" t="s">
        <v>27</v>
      </c>
      <c r="D1938" s="6" t="s">
        <v>5008</v>
      </c>
      <c r="E1938" s="6" t="s">
        <v>75</v>
      </c>
      <c r="F1938" s="6" t="s">
        <v>30</v>
      </c>
      <c r="G1938" s="6" t="s">
        <v>31</v>
      </c>
      <c r="H1938" s="6" t="s">
        <v>83</v>
      </c>
      <c r="I1938" s="6" t="s">
        <v>33</v>
      </c>
      <c r="J1938" s="6" t="s">
        <v>48</v>
      </c>
      <c r="K1938" s="6" t="s">
        <v>35</v>
      </c>
      <c r="L1938" s="6" t="s">
        <v>35</v>
      </c>
      <c r="M1938" s="6" t="s">
        <v>35</v>
      </c>
      <c r="N1938" s="6" t="s">
        <v>48</v>
      </c>
      <c r="O1938" s="6" t="s">
        <v>49</v>
      </c>
      <c r="P1938" s="6" t="s">
        <v>49</v>
      </c>
      <c r="Q1938" s="6" t="s">
        <v>37</v>
      </c>
      <c r="R1938" s="6" t="s">
        <v>49</v>
      </c>
      <c r="S1938" s="6" t="s">
        <v>49</v>
      </c>
      <c r="T1938" s="6" t="s">
        <v>49</v>
      </c>
      <c r="U1938" s="6" t="s">
        <v>49</v>
      </c>
      <c r="V1938" s="6" t="s">
        <v>49</v>
      </c>
      <c r="W1938" s="6" t="s">
        <v>132</v>
      </c>
      <c r="X1938" s="6" t="s">
        <v>1578</v>
      </c>
      <c r="Y1938" s="6" t="s">
        <v>151</v>
      </c>
      <c r="Z1938" s="6" t="s">
        <v>5009</v>
      </c>
    </row>
    <row r="1939" spans="1:26" ht="13.2">
      <c r="A1939" s="5">
        <v>45176.848949687497</v>
      </c>
      <c r="B1939" s="6" t="s">
        <v>5010</v>
      </c>
      <c r="C1939" s="6" t="s">
        <v>27</v>
      </c>
      <c r="D1939" s="6" t="s">
        <v>5011</v>
      </c>
      <c r="E1939" s="6" t="s">
        <v>75</v>
      </c>
      <c r="F1939" s="6" t="s">
        <v>248</v>
      </c>
      <c r="G1939" s="6" t="s">
        <v>58</v>
      </c>
      <c r="H1939" s="6" t="s">
        <v>59</v>
      </c>
      <c r="I1939" s="6" t="s">
        <v>47</v>
      </c>
      <c r="J1939" s="6" t="s">
        <v>48</v>
      </c>
      <c r="K1939" s="6" t="s">
        <v>60</v>
      </c>
      <c r="L1939" s="6" t="s">
        <v>48</v>
      </c>
      <c r="M1939" s="6" t="s">
        <v>60</v>
      </c>
      <c r="N1939" s="6" t="s">
        <v>48</v>
      </c>
      <c r="O1939" s="6" t="s">
        <v>49</v>
      </c>
      <c r="P1939" s="6" t="s">
        <v>49</v>
      </c>
      <c r="Q1939" s="6" t="s">
        <v>49</v>
      </c>
      <c r="R1939" s="6" t="s">
        <v>69</v>
      </c>
      <c r="S1939" s="6" t="s">
        <v>49</v>
      </c>
      <c r="T1939" s="6" t="s">
        <v>69</v>
      </c>
      <c r="U1939" s="6" t="s">
        <v>69</v>
      </c>
      <c r="V1939" s="6" t="s">
        <v>69</v>
      </c>
      <c r="W1939" s="6" t="s">
        <v>95</v>
      </c>
      <c r="X1939" s="6" t="s">
        <v>940</v>
      </c>
      <c r="Y1939" s="6" t="s">
        <v>90</v>
      </c>
      <c r="Z1939" s="6" t="s">
        <v>5012</v>
      </c>
    </row>
    <row r="1940" spans="1:26" ht="13.2">
      <c r="A1940" s="5">
        <v>45176.85000943287</v>
      </c>
      <c r="B1940" s="6" t="s">
        <v>5017</v>
      </c>
      <c r="C1940" s="6" t="s">
        <v>27</v>
      </c>
      <c r="D1940" s="6" t="s">
        <v>147</v>
      </c>
      <c r="E1940" s="6" t="s">
        <v>75</v>
      </c>
      <c r="F1940" s="6" t="s">
        <v>76</v>
      </c>
      <c r="G1940" s="6" t="s">
        <v>31</v>
      </c>
      <c r="H1940" s="6" t="s">
        <v>83</v>
      </c>
      <c r="I1940" s="6" t="s">
        <v>47</v>
      </c>
      <c r="J1940" s="6" t="s">
        <v>48</v>
      </c>
      <c r="K1940" s="6" t="s">
        <v>60</v>
      </c>
      <c r="L1940" s="6" t="s">
        <v>48</v>
      </c>
      <c r="M1940" s="6" t="s">
        <v>48</v>
      </c>
      <c r="N1940" s="6" t="s">
        <v>35</v>
      </c>
      <c r="O1940" s="6" t="s">
        <v>87</v>
      </c>
      <c r="P1940" s="6" t="s">
        <v>49</v>
      </c>
      <c r="Q1940" s="6" t="s">
        <v>49</v>
      </c>
      <c r="R1940" s="6" t="s">
        <v>37</v>
      </c>
      <c r="S1940" s="6" t="s">
        <v>37</v>
      </c>
      <c r="T1940" s="6" t="s">
        <v>37</v>
      </c>
      <c r="U1940" s="6" t="s">
        <v>37</v>
      </c>
      <c r="V1940" s="6" t="s">
        <v>37</v>
      </c>
      <c r="W1940" s="6" t="s">
        <v>70</v>
      </c>
      <c r="X1940" s="6" t="s">
        <v>1391</v>
      </c>
      <c r="Y1940" s="6" t="s">
        <v>409</v>
      </c>
      <c r="Z1940" s="6" t="s">
        <v>5018</v>
      </c>
    </row>
    <row r="1941" spans="1:26" ht="13.2">
      <c r="A1941" s="5">
        <v>45176.850183125003</v>
      </c>
      <c r="B1941" s="6" t="s">
        <v>5019</v>
      </c>
      <c r="C1941" s="6" t="s">
        <v>27</v>
      </c>
      <c r="D1941" s="6" t="s">
        <v>4275</v>
      </c>
      <c r="E1941" s="6" t="s">
        <v>29</v>
      </c>
      <c r="F1941" s="6" t="s">
        <v>30</v>
      </c>
      <c r="G1941" s="6" t="s">
        <v>58</v>
      </c>
      <c r="H1941" s="6" t="s">
        <v>46</v>
      </c>
      <c r="I1941" s="6" t="s">
        <v>47</v>
      </c>
      <c r="J1941" s="6" t="s">
        <v>48</v>
      </c>
      <c r="K1941" s="6" t="s">
        <v>48</v>
      </c>
      <c r="L1941" s="6" t="s">
        <v>48</v>
      </c>
      <c r="M1941" s="6" t="s">
        <v>48</v>
      </c>
      <c r="N1941" s="6" t="s">
        <v>48</v>
      </c>
      <c r="O1941" s="6" t="s">
        <v>49</v>
      </c>
      <c r="P1941" s="6" t="s">
        <v>49</v>
      </c>
      <c r="Q1941" s="6" t="s">
        <v>49</v>
      </c>
      <c r="R1941" s="6" t="s">
        <v>49</v>
      </c>
      <c r="S1941" s="6" t="s">
        <v>49</v>
      </c>
      <c r="T1941" s="6" t="s">
        <v>49</v>
      </c>
      <c r="U1941" s="6" t="s">
        <v>49</v>
      </c>
      <c r="V1941" s="6" t="s">
        <v>49</v>
      </c>
      <c r="W1941" s="6" t="s">
        <v>95</v>
      </c>
      <c r="X1941" s="6" t="s">
        <v>1246</v>
      </c>
      <c r="Y1941" s="6" t="s">
        <v>344</v>
      </c>
      <c r="Z1941" s="6" t="s">
        <v>5020</v>
      </c>
    </row>
    <row r="1942" spans="1:26" ht="13.2">
      <c r="A1942" s="5">
        <v>45176.851121250002</v>
      </c>
      <c r="B1942" s="6" t="s">
        <v>5021</v>
      </c>
      <c r="C1942" s="6" t="s">
        <v>27</v>
      </c>
      <c r="D1942" s="6" t="s">
        <v>5022</v>
      </c>
      <c r="E1942" s="6" t="s">
        <v>75</v>
      </c>
      <c r="F1942" s="6" t="s">
        <v>30</v>
      </c>
      <c r="G1942" s="6" t="s">
        <v>31</v>
      </c>
      <c r="H1942" s="6" t="s">
        <v>148</v>
      </c>
      <c r="I1942" s="6" t="s">
        <v>33</v>
      </c>
      <c r="J1942" s="6" t="s">
        <v>48</v>
      </c>
      <c r="K1942" s="6" t="s">
        <v>48</v>
      </c>
      <c r="L1942" s="6" t="s">
        <v>60</v>
      </c>
      <c r="M1942" s="6" t="s">
        <v>48</v>
      </c>
      <c r="N1942" s="6" t="s">
        <v>60</v>
      </c>
      <c r="O1942" s="6" t="s">
        <v>49</v>
      </c>
      <c r="P1942" s="6" t="s">
        <v>37</v>
      </c>
      <c r="Q1942" s="6" t="s">
        <v>49</v>
      </c>
      <c r="R1942" s="6" t="s">
        <v>49</v>
      </c>
      <c r="S1942" s="6" t="s">
        <v>37</v>
      </c>
      <c r="T1942" s="6" t="s">
        <v>37</v>
      </c>
      <c r="U1942" s="6" t="s">
        <v>37</v>
      </c>
      <c r="V1942" s="6" t="s">
        <v>37</v>
      </c>
      <c r="W1942" s="6" t="s">
        <v>100</v>
      </c>
      <c r="X1942" s="6" t="s">
        <v>1391</v>
      </c>
      <c r="Y1942" s="6" t="s">
        <v>1089</v>
      </c>
      <c r="Z1942" s="6" t="s">
        <v>5023</v>
      </c>
    </row>
    <row r="1943" spans="1:26" ht="13.2">
      <c r="A1943" s="5">
        <v>45176.851192905087</v>
      </c>
      <c r="B1943" s="6" t="s">
        <v>5024</v>
      </c>
      <c r="C1943" s="6" t="s">
        <v>44</v>
      </c>
      <c r="D1943" s="6" t="s">
        <v>111</v>
      </c>
      <c r="E1943" s="6" t="s">
        <v>75</v>
      </c>
      <c r="F1943" s="6" t="s">
        <v>76</v>
      </c>
      <c r="G1943" s="6" t="s">
        <v>31</v>
      </c>
      <c r="H1943" s="6" t="s">
        <v>83</v>
      </c>
      <c r="I1943" s="6" t="s">
        <v>33</v>
      </c>
      <c r="J1943" s="6" t="s">
        <v>34</v>
      </c>
      <c r="K1943" s="6" t="s">
        <v>48</v>
      </c>
      <c r="L1943" s="6" t="s">
        <v>35</v>
      </c>
      <c r="M1943" s="6" t="s">
        <v>35</v>
      </c>
      <c r="N1943" s="6" t="s">
        <v>35</v>
      </c>
      <c r="O1943" s="6" t="s">
        <v>49</v>
      </c>
      <c r="P1943" s="6" t="s">
        <v>37</v>
      </c>
      <c r="Q1943" s="6" t="s">
        <v>49</v>
      </c>
      <c r="R1943" s="6" t="s">
        <v>49</v>
      </c>
      <c r="S1943" s="6" t="s">
        <v>37</v>
      </c>
      <c r="T1943" s="6" t="s">
        <v>37</v>
      </c>
      <c r="U1943" s="6" t="s">
        <v>37</v>
      </c>
      <c r="V1943" s="6" t="s">
        <v>37</v>
      </c>
      <c r="W1943" s="6" t="s">
        <v>154</v>
      </c>
      <c r="X1943" s="6" t="s">
        <v>1692</v>
      </c>
      <c r="Y1943" s="6" t="s">
        <v>1089</v>
      </c>
      <c r="Z1943" s="6" t="s">
        <v>5025</v>
      </c>
    </row>
    <row r="1944" spans="1:26" ht="13.2">
      <c r="A1944" s="5">
        <v>45176.851769710644</v>
      </c>
      <c r="B1944" s="6" t="s">
        <v>5026</v>
      </c>
      <c r="C1944" s="6" t="s">
        <v>27</v>
      </c>
      <c r="D1944" s="6" t="s">
        <v>5027</v>
      </c>
      <c r="E1944" s="6" t="s">
        <v>29</v>
      </c>
      <c r="F1944" s="6" t="s">
        <v>76</v>
      </c>
      <c r="G1944" s="6" t="s">
        <v>31</v>
      </c>
      <c r="H1944" s="6" t="s">
        <v>148</v>
      </c>
      <c r="I1944" s="6" t="s">
        <v>47</v>
      </c>
      <c r="J1944" s="6" t="s">
        <v>48</v>
      </c>
      <c r="K1944" s="6" t="s">
        <v>48</v>
      </c>
      <c r="L1944" s="6" t="s">
        <v>48</v>
      </c>
      <c r="M1944" s="6" t="s">
        <v>48</v>
      </c>
      <c r="N1944" s="6" t="s">
        <v>48</v>
      </c>
      <c r="O1944" s="6" t="s">
        <v>68</v>
      </c>
      <c r="P1944" s="6" t="s">
        <v>49</v>
      </c>
      <c r="Q1944" s="6" t="s">
        <v>49</v>
      </c>
      <c r="R1944" s="6" t="s">
        <v>49</v>
      </c>
      <c r="S1944" s="6" t="s">
        <v>69</v>
      </c>
      <c r="T1944" s="6" t="s">
        <v>69</v>
      </c>
      <c r="U1944" s="6" t="s">
        <v>49</v>
      </c>
      <c r="V1944" s="6" t="s">
        <v>49</v>
      </c>
      <c r="W1944" s="6" t="s">
        <v>159</v>
      </c>
      <c r="X1944" s="6" t="s">
        <v>1255</v>
      </c>
      <c r="Y1944" s="6" t="s">
        <v>2934</v>
      </c>
      <c r="Z1944" s="6" t="s">
        <v>5028</v>
      </c>
    </row>
    <row r="1945" spans="1:26" ht="13.2">
      <c r="A1945" s="5">
        <v>45176.854433715278</v>
      </c>
      <c r="B1945" s="6" t="s">
        <v>5037</v>
      </c>
      <c r="C1945" s="6" t="s">
        <v>27</v>
      </c>
      <c r="D1945" s="6" t="s">
        <v>5038</v>
      </c>
      <c r="E1945" s="6" t="s">
        <v>75</v>
      </c>
      <c r="F1945" s="6" t="s">
        <v>30</v>
      </c>
      <c r="G1945" s="6" t="s">
        <v>31</v>
      </c>
      <c r="H1945" s="6" t="s">
        <v>125</v>
      </c>
      <c r="I1945" s="6" t="s">
        <v>47</v>
      </c>
      <c r="J1945" s="6" t="s">
        <v>60</v>
      </c>
      <c r="K1945" s="6" t="s">
        <v>60</v>
      </c>
      <c r="L1945" s="6" t="s">
        <v>60</v>
      </c>
      <c r="M1945" s="6" t="s">
        <v>60</v>
      </c>
      <c r="N1945" s="6" t="s">
        <v>60</v>
      </c>
      <c r="O1945" s="6" t="s">
        <v>68</v>
      </c>
      <c r="P1945" s="6" t="s">
        <v>69</v>
      </c>
      <c r="Q1945" s="6" t="s">
        <v>49</v>
      </c>
      <c r="R1945" s="6" t="s">
        <v>69</v>
      </c>
      <c r="S1945" s="6" t="s">
        <v>49</v>
      </c>
      <c r="T1945" s="6" t="s">
        <v>69</v>
      </c>
      <c r="U1945" s="6" t="s">
        <v>69</v>
      </c>
      <c r="V1945" s="6" t="s">
        <v>49</v>
      </c>
      <c r="W1945" s="6" t="s">
        <v>88</v>
      </c>
      <c r="X1945" s="6" t="s">
        <v>1501</v>
      </c>
      <c r="Y1945" s="6" t="s">
        <v>5039</v>
      </c>
      <c r="Z1945" s="6" t="s">
        <v>5040</v>
      </c>
    </row>
    <row r="1946" spans="1:26" ht="13.2">
      <c r="A1946" s="5">
        <v>45176.855870277781</v>
      </c>
      <c r="B1946" s="6" t="s">
        <v>5043</v>
      </c>
      <c r="C1946" s="6" t="s">
        <v>27</v>
      </c>
      <c r="D1946" s="6" t="s">
        <v>3153</v>
      </c>
      <c r="E1946" s="6" t="s">
        <v>29</v>
      </c>
      <c r="F1946" s="6" t="s">
        <v>30</v>
      </c>
      <c r="G1946" s="6" t="s">
        <v>31</v>
      </c>
      <c r="H1946" s="6" t="s">
        <v>59</v>
      </c>
      <c r="I1946" s="6" t="s">
        <v>47</v>
      </c>
      <c r="J1946" s="6" t="s">
        <v>35</v>
      </c>
      <c r="K1946" s="6" t="s">
        <v>48</v>
      </c>
      <c r="L1946" s="6" t="s">
        <v>35</v>
      </c>
      <c r="M1946" s="6" t="s">
        <v>35</v>
      </c>
      <c r="N1946" s="6" t="s">
        <v>35</v>
      </c>
      <c r="O1946" s="6" t="s">
        <v>87</v>
      </c>
      <c r="P1946" s="6" t="s">
        <v>49</v>
      </c>
      <c r="Q1946" s="6" t="s">
        <v>49</v>
      </c>
      <c r="R1946" s="6" t="s">
        <v>49</v>
      </c>
      <c r="S1946" s="6" t="s">
        <v>49</v>
      </c>
      <c r="T1946" s="6" t="s">
        <v>49</v>
      </c>
      <c r="U1946" s="6" t="s">
        <v>49</v>
      </c>
      <c r="V1946" s="6" t="s">
        <v>37</v>
      </c>
      <c r="W1946" s="6" t="s">
        <v>61</v>
      </c>
      <c r="X1946" s="6" t="s">
        <v>978</v>
      </c>
      <c r="Y1946" s="6" t="s">
        <v>193</v>
      </c>
      <c r="Z1946" s="6" t="s">
        <v>5044</v>
      </c>
    </row>
    <row r="1947" spans="1:26" ht="13.2">
      <c r="A1947" s="5">
        <v>45176.856424270838</v>
      </c>
      <c r="B1947" s="6" t="s">
        <v>5045</v>
      </c>
      <c r="C1947" s="6" t="s">
        <v>27</v>
      </c>
      <c r="D1947" s="6" t="s">
        <v>500</v>
      </c>
      <c r="E1947" s="6" t="s">
        <v>29</v>
      </c>
      <c r="F1947" s="6" t="s">
        <v>30</v>
      </c>
      <c r="G1947" s="6" t="s">
        <v>31</v>
      </c>
      <c r="H1947" s="6" t="s">
        <v>500</v>
      </c>
      <c r="I1947" s="6" t="s">
        <v>47</v>
      </c>
      <c r="J1947" s="6" t="s">
        <v>48</v>
      </c>
      <c r="K1947" s="6" t="s">
        <v>48</v>
      </c>
      <c r="L1947" s="6" t="s">
        <v>48</v>
      </c>
      <c r="M1947" s="6" t="s">
        <v>48</v>
      </c>
      <c r="N1947" s="6" t="s">
        <v>48</v>
      </c>
      <c r="O1947" s="6" t="s">
        <v>68</v>
      </c>
      <c r="P1947" s="6" t="s">
        <v>49</v>
      </c>
      <c r="Q1947" s="6" t="s">
        <v>49</v>
      </c>
      <c r="R1947" s="6" t="s">
        <v>49</v>
      </c>
      <c r="S1947" s="6" t="s">
        <v>49</v>
      </c>
      <c r="T1947" s="6" t="s">
        <v>49</v>
      </c>
      <c r="U1947" s="6" t="s">
        <v>49</v>
      </c>
      <c r="V1947" s="6" t="s">
        <v>49</v>
      </c>
      <c r="W1947" s="6" t="s">
        <v>675</v>
      </c>
      <c r="X1947" s="6" t="s">
        <v>2175</v>
      </c>
      <c r="Y1947" s="6" t="s">
        <v>965</v>
      </c>
      <c r="Z1947" s="6" t="s">
        <v>5046</v>
      </c>
    </row>
    <row r="1948" spans="1:26" ht="13.2">
      <c r="A1948" s="5">
        <v>45176.857366076394</v>
      </c>
      <c r="B1948" s="6" t="s">
        <v>5050</v>
      </c>
      <c r="C1948" s="6" t="s">
        <v>27</v>
      </c>
      <c r="D1948" s="6" t="s">
        <v>5051</v>
      </c>
      <c r="E1948" s="6" t="s">
        <v>75</v>
      </c>
      <c r="F1948" s="6" t="s">
        <v>30</v>
      </c>
      <c r="G1948" s="6" t="s">
        <v>31</v>
      </c>
      <c r="H1948" s="6" t="s">
        <v>125</v>
      </c>
      <c r="I1948" s="6" t="s">
        <v>33</v>
      </c>
      <c r="J1948" s="6" t="s">
        <v>35</v>
      </c>
      <c r="K1948" s="6" t="s">
        <v>48</v>
      </c>
      <c r="L1948" s="6" t="s">
        <v>35</v>
      </c>
      <c r="M1948" s="6" t="s">
        <v>35</v>
      </c>
      <c r="N1948" s="6" t="s">
        <v>48</v>
      </c>
      <c r="O1948" s="6" t="s">
        <v>87</v>
      </c>
      <c r="P1948" s="6" t="s">
        <v>49</v>
      </c>
      <c r="Q1948" s="6" t="s">
        <v>37</v>
      </c>
      <c r="R1948" s="6" t="s">
        <v>69</v>
      </c>
      <c r="S1948" s="6" t="s">
        <v>49</v>
      </c>
      <c r="T1948" s="6" t="s">
        <v>49</v>
      </c>
      <c r="U1948" s="6" t="s">
        <v>49</v>
      </c>
      <c r="V1948" s="6" t="s">
        <v>49</v>
      </c>
      <c r="W1948" s="6" t="s">
        <v>450</v>
      </c>
      <c r="X1948" s="6" t="s">
        <v>1001</v>
      </c>
      <c r="Y1948" s="6" t="s">
        <v>409</v>
      </c>
      <c r="Z1948" s="6" t="s">
        <v>5052</v>
      </c>
    </row>
    <row r="1949" spans="1:26" ht="13.2">
      <c r="A1949" s="5">
        <v>45176.857655925924</v>
      </c>
      <c r="B1949" s="6" t="s">
        <v>5055</v>
      </c>
      <c r="C1949" s="6" t="s">
        <v>27</v>
      </c>
      <c r="D1949" s="6" t="s">
        <v>2079</v>
      </c>
      <c r="E1949" s="6" t="s">
        <v>75</v>
      </c>
      <c r="F1949" s="6" t="s">
        <v>76</v>
      </c>
      <c r="G1949" s="6" t="s">
        <v>31</v>
      </c>
      <c r="H1949" s="6" t="s">
        <v>32</v>
      </c>
      <c r="I1949" s="6" t="s">
        <v>47</v>
      </c>
      <c r="J1949" s="6" t="s">
        <v>35</v>
      </c>
      <c r="K1949" s="6" t="s">
        <v>35</v>
      </c>
      <c r="L1949" s="6" t="s">
        <v>48</v>
      </c>
      <c r="M1949" s="6" t="s">
        <v>48</v>
      </c>
      <c r="N1949" s="6" t="s">
        <v>35</v>
      </c>
      <c r="O1949" s="6" t="s">
        <v>49</v>
      </c>
      <c r="P1949" s="6" t="s">
        <v>49</v>
      </c>
      <c r="Q1949" s="6" t="s">
        <v>49</v>
      </c>
      <c r="R1949" s="6" t="s">
        <v>49</v>
      </c>
      <c r="S1949" s="6" t="s">
        <v>49</v>
      </c>
      <c r="T1949" s="6" t="s">
        <v>49</v>
      </c>
      <c r="U1949" s="6" t="s">
        <v>49</v>
      </c>
      <c r="V1949" s="6" t="s">
        <v>37</v>
      </c>
      <c r="W1949" s="6" t="s">
        <v>206</v>
      </c>
      <c r="X1949" s="6" t="s">
        <v>1698</v>
      </c>
      <c r="Y1949" s="6" t="s">
        <v>156</v>
      </c>
      <c r="Z1949" s="6" t="s">
        <v>5056</v>
      </c>
    </row>
    <row r="1950" spans="1:26" ht="13.2">
      <c r="A1950" s="5">
        <v>45176.858083437503</v>
      </c>
      <c r="B1950" s="6" t="s">
        <v>5057</v>
      </c>
      <c r="C1950" s="6" t="s">
        <v>44</v>
      </c>
      <c r="D1950" s="6" t="s">
        <v>5058</v>
      </c>
      <c r="E1950" s="6" t="s">
        <v>56</v>
      </c>
      <c r="F1950" s="6" t="s">
        <v>30</v>
      </c>
      <c r="G1950" s="6" t="s">
        <v>403</v>
      </c>
      <c r="H1950" s="6" t="s">
        <v>46</v>
      </c>
      <c r="I1950" s="6" t="s">
        <v>33</v>
      </c>
      <c r="J1950" s="6" t="s">
        <v>35</v>
      </c>
      <c r="K1950" s="6" t="s">
        <v>48</v>
      </c>
      <c r="L1950" s="6" t="s">
        <v>35</v>
      </c>
      <c r="M1950" s="6" t="s">
        <v>48</v>
      </c>
      <c r="N1950" s="6" t="s">
        <v>48</v>
      </c>
      <c r="O1950" s="6" t="s">
        <v>87</v>
      </c>
      <c r="P1950" s="6" t="s">
        <v>37</v>
      </c>
      <c r="Q1950" s="6" t="s">
        <v>37</v>
      </c>
      <c r="R1950" s="6" t="s">
        <v>37</v>
      </c>
      <c r="S1950" s="6" t="s">
        <v>37</v>
      </c>
      <c r="T1950" s="6" t="s">
        <v>37</v>
      </c>
      <c r="U1950" s="6" t="s">
        <v>38</v>
      </c>
      <c r="V1950" s="6" t="s">
        <v>37</v>
      </c>
      <c r="W1950" s="6" t="s">
        <v>39</v>
      </c>
      <c r="X1950" s="6" t="s">
        <v>1444</v>
      </c>
      <c r="Y1950" s="6" t="s">
        <v>97</v>
      </c>
      <c r="Z1950" s="6" t="s">
        <v>5059</v>
      </c>
    </row>
    <row r="1951" spans="1:26" ht="13.2">
      <c r="A1951" s="5">
        <v>45176.859066747682</v>
      </c>
      <c r="B1951" s="6" t="s">
        <v>5063</v>
      </c>
      <c r="C1951" s="6" t="s">
        <v>27</v>
      </c>
      <c r="D1951" s="6" t="s">
        <v>5064</v>
      </c>
      <c r="E1951" s="6" t="s">
        <v>75</v>
      </c>
      <c r="F1951" s="6" t="s">
        <v>30</v>
      </c>
      <c r="G1951" s="6" t="s">
        <v>31</v>
      </c>
      <c r="H1951" s="6" t="s">
        <v>148</v>
      </c>
      <c r="I1951" s="6" t="s">
        <v>47</v>
      </c>
      <c r="J1951" s="6" t="s">
        <v>60</v>
      </c>
      <c r="K1951" s="6" t="s">
        <v>60</v>
      </c>
      <c r="L1951" s="6" t="s">
        <v>60</v>
      </c>
      <c r="M1951" s="6" t="s">
        <v>48</v>
      </c>
      <c r="N1951" s="6" t="s">
        <v>48</v>
      </c>
      <c r="O1951" s="6" t="s">
        <v>49</v>
      </c>
      <c r="P1951" s="6" t="s">
        <v>49</v>
      </c>
      <c r="Q1951" s="6" t="s">
        <v>49</v>
      </c>
      <c r="R1951" s="6" t="s">
        <v>69</v>
      </c>
      <c r="S1951" s="6" t="s">
        <v>37</v>
      </c>
      <c r="T1951" s="6" t="s">
        <v>49</v>
      </c>
      <c r="U1951" s="6" t="s">
        <v>49</v>
      </c>
      <c r="V1951" s="6" t="s">
        <v>49</v>
      </c>
      <c r="W1951" s="6" t="s">
        <v>132</v>
      </c>
      <c r="X1951" s="6" t="s">
        <v>1026</v>
      </c>
      <c r="Y1951" s="6" t="s">
        <v>79</v>
      </c>
      <c r="Z1951" s="6" t="s">
        <v>5065</v>
      </c>
    </row>
    <row r="1952" spans="1:26" ht="13.2">
      <c r="A1952" s="5">
        <v>45176.859395173611</v>
      </c>
      <c r="B1952" s="6" t="s">
        <v>5066</v>
      </c>
      <c r="C1952" s="6" t="s">
        <v>27</v>
      </c>
      <c r="D1952" s="6" t="s">
        <v>55</v>
      </c>
      <c r="E1952" s="6" t="s">
        <v>75</v>
      </c>
      <c r="F1952" s="6" t="s">
        <v>30</v>
      </c>
      <c r="G1952" s="6" t="s">
        <v>58</v>
      </c>
      <c r="H1952" s="6" t="s">
        <v>59</v>
      </c>
      <c r="I1952" s="6" t="s">
        <v>33</v>
      </c>
      <c r="J1952" s="6" t="s">
        <v>35</v>
      </c>
      <c r="K1952" s="6" t="s">
        <v>34</v>
      </c>
      <c r="L1952" s="6" t="s">
        <v>48</v>
      </c>
      <c r="M1952" s="6" t="s">
        <v>35</v>
      </c>
      <c r="N1952" s="6" t="s">
        <v>48</v>
      </c>
      <c r="O1952" s="6" t="s">
        <v>49</v>
      </c>
      <c r="P1952" s="6" t="s">
        <v>49</v>
      </c>
      <c r="Q1952" s="6" t="s">
        <v>49</v>
      </c>
      <c r="R1952" s="6" t="s">
        <v>69</v>
      </c>
      <c r="S1952" s="6" t="s">
        <v>49</v>
      </c>
      <c r="T1952" s="6" t="s">
        <v>37</v>
      </c>
      <c r="U1952" s="6" t="s">
        <v>37</v>
      </c>
      <c r="V1952" s="6" t="s">
        <v>49</v>
      </c>
      <c r="W1952" s="6" t="s">
        <v>5067</v>
      </c>
      <c r="X1952" s="6" t="s">
        <v>1444</v>
      </c>
      <c r="Y1952" s="6" t="s">
        <v>349</v>
      </c>
      <c r="Z1952" s="6" t="s">
        <v>5068</v>
      </c>
    </row>
    <row r="1953" spans="1:26" ht="13.2">
      <c r="A1953" s="5">
        <v>45176.860720335651</v>
      </c>
      <c r="B1953" s="6" t="s">
        <v>5069</v>
      </c>
      <c r="C1953" s="6" t="s">
        <v>27</v>
      </c>
      <c r="D1953" s="6" t="s">
        <v>147</v>
      </c>
      <c r="E1953" s="6" t="s">
        <v>75</v>
      </c>
      <c r="F1953" s="6" t="s">
        <v>30</v>
      </c>
      <c r="G1953" s="6" t="s">
        <v>31</v>
      </c>
      <c r="H1953" s="6" t="s">
        <v>46</v>
      </c>
      <c r="I1953" s="6" t="s">
        <v>47</v>
      </c>
      <c r="J1953" s="6" t="s">
        <v>35</v>
      </c>
      <c r="K1953" s="6" t="s">
        <v>48</v>
      </c>
      <c r="L1953" s="6" t="s">
        <v>35</v>
      </c>
      <c r="M1953" s="6" t="s">
        <v>48</v>
      </c>
      <c r="N1953" s="6" t="s">
        <v>35</v>
      </c>
      <c r="O1953" s="6" t="s">
        <v>68</v>
      </c>
      <c r="P1953" s="6" t="s">
        <v>49</v>
      </c>
      <c r="Q1953" s="6" t="s">
        <v>37</v>
      </c>
      <c r="R1953" s="6" t="s">
        <v>49</v>
      </c>
      <c r="S1953" s="6" t="s">
        <v>37</v>
      </c>
      <c r="T1953" s="6" t="s">
        <v>49</v>
      </c>
      <c r="U1953" s="6" t="s">
        <v>49</v>
      </c>
      <c r="V1953" s="6" t="s">
        <v>37</v>
      </c>
      <c r="W1953" s="6" t="s">
        <v>480</v>
      </c>
      <c r="X1953" s="6" t="s">
        <v>1578</v>
      </c>
      <c r="Y1953" s="6" t="s">
        <v>286</v>
      </c>
      <c r="Z1953" s="6" t="s">
        <v>5070</v>
      </c>
    </row>
    <row r="1954" spans="1:26" ht="13.2">
      <c r="A1954" s="5">
        <v>45176.862057719904</v>
      </c>
      <c r="B1954" s="6" t="s">
        <v>5071</v>
      </c>
      <c r="C1954" s="6" t="s">
        <v>27</v>
      </c>
      <c r="D1954" s="6" t="s">
        <v>5072</v>
      </c>
      <c r="E1954" s="6" t="s">
        <v>75</v>
      </c>
      <c r="F1954" s="6" t="s">
        <v>30</v>
      </c>
      <c r="G1954" s="6" t="s">
        <v>31</v>
      </c>
      <c r="H1954" s="6" t="s">
        <v>148</v>
      </c>
      <c r="I1954" s="6" t="s">
        <v>33</v>
      </c>
      <c r="J1954" s="6" t="s">
        <v>34</v>
      </c>
      <c r="K1954" s="6" t="s">
        <v>35</v>
      </c>
      <c r="L1954" s="6" t="s">
        <v>35</v>
      </c>
      <c r="M1954" s="6" t="s">
        <v>48</v>
      </c>
      <c r="N1954" s="6" t="s">
        <v>35</v>
      </c>
      <c r="O1954" s="6" t="s">
        <v>49</v>
      </c>
      <c r="P1954" s="6" t="s">
        <v>49</v>
      </c>
      <c r="Q1954" s="6" t="s">
        <v>49</v>
      </c>
      <c r="R1954" s="6" t="s">
        <v>49</v>
      </c>
      <c r="S1954" s="6" t="s">
        <v>37</v>
      </c>
      <c r="T1954" s="6" t="s">
        <v>49</v>
      </c>
      <c r="U1954" s="6" t="s">
        <v>49</v>
      </c>
      <c r="V1954" s="6" t="s">
        <v>49</v>
      </c>
      <c r="W1954" s="6" t="s">
        <v>191</v>
      </c>
      <c r="X1954" s="6" t="s">
        <v>1441</v>
      </c>
      <c r="Y1954" s="6" t="s">
        <v>5073</v>
      </c>
      <c r="Z1954" s="6" t="s">
        <v>5074</v>
      </c>
    </row>
    <row r="1955" spans="1:26" ht="13.2">
      <c r="A1955" s="5">
        <v>45176.862397280092</v>
      </c>
      <c r="B1955" s="6" t="s">
        <v>5075</v>
      </c>
      <c r="C1955" s="6" t="s">
        <v>44</v>
      </c>
      <c r="D1955" s="6" t="s">
        <v>521</v>
      </c>
      <c r="E1955" s="6" t="s">
        <v>75</v>
      </c>
      <c r="F1955" s="6" t="s">
        <v>30</v>
      </c>
      <c r="G1955" s="6" t="s">
        <v>31</v>
      </c>
      <c r="H1955" s="6" t="s">
        <v>32</v>
      </c>
      <c r="I1955" s="6" t="s">
        <v>47</v>
      </c>
      <c r="J1955" s="6" t="s">
        <v>48</v>
      </c>
      <c r="K1955" s="6" t="s">
        <v>48</v>
      </c>
      <c r="L1955" s="6" t="s">
        <v>48</v>
      </c>
      <c r="M1955" s="6" t="s">
        <v>48</v>
      </c>
      <c r="N1955" s="6" t="s">
        <v>48</v>
      </c>
      <c r="O1955" s="6" t="s">
        <v>49</v>
      </c>
      <c r="P1955" s="6" t="s">
        <v>49</v>
      </c>
      <c r="Q1955" s="6" t="s">
        <v>49</v>
      </c>
      <c r="R1955" s="6" t="s">
        <v>49</v>
      </c>
      <c r="S1955" s="6" t="s">
        <v>49</v>
      </c>
      <c r="T1955" s="6" t="s">
        <v>49</v>
      </c>
      <c r="U1955" s="6" t="s">
        <v>49</v>
      </c>
      <c r="V1955" s="6" t="s">
        <v>49</v>
      </c>
      <c r="W1955" s="6" t="s">
        <v>100</v>
      </c>
      <c r="X1955" s="6" t="s">
        <v>1698</v>
      </c>
      <c r="Y1955" s="6" t="s">
        <v>555</v>
      </c>
      <c r="Z1955" s="6" t="s">
        <v>5076</v>
      </c>
    </row>
    <row r="1956" spans="1:26" ht="13.2">
      <c r="A1956" s="5">
        <v>45176.862717314812</v>
      </c>
      <c r="B1956" s="6" t="s">
        <v>5077</v>
      </c>
      <c r="C1956" s="6" t="s">
        <v>27</v>
      </c>
      <c r="D1956" s="6" t="s">
        <v>500</v>
      </c>
      <c r="E1956" s="6" t="s">
        <v>75</v>
      </c>
      <c r="F1956" s="6" t="s">
        <v>30</v>
      </c>
      <c r="G1956" s="6" t="s">
        <v>31</v>
      </c>
      <c r="H1956" s="6" t="s">
        <v>59</v>
      </c>
      <c r="I1956" s="6" t="s">
        <v>47</v>
      </c>
      <c r="J1956" s="6" t="s">
        <v>48</v>
      </c>
      <c r="K1956" s="6" t="s">
        <v>48</v>
      </c>
      <c r="L1956" s="6" t="s">
        <v>35</v>
      </c>
      <c r="M1956" s="6" t="s">
        <v>48</v>
      </c>
      <c r="N1956" s="6" t="s">
        <v>35</v>
      </c>
      <c r="O1956" s="6" t="s">
        <v>49</v>
      </c>
      <c r="P1956" s="6" t="s">
        <v>49</v>
      </c>
      <c r="Q1956" s="6" t="s">
        <v>49</v>
      </c>
      <c r="R1956" s="6" t="s">
        <v>69</v>
      </c>
      <c r="S1956" s="6" t="s">
        <v>49</v>
      </c>
      <c r="T1956" s="6" t="s">
        <v>69</v>
      </c>
      <c r="U1956" s="6" t="s">
        <v>49</v>
      </c>
      <c r="V1956" s="6" t="s">
        <v>49</v>
      </c>
      <c r="W1956" s="6" t="s">
        <v>1231</v>
      </c>
      <c r="X1956" s="6" t="s">
        <v>4839</v>
      </c>
      <c r="Y1956" s="6" t="s">
        <v>286</v>
      </c>
      <c r="Z1956" s="6" t="s">
        <v>5078</v>
      </c>
    </row>
    <row r="1957" spans="1:26" ht="13.2">
      <c r="A1957" s="5">
        <v>45176.863804409717</v>
      </c>
      <c r="B1957" s="6" t="s">
        <v>5079</v>
      </c>
      <c r="C1957" s="6" t="s">
        <v>27</v>
      </c>
      <c r="D1957" s="6" t="s">
        <v>500</v>
      </c>
      <c r="E1957" s="6" t="s">
        <v>29</v>
      </c>
      <c r="F1957" s="6" t="s">
        <v>76</v>
      </c>
      <c r="G1957" s="6" t="s">
        <v>31</v>
      </c>
      <c r="H1957" s="6" t="s">
        <v>148</v>
      </c>
      <c r="I1957" s="6" t="s">
        <v>47</v>
      </c>
      <c r="J1957" s="6" t="s">
        <v>35</v>
      </c>
      <c r="K1957" s="6" t="s">
        <v>48</v>
      </c>
      <c r="L1957" s="6" t="s">
        <v>48</v>
      </c>
      <c r="M1957" s="6" t="s">
        <v>48</v>
      </c>
      <c r="N1957" s="6" t="s">
        <v>48</v>
      </c>
      <c r="O1957" s="6" t="s">
        <v>49</v>
      </c>
      <c r="P1957" s="6" t="s">
        <v>49</v>
      </c>
      <c r="Q1957" s="6" t="s">
        <v>49</v>
      </c>
      <c r="R1957" s="6" t="s">
        <v>49</v>
      </c>
      <c r="S1957" s="6" t="s">
        <v>49</v>
      </c>
      <c r="T1957" s="6" t="s">
        <v>49</v>
      </c>
      <c r="U1957" s="6" t="s">
        <v>49</v>
      </c>
      <c r="V1957" s="6" t="s">
        <v>49</v>
      </c>
      <c r="W1957" s="6" t="s">
        <v>50</v>
      </c>
      <c r="X1957" s="6" t="s">
        <v>990</v>
      </c>
      <c r="Y1957" s="6" t="s">
        <v>505</v>
      </c>
      <c r="Z1957" s="6" t="s">
        <v>5080</v>
      </c>
    </row>
    <row r="1958" spans="1:26" ht="13.2">
      <c r="A1958" s="5">
        <v>45176.864152499998</v>
      </c>
      <c r="B1958" s="6" t="s">
        <v>5081</v>
      </c>
      <c r="C1958" s="6" t="s">
        <v>44</v>
      </c>
      <c r="D1958" s="6" t="s">
        <v>5082</v>
      </c>
      <c r="E1958" s="6" t="s">
        <v>75</v>
      </c>
      <c r="F1958" s="6" t="s">
        <v>30</v>
      </c>
      <c r="G1958" s="6" t="s">
        <v>31</v>
      </c>
      <c r="H1958" s="6" t="s">
        <v>226</v>
      </c>
      <c r="I1958" s="6" t="s">
        <v>33</v>
      </c>
      <c r="J1958" s="6" t="s">
        <v>35</v>
      </c>
      <c r="K1958" s="6" t="s">
        <v>48</v>
      </c>
      <c r="L1958" s="6" t="s">
        <v>48</v>
      </c>
      <c r="M1958" s="6" t="s">
        <v>48</v>
      </c>
      <c r="N1958" s="6" t="s">
        <v>48</v>
      </c>
      <c r="O1958" s="6" t="s">
        <v>49</v>
      </c>
      <c r="P1958" s="6" t="s">
        <v>49</v>
      </c>
      <c r="Q1958" s="6" t="s">
        <v>49</v>
      </c>
      <c r="R1958" s="6" t="s">
        <v>69</v>
      </c>
      <c r="S1958" s="6" t="s">
        <v>69</v>
      </c>
      <c r="T1958" s="6" t="s">
        <v>37</v>
      </c>
      <c r="U1958" s="6" t="s">
        <v>37</v>
      </c>
      <c r="V1958" s="6" t="s">
        <v>49</v>
      </c>
      <c r="W1958" s="6" t="s">
        <v>77</v>
      </c>
      <c r="X1958" s="6" t="s">
        <v>1246</v>
      </c>
      <c r="Y1958" s="6" t="s">
        <v>732</v>
      </c>
      <c r="Z1958" s="6" t="s">
        <v>5083</v>
      </c>
    </row>
    <row r="1959" spans="1:26" ht="13.2">
      <c r="A1959" s="5">
        <v>45176.864416805554</v>
      </c>
      <c r="B1959" s="6" t="s">
        <v>5084</v>
      </c>
      <c r="C1959" s="6" t="s">
        <v>44</v>
      </c>
      <c r="D1959" s="6" t="s">
        <v>981</v>
      </c>
      <c r="E1959" s="6" t="s">
        <v>75</v>
      </c>
      <c r="F1959" s="6" t="s">
        <v>30</v>
      </c>
      <c r="G1959" s="6" t="s">
        <v>31</v>
      </c>
      <c r="H1959" s="6" t="s">
        <v>59</v>
      </c>
      <c r="I1959" s="6" t="s">
        <v>47</v>
      </c>
      <c r="J1959" s="6" t="s">
        <v>48</v>
      </c>
      <c r="K1959" s="6" t="s">
        <v>48</v>
      </c>
      <c r="L1959" s="6" t="s">
        <v>60</v>
      </c>
      <c r="M1959" s="6" t="s">
        <v>60</v>
      </c>
      <c r="N1959" s="6" t="s">
        <v>60</v>
      </c>
      <c r="O1959" s="6" t="s">
        <v>49</v>
      </c>
      <c r="P1959" s="6" t="s">
        <v>49</v>
      </c>
      <c r="Q1959" s="6" t="s">
        <v>49</v>
      </c>
      <c r="R1959" s="6" t="s">
        <v>49</v>
      </c>
      <c r="S1959" s="6" t="s">
        <v>49</v>
      </c>
      <c r="T1959" s="6" t="s">
        <v>49</v>
      </c>
      <c r="U1959" s="6" t="s">
        <v>69</v>
      </c>
      <c r="V1959" s="6" t="s">
        <v>37</v>
      </c>
      <c r="W1959" s="6" t="s">
        <v>95</v>
      </c>
      <c r="X1959" s="6" t="s">
        <v>1391</v>
      </c>
      <c r="Y1959" s="6" t="s">
        <v>223</v>
      </c>
      <c r="Z1959" s="6" t="s">
        <v>5085</v>
      </c>
    </row>
    <row r="1960" spans="1:26" ht="13.2">
      <c r="A1960" s="5">
        <v>45176.865822175925</v>
      </c>
      <c r="B1960" s="6" t="s">
        <v>5087</v>
      </c>
      <c r="C1960" s="6" t="s">
        <v>44</v>
      </c>
      <c r="D1960" s="6" t="s">
        <v>255</v>
      </c>
      <c r="E1960" s="6" t="s">
        <v>29</v>
      </c>
      <c r="F1960" s="6" t="s">
        <v>30</v>
      </c>
      <c r="G1960" s="6" t="s">
        <v>31</v>
      </c>
      <c r="H1960" s="6" t="s">
        <v>59</v>
      </c>
      <c r="I1960" s="6" t="s">
        <v>33</v>
      </c>
      <c r="J1960" s="6" t="s">
        <v>35</v>
      </c>
      <c r="K1960" s="6" t="s">
        <v>35</v>
      </c>
      <c r="L1960" s="6" t="s">
        <v>35</v>
      </c>
      <c r="M1960" s="6" t="s">
        <v>48</v>
      </c>
      <c r="N1960" s="6" t="s">
        <v>48</v>
      </c>
      <c r="O1960" s="6" t="s">
        <v>49</v>
      </c>
      <c r="P1960" s="6" t="s">
        <v>37</v>
      </c>
      <c r="Q1960" s="6" t="s">
        <v>37</v>
      </c>
      <c r="R1960" s="6" t="s">
        <v>37</v>
      </c>
      <c r="S1960" s="6" t="s">
        <v>49</v>
      </c>
      <c r="T1960" s="6" t="s">
        <v>49</v>
      </c>
      <c r="U1960" s="6" t="s">
        <v>49</v>
      </c>
      <c r="V1960" s="6" t="s">
        <v>37</v>
      </c>
      <c r="W1960" s="6" t="s">
        <v>126</v>
      </c>
      <c r="X1960" s="6" t="s">
        <v>1141</v>
      </c>
      <c r="Y1960" s="6" t="s">
        <v>1495</v>
      </c>
      <c r="Z1960" s="6" t="s">
        <v>5088</v>
      </c>
    </row>
    <row r="1961" spans="1:26" ht="13.2">
      <c r="A1961" s="5">
        <v>45176.867600196754</v>
      </c>
      <c r="B1961" s="6" t="s">
        <v>5089</v>
      </c>
      <c r="C1961" s="6" t="s">
        <v>44</v>
      </c>
      <c r="D1961" s="6" t="s">
        <v>5090</v>
      </c>
      <c r="E1961" s="6" t="s">
        <v>75</v>
      </c>
      <c r="F1961" s="6" t="s">
        <v>30</v>
      </c>
      <c r="G1961" s="6" t="s">
        <v>31</v>
      </c>
      <c r="H1961" s="6" t="s">
        <v>148</v>
      </c>
      <c r="I1961" s="6" t="s">
        <v>33</v>
      </c>
      <c r="J1961" s="6" t="s">
        <v>48</v>
      </c>
      <c r="K1961" s="6" t="s">
        <v>48</v>
      </c>
      <c r="L1961" s="6" t="s">
        <v>60</v>
      </c>
      <c r="M1961" s="6" t="s">
        <v>48</v>
      </c>
      <c r="N1961" s="6" t="s">
        <v>48</v>
      </c>
      <c r="O1961" s="6" t="s">
        <v>49</v>
      </c>
      <c r="P1961" s="6" t="s">
        <v>49</v>
      </c>
      <c r="Q1961" s="6" t="s">
        <v>69</v>
      </c>
      <c r="R1961" s="6" t="s">
        <v>69</v>
      </c>
      <c r="S1961" s="6" t="s">
        <v>38</v>
      </c>
      <c r="T1961" s="6" t="s">
        <v>69</v>
      </c>
      <c r="U1961" s="6" t="s">
        <v>38</v>
      </c>
      <c r="V1961" s="6" t="s">
        <v>49</v>
      </c>
      <c r="W1961" s="6" t="s">
        <v>113</v>
      </c>
      <c r="X1961" s="6" t="s">
        <v>1004</v>
      </c>
      <c r="Y1961" s="6" t="s">
        <v>3529</v>
      </c>
      <c r="Z1961" s="6" t="s">
        <v>5091</v>
      </c>
    </row>
    <row r="1962" spans="1:26" ht="13.2">
      <c r="A1962" s="5">
        <v>45176.868820011572</v>
      </c>
      <c r="B1962" s="6" t="s">
        <v>5092</v>
      </c>
      <c r="C1962" s="6" t="s">
        <v>27</v>
      </c>
      <c r="D1962" s="6" t="s">
        <v>218</v>
      </c>
      <c r="E1962" s="6" t="s">
        <v>29</v>
      </c>
      <c r="F1962" s="6" t="s">
        <v>30</v>
      </c>
      <c r="G1962" s="6" t="s">
        <v>31</v>
      </c>
      <c r="H1962" s="6" t="s">
        <v>32</v>
      </c>
      <c r="I1962" s="6" t="s">
        <v>47</v>
      </c>
      <c r="J1962" s="6" t="s">
        <v>60</v>
      </c>
      <c r="K1962" s="6" t="s">
        <v>60</v>
      </c>
      <c r="L1962" s="6" t="s">
        <v>60</v>
      </c>
      <c r="M1962" s="6" t="s">
        <v>60</v>
      </c>
      <c r="N1962" s="6" t="s">
        <v>60</v>
      </c>
      <c r="O1962" s="6" t="s">
        <v>49</v>
      </c>
      <c r="P1962" s="6" t="s">
        <v>49</v>
      </c>
      <c r="Q1962" s="6" t="s">
        <v>49</v>
      </c>
      <c r="R1962" s="6" t="s">
        <v>69</v>
      </c>
      <c r="S1962" s="6" t="s">
        <v>49</v>
      </c>
      <c r="T1962" s="6" t="s">
        <v>69</v>
      </c>
      <c r="U1962" s="6" t="s">
        <v>49</v>
      </c>
      <c r="V1962" s="6" t="s">
        <v>69</v>
      </c>
      <c r="W1962" s="6" t="s">
        <v>191</v>
      </c>
      <c r="X1962" s="6" t="s">
        <v>1494</v>
      </c>
      <c r="Y1962" s="6" t="s">
        <v>151</v>
      </c>
      <c r="Z1962" s="6" t="s">
        <v>5093</v>
      </c>
    </row>
    <row r="1963" spans="1:26" ht="13.2">
      <c r="A1963" s="5">
        <v>45176.869145474542</v>
      </c>
      <c r="B1963" s="6" t="s">
        <v>5094</v>
      </c>
      <c r="C1963" s="6" t="s">
        <v>27</v>
      </c>
      <c r="D1963" s="6" t="s">
        <v>4469</v>
      </c>
      <c r="E1963" s="6" t="s">
        <v>75</v>
      </c>
      <c r="F1963" s="6" t="s">
        <v>76</v>
      </c>
      <c r="G1963" s="6" t="s">
        <v>31</v>
      </c>
      <c r="H1963" s="6" t="s">
        <v>83</v>
      </c>
      <c r="I1963" s="6" t="s">
        <v>47</v>
      </c>
      <c r="J1963" s="6" t="s">
        <v>48</v>
      </c>
      <c r="K1963" s="6" t="s">
        <v>48</v>
      </c>
      <c r="L1963" s="6" t="s">
        <v>48</v>
      </c>
      <c r="M1963" s="6" t="s">
        <v>48</v>
      </c>
      <c r="N1963" s="6" t="s">
        <v>48</v>
      </c>
      <c r="O1963" s="6" t="s">
        <v>49</v>
      </c>
      <c r="P1963" s="6" t="s">
        <v>37</v>
      </c>
      <c r="Q1963" s="6" t="s">
        <v>37</v>
      </c>
      <c r="R1963" s="6" t="s">
        <v>49</v>
      </c>
      <c r="S1963" s="6" t="s">
        <v>49</v>
      </c>
      <c r="T1963" s="6" t="s">
        <v>49</v>
      </c>
      <c r="U1963" s="6" t="s">
        <v>49</v>
      </c>
      <c r="V1963" s="6" t="s">
        <v>37</v>
      </c>
      <c r="W1963" s="6" t="s">
        <v>238</v>
      </c>
      <c r="X1963" s="6" t="s">
        <v>1461</v>
      </c>
      <c r="Y1963" s="6" t="s">
        <v>193</v>
      </c>
      <c r="Z1963" s="6" t="s">
        <v>5095</v>
      </c>
    </row>
    <row r="1964" spans="1:26" ht="13.2">
      <c r="A1964" s="5">
        <v>45176.870356921296</v>
      </c>
      <c r="B1964" s="6" t="s">
        <v>5096</v>
      </c>
      <c r="C1964" s="6" t="s">
        <v>27</v>
      </c>
      <c r="D1964" s="6" t="s">
        <v>500</v>
      </c>
      <c r="E1964" s="6" t="s">
        <v>29</v>
      </c>
      <c r="F1964" s="6" t="s">
        <v>30</v>
      </c>
      <c r="G1964" s="6" t="s">
        <v>31</v>
      </c>
      <c r="H1964" s="6" t="s">
        <v>94</v>
      </c>
      <c r="I1964" s="6" t="s">
        <v>33</v>
      </c>
      <c r="J1964" s="6" t="s">
        <v>35</v>
      </c>
      <c r="K1964" s="6" t="s">
        <v>35</v>
      </c>
      <c r="L1964" s="6" t="s">
        <v>35</v>
      </c>
      <c r="M1964" s="6" t="s">
        <v>34</v>
      </c>
      <c r="N1964" s="6" t="s">
        <v>35</v>
      </c>
      <c r="O1964" s="6" t="s">
        <v>87</v>
      </c>
      <c r="P1964" s="6" t="s">
        <v>37</v>
      </c>
      <c r="Q1964" s="6" t="s">
        <v>38</v>
      </c>
      <c r="R1964" s="6" t="s">
        <v>37</v>
      </c>
      <c r="S1964" s="6" t="s">
        <v>37</v>
      </c>
      <c r="T1964" s="6" t="s">
        <v>37</v>
      </c>
      <c r="U1964" s="6" t="s">
        <v>37</v>
      </c>
      <c r="V1964" s="6" t="s">
        <v>49</v>
      </c>
      <c r="W1964" s="6" t="s">
        <v>5097</v>
      </c>
      <c r="X1964" s="6" t="s">
        <v>2026</v>
      </c>
      <c r="Y1964" s="6" t="s">
        <v>151</v>
      </c>
      <c r="Z1964" s="6" t="s">
        <v>3216</v>
      </c>
    </row>
    <row r="1965" spans="1:26" ht="13.2">
      <c r="A1965" s="5">
        <v>45176.870477812496</v>
      </c>
      <c r="B1965" s="6" t="s">
        <v>5098</v>
      </c>
      <c r="C1965" s="6" t="s">
        <v>27</v>
      </c>
      <c r="D1965" s="6" t="s">
        <v>5099</v>
      </c>
      <c r="E1965" s="6" t="s">
        <v>29</v>
      </c>
      <c r="F1965" s="6" t="s">
        <v>30</v>
      </c>
      <c r="G1965" s="6" t="s">
        <v>4520</v>
      </c>
      <c r="H1965" s="6" t="s">
        <v>94</v>
      </c>
      <c r="I1965" s="6" t="s">
        <v>47</v>
      </c>
      <c r="J1965" s="6" t="s">
        <v>48</v>
      </c>
      <c r="K1965" s="6" t="s">
        <v>48</v>
      </c>
      <c r="L1965" s="6" t="s">
        <v>48</v>
      </c>
      <c r="M1965" s="6" t="s">
        <v>35</v>
      </c>
      <c r="N1965" s="6" t="s">
        <v>48</v>
      </c>
      <c r="O1965" s="6" t="s">
        <v>87</v>
      </c>
      <c r="P1965" s="6" t="s">
        <v>49</v>
      </c>
      <c r="Q1965" s="6" t="s">
        <v>49</v>
      </c>
      <c r="R1965" s="6" t="s">
        <v>37</v>
      </c>
      <c r="S1965" s="6" t="s">
        <v>49</v>
      </c>
      <c r="T1965" s="6" t="s">
        <v>49</v>
      </c>
      <c r="U1965" s="6" t="s">
        <v>37</v>
      </c>
      <c r="V1965" s="6" t="s">
        <v>49</v>
      </c>
      <c r="W1965" s="6" t="s">
        <v>191</v>
      </c>
      <c r="X1965" s="6" t="s">
        <v>1766</v>
      </c>
      <c r="Y1965" s="6" t="s">
        <v>1089</v>
      </c>
      <c r="Z1965" s="6" t="s">
        <v>5100</v>
      </c>
    </row>
    <row r="1966" spans="1:26" ht="13.2">
      <c r="A1966" s="5">
        <v>45176.872289537037</v>
      </c>
      <c r="B1966" s="6" t="s">
        <v>5101</v>
      </c>
      <c r="C1966" s="6" t="s">
        <v>27</v>
      </c>
      <c r="D1966" s="6" t="s">
        <v>5102</v>
      </c>
      <c r="E1966" s="6" t="s">
        <v>29</v>
      </c>
      <c r="F1966" s="6" t="s">
        <v>30</v>
      </c>
      <c r="G1966" s="6" t="s">
        <v>31</v>
      </c>
      <c r="H1966" s="6" t="s">
        <v>5103</v>
      </c>
      <c r="I1966" s="6" t="s">
        <v>47</v>
      </c>
      <c r="J1966" s="6" t="s">
        <v>48</v>
      </c>
      <c r="K1966" s="6" t="s">
        <v>48</v>
      </c>
      <c r="L1966" s="6" t="s">
        <v>48</v>
      </c>
      <c r="M1966" s="6" t="s">
        <v>48</v>
      </c>
      <c r="N1966" s="6" t="s">
        <v>48</v>
      </c>
      <c r="O1966" s="6" t="s">
        <v>49</v>
      </c>
      <c r="P1966" s="6" t="s">
        <v>49</v>
      </c>
      <c r="Q1966" s="6" t="s">
        <v>49</v>
      </c>
      <c r="R1966" s="6" t="s">
        <v>49</v>
      </c>
      <c r="S1966" s="6" t="s">
        <v>49</v>
      </c>
      <c r="T1966" s="6" t="s">
        <v>49</v>
      </c>
      <c r="U1966" s="6" t="s">
        <v>49</v>
      </c>
      <c r="V1966" s="6" t="s">
        <v>49</v>
      </c>
      <c r="W1966" s="6" t="s">
        <v>274</v>
      </c>
      <c r="X1966" s="6" t="s">
        <v>2175</v>
      </c>
      <c r="Y1966" s="6" t="s">
        <v>4567</v>
      </c>
      <c r="Z1966" s="6" t="s">
        <v>5104</v>
      </c>
    </row>
    <row r="1967" spans="1:26" ht="13.2">
      <c r="A1967" s="5">
        <v>45176.874825196763</v>
      </c>
      <c r="B1967" s="6" t="s">
        <v>5109</v>
      </c>
      <c r="C1967" s="6" t="s">
        <v>27</v>
      </c>
      <c r="D1967" s="6" t="s">
        <v>2035</v>
      </c>
      <c r="E1967" s="6" t="s">
        <v>75</v>
      </c>
      <c r="F1967" s="6" t="s">
        <v>30</v>
      </c>
      <c r="G1967" s="6" t="s">
        <v>31</v>
      </c>
      <c r="H1967" s="6" t="s">
        <v>125</v>
      </c>
      <c r="I1967" s="6" t="s">
        <v>47</v>
      </c>
      <c r="J1967" s="6" t="s">
        <v>48</v>
      </c>
      <c r="K1967" s="6" t="s">
        <v>48</v>
      </c>
      <c r="L1967" s="6" t="s">
        <v>60</v>
      </c>
      <c r="M1967" s="6" t="s">
        <v>60</v>
      </c>
      <c r="N1967" s="6" t="s">
        <v>60</v>
      </c>
      <c r="O1967" s="6" t="s">
        <v>49</v>
      </c>
      <c r="P1967" s="6" t="s">
        <v>49</v>
      </c>
      <c r="Q1967" s="6" t="s">
        <v>49</v>
      </c>
      <c r="R1967" s="6" t="s">
        <v>69</v>
      </c>
      <c r="S1967" s="6" t="s">
        <v>49</v>
      </c>
      <c r="T1967" s="6" t="s">
        <v>49</v>
      </c>
      <c r="U1967" s="6" t="s">
        <v>49</v>
      </c>
      <c r="V1967" s="6" t="s">
        <v>69</v>
      </c>
      <c r="W1967" s="6" t="s">
        <v>70</v>
      </c>
      <c r="X1967" s="6" t="s">
        <v>1026</v>
      </c>
      <c r="Y1967" s="6" t="s">
        <v>3706</v>
      </c>
      <c r="Z1967" s="6" t="s">
        <v>5110</v>
      </c>
    </row>
    <row r="1968" spans="1:26" ht="13.2">
      <c r="A1968" s="5">
        <v>45176.878196874997</v>
      </c>
      <c r="B1968" s="6" t="s">
        <v>5111</v>
      </c>
      <c r="C1968" s="6" t="s">
        <v>44</v>
      </c>
      <c r="D1968" s="6" t="s">
        <v>5112</v>
      </c>
      <c r="E1968" s="6" t="s">
        <v>75</v>
      </c>
      <c r="F1968" s="6" t="s">
        <v>76</v>
      </c>
      <c r="G1968" s="6" t="s">
        <v>58</v>
      </c>
      <c r="H1968" s="6" t="s">
        <v>148</v>
      </c>
      <c r="I1968" s="6" t="s">
        <v>47</v>
      </c>
      <c r="J1968" s="6" t="s">
        <v>48</v>
      </c>
      <c r="K1968" s="6" t="s">
        <v>48</v>
      </c>
      <c r="L1968" s="6" t="s">
        <v>48</v>
      </c>
      <c r="M1968" s="6" t="s">
        <v>48</v>
      </c>
      <c r="N1968" s="6" t="s">
        <v>48</v>
      </c>
      <c r="O1968" s="6" t="s">
        <v>87</v>
      </c>
      <c r="P1968" s="6" t="s">
        <v>37</v>
      </c>
      <c r="Q1968" s="6" t="s">
        <v>37</v>
      </c>
      <c r="R1968" s="6" t="s">
        <v>49</v>
      </c>
      <c r="S1968" s="6" t="s">
        <v>37</v>
      </c>
      <c r="T1968" s="6" t="s">
        <v>37</v>
      </c>
      <c r="U1968" s="6" t="s">
        <v>49</v>
      </c>
      <c r="V1968" s="6" t="s">
        <v>37</v>
      </c>
      <c r="W1968" s="6" t="s">
        <v>191</v>
      </c>
      <c r="X1968" s="6" t="s">
        <v>1444</v>
      </c>
      <c r="Y1968" s="6" t="s">
        <v>474</v>
      </c>
      <c r="Z1968" s="6" t="s">
        <v>5113</v>
      </c>
    </row>
    <row r="1969" spans="1:26" ht="13.2">
      <c r="A1969" s="5">
        <v>45176.87981755787</v>
      </c>
      <c r="B1969" s="6" t="s">
        <v>5117</v>
      </c>
      <c r="C1969" s="6" t="s">
        <v>44</v>
      </c>
      <c r="D1969" s="6" t="s">
        <v>111</v>
      </c>
      <c r="E1969" s="6" t="s">
        <v>56</v>
      </c>
      <c r="F1969" s="6" t="s">
        <v>164</v>
      </c>
      <c r="G1969" s="6" t="s">
        <v>403</v>
      </c>
      <c r="H1969" s="6" t="s">
        <v>46</v>
      </c>
      <c r="I1969" s="6" t="s">
        <v>33</v>
      </c>
      <c r="J1969" s="6" t="s">
        <v>48</v>
      </c>
      <c r="K1969" s="6" t="s">
        <v>48</v>
      </c>
      <c r="L1969" s="6" t="s">
        <v>48</v>
      </c>
      <c r="M1969" s="6" t="s">
        <v>48</v>
      </c>
      <c r="N1969" s="6" t="s">
        <v>48</v>
      </c>
      <c r="O1969" s="6" t="s">
        <v>87</v>
      </c>
      <c r="P1969" s="6" t="s">
        <v>37</v>
      </c>
      <c r="Q1969" s="6" t="s">
        <v>49</v>
      </c>
      <c r="R1969" s="6" t="s">
        <v>69</v>
      </c>
      <c r="S1969" s="6" t="s">
        <v>37</v>
      </c>
      <c r="T1969" s="6" t="s">
        <v>49</v>
      </c>
      <c r="U1969" s="6" t="s">
        <v>49</v>
      </c>
      <c r="V1969" s="6" t="s">
        <v>49</v>
      </c>
      <c r="W1969" s="6" t="s">
        <v>50</v>
      </c>
      <c r="X1969" s="6" t="s">
        <v>1204</v>
      </c>
      <c r="Y1969" s="6" t="s">
        <v>223</v>
      </c>
      <c r="Z1969" s="6" t="s">
        <v>5118</v>
      </c>
    </row>
    <row r="1970" spans="1:26" ht="13.2">
      <c r="A1970" s="5">
        <v>45176.882299606485</v>
      </c>
      <c r="B1970" s="6" t="s">
        <v>5119</v>
      </c>
      <c r="C1970" s="6" t="s">
        <v>27</v>
      </c>
      <c r="D1970" s="6" t="s">
        <v>3551</v>
      </c>
      <c r="E1970" s="6" t="s">
        <v>29</v>
      </c>
      <c r="F1970" s="6" t="s">
        <v>30</v>
      </c>
      <c r="G1970" s="6" t="s">
        <v>58</v>
      </c>
      <c r="H1970" s="6" t="s">
        <v>46</v>
      </c>
      <c r="I1970" s="6" t="s">
        <v>47</v>
      </c>
      <c r="J1970" s="6" t="s">
        <v>48</v>
      </c>
      <c r="K1970" s="6" t="s">
        <v>60</v>
      </c>
      <c r="L1970" s="6" t="s">
        <v>60</v>
      </c>
      <c r="M1970" s="6" t="s">
        <v>48</v>
      </c>
      <c r="N1970" s="6" t="s">
        <v>35</v>
      </c>
      <c r="O1970" s="6" t="s">
        <v>49</v>
      </c>
      <c r="P1970" s="6" t="s">
        <v>37</v>
      </c>
      <c r="Q1970" s="6" t="s">
        <v>69</v>
      </c>
      <c r="R1970" s="6" t="s">
        <v>37</v>
      </c>
      <c r="S1970" s="6" t="s">
        <v>49</v>
      </c>
      <c r="T1970" s="6" t="s">
        <v>69</v>
      </c>
      <c r="U1970" s="6" t="s">
        <v>49</v>
      </c>
      <c r="V1970" s="6" t="s">
        <v>37</v>
      </c>
      <c r="W1970" s="6" t="s">
        <v>206</v>
      </c>
      <c r="X1970" s="6" t="s">
        <v>3230</v>
      </c>
      <c r="Y1970" s="6" t="s">
        <v>151</v>
      </c>
      <c r="Z1970" s="6" t="s">
        <v>5120</v>
      </c>
    </row>
    <row r="1971" spans="1:26" ht="13.2">
      <c r="A1971" s="5">
        <v>45176.888160243056</v>
      </c>
      <c r="B1971" s="6" t="s">
        <v>5125</v>
      </c>
      <c r="C1971" s="6" t="s">
        <v>27</v>
      </c>
      <c r="D1971" s="6" t="s">
        <v>1568</v>
      </c>
      <c r="E1971" s="6" t="s">
        <v>75</v>
      </c>
      <c r="F1971" s="6" t="s">
        <v>30</v>
      </c>
      <c r="G1971" s="6" t="s">
        <v>31</v>
      </c>
      <c r="H1971" s="6" t="s">
        <v>46</v>
      </c>
      <c r="I1971" s="6" t="s">
        <v>47</v>
      </c>
      <c r="J1971" s="6" t="s">
        <v>48</v>
      </c>
      <c r="K1971" s="6" t="s">
        <v>48</v>
      </c>
      <c r="L1971" s="6" t="s">
        <v>48</v>
      </c>
      <c r="M1971" s="6" t="s">
        <v>48</v>
      </c>
      <c r="N1971" s="6" t="s">
        <v>48</v>
      </c>
      <c r="O1971" s="6" t="s">
        <v>49</v>
      </c>
      <c r="P1971" s="6" t="s">
        <v>49</v>
      </c>
      <c r="Q1971" s="6" t="s">
        <v>49</v>
      </c>
      <c r="R1971" s="6" t="s">
        <v>69</v>
      </c>
      <c r="S1971" s="6" t="s">
        <v>69</v>
      </c>
      <c r="T1971" s="6" t="s">
        <v>49</v>
      </c>
      <c r="U1971" s="6" t="s">
        <v>69</v>
      </c>
      <c r="V1971" s="6" t="s">
        <v>69</v>
      </c>
      <c r="W1971" s="6" t="s">
        <v>70</v>
      </c>
      <c r="X1971" s="6" t="s">
        <v>1391</v>
      </c>
      <c r="Y1971" s="6" t="s">
        <v>193</v>
      </c>
      <c r="Z1971" s="6" t="s">
        <v>5126</v>
      </c>
    </row>
    <row r="1972" spans="1:26" ht="13.2">
      <c r="A1972" s="5">
        <v>45176.890546655093</v>
      </c>
      <c r="B1972" s="6" t="s">
        <v>5129</v>
      </c>
      <c r="C1972" s="6" t="s">
        <v>44</v>
      </c>
      <c r="D1972" s="6" t="s">
        <v>5130</v>
      </c>
      <c r="E1972" s="6" t="s">
        <v>75</v>
      </c>
      <c r="F1972" s="6" t="s">
        <v>30</v>
      </c>
      <c r="G1972" s="6" t="s">
        <v>31</v>
      </c>
      <c r="H1972" s="6" t="s">
        <v>59</v>
      </c>
      <c r="I1972" s="6" t="s">
        <v>47</v>
      </c>
      <c r="J1972" s="6" t="s">
        <v>48</v>
      </c>
      <c r="K1972" s="6" t="s">
        <v>48</v>
      </c>
      <c r="L1972" s="6" t="s">
        <v>48</v>
      </c>
      <c r="M1972" s="6" t="s">
        <v>48</v>
      </c>
      <c r="N1972" s="6" t="s">
        <v>48</v>
      </c>
      <c r="O1972" s="6" t="s">
        <v>49</v>
      </c>
      <c r="P1972" s="6" t="s">
        <v>49</v>
      </c>
      <c r="Q1972" s="6" t="s">
        <v>49</v>
      </c>
      <c r="R1972" s="6" t="s">
        <v>49</v>
      </c>
      <c r="S1972" s="6" t="s">
        <v>49</v>
      </c>
      <c r="T1972" s="6" t="s">
        <v>49</v>
      </c>
      <c r="U1972" s="6" t="s">
        <v>49</v>
      </c>
      <c r="V1972" s="6" t="s">
        <v>49</v>
      </c>
      <c r="W1972" s="6" t="s">
        <v>139</v>
      </c>
      <c r="X1972" s="6" t="s">
        <v>1246</v>
      </c>
      <c r="Y1972" s="6" t="s">
        <v>1142</v>
      </c>
      <c r="Z1972" s="6" t="s">
        <v>5131</v>
      </c>
    </row>
    <row r="1973" spans="1:26" ht="13.2">
      <c r="A1973" s="5">
        <v>45176.898158946758</v>
      </c>
      <c r="B1973" s="6" t="s">
        <v>5136</v>
      </c>
      <c r="C1973" s="6" t="s">
        <v>27</v>
      </c>
      <c r="D1973" s="6" t="s">
        <v>5137</v>
      </c>
      <c r="E1973" s="6" t="s">
        <v>29</v>
      </c>
      <c r="F1973" s="6" t="s">
        <v>248</v>
      </c>
      <c r="G1973" s="6" t="s">
        <v>31</v>
      </c>
      <c r="H1973" s="6" t="s">
        <v>46</v>
      </c>
      <c r="I1973" s="6" t="s">
        <v>47</v>
      </c>
      <c r="J1973" s="6" t="s">
        <v>35</v>
      </c>
      <c r="K1973" s="6" t="s">
        <v>35</v>
      </c>
      <c r="L1973" s="6" t="s">
        <v>35</v>
      </c>
      <c r="M1973" s="6" t="s">
        <v>35</v>
      </c>
      <c r="N1973" s="6" t="s">
        <v>35</v>
      </c>
      <c r="O1973" s="6" t="s">
        <v>87</v>
      </c>
      <c r="P1973" s="6" t="s">
        <v>37</v>
      </c>
      <c r="Q1973" s="6" t="s">
        <v>37</v>
      </c>
      <c r="R1973" s="6" t="s">
        <v>37</v>
      </c>
      <c r="S1973" s="6" t="s">
        <v>37</v>
      </c>
      <c r="T1973" s="6" t="s">
        <v>37</v>
      </c>
      <c r="U1973" s="6" t="s">
        <v>37</v>
      </c>
      <c r="V1973" s="6" t="s">
        <v>37</v>
      </c>
      <c r="W1973" s="6" t="s">
        <v>139</v>
      </c>
      <c r="X1973" s="6" t="s">
        <v>974</v>
      </c>
      <c r="Y1973" s="6" t="s">
        <v>516</v>
      </c>
      <c r="Z1973" s="6" t="s">
        <v>5138</v>
      </c>
    </row>
    <row r="1974" spans="1:26" ht="13.2">
      <c r="A1974" s="5">
        <v>45176.89920980324</v>
      </c>
      <c r="B1974" s="6" t="s">
        <v>5139</v>
      </c>
      <c r="C1974" s="6" t="s">
        <v>27</v>
      </c>
      <c r="D1974" s="6" t="s">
        <v>5140</v>
      </c>
      <c r="E1974" s="6" t="s">
        <v>75</v>
      </c>
      <c r="F1974" s="6" t="s">
        <v>30</v>
      </c>
      <c r="G1974" s="6" t="s">
        <v>58</v>
      </c>
      <c r="H1974" s="6" t="s">
        <v>94</v>
      </c>
      <c r="I1974" s="6" t="s">
        <v>33</v>
      </c>
      <c r="J1974" s="6" t="s">
        <v>35</v>
      </c>
      <c r="K1974" s="6" t="s">
        <v>48</v>
      </c>
      <c r="L1974" s="6" t="s">
        <v>35</v>
      </c>
      <c r="M1974" s="6" t="s">
        <v>35</v>
      </c>
      <c r="N1974" s="6" t="s">
        <v>35</v>
      </c>
      <c r="O1974" s="6" t="s">
        <v>87</v>
      </c>
      <c r="P1974" s="6" t="s">
        <v>37</v>
      </c>
      <c r="Q1974" s="6" t="s">
        <v>37</v>
      </c>
      <c r="R1974" s="6" t="s">
        <v>37</v>
      </c>
      <c r="S1974" s="6" t="s">
        <v>37</v>
      </c>
      <c r="T1974" s="6" t="s">
        <v>37</v>
      </c>
      <c r="U1974" s="6" t="s">
        <v>37</v>
      </c>
      <c r="V1974" s="6" t="s">
        <v>37</v>
      </c>
      <c r="W1974" s="6" t="s">
        <v>191</v>
      </c>
      <c r="X1974" s="6" t="s">
        <v>1578</v>
      </c>
      <c r="Y1974" s="6" t="s">
        <v>565</v>
      </c>
      <c r="Z1974" s="6" t="s">
        <v>5141</v>
      </c>
    </row>
    <row r="1975" spans="1:26" ht="13.2">
      <c r="A1975" s="5">
        <v>45176.902470902773</v>
      </c>
      <c r="B1975" s="6" t="s">
        <v>5144</v>
      </c>
      <c r="C1975" s="6" t="s">
        <v>27</v>
      </c>
      <c r="D1975" s="6" t="s">
        <v>82</v>
      </c>
      <c r="E1975" s="6" t="s">
        <v>75</v>
      </c>
      <c r="F1975" s="6" t="s">
        <v>30</v>
      </c>
      <c r="G1975" s="6" t="s">
        <v>31</v>
      </c>
      <c r="H1975" s="6" t="s">
        <v>112</v>
      </c>
      <c r="I1975" s="6" t="s">
        <v>33</v>
      </c>
      <c r="J1975" s="6" t="s">
        <v>35</v>
      </c>
      <c r="K1975" s="6" t="s">
        <v>48</v>
      </c>
      <c r="L1975" s="6" t="s">
        <v>48</v>
      </c>
      <c r="M1975" s="6" t="s">
        <v>48</v>
      </c>
      <c r="N1975" s="6" t="s">
        <v>35</v>
      </c>
      <c r="O1975" s="6" t="s">
        <v>49</v>
      </c>
      <c r="P1975" s="6" t="s">
        <v>49</v>
      </c>
      <c r="Q1975" s="6" t="s">
        <v>49</v>
      </c>
      <c r="R1975" s="6" t="s">
        <v>37</v>
      </c>
      <c r="S1975" s="6" t="s">
        <v>49</v>
      </c>
      <c r="T1975" s="6" t="s">
        <v>37</v>
      </c>
      <c r="U1975" s="6" t="s">
        <v>37</v>
      </c>
      <c r="V1975" s="6" t="s">
        <v>37</v>
      </c>
      <c r="W1975" s="6" t="s">
        <v>206</v>
      </c>
      <c r="X1975" s="6" t="s">
        <v>1444</v>
      </c>
      <c r="Y1975" s="6" t="s">
        <v>1360</v>
      </c>
      <c r="Z1975" s="6" t="s">
        <v>5145</v>
      </c>
    </row>
    <row r="1976" spans="1:26" ht="13.2">
      <c r="A1976" s="5">
        <v>45176.90299519676</v>
      </c>
      <c r="B1976" s="6" t="s">
        <v>5146</v>
      </c>
      <c r="C1976" s="6" t="s">
        <v>27</v>
      </c>
      <c r="D1976" s="6" t="s">
        <v>4469</v>
      </c>
      <c r="E1976" s="6" t="s">
        <v>75</v>
      </c>
      <c r="F1976" s="6" t="s">
        <v>30</v>
      </c>
      <c r="G1976" s="6" t="s">
        <v>31</v>
      </c>
      <c r="H1976" s="6" t="s">
        <v>46</v>
      </c>
      <c r="I1976" s="6" t="s">
        <v>47</v>
      </c>
      <c r="J1976" s="6" t="s">
        <v>48</v>
      </c>
      <c r="K1976" s="6" t="s">
        <v>48</v>
      </c>
      <c r="L1976" s="6" t="s">
        <v>35</v>
      </c>
      <c r="M1976" s="6" t="s">
        <v>48</v>
      </c>
      <c r="N1976" s="6" t="s">
        <v>35</v>
      </c>
      <c r="O1976" s="6" t="s">
        <v>49</v>
      </c>
      <c r="P1976" s="6" t="s">
        <v>49</v>
      </c>
      <c r="Q1976" s="6" t="s">
        <v>49</v>
      </c>
      <c r="R1976" s="6" t="s">
        <v>49</v>
      </c>
      <c r="S1976" s="6" t="s">
        <v>49</v>
      </c>
      <c r="T1976" s="6" t="s">
        <v>49</v>
      </c>
      <c r="U1976" s="6" t="s">
        <v>49</v>
      </c>
      <c r="V1976" s="6" t="s">
        <v>49</v>
      </c>
      <c r="W1976" s="6" t="s">
        <v>1032</v>
      </c>
      <c r="X1976" s="6" t="s">
        <v>1391</v>
      </c>
      <c r="Y1976" s="6" t="s">
        <v>79</v>
      </c>
      <c r="Z1976" s="6" t="s">
        <v>5147</v>
      </c>
    </row>
    <row r="1977" spans="1:26" ht="13.2">
      <c r="A1977" s="5">
        <v>45176.903289849535</v>
      </c>
      <c r="B1977" s="6" t="s">
        <v>5148</v>
      </c>
      <c r="C1977" s="6" t="s">
        <v>27</v>
      </c>
      <c r="D1977" s="6" t="s">
        <v>993</v>
      </c>
      <c r="E1977" s="6" t="s">
        <v>75</v>
      </c>
      <c r="F1977" s="6" t="s">
        <v>76</v>
      </c>
      <c r="G1977" s="6" t="s">
        <v>31</v>
      </c>
      <c r="H1977" s="6" t="s">
        <v>46</v>
      </c>
      <c r="I1977" s="6" t="s">
        <v>33</v>
      </c>
      <c r="J1977" s="6" t="s">
        <v>35</v>
      </c>
      <c r="K1977" s="6" t="s">
        <v>35</v>
      </c>
      <c r="L1977" s="6" t="s">
        <v>35</v>
      </c>
      <c r="M1977" s="6" t="s">
        <v>35</v>
      </c>
      <c r="N1977" s="6" t="s">
        <v>35</v>
      </c>
      <c r="O1977" s="6" t="s">
        <v>49</v>
      </c>
      <c r="P1977" s="6" t="s">
        <v>49</v>
      </c>
      <c r="Q1977" s="6" t="s">
        <v>49</v>
      </c>
      <c r="R1977" s="6" t="s">
        <v>49</v>
      </c>
      <c r="S1977" s="6" t="s">
        <v>49</v>
      </c>
      <c r="T1977" s="6" t="s">
        <v>37</v>
      </c>
      <c r="U1977" s="6" t="s">
        <v>37</v>
      </c>
      <c r="V1977" s="6" t="s">
        <v>37</v>
      </c>
      <c r="W1977" s="6" t="s">
        <v>206</v>
      </c>
      <c r="X1977" s="6" t="s">
        <v>1536</v>
      </c>
      <c r="Y1977" s="6" t="s">
        <v>816</v>
      </c>
      <c r="Z1977" s="6" t="s">
        <v>5149</v>
      </c>
    </row>
    <row r="1978" spans="1:26" ht="13.2">
      <c r="A1978" s="5">
        <v>45176.905053530092</v>
      </c>
      <c r="B1978" s="6" t="s">
        <v>5150</v>
      </c>
      <c r="C1978" s="6" t="s">
        <v>27</v>
      </c>
      <c r="D1978" s="6" t="s">
        <v>2255</v>
      </c>
      <c r="E1978" s="6" t="s">
        <v>75</v>
      </c>
      <c r="F1978" s="6" t="s">
        <v>76</v>
      </c>
      <c r="G1978" s="6" t="s">
        <v>58</v>
      </c>
      <c r="H1978" s="6" t="s">
        <v>32</v>
      </c>
      <c r="I1978" s="6" t="s">
        <v>47</v>
      </c>
      <c r="J1978" s="6" t="s">
        <v>35</v>
      </c>
      <c r="K1978" s="6" t="s">
        <v>48</v>
      </c>
      <c r="L1978" s="6" t="s">
        <v>48</v>
      </c>
      <c r="M1978" s="6" t="s">
        <v>48</v>
      </c>
      <c r="N1978" s="6" t="s">
        <v>48</v>
      </c>
      <c r="O1978" s="6" t="s">
        <v>49</v>
      </c>
      <c r="P1978" s="6" t="s">
        <v>49</v>
      </c>
      <c r="Q1978" s="6" t="s">
        <v>49</v>
      </c>
      <c r="R1978" s="6" t="s">
        <v>49</v>
      </c>
      <c r="S1978" s="6" t="s">
        <v>49</v>
      </c>
      <c r="T1978" s="6" t="s">
        <v>69</v>
      </c>
      <c r="U1978" s="6" t="s">
        <v>49</v>
      </c>
      <c r="V1978" s="6" t="s">
        <v>49</v>
      </c>
      <c r="W1978" s="6" t="s">
        <v>113</v>
      </c>
      <c r="X1978" s="6" t="s">
        <v>2175</v>
      </c>
      <c r="Y1978" s="6" t="s">
        <v>79</v>
      </c>
      <c r="Z1978" s="6" t="s">
        <v>5151</v>
      </c>
    </row>
    <row r="1979" spans="1:26" ht="13.2">
      <c r="A1979" s="5">
        <v>45176.909289236108</v>
      </c>
      <c r="B1979" s="6" t="s">
        <v>5154</v>
      </c>
      <c r="C1979" s="6" t="s">
        <v>27</v>
      </c>
      <c r="D1979" s="6" t="s">
        <v>4988</v>
      </c>
      <c r="E1979" s="6" t="s">
        <v>75</v>
      </c>
      <c r="F1979" s="6" t="s">
        <v>76</v>
      </c>
      <c r="G1979" s="6" t="s">
        <v>31</v>
      </c>
      <c r="H1979" s="6" t="s">
        <v>83</v>
      </c>
      <c r="I1979" s="6" t="s">
        <v>47</v>
      </c>
      <c r="J1979" s="6" t="s">
        <v>35</v>
      </c>
      <c r="K1979" s="6" t="s">
        <v>48</v>
      </c>
      <c r="L1979" s="6" t="s">
        <v>48</v>
      </c>
      <c r="M1979" s="6" t="s">
        <v>48</v>
      </c>
      <c r="N1979" s="6" t="s">
        <v>48</v>
      </c>
      <c r="O1979" s="6" t="s">
        <v>87</v>
      </c>
      <c r="P1979" s="6" t="s">
        <v>49</v>
      </c>
      <c r="Q1979" s="6" t="s">
        <v>37</v>
      </c>
      <c r="R1979" s="6" t="s">
        <v>49</v>
      </c>
      <c r="S1979" s="6" t="s">
        <v>37</v>
      </c>
      <c r="T1979" s="6" t="s">
        <v>49</v>
      </c>
      <c r="U1979" s="6" t="s">
        <v>49</v>
      </c>
      <c r="V1979" s="6" t="s">
        <v>37</v>
      </c>
      <c r="W1979" s="6" t="s">
        <v>39</v>
      </c>
      <c r="X1979" s="6" t="s">
        <v>1444</v>
      </c>
      <c r="Y1979" s="6" t="s">
        <v>888</v>
      </c>
      <c r="Z1979" s="6" t="s">
        <v>5155</v>
      </c>
    </row>
    <row r="1980" spans="1:26" ht="13.2">
      <c r="A1980" s="5">
        <v>45176.909743819444</v>
      </c>
      <c r="B1980" s="6" t="s">
        <v>5156</v>
      </c>
      <c r="C1980" s="6" t="s">
        <v>27</v>
      </c>
      <c r="D1980" s="6" t="s">
        <v>5157</v>
      </c>
      <c r="E1980" s="6" t="s">
        <v>75</v>
      </c>
      <c r="F1980" s="6" t="s">
        <v>30</v>
      </c>
      <c r="G1980" s="6" t="s">
        <v>31</v>
      </c>
      <c r="H1980" s="6" t="s">
        <v>59</v>
      </c>
      <c r="I1980" s="6" t="s">
        <v>47</v>
      </c>
      <c r="J1980" s="6" t="s">
        <v>48</v>
      </c>
      <c r="K1980" s="6" t="s">
        <v>48</v>
      </c>
      <c r="L1980" s="6" t="s">
        <v>48</v>
      </c>
      <c r="M1980" s="6" t="s">
        <v>35</v>
      </c>
      <c r="N1980" s="6" t="s">
        <v>48</v>
      </c>
      <c r="O1980" s="6" t="s">
        <v>49</v>
      </c>
      <c r="P1980" s="6" t="s">
        <v>37</v>
      </c>
      <c r="Q1980" s="6" t="s">
        <v>37</v>
      </c>
      <c r="R1980" s="6" t="s">
        <v>37</v>
      </c>
      <c r="S1980" s="6" t="s">
        <v>37</v>
      </c>
      <c r="T1980" s="6" t="s">
        <v>37</v>
      </c>
      <c r="U1980" s="6" t="s">
        <v>37</v>
      </c>
      <c r="V1980" s="6" t="s">
        <v>37</v>
      </c>
      <c r="W1980" s="6" t="s">
        <v>50</v>
      </c>
      <c r="X1980" s="6" t="s">
        <v>1026</v>
      </c>
      <c r="Y1980" s="6" t="s">
        <v>72</v>
      </c>
      <c r="Z1980" s="6" t="s">
        <v>5158</v>
      </c>
    </row>
    <row r="1981" spans="1:26" ht="13.2">
      <c r="A1981" s="5">
        <v>45176.911421666664</v>
      </c>
      <c r="B1981" s="6" t="s">
        <v>5161</v>
      </c>
      <c r="C1981" s="6" t="s">
        <v>27</v>
      </c>
      <c r="D1981" s="6" t="s">
        <v>66</v>
      </c>
      <c r="E1981" s="6" t="s">
        <v>75</v>
      </c>
      <c r="F1981" s="6" t="s">
        <v>30</v>
      </c>
      <c r="G1981" s="6" t="s">
        <v>31</v>
      </c>
      <c r="H1981" s="6" t="s">
        <v>66</v>
      </c>
      <c r="I1981" s="6" t="s">
        <v>47</v>
      </c>
      <c r="J1981" s="6" t="s">
        <v>35</v>
      </c>
      <c r="K1981" s="6" t="s">
        <v>60</v>
      </c>
      <c r="L1981" s="6" t="s">
        <v>48</v>
      </c>
      <c r="M1981" s="6" t="s">
        <v>48</v>
      </c>
      <c r="N1981" s="6" t="s">
        <v>48</v>
      </c>
      <c r="O1981" s="6" t="s">
        <v>49</v>
      </c>
      <c r="P1981" s="6" t="s">
        <v>37</v>
      </c>
      <c r="Q1981" s="6" t="s">
        <v>37</v>
      </c>
      <c r="R1981" s="6" t="s">
        <v>69</v>
      </c>
      <c r="S1981" s="6" t="s">
        <v>49</v>
      </c>
      <c r="T1981" s="6" t="s">
        <v>69</v>
      </c>
      <c r="U1981" s="6" t="s">
        <v>49</v>
      </c>
      <c r="V1981" s="6" t="s">
        <v>69</v>
      </c>
      <c r="W1981" s="6" t="s">
        <v>450</v>
      </c>
      <c r="X1981" s="6" t="s">
        <v>1441</v>
      </c>
      <c r="Y1981" s="6" t="s">
        <v>108</v>
      </c>
      <c r="Z1981" s="6" t="s">
        <v>5162</v>
      </c>
    </row>
    <row r="1982" spans="1:26" ht="13.2">
      <c r="A1982" s="5">
        <v>45176.914408078708</v>
      </c>
      <c r="B1982" s="6" t="s">
        <v>5163</v>
      </c>
      <c r="C1982" s="6" t="s">
        <v>44</v>
      </c>
      <c r="D1982" s="6" t="s">
        <v>147</v>
      </c>
      <c r="E1982" s="6" t="s">
        <v>75</v>
      </c>
      <c r="F1982" s="6" t="s">
        <v>30</v>
      </c>
      <c r="G1982" s="6" t="s">
        <v>31</v>
      </c>
      <c r="H1982" s="6" t="s">
        <v>32</v>
      </c>
      <c r="I1982" s="6" t="s">
        <v>47</v>
      </c>
      <c r="J1982" s="6" t="s">
        <v>60</v>
      </c>
      <c r="K1982" s="6" t="s">
        <v>60</v>
      </c>
      <c r="L1982" s="6" t="s">
        <v>60</v>
      </c>
      <c r="M1982" s="6" t="s">
        <v>60</v>
      </c>
      <c r="N1982" s="6" t="s">
        <v>48</v>
      </c>
      <c r="O1982" s="6" t="s">
        <v>68</v>
      </c>
      <c r="P1982" s="6" t="s">
        <v>69</v>
      </c>
      <c r="Q1982" s="6" t="s">
        <v>69</v>
      </c>
      <c r="R1982" s="6" t="s">
        <v>69</v>
      </c>
      <c r="S1982" s="6" t="s">
        <v>37</v>
      </c>
      <c r="T1982" s="6" t="s">
        <v>69</v>
      </c>
      <c r="U1982" s="6" t="s">
        <v>69</v>
      </c>
      <c r="V1982" s="6" t="s">
        <v>37</v>
      </c>
      <c r="W1982" s="6" t="s">
        <v>191</v>
      </c>
      <c r="X1982" s="6" t="s">
        <v>974</v>
      </c>
      <c r="Y1982" s="6" t="s">
        <v>72</v>
      </c>
      <c r="Z1982" s="6" t="s">
        <v>5164</v>
      </c>
    </row>
    <row r="1983" spans="1:26" ht="13.2">
      <c r="A1983" s="5">
        <v>45176.914899513889</v>
      </c>
      <c r="B1983" s="6" t="s">
        <v>5165</v>
      </c>
      <c r="C1983" s="6" t="s">
        <v>27</v>
      </c>
      <c r="D1983" s="6" t="s">
        <v>255</v>
      </c>
      <c r="E1983" s="6" t="s">
        <v>75</v>
      </c>
      <c r="F1983" s="6" t="s">
        <v>30</v>
      </c>
      <c r="G1983" s="6" t="s">
        <v>31</v>
      </c>
      <c r="H1983" s="6" t="s">
        <v>94</v>
      </c>
      <c r="I1983" s="6" t="s">
        <v>47</v>
      </c>
      <c r="J1983" s="6" t="s">
        <v>35</v>
      </c>
      <c r="K1983" s="6" t="s">
        <v>35</v>
      </c>
      <c r="L1983" s="6" t="s">
        <v>35</v>
      </c>
      <c r="M1983" s="6" t="s">
        <v>35</v>
      </c>
      <c r="N1983" s="6" t="s">
        <v>35</v>
      </c>
      <c r="O1983" s="6" t="s">
        <v>87</v>
      </c>
      <c r="P1983" s="6" t="s">
        <v>49</v>
      </c>
      <c r="Q1983" s="6" t="s">
        <v>37</v>
      </c>
      <c r="R1983" s="6" t="s">
        <v>37</v>
      </c>
      <c r="S1983" s="6" t="s">
        <v>37</v>
      </c>
      <c r="T1983" s="6" t="s">
        <v>37</v>
      </c>
      <c r="U1983" s="6" t="s">
        <v>37</v>
      </c>
      <c r="V1983" s="6" t="s">
        <v>37</v>
      </c>
      <c r="W1983" s="6" t="s">
        <v>106</v>
      </c>
      <c r="X1983" s="6" t="s">
        <v>1461</v>
      </c>
      <c r="Y1983" s="6" t="s">
        <v>393</v>
      </c>
      <c r="Z1983" s="6" t="s">
        <v>5166</v>
      </c>
    </row>
    <row r="1984" spans="1:26" ht="13.2">
      <c r="A1984" s="5">
        <v>45176.92942961806</v>
      </c>
      <c r="B1984" s="6" t="s">
        <v>5173</v>
      </c>
      <c r="C1984" s="6" t="s">
        <v>27</v>
      </c>
      <c r="D1984" s="6" t="s">
        <v>5174</v>
      </c>
      <c r="E1984" s="6" t="s">
        <v>29</v>
      </c>
      <c r="F1984" s="6" t="s">
        <v>30</v>
      </c>
      <c r="G1984" s="6" t="s">
        <v>58</v>
      </c>
      <c r="H1984" s="6" t="s">
        <v>46</v>
      </c>
      <c r="I1984" s="6" t="s">
        <v>47</v>
      </c>
      <c r="J1984" s="6" t="s">
        <v>35</v>
      </c>
      <c r="K1984" s="6" t="s">
        <v>48</v>
      </c>
      <c r="L1984" s="6" t="s">
        <v>48</v>
      </c>
      <c r="M1984" s="6" t="s">
        <v>60</v>
      </c>
      <c r="N1984" s="6" t="s">
        <v>35</v>
      </c>
      <c r="O1984" s="6" t="s">
        <v>87</v>
      </c>
      <c r="P1984" s="6" t="s">
        <v>49</v>
      </c>
      <c r="Q1984" s="6" t="s">
        <v>37</v>
      </c>
      <c r="R1984" s="6" t="s">
        <v>49</v>
      </c>
      <c r="S1984" s="6" t="s">
        <v>37</v>
      </c>
      <c r="T1984" s="6" t="s">
        <v>49</v>
      </c>
      <c r="U1984" s="6" t="s">
        <v>49</v>
      </c>
      <c r="V1984" s="6" t="s">
        <v>37</v>
      </c>
      <c r="W1984" s="6" t="s">
        <v>191</v>
      </c>
      <c r="X1984" s="6" t="s">
        <v>974</v>
      </c>
      <c r="Y1984" s="6" t="s">
        <v>151</v>
      </c>
      <c r="Z1984" s="6" t="s">
        <v>5175</v>
      </c>
    </row>
    <row r="1985" spans="1:26" ht="13.2">
      <c r="A1985" s="5">
        <v>45176.939025856482</v>
      </c>
      <c r="B1985" s="6" t="s">
        <v>5178</v>
      </c>
      <c r="C1985" s="6" t="s">
        <v>44</v>
      </c>
      <c r="D1985" s="6" t="s">
        <v>111</v>
      </c>
      <c r="E1985" s="6" t="s">
        <v>75</v>
      </c>
      <c r="F1985" s="6" t="s">
        <v>30</v>
      </c>
      <c r="G1985" s="6" t="s">
        <v>58</v>
      </c>
      <c r="H1985" s="6" t="s">
        <v>59</v>
      </c>
      <c r="I1985" s="6" t="s">
        <v>47</v>
      </c>
      <c r="J1985" s="6" t="s">
        <v>48</v>
      </c>
      <c r="K1985" s="6" t="s">
        <v>48</v>
      </c>
      <c r="L1985" s="6" t="s">
        <v>48</v>
      </c>
      <c r="M1985" s="6" t="s">
        <v>48</v>
      </c>
      <c r="N1985" s="6" t="s">
        <v>48</v>
      </c>
      <c r="O1985" s="6" t="s">
        <v>49</v>
      </c>
      <c r="P1985" s="6" t="s">
        <v>37</v>
      </c>
      <c r="Q1985" s="6" t="s">
        <v>37</v>
      </c>
      <c r="R1985" s="6" t="s">
        <v>37</v>
      </c>
      <c r="S1985" s="6" t="s">
        <v>49</v>
      </c>
      <c r="T1985" s="6" t="s">
        <v>49</v>
      </c>
      <c r="U1985" s="6" t="s">
        <v>49</v>
      </c>
      <c r="V1985" s="6" t="s">
        <v>37</v>
      </c>
      <c r="W1985" s="6" t="s">
        <v>139</v>
      </c>
      <c r="X1985" s="6" t="s">
        <v>1107</v>
      </c>
      <c r="Y1985" s="6" t="s">
        <v>97</v>
      </c>
      <c r="Z1985" s="6" t="s">
        <v>5179</v>
      </c>
    </row>
    <row r="1986" spans="1:26" ht="13.2">
      <c r="A1986" s="5">
        <v>45176.939487511576</v>
      </c>
      <c r="B1986" s="6" t="s">
        <v>5180</v>
      </c>
      <c r="C1986" s="6" t="s">
        <v>44</v>
      </c>
      <c r="D1986" s="6" t="s">
        <v>558</v>
      </c>
      <c r="E1986" s="6" t="s">
        <v>75</v>
      </c>
      <c r="F1986" s="6" t="s">
        <v>30</v>
      </c>
      <c r="G1986" s="6" t="s">
        <v>31</v>
      </c>
      <c r="H1986" s="6" t="s">
        <v>32</v>
      </c>
      <c r="I1986" s="6" t="s">
        <v>47</v>
      </c>
      <c r="J1986" s="6" t="s">
        <v>48</v>
      </c>
      <c r="K1986" s="6" t="s">
        <v>48</v>
      </c>
      <c r="L1986" s="6" t="s">
        <v>48</v>
      </c>
      <c r="M1986" s="6" t="s">
        <v>35</v>
      </c>
      <c r="N1986" s="6" t="s">
        <v>35</v>
      </c>
      <c r="O1986" s="6" t="s">
        <v>87</v>
      </c>
      <c r="P1986" s="6" t="s">
        <v>49</v>
      </c>
      <c r="Q1986" s="6" t="s">
        <v>37</v>
      </c>
      <c r="R1986" s="6" t="s">
        <v>49</v>
      </c>
      <c r="S1986" s="6" t="s">
        <v>37</v>
      </c>
      <c r="T1986" s="6" t="s">
        <v>49</v>
      </c>
      <c r="U1986" s="6" t="s">
        <v>49</v>
      </c>
      <c r="V1986" s="6" t="s">
        <v>49</v>
      </c>
      <c r="W1986" s="6" t="s">
        <v>95</v>
      </c>
      <c r="X1986" s="6" t="s">
        <v>1391</v>
      </c>
      <c r="Y1986" s="6" t="s">
        <v>431</v>
      </c>
      <c r="Z1986" s="6" t="s">
        <v>5181</v>
      </c>
    </row>
    <row r="1987" spans="1:26" ht="13.2">
      <c r="A1987" s="5">
        <v>45176.943659803241</v>
      </c>
      <c r="B1987" s="6" t="s">
        <v>5182</v>
      </c>
      <c r="C1987" s="6" t="s">
        <v>27</v>
      </c>
      <c r="D1987" s="6" t="s">
        <v>500</v>
      </c>
      <c r="E1987" s="6" t="s">
        <v>75</v>
      </c>
      <c r="F1987" s="6" t="s">
        <v>248</v>
      </c>
      <c r="G1987" s="6" t="s">
        <v>31</v>
      </c>
      <c r="H1987" s="6" t="s">
        <v>112</v>
      </c>
      <c r="I1987" s="6" t="s">
        <v>47</v>
      </c>
      <c r="J1987" s="6" t="s">
        <v>48</v>
      </c>
      <c r="K1987" s="6" t="s">
        <v>48</v>
      </c>
      <c r="L1987" s="6" t="s">
        <v>48</v>
      </c>
      <c r="M1987" s="6" t="s">
        <v>48</v>
      </c>
      <c r="N1987" s="6" t="s">
        <v>48</v>
      </c>
      <c r="O1987" s="6" t="s">
        <v>87</v>
      </c>
      <c r="P1987" s="6" t="s">
        <v>37</v>
      </c>
      <c r="Q1987" s="6" t="s">
        <v>37</v>
      </c>
      <c r="R1987" s="6" t="s">
        <v>37</v>
      </c>
      <c r="S1987" s="6" t="s">
        <v>37</v>
      </c>
      <c r="T1987" s="6" t="s">
        <v>37</v>
      </c>
      <c r="U1987" s="6" t="s">
        <v>37</v>
      </c>
      <c r="V1987" s="6" t="s">
        <v>37</v>
      </c>
      <c r="W1987" s="6" t="s">
        <v>95</v>
      </c>
      <c r="X1987" s="6" t="s">
        <v>2264</v>
      </c>
      <c r="Y1987" s="6" t="s">
        <v>565</v>
      </c>
      <c r="Z1987" s="6" t="s">
        <v>5183</v>
      </c>
    </row>
    <row r="1988" spans="1:26" ht="13.2">
      <c r="A1988" s="5">
        <v>45176.94900148148</v>
      </c>
      <c r="B1988" s="6" t="s">
        <v>5184</v>
      </c>
      <c r="C1988" s="6" t="s">
        <v>27</v>
      </c>
      <c r="D1988" s="6" t="s">
        <v>558</v>
      </c>
      <c r="E1988" s="6" t="s">
        <v>75</v>
      </c>
      <c r="F1988" s="6" t="s">
        <v>76</v>
      </c>
      <c r="G1988" s="6" t="s">
        <v>31</v>
      </c>
      <c r="H1988" s="6" t="s">
        <v>46</v>
      </c>
      <c r="I1988" s="6" t="s">
        <v>47</v>
      </c>
      <c r="J1988" s="6" t="s">
        <v>60</v>
      </c>
      <c r="K1988" s="6" t="s">
        <v>60</v>
      </c>
      <c r="L1988" s="6" t="s">
        <v>60</v>
      </c>
      <c r="M1988" s="6" t="s">
        <v>60</v>
      </c>
      <c r="N1988" s="6" t="s">
        <v>60</v>
      </c>
      <c r="O1988" s="6" t="s">
        <v>68</v>
      </c>
      <c r="P1988" s="6" t="s">
        <v>69</v>
      </c>
      <c r="Q1988" s="6" t="s">
        <v>69</v>
      </c>
      <c r="R1988" s="6" t="s">
        <v>69</v>
      </c>
      <c r="S1988" s="6" t="s">
        <v>69</v>
      </c>
      <c r="T1988" s="6" t="s">
        <v>69</v>
      </c>
      <c r="U1988" s="6" t="s">
        <v>69</v>
      </c>
      <c r="V1988" s="6" t="s">
        <v>69</v>
      </c>
      <c r="W1988" s="6" t="s">
        <v>100</v>
      </c>
      <c r="X1988" s="6" t="s">
        <v>940</v>
      </c>
      <c r="Y1988" s="6" t="s">
        <v>1187</v>
      </c>
      <c r="Z1988" s="6" t="s">
        <v>5185</v>
      </c>
    </row>
    <row r="1989" spans="1:26" ht="13.2">
      <c r="A1989" s="5">
        <v>45176.951451261571</v>
      </c>
      <c r="B1989" s="6" t="s">
        <v>5186</v>
      </c>
      <c r="C1989" s="6" t="s">
        <v>27</v>
      </c>
      <c r="D1989" s="6" t="s">
        <v>5187</v>
      </c>
      <c r="E1989" s="6" t="s">
        <v>56</v>
      </c>
      <c r="F1989" s="6" t="s">
        <v>164</v>
      </c>
      <c r="G1989" s="6" t="s">
        <v>403</v>
      </c>
      <c r="H1989" s="6" t="s">
        <v>112</v>
      </c>
      <c r="I1989" s="6" t="s">
        <v>33</v>
      </c>
      <c r="J1989" s="6" t="s">
        <v>35</v>
      </c>
      <c r="K1989" s="6" t="s">
        <v>35</v>
      </c>
      <c r="L1989" s="6" t="s">
        <v>35</v>
      </c>
      <c r="M1989" s="6" t="s">
        <v>35</v>
      </c>
      <c r="N1989" s="6" t="s">
        <v>35</v>
      </c>
      <c r="O1989" s="6" t="s">
        <v>49</v>
      </c>
      <c r="P1989" s="6" t="s">
        <v>49</v>
      </c>
      <c r="Q1989" s="6" t="s">
        <v>37</v>
      </c>
      <c r="R1989" s="6" t="s">
        <v>38</v>
      </c>
      <c r="S1989" s="6" t="s">
        <v>37</v>
      </c>
      <c r="T1989" s="6" t="s">
        <v>37</v>
      </c>
      <c r="U1989" s="6" t="s">
        <v>38</v>
      </c>
      <c r="V1989" s="6" t="s">
        <v>38</v>
      </c>
      <c r="W1989" s="6" t="s">
        <v>70</v>
      </c>
      <c r="X1989" s="6" t="s">
        <v>1107</v>
      </c>
      <c r="Y1989" s="6" t="s">
        <v>659</v>
      </c>
      <c r="Z1989" s="6" t="s">
        <v>5188</v>
      </c>
    </row>
    <row r="1990" spans="1:26" ht="13.2">
      <c r="A1990" s="5">
        <v>45176.95192313657</v>
      </c>
      <c r="B1990" s="6" t="s">
        <v>5189</v>
      </c>
      <c r="C1990" s="6" t="s">
        <v>27</v>
      </c>
      <c r="D1990" s="6" t="s">
        <v>5190</v>
      </c>
      <c r="E1990" s="6" t="s">
        <v>75</v>
      </c>
      <c r="F1990" s="6" t="s">
        <v>30</v>
      </c>
      <c r="G1990" s="6" t="s">
        <v>31</v>
      </c>
      <c r="H1990" s="6" t="s">
        <v>226</v>
      </c>
      <c r="I1990" s="6" t="s">
        <v>47</v>
      </c>
      <c r="J1990" s="6" t="s">
        <v>48</v>
      </c>
      <c r="K1990" s="6" t="s">
        <v>48</v>
      </c>
      <c r="L1990" s="6" t="s">
        <v>48</v>
      </c>
      <c r="M1990" s="6" t="s">
        <v>48</v>
      </c>
      <c r="N1990" s="6" t="s">
        <v>48</v>
      </c>
      <c r="O1990" s="6" t="s">
        <v>49</v>
      </c>
      <c r="P1990" s="6" t="s">
        <v>49</v>
      </c>
      <c r="Q1990" s="6" t="s">
        <v>49</v>
      </c>
      <c r="R1990" s="6" t="s">
        <v>49</v>
      </c>
      <c r="S1990" s="6" t="s">
        <v>49</v>
      </c>
      <c r="T1990" s="6" t="s">
        <v>49</v>
      </c>
      <c r="U1990" s="6" t="s">
        <v>49</v>
      </c>
      <c r="V1990" s="6" t="s">
        <v>49</v>
      </c>
      <c r="W1990" s="6" t="s">
        <v>726</v>
      </c>
      <c r="X1990" s="6" t="s">
        <v>3397</v>
      </c>
      <c r="Y1990" s="6" t="s">
        <v>5191</v>
      </c>
      <c r="Z1990" s="6" t="s">
        <v>5192</v>
      </c>
    </row>
    <row r="1991" spans="1:26" ht="13.2">
      <c r="A1991" s="5">
        <v>45176.965578136573</v>
      </c>
      <c r="B1991" s="6" t="s">
        <v>5195</v>
      </c>
      <c r="C1991" s="6" t="s">
        <v>27</v>
      </c>
      <c r="D1991" s="6" t="s">
        <v>1111</v>
      </c>
      <c r="E1991" s="6" t="s">
        <v>56</v>
      </c>
      <c r="F1991" s="6" t="s">
        <v>76</v>
      </c>
      <c r="G1991" s="6" t="s">
        <v>31</v>
      </c>
      <c r="H1991" s="6" t="s">
        <v>32</v>
      </c>
      <c r="I1991" s="6" t="s">
        <v>33</v>
      </c>
      <c r="J1991" s="6" t="s">
        <v>35</v>
      </c>
      <c r="K1991" s="6" t="s">
        <v>35</v>
      </c>
      <c r="L1991" s="6" t="s">
        <v>48</v>
      </c>
      <c r="M1991" s="6" t="s">
        <v>35</v>
      </c>
      <c r="N1991" s="6" t="s">
        <v>35</v>
      </c>
      <c r="O1991" s="6" t="s">
        <v>49</v>
      </c>
      <c r="P1991" s="6" t="s">
        <v>49</v>
      </c>
      <c r="Q1991" s="6" t="s">
        <v>37</v>
      </c>
      <c r="R1991" s="6" t="s">
        <v>49</v>
      </c>
      <c r="S1991" s="6" t="s">
        <v>49</v>
      </c>
      <c r="T1991" s="6" t="s">
        <v>49</v>
      </c>
      <c r="U1991" s="6" t="s">
        <v>49</v>
      </c>
      <c r="V1991" s="6" t="s">
        <v>37</v>
      </c>
      <c r="W1991" s="6" t="s">
        <v>70</v>
      </c>
      <c r="X1991" s="6" t="s">
        <v>1391</v>
      </c>
      <c r="Y1991" s="6" t="s">
        <v>1617</v>
      </c>
      <c r="Z1991" s="6" t="s">
        <v>5196</v>
      </c>
    </row>
    <row r="1992" spans="1:26" ht="13.2">
      <c r="A1992" s="5">
        <v>45176.96731043981</v>
      </c>
      <c r="B1992" s="6" t="s">
        <v>5197</v>
      </c>
      <c r="C1992" s="6" t="s">
        <v>27</v>
      </c>
      <c r="D1992" s="6" t="s">
        <v>500</v>
      </c>
      <c r="E1992" s="6" t="s">
        <v>75</v>
      </c>
      <c r="F1992" s="6" t="s">
        <v>30</v>
      </c>
      <c r="G1992" s="6" t="s">
        <v>58</v>
      </c>
      <c r="H1992" s="6" t="s">
        <v>226</v>
      </c>
      <c r="I1992" s="6" t="s">
        <v>47</v>
      </c>
      <c r="J1992" s="6" t="s">
        <v>48</v>
      </c>
      <c r="K1992" s="6" t="s">
        <v>48</v>
      </c>
      <c r="L1992" s="6" t="s">
        <v>35</v>
      </c>
      <c r="M1992" s="6" t="s">
        <v>48</v>
      </c>
      <c r="N1992" s="6" t="s">
        <v>48</v>
      </c>
      <c r="O1992" s="6" t="s">
        <v>49</v>
      </c>
      <c r="P1992" s="6" t="s">
        <v>49</v>
      </c>
      <c r="Q1992" s="6" t="s">
        <v>49</v>
      </c>
      <c r="R1992" s="6" t="s">
        <v>49</v>
      </c>
      <c r="S1992" s="6" t="s">
        <v>49</v>
      </c>
      <c r="T1992" s="6" t="s">
        <v>49</v>
      </c>
      <c r="U1992" s="6" t="s">
        <v>49</v>
      </c>
      <c r="V1992" s="6" t="s">
        <v>49</v>
      </c>
      <c r="W1992" s="6" t="s">
        <v>726</v>
      </c>
      <c r="X1992" s="6" t="s">
        <v>1263</v>
      </c>
      <c r="Y1992" s="6" t="s">
        <v>1987</v>
      </c>
      <c r="Z1992" s="6" t="s">
        <v>5198</v>
      </c>
    </row>
    <row r="1993" spans="1:26" ht="13.2">
      <c r="A1993" s="5">
        <v>45176.975859548613</v>
      </c>
      <c r="B1993" s="6" t="s">
        <v>5204</v>
      </c>
      <c r="C1993" s="6" t="s">
        <v>27</v>
      </c>
      <c r="D1993" s="6" t="s">
        <v>5205</v>
      </c>
      <c r="E1993" s="6" t="s">
        <v>75</v>
      </c>
      <c r="F1993" s="6" t="s">
        <v>76</v>
      </c>
      <c r="G1993" s="6" t="s">
        <v>31</v>
      </c>
      <c r="H1993" s="6" t="s">
        <v>46</v>
      </c>
      <c r="I1993" s="6" t="s">
        <v>47</v>
      </c>
      <c r="J1993" s="6" t="s">
        <v>60</v>
      </c>
      <c r="K1993" s="6" t="s">
        <v>48</v>
      </c>
      <c r="L1993" s="6" t="s">
        <v>48</v>
      </c>
      <c r="M1993" s="6" t="s">
        <v>48</v>
      </c>
      <c r="N1993" s="6" t="s">
        <v>48</v>
      </c>
      <c r="O1993" s="6" t="s">
        <v>49</v>
      </c>
      <c r="P1993" s="6" t="s">
        <v>49</v>
      </c>
      <c r="Q1993" s="6" t="s">
        <v>49</v>
      </c>
      <c r="R1993" s="6" t="s">
        <v>49</v>
      </c>
      <c r="S1993" s="6" t="s">
        <v>49</v>
      </c>
      <c r="T1993" s="6" t="s">
        <v>49</v>
      </c>
      <c r="U1993" s="6" t="s">
        <v>49</v>
      </c>
      <c r="V1993" s="6" t="s">
        <v>37</v>
      </c>
      <c r="W1993" s="6" t="s">
        <v>206</v>
      </c>
      <c r="X1993" s="6" t="s">
        <v>1692</v>
      </c>
      <c r="Y1993" s="6" t="s">
        <v>1108</v>
      </c>
      <c r="Z1993" s="6" t="s">
        <v>5206</v>
      </c>
    </row>
    <row r="1994" spans="1:26" ht="13.2">
      <c r="A1994" s="5">
        <v>45176.981530439814</v>
      </c>
      <c r="B1994" s="6" t="s">
        <v>5207</v>
      </c>
      <c r="C1994" s="6" t="s">
        <v>27</v>
      </c>
      <c r="D1994" s="6" t="s">
        <v>3771</v>
      </c>
      <c r="E1994" s="6" t="s">
        <v>29</v>
      </c>
      <c r="F1994" s="6" t="s">
        <v>76</v>
      </c>
      <c r="G1994" s="6" t="s">
        <v>58</v>
      </c>
      <c r="H1994" s="6" t="s">
        <v>148</v>
      </c>
      <c r="I1994" s="6" t="s">
        <v>47</v>
      </c>
      <c r="J1994" s="6" t="s">
        <v>48</v>
      </c>
      <c r="K1994" s="6" t="s">
        <v>48</v>
      </c>
      <c r="L1994" s="6" t="s">
        <v>60</v>
      </c>
      <c r="M1994" s="6" t="s">
        <v>48</v>
      </c>
      <c r="N1994" s="6" t="s">
        <v>48</v>
      </c>
      <c r="O1994" s="6" t="s">
        <v>68</v>
      </c>
      <c r="P1994" s="6" t="s">
        <v>49</v>
      </c>
      <c r="Q1994" s="6" t="s">
        <v>49</v>
      </c>
      <c r="R1994" s="6" t="s">
        <v>49</v>
      </c>
      <c r="S1994" s="6" t="s">
        <v>49</v>
      </c>
      <c r="T1994" s="6" t="s">
        <v>49</v>
      </c>
      <c r="U1994" s="6" t="s">
        <v>49</v>
      </c>
      <c r="V1994" s="6" t="s">
        <v>49</v>
      </c>
      <c r="W1994" s="6" t="s">
        <v>197</v>
      </c>
      <c r="X1994" s="6" t="s">
        <v>940</v>
      </c>
      <c r="Y1994" s="6" t="s">
        <v>168</v>
      </c>
      <c r="Z1994" s="6" t="s">
        <v>5208</v>
      </c>
    </row>
    <row r="1995" spans="1:26" ht="13.2">
      <c r="A1995" s="5">
        <v>45176.986606493054</v>
      </c>
      <c r="B1995" s="6" t="s">
        <v>5209</v>
      </c>
      <c r="C1995" s="6" t="s">
        <v>27</v>
      </c>
      <c r="D1995" s="6" t="s">
        <v>558</v>
      </c>
      <c r="E1995" s="6" t="s">
        <v>75</v>
      </c>
      <c r="F1995" s="6" t="s">
        <v>76</v>
      </c>
      <c r="G1995" s="6" t="s">
        <v>31</v>
      </c>
      <c r="H1995" s="6" t="s">
        <v>46</v>
      </c>
      <c r="I1995" s="6" t="s">
        <v>47</v>
      </c>
      <c r="J1995" s="6" t="s">
        <v>60</v>
      </c>
      <c r="K1995" s="6" t="s">
        <v>60</v>
      </c>
      <c r="L1995" s="6" t="s">
        <v>60</v>
      </c>
      <c r="M1995" s="6" t="s">
        <v>60</v>
      </c>
      <c r="N1995" s="6" t="s">
        <v>60</v>
      </c>
      <c r="O1995" s="6" t="s">
        <v>68</v>
      </c>
      <c r="P1995" s="6" t="s">
        <v>69</v>
      </c>
      <c r="Q1995" s="6" t="s">
        <v>69</v>
      </c>
      <c r="R1995" s="6" t="s">
        <v>69</v>
      </c>
      <c r="S1995" s="6" t="s">
        <v>69</v>
      </c>
      <c r="T1995" s="6" t="s">
        <v>69</v>
      </c>
      <c r="U1995" s="6" t="s">
        <v>69</v>
      </c>
      <c r="V1995" s="6" t="s">
        <v>69</v>
      </c>
      <c r="W1995" s="6" t="s">
        <v>100</v>
      </c>
      <c r="X1995" s="6" t="s">
        <v>940</v>
      </c>
      <c r="Y1995" s="6" t="s">
        <v>168</v>
      </c>
      <c r="Z1995" s="6" t="s">
        <v>575</v>
      </c>
    </row>
    <row r="1996" spans="1:26" ht="13.2">
      <c r="A1996" s="5">
        <v>45176.994782847221</v>
      </c>
      <c r="B1996" s="6" t="s">
        <v>5210</v>
      </c>
      <c r="C1996" s="6" t="s">
        <v>27</v>
      </c>
      <c r="D1996" s="6" t="s">
        <v>4958</v>
      </c>
      <c r="E1996" s="6" t="s">
        <v>75</v>
      </c>
      <c r="F1996" s="6" t="s">
        <v>76</v>
      </c>
      <c r="G1996" s="6" t="s">
        <v>31</v>
      </c>
      <c r="H1996" s="6" t="s">
        <v>46</v>
      </c>
      <c r="I1996" s="6" t="s">
        <v>47</v>
      </c>
      <c r="J1996" s="6" t="s">
        <v>35</v>
      </c>
      <c r="K1996" s="6" t="s">
        <v>35</v>
      </c>
      <c r="L1996" s="6" t="s">
        <v>35</v>
      </c>
      <c r="M1996" s="6" t="s">
        <v>35</v>
      </c>
      <c r="N1996" s="6" t="s">
        <v>35</v>
      </c>
      <c r="O1996" s="6" t="s">
        <v>49</v>
      </c>
      <c r="P1996" s="6" t="s">
        <v>37</v>
      </c>
      <c r="Q1996" s="6" t="s">
        <v>37</v>
      </c>
      <c r="R1996" s="6" t="s">
        <v>49</v>
      </c>
      <c r="S1996" s="6" t="s">
        <v>49</v>
      </c>
      <c r="T1996" s="6" t="s">
        <v>38</v>
      </c>
      <c r="U1996" s="6" t="s">
        <v>49</v>
      </c>
      <c r="V1996" s="6" t="s">
        <v>38</v>
      </c>
      <c r="W1996" s="6" t="s">
        <v>139</v>
      </c>
      <c r="X1996" s="6" t="s">
        <v>1391</v>
      </c>
      <c r="Y1996" s="6" t="s">
        <v>151</v>
      </c>
      <c r="Z1996" s="6" t="s">
        <v>5211</v>
      </c>
    </row>
    <row r="1997" spans="1:26" ht="13.2">
      <c r="A1997" s="5">
        <v>45176.995649328703</v>
      </c>
      <c r="B1997" s="6" t="s">
        <v>5212</v>
      </c>
      <c r="C1997" s="6" t="s">
        <v>27</v>
      </c>
      <c r="D1997" s="6" t="s">
        <v>5213</v>
      </c>
      <c r="E1997" s="6" t="s">
        <v>75</v>
      </c>
      <c r="F1997" s="6" t="s">
        <v>30</v>
      </c>
      <c r="G1997" s="6" t="s">
        <v>58</v>
      </c>
      <c r="H1997" s="6" t="s">
        <v>94</v>
      </c>
      <c r="I1997" s="6" t="s">
        <v>33</v>
      </c>
      <c r="J1997" s="6" t="s">
        <v>35</v>
      </c>
      <c r="K1997" s="6" t="s">
        <v>35</v>
      </c>
      <c r="L1997" s="6" t="s">
        <v>35</v>
      </c>
      <c r="M1997" s="6" t="s">
        <v>48</v>
      </c>
      <c r="N1997" s="6" t="s">
        <v>35</v>
      </c>
      <c r="O1997" s="6" t="s">
        <v>87</v>
      </c>
      <c r="P1997" s="6" t="s">
        <v>49</v>
      </c>
      <c r="Q1997" s="6" t="s">
        <v>37</v>
      </c>
      <c r="R1997" s="6" t="s">
        <v>49</v>
      </c>
      <c r="S1997" s="6" t="s">
        <v>49</v>
      </c>
      <c r="T1997" s="6" t="s">
        <v>49</v>
      </c>
      <c r="U1997" s="6" t="s">
        <v>37</v>
      </c>
      <c r="V1997" s="6" t="s">
        <v>37</v>
      </c>
      <c r="W1997" s="6" t="s">
        <v>113</v>
      </c>
      <c r="X1997" s="6" t="s">
        <v>2026</v>
      </c>
      <c r="Y1997" s="6" t="s">
        <v>41</v>
      </c>
      <c r="Z1997" s="6" t="s">
        <v>5214</v>
      </c>
    </row>
    <row r="1998" spans="1:26" ht="13.2">
      <c r="A1998" s="5">
        <v>45177.001345173616</v>
      </c>
      <c r="B1998" s="6" t="s">
        <v>5215</v>
      </c>
      <c r="C1998" s="6" t="s">
        <v>44</v>
      </c>
      <c r="D1998" s="6" t="s">
        <v>5216</v>
      </c>
      <c r="E1998" s="6" t="s">
        <v>29</v>
      </c>
      <c r="F1998" s="6" t="s">
        <v>30</v>
      </c>
      <c r="G1998" s="6" t="s">
        <v>31</v>
      </c>
      <c r="H1998" s="6" t="s">
        <v>226</v>
      </c>
      <c r="I1998" s="6" t="s">
        <v>33</v>
      </c>
      <c r="J1998" s="6" t="s">
        <v>35</v>
      </c>
      <c r="K1998" s="6" t="s">
        <v>35</v>
      </c>
      <c r="L1998" s="6" t="s">
        <v>48</v>
      </c>
      <c r="M1998" s="6" t="s">
        <v>35</v>
      </c>
      <c r="N1998" s="6" t="s">
        <v>35</v>
      </c>
      <c r="O1998" s="6" t="s">
        <v>49</v>
      </c>
      <c r="P1998" s="6" t="s">
        <v>49</v>
      </c>
      <c r="Q1998" s="6" t="s">
        <v>49</v>
      </c>
      <c r="R1998" s="6" t="s">
        <v>49</v>
      </c>
      <c r="S1998" s="6" t="s">
        <v>49</v>
      </c>
      <c r="T1998" s="6" t="s">
        <v>49</v>
      </c>
      <c r="U1998" s="6" t="s">
        <v>49</v>
      </c>
      <c r="V1998" s="6" t="s">
        <v>49</v>
      </c>
      <c r="W1998" s="6" t="s">
        <v>106</v>
      </c>
      <c r="X1998" s="6" t="s">
        <v>1435</v>
      </c>
      <c r="Y1998" s="6" t="s">
        <v>72</v>
      </c>
      <c r="Z1998" s="6" t="s">
        <v>5217</v>
      </c>
    </row>
    <row r="1999" spans="1:26" ht="13.2">
      <c r="A1999" s="5">
        <v>45177.004620173611</v>
      </c>
      <c r="B1999" s="6" t="s">
        <v>5218</v>
      </c>
      <c r="C1999" s="6" t="s">
        <v>27</v>
      </c>
      <c r="D1999" s="6" t="s">
        <v>657</v>
      </c>
      <c r="E1999" s="6" t="s">
        <v>56</v>
      </c>
      <c r="F1999" s="6" t="s">
        <v>164</v>
      </c>
      <c r="G1999" s="6" t="s">
        <v>5219</v>
      </c>
      <c r="H1999" s="6" t="s">
        <v>148</v>
      </c>
      <c r="I1999" s="6" t="s">
        <v>33</v>
      </c>
      <c r="J1999" s="6" t="s">
        <v>34</v>
      </c>
      <c r="K1999" s="6" t="s">
        <v>34</v>
      </c>
      <c r="L1999" s="6" t="s">
        <v>35</v>
      </c>
      <c r="M1999" s="6" t="s">
        <v>35</v>
      </c>
      <c r="N1999" s="6" t="s">
        <v>34</v>
      </c>
      <c r="O1999" s="6" t="s">
        <v>87</v>
      </c>
      <c r="P1999" s="6" t="s">
        <v>37</v>
      </c>
      <c r="Q1999" s="6" t="s">
        <v>49</v>
      </c>
      <c r="R1999" s="6" t="s">
        <v>49</v>
      </c>
      <c r="S1999" s="6" t="s">
        <v>49</v>
      </c>
      <c r="T1999" s="6" t="s">
        <v>49</v>
      </c>
      <c r="U1999" s="6" t="s">
        <v>49</v>
      </c>
      <c r="V1999" s="6" t="s">
        <v>38</v>
      </c>
      <c r="W1999" s="6" t="s">
        <v>206</v>
      </c>
      <c r="X1999" s="6" t="s">
        <v>2256</v>
      </c>
      <c r="Y1999" s="6" t="s">
        <v>1914</v>
      </c>
      <c r="Z1999" s="6" t="s">
        <v>5220</v>
      </c>
    </row>
    <row r="2000" spans="1:26" ht="13.2">
      <c r="A2000" s="5">
        <v>45177.037127905089</v>
      </c>
      <c r="B2000" s="6" t="s">
        <v>5221</v>
      </c>
      <c r="C2000" s="6" t="s">
        <v>44</v>
      </c>
      <c r="D2000" s="6" t="s">
        <v>147</v>
      </c>
      <c r="E2000" s="6" t="s">
        <v>75</v>
      </c>
      <c r="F2000" s="6" t="s">
        <v>30</v>
      </c>
      <c r="G2000" s="6" t="s">
        <v>31</v>
      </c>
      <c r="H2000" s="6" t="s">
        <v>59</v>
      </c>
      <c r="I2000" s="6" t="s">
        <v>33</v>
      </c>
      <c r="J2000" s="6" t="s">
        <v>48</v>
      </c>
      <c r="K2000" s="6" t="s">
        <v>48</v>
      </c>
      <c r="L2000" s="6" t="s">
        <v>35</v>
      </c>
      <c r="M2000" s="6" t="s">
        <v>48</v>
      </c>
      <c r="N2000" s="6" t="s">
        <v>35</v>
      </c>
      <c r="O2000" s="6" t="s">
        <v>49</v>
      </c>
      <c r="P2000" s="6" t="s">
        <v>37</v>
      </c>
      <c r="Q2000" s="6" t="s">
        <v>37</v>
      </c>
      <c r="R2000" s="6" t="s">
        <v>37</v>
      </c>
      <c r="S2000" s="6" t="s">
        <v>37</v>
      </c>
      <c r="T2000" s="6" t="s">
        <v>37</v>
      </c>
      <c r="U2000" s="6" t="s">
        <v>37</v>
      </c>
      <c r="V2000" s="6" t="s">
        <v>37</v>
      </c>
      <c r="W2000" s="6" t="s">
        <v>39</v>
      </c>
      <c r="X2000" s="6" t="s">
        <v>1006</v>
      </c>
      <c r="Y2000" s="6" t="s">
        <v>936</v>
      </c>
      <c r="Z2000" s="6" t="s">
        <v>5222</v>
      </c>
    </row>
    <row r="2001" spans="1:26" ht="13.2">
      <c r="A2001" s="5">
        <v>45177.139479722224</v>
      </c>
      <c r="B2001" s="6" t="s">
        <v>5223</v>
      </c>
      <c r="C2001" s="6" t="s">
        <v>27</v>
      </c>
      <c r="D2001" s="6" t="s">
        <v>5224</v>
      </c>
      <c r="E2001" s="6" t="s">
        <v>29</v>
      </c>
      <c r="F2001" s="6" t="s">
        <v>30</v>
      </c>
      <c r="G2001" s="6" t="s">
        <v>58</v>
      </c>
      <c r="H2001" s="6" t="s">
        <v>46</v>
      </c>
      <c r="I2001" s="6" t="s">
        <v>47</v>
      </c>
      <c r="J2001" s="6" t="s">
        <v>60</v>
      </c>
      <c r="K2001" s="6" t="s">
        <v>60</v>
      </c>
      <c r="L2001" s="6" t="s">
        <v>60</v>
      </c>
      <c r="M2001" s="6" t="s">
        <v>60</v>
      </c>
      <c r="N2001" s="6" t="s">
        <v>60</v>
      </c>
      <c r="O2001" s="6" t="s">
        <v>68</v>
      </c>
      <c r="P2001" s="6" t="s">
        <v>69</v>
      </c>
      <c r="Q2001" s="6" t="s">
        <v>69</v>
      </c>
      <c r="R2001" s="6" t="s">
        <v>69</v>
      </c>
      <c r="S2001" s="6" t="s">
        <v>69</v>
      </c>
      <c r="T2001" s="6" t="s">
        <v>69</v>
      </c>
      <c r="U2001" s="6" t="s">
        <v>69</v>
      </c>
      <c r="V2001" s="6" t="s">
        <v>69</v>
      </c>
      <c r="W2001" s="6" t="s">
        <v>154</v>
      </c>
      <c r="X2001" s="6" t="s">
        <v>1435</v>
      </c>
      <c r="Y2001" s="6" t="s">
        <v>2420</v>
      </c>
      <c r="Z2001" s="6" t="s">
        <v>5225</v>
      </c>
    </row>
    <row r="2002" spans="1:26" ht="13.2">
      <c r="A2002" s="5">
        <v>45177.188007314813</v>
      </c>
      <c r="B2002" s="6" t="s">
        <v>5226</v>
      </c>
      <c r="C2002" s="6" t="s">
        <v>27</v>
      </c>
      <c r="D2002" s="6" t="s">
        <v>5227</v>
      </c>
      <c r="E2002" s="6" t="s">
        <v>75</v>
      </c>
      <c r="F2002" s="6" t="s">
        <v>248</v>
      </c>
      <c r="G2002" s="6" t="s">
        <v>31</v>
      </c>
      <c r="H2002" s="6" t="s">
        <v>46</v>
      </c>
      <c r="I2002" s="6" t="s">
        <v>47</v>
      </c>
      <c r="J2002" s="6" t="s">
        <v>48</v>
      </c>
      <c r="K2002" s="6" t="s">
        <v>48</v>
      </c>
      <c r="L2002" s="6" t="s">
        <v>48</v>
      </c>
      <c r="M2002" s="6" t="s">
        <v>48</v>
      </c>
      <c r="N2002" s="6" t="s">
        <v>48</v>
      </c>
      <c r="O2002" s="6" t="s">
        <v>49</v>
      </c>
      <c r="P2002" s="6" t="s">
        <v>49</v>
      </c>
      <c r="Q2002" s="6" t="s">
        <v>37</v>
      </c>
      <c r="R2002" s="6" t="s">
        <v>49</v>
      </c>
      <c r="S2002" s="6" t="s">
        <v>49</v>
      </c>
      <c r="T2002" s="6" t="s">
        <v>49</v>
      </c>
      <c r="U2002" s="6" t="s">
        <v>49</v>
      </c>
      <c r="V2002" s="6" t="s">
        <v>49</v>
      </c>
      <c r="W2002" s="6" t="s">
        <v>191</v>
      </c>
      <c r="X2002" s="6" t="s">
        <v>5228</v>
      </c>
      <c r="Y2002" s="6" t="s">
        <v>323</v>
      </c>
      <c r="Z2002" s="6" t="s">
        <v>5229</v>
      </c>
    </row>
    <row r="2003" spans="1:26" ht="13.2">
      <c r="A2003" s="5">
        <v>45177.192276666668</v>
      </c>
      <c r="B2003" s="6" t="s">
        <v>5230</v>
      </c>
      <c r="C2003" s="6" t="s">
        <v>27</v>
      </c>
      <c r="D2003" s="6" t="s">
        <v>5231</v>
      </c>
      <c r="E2003" s="6" t="s">
        <v>75</v>
      </c>
      <c r="F2003" s="6" t="s">
        <v>248</v>
      </c>
      <c r="G2003" s="6" t="s">
        <v>31</v>
      </c>
      <c r="H2003" s="6" t="s">
        <v>46</v>
      </c>
      <c r="I2003" s="6" t="s">
        <v>47</v>
      </c>
      <c r="J2003" s="6" t="s">
        <v>48</v>
      </c>
      <c r="K2003" s="6" t="s">
        <v>48</v>
      </c>
      <c r="L2003" s="6" t="s">
        <v>48</v>
      </c>
      <c r="M2003" s="6" t="s">
        <v>48</v>
      </c>
      <c r="N2003" s="6" t="s">
        <v>48</v>
      </c>
      <c r="O2003" s="6" t="s">
        <v>49</v>
      </c>
      <c r="P2003" s="6" t="s">
        <v>49</v>
      </c>
      <c r="Q2003" s="6" t="s">
        <v>49</v>
      </c>
      <c r="R2003" s="6" t="s">
        <v>49</v>
      </c>
      <c r="S2003" s="6" t="s">
        <v>49</v>
      </c>
      <c r="T2003" s="6" t="s">
        <v>49</v>
      </c>
      <c r="U2003" s="6" t="s">
        <v>49</v>
      </c>
      <c r="V2003" s="6" t="s">
        <v>49</v>
      </c>
      <c r="W2003" s="6" t="s">
        <v>106</v>
      </c>
      <c r="X2003" s="6" t="s">
        <v>5228</v>
      </c>
      <c r="Y2003" s="6" t="s">
        <v>323</v>
      </c>
      <c r="Z2003" s="6" t="s">
        <v>5232</v>
      </c>
    </row>
    <row r="2004" spans="1:26" ht="13.2">
      <c r="A2004" s="5">
        <v>45177.225383287034</v>
      </c>
      <c r="B2004" s="6" t="s">
        <v>5235</v>
      </c>
      <c r="C2004" s="6" t="s">
        <v>44</v>
      </c>
      <c r="D2004" s="6" t="s">
        <v>222</v>
      </c>
      <c r="E2004" s="6" t="s">
        <v>75</v>
      </c>
      <c r="F2004" s="6" t="s">
        <v>30</v>
      </c>
      <c r="G2004" s="6" t="s">
        <v>58</v>
      </c>
      <c r="H2004" s="6" t="s">
        <v>32</v>
      </c>
      <c r="I2004" s="6" t="s">
        <v>47</v>
      </c>
      <c r="J2004" s="6" t="s">
        <v>48</v>
      </c>
      <c r="K2004" s="6" t="s">
        <v>48</v>
      </c>
      <c r="L2004" s="6" t="s">
        <v>35</v>
      </c>
      <c r="M2004" s="6" t="s">
        <v>60</v>
      </c>
      <c r="N2004" s="6" t="s">
        <v>35</v>
      </c>
      <c r="O2004" s="6" t="s">
        <v>49</v>
      </c>
      <c r="P2004" s="6" t="s">
        <v>49</v>
      </c>
      <c r="Q2004" s="6" t="s">
        <v>49</v>
      </c>
      <c r="R2004" s="6" t="s">
        <v>69</v>
      </c>
      <c r="S2004" s="6" t="s">
        <v>37</v>
      </c>
      <c r="T2004" s="6" t="s">
        <v>69</v>
      </c>
      <c r="U2004" s="6" t="s">
        <v>49</v>
      </c>
      <c r="V2004" s="6" t="s">
        <v>49</v>
      </c>
      <c r="W2004" s="6" t="s">
        <v>238</v>
      </c>
      <c r="X2004" s="6" t="s">
        <v>1096</v>
      </c>
      <c r="Y2004" s="6" t="s">
        <v>323</v>
      </c>
      <c r="Z2004" s="6" t="s">
        <v>5236</v>
      </c>
    </row>
    <row r="2005" spans="1:26" ht="13.2">
      <c r="A2005" s="5">
        <v>45177.228626666663</v>
      </c>
      <c r="B2005" s="6" t="s">
        <v>5237</v>
      </c>
      <c r="C2005" s="6" t="s">
        <v>27</v>
      </c>
      <c r="D2005" s="6" t="s">
        <v>111</v>
      </c>
      <c r="E2005" s="6" t="s">
        <v>29</v>
      </c>
      <c r="F2005" s="6" t="s">
        <v>248</v>
      </c>
      <c r="G2005" s="6" t="s">
        <v>31</v>
      </c>
      <c r="H2005" s="6" t="s">
        <v>46</v>
      </c>
      <c r="I2005" s="6" t="s">
        <v>33</v>
      </c>
      <c r="J2005" s="6" t="s">
        <v>35</v>
      </c>
      <c r="K2005" s="6" t="s">
        <v>35</v>
      </c>
      <c r="L2005" s="6" t="s">
        <v>48</v>
      </c>
      <c r="M2005" s="6" t="s">
        <v>48</v>
      </c>
      <c r="N2005" s="6" t="s">
        <v>35</v>
      </c>
      <c r="O2005" s="6" t="s">
        <v>49</v>
      </c>
      <c r="P2005" s="6" t="s">
        <v>37</v>
      </c>
      <c r="Q2005" s="6" t="s">
        <v>49</v>
      </c>
      <c r="R2005" s="6" t="s">
        <v>49</v>
      </c>
      <c r="S2005" s="6" t="s">
        <v>49</v>
      </c>
      <c r="T2005" s="6" t="s">
        <v>37</v>
      </c>
      <c r="U2005" s="6" t="s">
        <v>37</v>
      </c>
      <c r="V2005" s="6" t="s">
        <v>38</v>
      </c>
      <c r="W2005" s="6" t="s">
        <v>266</v>
      </c>
      <c r="X2005" s="6" t="s">
        <v>1634</v>
      </c>
      <c r="Y2005" s="6" t="s">
        <v>2142</v>
      </c>
      <c r="Z2005" s="6" t="s">
        <v>5238</v>
      </c>
    </row>
    <row r="2006" spans="1:26" ht="13.2">
      <c r="A2006" s="5">
        <v>45177.239637893523</v>
      </c>
      <c r="B2006" s="6" t="s">
        <v>5241</v>
      </c>
      <c r="C2006" s="6" t="s">
        <v>27</v>
      </c>
      <c r="D2006" s="6" t="s">
        <v>4252</v>
      </c>
      <c r="E2006" s="6" t="s">
        <v>75</v>
      </c>
      <c r="F2006" s="6" t="s">
        <v>30</v>
      </c>
      <c r="G2006" s="6" t="s">
        <v>31</v>
      </c>
      <c r="H2006" s="6" t="s">
        <v>94</v>
      </c>
      <c r="I2006" s="6" t="s">
        <v>33</v>
      </c>
      <c r="J2006" s="6" t="s">
        <v>35</v>
      </c>
      <c r="K2006" s="6" t="s">
        <v>35</v>
      </c>
      <c r="L2006" s="6" t="s">
        <v>48</v>
      </c>
      <c r="M2006" s="6" t="s">
        <v>48</v>
      </c>
      <c r="N2006" s="6" t="s">
        <v>48</v>
      </c>
      <c r="O2006" s="6" t="s">
        <v>87</v>
      </c>
      <c r="P2006" s="6" t="s">
        <v>49</v>
      </c>
      <c r="Q2006" s="6" t="s">
        <v>49</v>
      </c>
      <c r="R2006" s="6" t="s">
        <v>49</v>
      </c>
      <c r="S2006" s="6" t="s">
        <v>49</v>
      </c>
      <c r="T2006" s="6" t="s">
        <v>49</v>
      </c>
      <c r="U2006" s="6" t="s">
        <v>49</v>
      </c>
      <c r="V2006" s="6" t="s">
        <v>49</v>
      </c>
      <c r="W2006" s="6" t="s">
        <v>154</v>
      </c>
      <c r="X2006" s="6" t="s">
        <v>1391</v>
      </c>
      <c r="Y2006" s="6" t="s">
        <v>3160</v>
      </c>
      <c r="Z2006" s="6" t="s">
        <v>5242</v>
      </c>
    </row>
    <row r="2007" spans="1:26" ht="13.2">
      <c r="A2007" s="5">
        <v>45177.27324962963</v>
      </c>
      <c r="B2007" s="6" t="s">
        <v>5250</v>
      </c>
      <c r="C2007" s="6" t="s">
        <v>27</v>
      </c>
      <c r="D2007" s="6" t="s">
        <v>993</v>
      </c>
      <c r="E2007" s="6" t="s">
        <v>29</v>
      </c>
      <c r="F2007" s="6" t="s">
        <v>30</v>
      </c>
      <c r="G2007" s="6" t="s">
        <v>31</v>
      </c>
      <c r="H2007" s="6" t="s">
        <v>46</v>
      </c>
      <c r="I2007" s="6" t="s">
        <v>33</v>
      </c>
      <c r="J2007" s="6" t="s">
        <v>35</v>
      </c>
      <c r="K2007" s="6" t="s">
        <v>35</v>
      </c>
      <c r="L2007" s="6" t="s">
        <v>35</v>
      </c>
      <c r="M2007" s="6" t="s">
        <v>35</v>
      </c>
      <c r="N2007" s="6" t="s">
        <v>35</v>
      </c>
      <c r="O2007" s="6" t="s">
        <v>49</v>
      </c>
      <c r="P2007" s="6" t="s">
        <v>37</v>
      </c>
      <c r="Q2007" s="6" t="s">
        <v>37</v>
      </c>
      <c r="R2007" s="6" t="s">
        <v>37</v>
      </c>
      <c r="S2007" s="6" t="s">
        <v>37</v>
      </c>
      <c r="T2007" s="6" t="s">
        <v>37</v>
      </c>
      <c r="U2007" s="6" t="s">
        <v>49</v>
      </c>
      <c r="V2007" s="6" t="s">
        <v>49</v>
      </c>
      <c r="W2007" s="6" t="s">
        <v>113</v>
      </c>
      <c r="X2007" s="6" t="s">
        <v>5251</v>
      </c>
      <c r="Y2007" s="6" t="s">
        <v>2702</v>
      </c>
      <c r="Z2007" s="6" t="s">
        <v>5252</v>
      </c>
    </row>
    <row r="2008" spans="1:26" ht="13.2">
      <c r="A2008" s="5">
        <v>45177.289414548606</v>
      </c>
      <c r="B2008" s="6" t="s">
        <v>5257</v>
      </c>
      <c r="C2008" s="6" t="s">
        <v>44</v>
      </c>
      <c r="D2008" s="6" t="s">
        <v>5258</v>
      </c>
      <c r="E2008" s="6" t="s">
        <v>75</v>
      </c>
      <c r="F2008" s="6" t="s">
        <v>30</v>
      </c>
      <c r="G2008" s="6" t="s">
        <v>58</v>
      </c>
      <c r="H2008" s="6" t="s">
        <v>46</v>
      </c>
      <c r="I2008" s="6" t="s">
        <v>47</v>
      </c>
      <c r="J2008" s="6" t="s">
        <v>48</v>
      </c>
      <c r="K2008" s="6" t="s">
        <v>48</v>
      </c>
      <c r="L2008" s="6" t="s">
        <v>48</v>
      </c>
      <c r="M2008" s="6" t="s">
        <v>48</v>
      </c>
      <c r="N2008" s="6" t="s">
        <v>48</v>
      </c>
      <c r="O2008" s="6" t="s">
        <v>68</v>
      </c>
      <c r="P2008" s="6" t="s">
        <v>69</v>
      </c>
      <c r="Q2008" s="6" t="s">
        <v>49</v>
      </c>
      <c r="R2008" s="6" t="s">
        <v>37</v>
      </c>
      <c r="S2008" s="6" t="s">
        <v>37</v>
      </c>
      <c r="T2008" s="6" t="s">
        <v>49</v>
      </c>
      <c r="U2008" s="6" t="s">
        <v>37</v>
      </c>
      <c r="V2008" s="6" t="s">
        <v>38</v>
      </c>
      <c r="W2008" s="6" t="s">
        <v>206</v>
      </c>
      <c r="X2008" s="6" t="s">
        <v>1444</v>
      </c>
      <c r="Y2008" s="6" t="s">
        <v>1360</v>
      </c>
      <c r="Z2008" s="6" t="s">
        <v>5259</v>
      </c>
    </row>
    <row r="2009" spans="1:26" ht="13.2">
      <c r="A2009" s="5">
        <v>45177.295084953701</v>
      </c>
      <c r="B2009" s="6" t="s">
        <v>5262</v>
      </c>
      <c r="C2009" s="6" t="s">
        <v>27</v>
      </c>
      <c r="D2009" s="6" t="s">
        <v>4378</v>
      </c>
      <c r="E2009" s="6" t="s">
        <v>75</v>
      </c>
      <c r="F2009" s="6" t="s">
        <v>30</v>
      </c>
      <c r="G2009" s="6" t="s">
        <v>58</v>
      </c>
      <c r="H2009" s="6" t="s">
        <v>125</v>
      </c>
      <c r="I2009" s="6" t="s">
        <v>47</v>
      </c>
      <c r="J2009" s="6" t="s">
        <v>48</v>
      </c>
      <c r="K2009" s="6" t="s">
        <v>60</v>
      </c>
      <c r="L2009" s="6" t="s">
        <v>48</v>
      </c>
      <c r="M2009" s="6" t="s">
        <v>48</v>
      </c>
      <c r="N2009" s="6" t="s">
        <v>60</v>
      </c>
      <c r="O2009" s="6" t="s">
        <v>68</v>
      </c>
      <c r="P2009" s="6" t="s">
        <v>49</v>
      </c>
      <c r="Q2009" s="6" t="s">
        <v>69</v>
      </c>
      <c r="R2009" s="6" t="s">
        <v>49</v>
      </c>
      <c r="S2009" s="6" t="s">
        <v>69</v>
      </c>
      <c r="T2009" s="6" t="s">
        <v>69</v>
      </c>
      <c r="U2009" s="6" t="s">
        <v>69</v>
      </c>
      <c r="V2009" s="6" t="s">
        <v>49</v>
      </c>
      <c r="W2009" s="6" t="s">
        <v>154</v>
      </c>
      <c r="X2009" s="6" t="s">
        <v>1762</v>
      </c>
      <c r="Y2009" s="6" t="s">
        <v>151</v>
      </c>
      <c r="Z2009" s="6" t="s">
        <v>5263</v>
      </c>
    </row>
    <row r="2010" spans="1:26" ht="13.2">
      <c r="A2010" s="5">
        <v>45177.295506631941</v>
      </c>
      <c r="B2010" s="6" t="s">
        <v>5264</v>
      </c>
      <c r="C2010" s="6" t="s">
        <v>27</v>
      </c>
      <c r="D2010" s="6" t="s">
        <v>82</v>
      </c>
      <c r="E2010" s="6" t="s">
        <v>75</v>
      </c>
      <c r="F2010" s="6" t="s">
        <v>76</v>
      </c>
      <c r="G2010" s="6" t="s">
        <v>31</v>
      </c>
      <c r="H2010" s="6" t="s">
        <v>148</v>
      </c>
      <c r="I2010" s="6" t="s">
        <v>47</v>
      </c>
      <c r="J2010" s="6" t="s">
        <v>35</v>
      </c>
      <c r="K2010" s="6" t="s">
        <v>48</v>
      </c>
      <c r="L2010" s="6" t="s">
        <v>48</v>
      </c>
      <c r="M2010" s="6" t="s">
        <v>48</v>
      </c>
      <c r="N2010" s="6" t="s">
        <v>35</v>
      </c>
      <c r="O2010" s="6" t="s">
        <v>49</v>
      </c>
      <c r="P2010" s="6" t="s">
        <v>37</v>
      </c>
      <c r="Q2010" s="6" t="s">
        <v>37</v>
      </c>
      <c r="R2010" s="6" t="s">
        <v>69</v>
      </c>
      <c r="S2010" s="6" t="s">
        <v>49</v>
      </c>
      <c r="T2010" s="6" t="s">
        <v>49</v>
      </c>
      <c r="U2010" s="6" t="s">
        <v>49</v>
      </c>
      <c r="V2010" s="6" t="s">
        <v>49</v>
      </c>
      <c r="W2010" s="6" t="s">
        <v>50</v>
      </c>
      <c r="X2010" s="6" t="s">
        <v>1096</v>
      </c>
      <c r="Y2010" s="6" t="s">
        <v>97</v>
      </c>
      <c r="Z2010" s="6" t="s">
        <v>5265</v>
      </c>
    </row>
    <row r="2011" spans="1:26" ht="13.2">
      <c r="A2011" s="5">
        <v>45177.308990092592</v>
      </c>
      <c r="B2011" s="6" t="s">
        <v>5266</v>
      </c>
      <c r="C2011" s="6" t="s">
        <v>27</v>
      </c>
      <c r="D2011" s="6" t="s">
        <v>5267</v>
      </c>
      <c r="E2011" s="6" t="s">
        <v>29</v>
      </c>
      <c r="F2011" s="6" t="s">
        <v>76</v>
      </c>
      <c r="G2011" s="6" t="s">
        <v>58</v>
      </c>
      <c r="H2011" s="6" t="s">
        <v>83</v>
      </c>
      <c r="I2011" s="6" t="s">
        <v>47</v>
      </c>
      <c r="J2011" s="6" t="s">
        <v>35</v>
      </c>
      <c r="K2011" s="6" t="s">
        <v>48</v>
      </c>
      <c r="L2011" s="6" t="s">
        <v>48</v>
      </c>
      <c r="M2011" s="6" t="s">
        <v>48</v>
      </c>
      <c r="N2011" s="6" t="s">
        <v>48</v>
      </c>
      <c r="O2011" s="6" t="s">
        <v>49</v>
      </c>
      <c r="P2011" s="6" t="s">
        <v>49</v>
      </c>
      <c r="Q2011" s="6" t="s">
        <v>37</v>
      </c>
      <c r="R2011" s="6" t="s">
        <v>49</v>
      </c>
      <c r="S2011" s="6" t="s">
        <v>37</v>
      </c>
      <c r="T2011" s="6" t="s">
        <v>49</v>
      </c>
      <c r="U2011" s="6" t="s">
        <v>49</v>
      </c>
      <c r="V2011" s="6" t="s">
        <v>37</v>
      </c>
      <c r="W2011" s="6" t="s">
        <v>100</v>
      </c>
      <c r="X2011" s="6" t="s">
        <v>1698</v>
      </c>
      <c r="Y2011" s="6" t="s">
        <v>2934</v>
      </c>
      <c r="Z2011" s="6" t="s">
        <v>5268</v>
      </c>
    </row>
    <row r="2012" spans="1:26" ht="13.2">
      <c r="A2012" s="5">
        <v>45177.312166053242</v>
      </c>
      <c r="B2012" s="6" t="s">
        <v>5269</v>
      </c>
      <c r="C2012" s="6" t="s">
        <v>27</v>
      </c>
      <c r="D2012" s="6" t="s">
        <v>3449</v>
      </c>
      <c r="E2012" s="6" t="s">
        <v>75</v>
      </c>
      <c r="F2012" s="6" t="s">
        <v>30</v>
      </c>
      <c r="G2012" s="6" t="s">
        <v>31</v>
      </c>
      <c r="H2012" s="6" t="s">
        <v>32</v>
      </c>
      <c r="I2012" s="6" t="s">
        <v>33</v>
      </c>
      <c r="J2012" s="6" t="s">
        <v>35</v>
      </c>
      <c r="K2012" s="6" t="s">
        <v>35</v>
      </c>
      <c r="L2012" s="6" t="s">
        <v>35</v>
      </c>
      <c r="M2012" s="6" t="s">
        <v>35</v>
      </c>
      <c r="N2012" s="6" t="s">
        <v>35</v>
      </c>
      <c r="O2012" s="6" t="s">
        <v>49</v>
      </c>
      <c r="P2012" s="6" t="s">
        <v>49</v>
      </c>
      <c r="Q2012" s="6" t="s">
        <v>49</v>
      </c>
      <c r="R2012" s="6" t="s">
        <v>49</v>
      </c>
      <c r="S2012" s="6" t="s">
        <v>49</v>
      </c>
      <c r="T2012" s="6" t="s">
        <v>49</v>
      </c>
      <c r="U2012" s="6" t="s">
        <v>49</v>
      </c>
      <c r="V2012" s="6" t="s">
        <v>49</v>
      </c>
      <c r="W2012" s="6" t="s">
        <v>50</v>
      </c>
      <c r="X2012" s="6" t="s">
        <v>1009</v>
      </c>
      <c r="Y2012" s="6" t="s">
        <v>1945</v>
      </c>
      <c r="Z2012" s="6" t="s">
        <v>5270</v>
      </c>
    </row>
    <row r="2013" spans="1:26" ht="13.2">
      <c r="A2013" s="5">
        <v>45177.312602106482</v>
      </c>
      <c r="B2013" s="6" t="s">
        <v>2144</v>
      </c>
      <c r="C2013" s="6" t="s">
        <v>44</v>
      </c>
      <c r="D2013" s="6" t="s">
        <v>500</v>
      </c>
      <c r="E2013" s="6" t="s">
        <v>75</v>
      </c>
      <c r="F2013" s="6" t="s">
        <v>76</v>
      </c>
      <c r="G2013" s="6" t="s">
        <v>403</v>
      </c>
      <c r="H2013" s="6" t="s">
        <v>32</v>
      </c>
      <c r="I2013" s="6" t="s">
        <v>33</v>
      </c>
      <c r="J2013" s="6" t="s">
        <v>35</v>
      </c>
      <c r="K2013" s="6" t="s">
        <v>48</v>
      </c>
      <c r="L2013" s="6" t="s">
        <v>48</v>
      </c>
      <c r="M2013" s="6" t="s">
        <v>48</v>
      </c>
      <c r="N2013" s="6" t="s">
        <v>35</v>
      </c>
      <c r="O2013" s="6" t="s">
        <v>49</v>
      </c>
      <c r="P2013" s="6" t="s">
        <v>49</v>
      </c>
      <c r="Q2013" s="6" t="s">
        <v>37</v>
      </c>
      <c r="R2013" s="6" t="s">
        <v>37</v>
      </c>
      <c r="S2013" s="6" t="s">
        <v>37</v>
      </c>
      <c r="T2013" s="6" t="s">
        <v>37</v>
      </c>
      <c r="U2013" s="6" t="s">
        <v>49</v>
      </c>
      <c r="V2013" s="6" t="s">
        <v>37</v>
      </c>
      <c r="W2013" s="6" t="s">
        <v>139</v>
      </c>
      <c r="X2013" s="6" t="s">
        <v>1006</v>
      </c>
      <c r="Y2013" s="6" t="s">
        <v>1055</v>
      </c>
      <c r="Z2013" s="6" t="s">
        <v>5271</v>
      </c>
    </row>
    <row r="2014" spans="1:26" ht="13.2">
      <c r="A2014" s="5">
        <v>45177.313971944444</v>
      </c>
      <c r="B2014" s="6" t="s">
        <v>5272</v>
      </c>
      <c r="C2014" s="6" t="s">
        <v>27</v>
      </c>
      <c r="D2014" s="6" t="s">
        <v>5273</v>
      </c>
      <c r="E2014" s="6" t="s">
        <v>230</v>
      </c>
      <c r="F2014" s="6" t="s">
        <v>30</v>
      </c>
      <c r="G2014" s="6" t="s">
        <v>31</v>
      </c>
      <c r="H2014" s="6" t="s">
        <v>32</v>
      </c>
      <c r="I2014" s="6" t="s">
        <v>47</v>
      </c>
      <c r="J2014" s="6" t="s">
        <v>60</v>
      </c>
      <c r="K2014" s="6" t="s">
        <v>48</v>
      </c>
      <c r="L2014" s="6" t="s">
        <v>48</v>
      </c>
      <c r="M2014" s="6" t="s">
        <v>60</v>
      </c>
      <c r="N2014" s="6" t="s">
        <v>60</v>
      </c>
      <c r="O2014" s="6" t="s">
        <v>68</v>
      </c>
      <c r="P2014" s="6" t="s">
        <v>49</v>
      </c>
      <c r="Q2014" s="6" t="s">
        <v>49</v>
      </c>
      <c r="R2014" s="6" t="s">
        <v>49</v>
      </c>
      <c r="S2014" s="6" t="s">
        <v>69</v>
      </c>
      <c r="T2014" s="6" t="s">
        <v>49</v>
      </c>
      <c r="U2014" s="6" t="s">
        <v>49</v>
      </c>
      <c r="V2014" s="6" t="s">
        <v>37</v>
      </c>
      <c r="W2014" s="6" t="s">
        <v>88</v>
      </c>
      <c r="X2014" s="6" t="s">
        <v>1141</v>
      </c>
      <c r="Y2014" s="6" t="s">
        <v>2906</v>
      </c>
      <c r="Z2014" s="6" t="s">
        <v>5274</v>
      </c>
    </row>
    <row r="2015" spans="1:26" ht="13.2">
      <c r="A2015" s="5">
        <v>45177.3160406713</v>
      </c>
      <c r="B2015" s="6" t="s">
        <v>5275</v>
      </c>
      <c r="C2015" s="6" t="s">
        <v>27</v>
      </c>
      <c r="D2015" s="6" t="s">
        <v>500</v>
      </c>
      <c r="E2015" s="6" t="s">
        <v>75</v>
      </c>
      <c r="F2015" s="6" t="s">
        <v>76</v>
      </c>
      <c r="G2015" s="6" t="s">
        <v>31</v>
      </c>
      <c r="H2015" s="6" t="s">
        <v>83</v>
      </c>
      <c r="I2015" s="6" t="s">
        <v>47</v>
      </c>
      <c r="J2015" s="6" t="s">
        <v>48</v>
      </c>
      <c r="K2015" s="6" t="s">
        <v>48</v>
      </c>
      <c r="L2015" s="6" t="s">
        <v>48</v>
      </c>
      <c r="M2015" s="6" t="s">
        <v>48</v>
      </c>
      <c r="N2015" s="6" t="s">
        <v>48</v>
      </c>
      <c r="O2015" s="6" t="s">
        <v>49</v>
      </c>
      <c r="P2015" s="6" t="s">
        <v>49</v>
      </c>
      <c r="Q2015" s="6" t="s">
        <v>49</v>
      </c>
      <c r="R2015" s="6" t="s">
        <v>69</v>
      </c>
      <c r="S2015" s="6" t="s">
        <v>49</v>
      </c>
      <c r="T2015" s="6" t="s">
        <v>49</v>
      </c>
      <c r="U2015" s="6" t="s">
        <v>49</v>
      </c>
      <c r="V2015" s="6" t="s">
        <v>49</v>
      </c>
      <c r="W2015" s="6" t="s">
        <v>5276</v>
      </c>
      <c r="X2015" s="6" t="s">
        <v>1255</v>
      </c>
      <c r="Y2015" s="6" t="s">
        <v>168</v>
      </c>
      <c r="Z2015" s="6" t="s">
        <v>5277</v>
      </c>
    </row>
    <row r="2016" spans="1:26" ht="13.2">
      <c r="A2016" s="5">
        <v>45177.322393831018</v>
      </c>
      <c r="B2016" s="6" t="s">
        <v>5278</v>
      </c>
      <c r="C2016" s="6" t="s">
        <v>27</v>
      </c>
      <c r="D2016" s="6" t="s">
        <v>657</v>
      </c>
      <c r="E2016" s="6" t="s">
        <v>75</v>
      </c>
      <c r="F2016" s="6" t="s">
        <v>30</v>
      </c>
      <c r="G2016" s="6" t="s">
        <v>31</v>
      </c>
      <c r="H2016" s="6" t="s">
        <v>125</v>
      </c>
      <c r="I2016" s="6" t="s">
        <v>47</v>
      </c>
      <c r="J2016" s="6" t="s">
        <v>35</v>
      </c>
      <c r="K2016" s="6" t="s">
        <v>48</v>
      </c>
      <c r="L2016" s="6" t="s">
        <v>48</v>
      </c>
      <c r="M2016" s="6" t="s">
        <v>48</v>
      </c>
      <c r="N2016" s="6" t="s">
        <v>48</v>
      </c>
      <c r="O2016" s="6" t="s">
        <v>49</v>
      </c>
      <c r="P2016" s="6" t="s">
        <v>37</v>
      </c>
      <c r="Q2016" s="6" t="s">
        <v>38</v>
      </c>
      <c r="R2016" s="6" t="s">
        <v>37</v>
      </c>
      <c r="S2016" s="6" t="s">
        <v>37</v>
      </c>
      <c r="T2016" s="6" t="s">
        <v>37</v>
      </c>
      <c r="U2016" s="6" t="s">
        <v>37</v>
      </c>
      <c r="V2016" s="6" t="s">
        <v>37</v>
      </c>
      <c r="W2016" s="6" t="s">
        <v>191</v>
      </c>
      <c r="X2016" s="6" t="s">
        <v>2575</v>
      </c>
      <c r="Y2016" s="6" t="s">
        <v>79</v>
      </c>
      <c r="Z2016" s="6" t="s">
        <v>5279</v>
      </c>
    </row>
    <row r="2017" spans="1:26" ht="13.2">
      <c r="A2017" s="5">
        <v>45177.326485150465</v>
      </c>
      <c r="B2017" s="6" t="s">
        <v>5284</v>
      </c>
      <c r="C2017" s="6" t="s">
        <v>27</v>
      </c>
      <c r="D2017" s="6" t="s">
        <v>5285</v>
      </c>
      <c r="E2017" s="6" t="s">
        <v>75</v>
      </c>
      <c r="F2017" s="6" t="s">
        <v>30</v>
      </c>
      <c r="G2017" s="6" t="s">
        <v>58</v>
      </c>
      <c r="H2017" s="6" t="s">
        <v>32</v>
      </c>
      <c r="I2017" s="6" t="s">
        <v>47</v>
      </c>
      <c r="J2017" s="6" t="s">
        <v>48</v>
      </c>
      <c r="K2017" s="6" t="s">
        <v>48</v>
      </c>
      <c r="L2017" s="6" t="s">
        <v>35</v>
      </c>
      <c r="M2017" s="6" t="s">
        <v>48</v>
      </c>
      <c r="N2017" s="6" t="s">
        <v>48</v>
      </c>
      <c r="O2017" s="6" t="s">
        <v>49</v>
      </c>
      <c r="P2017" s="6" t="s">
        <v>37</v>
      </c>
      <c r="Q2017" s="6" t="s">
        <v>49</v>
      </c>
      <c r="R2017" s="6" t="s">
        <v>49</v>
      </c>
      <c r="S2017" s="6" t="s">
        <v>49</v>
      </c>
      <c r="T2017" s="6" t="s">
        <v>49</v>
      </c>
      <c r="U2017" s="6" t="s">
        <v>37</v>
      </c>
      <c r="V2017" s="6" t="s">
        <v>37</v>
      </c>
      <c r="W2017" s="6" t="s">
        <v>191</v>
      </c>
      <c r="X2017" s="6" t="s">
        <v>1004</v>
      </c>
      <c r="Y2017" s="6" t="s">
        <v>72</v>
      </c>
      <c r="Z2017" s="6" t="s">
        <v>5286</v>
      </c>
    </row>
    <row r="2018" spans="1:26" ht="13.2">
      <c r="A2018" s="5">
        <v>45177.326554826388</v>
      </c>
      <c r="B2018" s="6" t="s">
        <v>5287</v>
      </c>
      <c r="C2018" s="6" t="s">
        <v>27</v>
      </c>
      <c r="D2018" s="6" t="s">
        <v>609</v>
      </c>
      <c r="E2018" s="6" t="s">
        <v>29</v>
      </c>
      <c r="F2018" s="6" t="s">
        <v>30</v>
      </c>
      <c r="G2018" s="6" t="s">
        <v>58</v>
      </c>
      <c r="H2018" s="6" t="s">
        <v>226</v>
      </c>
      <c r="I2018" s="6" t="s">
        <v>47</v>
      </c>
      <c r="J2018" s="6" t="s">
        <v>48</v>
      </c>
      <c r="K2018" s="6" t="s">
        <v>48</v>
      </c>
      <c r="L2018" s="6" t="s">
        <v>35</v>
      </c>
      <c r="M2018" s="6" t="s">
        <v>48</v>
      </c>
      <c r="N2018" s="6" t="s">
        <v>48</v>
      </c>
      <c r="O2018" s="6" t="s">
        <v>49</v>
      </c>
      <c r="P2018" s="6" t="s">
        <v>37</v>
      </c>
      <c r="Q2018" s="6" t="s">
        <v>49</v>
      </c>
      <c r="R2018" s="6" t="s">
        <v>49</v>
      </c>
      <c r="S2018" s="6" t="s">
        <v>49</v>
      </c>
      <c r="T2018" s="6" t="s">
        <v>49</v>
      </c>
      <c r="U2018" s="6" t="s">
        <v>37</v>
      </c>
      <c r="V2018" s="6" t="s">
        <v>37</v>
      </c>
      <c r="W2018" s="6" t="s">
        <v>191</v>
      </c>
      <c r="X2018" s="6" t="s">
        <v>1004</v>
      </c>
      <c r="Y2018" s="6" t="s">
        <v>72</v>
      </c>
      <c r="Z2018" s="6" t="s">
        <v>5288</v>
      </c>
    </row>
    <row r="2019" spans="1:26" ht="13.2">
      <c r="A2019" s="5">
        <v>45177.328185555554</v>
      </c>
      <c r="B2019" s="6" t="s">
        <v>5289</v>
      </c>
      <c r="C2019" s="6" t="s">
        <v>27</v>
      </c>
      <c r="D2019" s="6" t="s">
        <v>558</v>
      </c>
      <c r="E2019" s="6" t="s">
        <v>56</v>
      </c>
      <c r="F2019" s="6" t="s">
        <v>248</v>
      </c>
      <c r="G2019" s="6" t="s">
        <v>58</v>
      </c>
      <c r="H2019" s="6" t="s">
        <v>226</v>
      </c>
      <c r="I2019" s="6" t="s">
        <v>47</v>
      </c>
      <c r="J2019" s="6" t="s">
        <v>48</v>
      </c>
      <c r="K2019" s="6" t="s">
        <v>48</v>
      </c>
      <c r="L2019" s="6" t="s">
        <v>35</v>
      </c>
      <c r="M2019" s="6" t="s">
        <v>48</v>
      </c>
      <c r="N2019" s="6" t="s">
        <v>48</v>
      </c>
      <c r="O2019" s="6" t="s">
        <v>87</v>
      </c>
      <c r="P2019" s="6" t="s">
        <v>37</v>
      </c>
      <c r="Q2019" s="6" t="s">
        <v>37</v>
      </c>
      <c r="R2019" s="6" t="s">
        <v>49</v>
      </c>
      <c r="S2019" s="6" t="s">
        <v>37</v>
      </c>
      <c r="T2019" s="6" t="s">
        <v>49</v>
      </c>
      <c r="U2019" s="6" t="s">
        <v>37</v>
      </c>
      <c r="V2019" s="6" t="s">
        <v>49</v>
      </c>
      <c r="W2019" s="6" t="s">
        <v>106</v>
      </c>
      <c r="X2019" s="6" t="s">
        <v>1096</v>
      </c>
      <c r="Y2019" s="6" t="s">
        <v>286</v>
      </c>
      <c r="Z2019" s="6" t="s">
        <v>5290</v>
      </c>
    </row>
    <row r="2020" spans="1:26" ht="13.2">
      <c r="A2020" s="5">
        <v>45177.33374642361</v>
      </c>
      <c r="B2020" s="6" t="s">
        <v>5295</v>
      </c>
      <c r="C2020" s="6" t="s">
        <v>27</v>
      </c>
      <c r="D2020" s="6" t="s">
        <v>5296</v>
      </c>
      <c r="E2020" s="6" t="s">
        <v>75</v>
      </c>
      <c r="F2020" s="6" t="s">
        <v>30</v>
      </c>
      <c r="G2020" s="6" t="s">
        <v>31</v>
      </c>
      <c r="H2020" s="6" t="s">
        <v>32</v>
      </c>
      <c r="I2020" s="6" t="s">
        <v>47</v>
      </c>
      <c r="J2020" s="6" t="s">
        <v>35</v>
      </c>
      <c r="K2020" s="6" t="s">
        <v>35</v>
      </c>
      <c r="L2020" s="6" t="s">
        <v>35</v>
      </c>
      <c r="M2020" s="6" t="s">
        <v>35</v>
      </c>
      <c r="N2020" s="6" t="s">
        <v>35</v>
      </c>
      <c r="O2020" s="6" t="s">
        <v>49</v>
      </c>
      <c r="P2020" s="6" t="s">
        <v>49</v>
      </c>
      <c r="Q2020" s="6" t="s">
        <v>37</v>
      </c>
      <c r="R2020" s="6" t="s">
        <v>37</v>
      </c>
      <c r="S2020" s="6" t="s">
        <v>37</v>
      </c>
      <c r="T2020" s="6" t="s">
        <v>37</v>
      </c>
      <c r="U2020" s="6" t="s">
        <v>49</v>
      </c>
      <c r="V2020" s="6" t="s">
        <v>37</v>
      </c>
      <c r="W2020" s="6" t="s">
        <v>206</v>
      </c>
      <c r="X2020" s="6" t="s">
        <v>1263</v>
      </c>
      <c r="Y2020" s="6" t="s">
        <v>393</v>
      </c>
      <c r="Z2020" s="6" t="s">
        <v>5297</v>
      </c>
    </row>
    <row r="2021" spans="1:26" ht="13.2">
      <c r="A2021" s="5">
        <v>45177.334595011576</v>
      </c>
      <c r="B2021" s="6" t="s">
        <v>5298</v>
      </c>
      <c r="C2021" s="6" t="s">
        <v>27</v>
      </c>
      <c r="D2021" s="6" t="s">
        <v>5299</v>
      </c>
      <c r="E2021" s="6" t="s">
        <v>75</v>
      </c>
      <c r="F2021" s="6" t="s">
        <v>30</v>
      </c>
      <c r="G2021" s="6" t="s">
        <v>31</v>
      </c>
      <c r="H2021" s="6" t="s">
        <v>94</v>
      </c>
      <c r="I2021" s="6" t="s">
        <v>47</v>
      </c>
      <c r="J2021" s="6" t="s">
        <v>60</v>
      </c>
      <c r="K2021" s="6" t="s">
        <v>60</v>
      </c>
      <c r="L2021" s="6" t="s">
        <v>60</v>
      </c>
      <c r="M2021" s="6" t="s">
        <v>60</v>
      </c>
      <c r="N2021" s="6" t="s">
        <v>48</v>
      </c>
      <c r="O2021" s="6" t="s">
        <v>49</v>
      </c>
      <c r="P2021" s="6" t="s">
        <v>49</v>
      </c>
      <c r="Q2021" s="6" t="s">
        <v>49</v>
      </c>
      <c r="R2021" s="6" t="s">
        <v>69</v>
      </c>
      <c r="S2021" s="6" t="s">
        <v>69</v>
      </c>
      <c r="T2021" s="6" t="s">
        <v>69</v>
      </c>
      <c r="U2021" s="6" t="s">
        <v>69</v>
      </c>
      <c r="V2021" s="6" t="s">
        <v>49</v>
      </c>
      <c r="W2021" s="6" t="s">
        <v>106</v>
      </c>
      <c r="X2021" s="6" t="s">
        <v>1391</v>
      </c>
      <c r="Y2021" s="6" t="s">
        <v>223</v>
      </c>
      <c r="Z2021" s="6" t="s">
        <v>3242</v>
      </c>
    </row>
    <row r="2022" spans="1:26" ht="13.2">
      <c r="A2022" s="5">
        <v>45177.337741863426</v>
      </c>
      <c r="B2022" s="6" t="s">
        <v>5300</v>
      </c>
      <c r="C2022" s="6" t="s">
        <v>27</v>
      </c>
      <c r="D2022" s="6" t="s">
        <v>2857</v>
      </c>
      <c r="E2022" s="6" t="s">
        <v>75</v>
      </c>
      <c r="F2022" s="6" t="s">
        <v>30</v>
      </c>
      <c r="G2022" s="6" t="s">
        <v>31</v>
      </c>
      <c r="H2022" s="6" t="s">
        <v>112</v>
      </c>
      <c r="I2022" s="6" t="s">
        <v>47</v>
      </c>
      <c r="J2022" s="6" t="s">
        <v>48</v>
      </c>
      <c r="K2022" s="6" t="s">
        <v>48</v>
      </c>
      <c r="L2022" s="6" t="s">
        <v>48</v>
      </c>
      <c r="M2022" s="6" t="s">
        <v>48</v>
      </c>
      <c r="N2022" s="6" t="s">
        <v>48</v>
      </c>
      <c r="O2022" s="6" t="s">
        <v>49</v>
      </c>
      <c r="P2022" s="6" t="s">
        <v>49</v>
      </c>
      <c r="Q2022" s="6" t="s">
        <v>49</v>
      </c>
      <c r="R2022" s="6" t="s">
        <v>49</v>
      </c>
      <c r="S2022" s="6" t="s">
        <v>37</v>
      </c>
      <c r="T2022" s="6" t="s">
        <v>37</v>
      </c>
      <c r="U2022" s="6" t="s">
        <v>49</v>
      </c>
      <c r="V2022" s="6" t="s">
        <v>37</v>
      </c>
      <c r="W2022" s="6" t="s">
        <v>191</v>
      </c>
      <c r="X2022" s="6" t="s">
        <v>1088</v>
      </c>
      <c r="Y2022" s="6" t="s">
        <v>1718</v>
      </c>
      <c r="Z2022" s="6" t="s">
        <v>5301</v>
      </c>
    </row>
    <row r="2023" spans="1:26" ht="13.2">
      <c r="A2023" s="5">
        <v>45177.340126446754</v>
      </c>
      <c r="B2023" s="6" t="s">
        <v>5304</v>
      </c>
      <c r="C2023" s="6" t="s">
        <v>27</v>
      </c>
      <c r="D2023" s="6" t="s">
        <v>82</v>
      </c>
      <c r="E2023" s="6" t="s">
        <v>75</v>
      </c>
      <c r="F2023" s="6" t="s">
        <v>30</v>
      </c>
      <c r="G2023" s="6" t="s">
        <v>31</v>
      </c>
      <c r="H2023" s="6" t="s">
        <v>112</v>
      </c>
      <c r="I2023" s="6" t="s">
        <v>47</v>
      </c>
      <c r="J2023" s="6" t="s">
        <v>35</v>
      </c>
      <c r="K2023" s="6" t="s">
        <v>35</v>
      </c>
      <c r="L2023" s="6" t="s">
        <v>48</v>
      </c>
      <c r="M2023" s="6" t="s">
        <v>35</v>
      </c>
      <c r="N2023" s="6" t="s">
        <v>35</v>
      </c>
      <c r="O2023" s="6" t="s">
        <v>87</v>
      </c>
      <c r="P2023" s="6" t="s">
        <v>49</v>
      </c>
      <c r="Q2023" s="6" t="s">
        <v>37</v>
      </c>
      <c r="R2023" s="6" t="s">
        <v>49</v>
      </c>
      <c r="S2023" s="6" t="s">
        <v>37</v>
      </c>
      <c r="T2023" s="6" t="s">
        <v>37</v>
      </c>
      <c r="U2023" s="6" t="s">
        <v>37</v>
      </c>
      <c r="V2023" s="6" t="s">
        <v>37</v>
      </c>
      <c r="W2023" s="6" t="s">
        <v>1032</v>
      </c>
      <c r="X2023" s="6" t="s">
        <v>1510</v>
      </c>
      <c r="Y2023" s="6" t="s">
        <v>161</v>
      </c>
      <c r="Z2023" s="6" t="s">
        <v>5305</v>
      </c>
    </row>
    <row r="2024" spans="1:26" ht="13.2">
      <c r="A2024" s="5">
        <v>45177.340957395834</v>
      </c>
      <c r="B2024" s="6" t="s">
        <v>5306</v>
      </c>
      <c r="C2024" s="6" t="s">
        <v>44</v>
      </c>
      <c r="D2024" s="6" t="s">
        <v>5307</v>
      </c>
      <c r="E2024" s="6" t="s">
        <v>75</v>
      </c>
      <c r="F2024" s="6" t="s">
        <v>76</v>
      </c>
      <c r="G2024" s="6" t="s">
        <v>31</v>
      </c>
      <c r="H2024" s="6" t="s">
        <v>32</v>
      </c>
      <c r="I2024" s="6" t="s">
        <v>47</v>
      </c>
      <c r="J2024" s="6" t="s">
        <v>60</v>
      </c>
      <c r="K2024" s="6" t="s">
        <v>60</v>
      </c>
      <c r="L2024" s="6" t="s">
        <v>60</v>
      </c>
      <c r="M2024" s="6" t="s">
        <v>60</v>
      </c>
      <c r="N2024" s="6" t="s">
        <v>60</v>
      </c>
      <c r="O2024" s="6" t="s">
        <v>68</v>
      </c>
      <c r="P2024" s="6" t="s">
        <v>49</v>
      </c>
      <c r="Q2024" s="6" t="s">
        <v>49</v>
      </c>
      <c r="R2024" s="6" t="s">
        <v>69</v>
      </c>
      <c r="S2024" s="6" t="s">
        <v>49</v>
      </c>
      <c r="T2024" s="6" t="s">
        <v>49</v>
      </c>
      <c r="U2024" s="6" t="s">
        <v>49</v>
      </c>
      <c r="V2024" s="6" t="s">
        <v>49</v>
      </c>
      <c r="W2024" s="6" t="s">
        <v>197</v>
      </c>
      <c r="X2024" s="6" t="s">
        <v>2130</v>
      </c>
      <c r="Y2024" s="6" t="s">
        <v>494</v>
      </c>
      <c r="Z2024" s="6" t="s">
        <v>5308</v>
      </c>
    </row>
    <row r="2025" spans="1:26" ht="13.2">
      <c r="A2025" s="5">
        <v>45177.343914745376</v>
      </c>
      <c r="B2025" s="6" t="s">
        <v>5309</v>
      </c>
      <c r="C2025" s="6" t="s">
        <v>27</v>
      </c>
      <c r="D2025" s="6" t="s">
        <v>500</v>
      </c>
      <c r="E2025" s="6" t="s">
        <v>75</v>
      </c>
      <c r="F2025" s="6" t="s">
        <v>30</v>
      </c>
      <c r="G2025" s="6" t="s">
        <v>58</v>
      </c>
      <c r="H2025" s="6" t="s">
        <v>201</v>
      </c>
      <c r="I2025" s="6" t="s">
        <v>47</v>
      </c>
      <c r="J2025" s="6" t="s">
        <v>48</v>
      </c>
      <c r="K2025" s="6" t="s">
        <v>48</v>
      </c>
      <c r="L2025" s="6" t="s">
        <v>48</v>
      </c>
      <c r="M2025" s="6" t="s">
        <v>48</v>
      </c>
      <c r="N2025" s="6" t="s">
        <v>48</v>
      </c>
      <c r="O2025" s="6" t="s">
        <v>49</v>
      </c>
      <c r="P2025" s="6" t="s">
        <v>49</v>
      </c>
      <c r="Q2025" s="6" t="s">
        <v>49</v>
      </c>
      <c r="R2025" s="6" t="s">
        <v>49</v>
      </c>
      <c r="S2025" s="6" t="s">
        <v>49</v>
      </c>
      <c r="T2025" s="6" t="s">
        <v>49</v>
      </c>
      <c r="U2025" s="6" t="s">
        <v>37</v>
      </c>
      <c r="V2025" s="6" t="s">
        <v>37</v>
      </c>
      <c r="W2025" s="6" t="s">
        <v>132</v>
      </c>
      <c r="X2025" s="6" t="s">
        <v>955</v>
      </c>
      <c r="Y2025" s="6" t="s">
        <v>156</v>
      </c>
      <c r="Z2025" s="6" t="s">
        <v>5310</v>
      </c>
    </row>
    <row r="2026" spans="1:26" ht="13.2">
      <c r="A2026" s="5">
        <v>45177.344207719907</v>
      </c>
      <c r="B2026" s="6" t="s">
        <v>5311</v>
      </c>
      <c r="C2026" s="6" t="s">
        <v>44</v>
      </c>
      <c r="D2026" s="6" t="s">
        <v>28</v>
      </c>
      <c r="E2026" s="6" t="s">
        <v>75</v>
      </c>
      <c r="F2026" s="6" t="s">
        <v>30</v>
      </c>
      <c r="G2026" s="6" t="s">
        <v>58</v>
      </c>
      <c r="H2026" s="6" t="s">
        <v>46</v>
      </c>
      <c r="I2026" s="6" t="s">
        <v>33</v>
      </c>
      <c r="J2026" s="6" t="s">
        <v>35</v>
      </c>
      <c r="K2026" s="6" t="s">
        <v>35</v>
      </c>
      <c r="L2026" s="6" t="s">
        <v>48</v>
      </c>
      <c r="M2026" s="6" t="s">
        <v>48</v>
      </c>
      <c r="N2026" s="6" t="s">
        <v>35</v>
      </c>
      <c r="O2026" s="6" t="s">
        <v>49</v>
      </c>
      <c r="P2026" s="6" t="s">
        <v>49</v>
      </c>
      <c r="Q2026" s="6" t="s">
        <v>49</v>
      </c>
      <c r="R2026" s="6" t="s">
        <v>49</v>
      </c>
      <c r="S2026" s="6" t="s">
        <v>37</v>
      </c>
      <c r="T2026" s="6" t="s">
        <v>37</v>
      </c>
      <c r="U2026" s="6" t="s">
        <v>49</v>
      </c>
      <c r="V2026" s="6" t="s">
        <v>49</v>
      </c>
      <c r="W2026" s="6" t="s">
        <v>88</v>
      </c>
      <c r="X2026" s="6" t="s">
        <v>1246</v>
      </c>
      <c r="Y2026" s="6" t="s">
        <v>4567</v>
      </c>
      <c r="Z2026" s="6" t="s">
        <v>5312</v>
      </c>
    </row>
    <row r="2027" spans="1:26" ht="13.2">
      <c r="A2027" s="5">
        <v>45177.34768900463</v>
      </c>
      <c r="B2027" s="6" t="s">
        <v>1676</v>
      </c>
      <c r="C2027" s="6" t="s">
        <v>27</v>
      </c>
      <c r="D2027" s="6" t="s">
        <v>5313</v>
      </c>
      <c r="E2027" s="6" t="s">
        <v>75</v>
      </c>
      <c r="F2027" s="6" t="s">
        <v>248</v>
      </c>
      <c r="G2027" s="6" t="s">
        <v>58</v>
      </c>
      <c r="H2027" s="6" t="s">
        <v>32</v>
      </c>
      <c r="I2027" s="6" t="s">
        <v>47</v>
      </c>
      <c r="J2027" s="6" t="s">
        <v>48</v>
      </c>
      <c r="K2027" s="6" t="s">
        <v>48</v>
      </c>
      <c r="L2027" s="6" t="s">
        <v>60</v>
      </c>
      <c r="M2027" s="6" t="s">
        <v>60</v>
      </c>
      <c r="N2027" s="6" t="s">
        <v>60</v>
      </c>
      <c r="O2027" s="6" t="s">
        <v>68</v>
      </c>
      <c r="P2027" s="6" t="s">
        <v>69</v>
      </c>
      <c r="Q2027" s="6" t="s">
        <v>69</v>
      </c>
      <c r="R2027" s="6" t="s">
        <v>69</v>
      </c>
      <c r="S2027" s="6" t="s">
        <v>69</v>
      </c>
      <c r="T2027" s="6" t="s">
        <v>69</v>
      </c>
      <c r="U2027" s="6" t="s">
        <v>69</v>
      </c>
      <c r="V2027" s="6" t="s">
        <v>69</v>
      </c>
      <c r="W2027" s="6" t="s">
        <v>100</v>
      </c>
      <c r="X2027" s="6" t="s">
        <v>940</v>
      </c>
      <c r="Y2027" s="6" t="s">
        <v>1370</v>
      </c>
      <c r="Z2027" s="6" t="s">
        <v>5314</v>
      </c>
    </row>
    <row r="2028" spans="1:26" ht="13.2">
      <c r="A2028" s="5">
        <v>45177.362278460649</v>
      </c>
      <c r="B2028" s="6" t="s">
        <v>5317</v>
      </c>
      <c r="C2028" s="6" t="s">
        <v>44</v>
      </c>
      <c r="D2028" s="6" t="s">
        <v>5318</v>
      </c>
      <c r="E2028" s="6" t="s">
        <v>75</v>
      </c>
      <c r="F2028" s="6" t="s">
        <v>76</v>
      </c>
      <c r="G2028" s="6" t="s">
        <v>31</v>
      </c>
      <c r="H2028" s="6" t="s">
        <v>226</v>
      </c>
      <c r="I2028" s="6" t="s">
        <v>33</v>
      </c>
      <c r="J2028" s="6" t="s">
        <v>35</v>
      </c>
      <c r="K2028" s="6" t="s">
        <v>60</v>
      </c>
      <c r="L2028" s="6" t="s">
        <v>48</v>
      </c>
      <c r="M2028" s="6" t="s">
        <v>60</v>
      </c>
      <c r="N2028" s="6" t="s">
        <v>35</v>
      </c>
      <c r="O2028" s="6" t="s">
        <v>68</v>
      </c>
      <c r="P2028" s="6" t="s">
        <v>69</v>
      </c>
      <c r="Q2028" s="6" t="s">
        <v>49</v>
      </c>
      <c r="R2028" s="6" t="s">
        <v>69</v>
      </c>
      <c r="S2028" s="6" t="s">
        <v>49</v>
      </c>
      <c r="T2028" s="6" t="s">
        <v>69</v>
      </c>
      <c r="U2028" s="6" t="s">
        <v>49</v>
      </c>
      <c r="V2028" s="6" t="s">
        <v>49</v>
      </c>
      <c r="W2028" s="6" t="s">
        <v>50</v>
      </c>
      <c r="X2028" s="6" t="s">
        <v>1461</v>
      </c>
      <c r="Y2028" s="6" t="s">
        <v>5319</v>
      </c>
      <c r="Z2028" s="6" t="s">
        <v>5320</v>
      </c>
    </row>
    <row r="2029" spans="1:26" ht="13.2">
      <c r="A2029" s="5">
        <v>45177.366012500002</v>
      </c>
      <c r="B2029" s="6" t="s">
        <v>5323</v>
      </c>
      <c r="C2029" s="6" t="s">
        <v>27</v>
      </c>
      <c r="D2029" s="6" t="s">
        <v>5324</v>
      </c>
      <c r="E2029" s="6" t="s">
        <v>75</v>
      </c>
      <c r="F2029" s="6" t="s">
        <v>76</v>
      </c>
      <c r="G2029" s="6" t="s">
        <v>5325</v>
      </c>
      <c r="H2029" s="6" t="s">
        <v>46</v>
      </c>
      <c r="I2029" s="6" t="s">
        <v>47</v>
      </c>
      <c r="J2029" s="6" t="s">
        <v>48</v>
      </c>
      <c r="K2029" s="6" t="s">
        <v>48</v>
      </c>
      <c r="L2029" s="6" t="s">
        <v>48</v>
      </c>
      <c r="M2029" s="6" t="s">
        <v>48</v>
      </c>
      <c r="N2029" s="6" t="s">
        <v>48</v>
      </c>
      <c r="O2029" s="6" t="s">
        <v>49</v>
      </c>
      <c r="P2029" s="6" t="s">
        <v>49</v>
      </c>
      <c r="Q2029" s="6" t="s">
        <v>49</v>
      </c>
      <c r="R2029" s="6" t="s">
        <v>49</v>
      </c>
      <c r="S2029" s="6" t="s">
        <v>49</v>
      </c>
      <c r="T2029" s="6" t="s">
        <v>49</v>
      </c>
      <c r="U2029" s="6" t="s">
        <v>49</v>
      </c>
      <c r="V2029" s="6" t="s">
        <v>37</v>
      </c>
      <c r="W2029" s="6" t="s">
        <v>95</v>
      </c>
      <c r="X2029" s="6" t="s">
        <v>974</v>
      </c>
      <c r="Y2029" s="6" t="s">
        <v>2652</v>
      </c>
      <c r="Z2029" s="6" t="s">
        <v>5326</v>
      </c>
    </row>
    <row r="2030" spans="1:26" ht="13.2">
      <c r="A2030" s="5">
        <v>45177.369396134258</v>
      </c>
      <c r="B2030" s="6" t="s">
        <v>5329</v>
      </c>
      <c r="C2030" s="6" t="s">
        <v>27</v>
      </c>
      <c r="D2030" s="6" t="s">
        <v>1438</v>
      </c>
      <c r="E2030" s="6" t="s">
        <v>75</v>
      </c>
      <c r="F2030" s="6" t="s">
        <v>30</v>
      </c>
      <c r="G2030" s="6" t="s">
        <v>31</v>
      </c>
      <c r="H2030" s="6" t="s">
        <v>32</v>
      </c>
      <c r="I2030" s="6" t="s">
        <v>47</v>
      </c>
      <c r="J2030" s="6" t="s">
        <v>35</v>
      </c>
      <c r="K2030" s="6" t="s">
        <v>35</v>
      </c>
      <c r="L2030" s="6" t="s">
        <v>60</v>
      </c>
      <c r="M2030" s="6" t="s">
        <v>48</v>
      </c>
      <c r="N2030" s="6" t="s">
        <v>35</v>
      </c>
      <c r="O2030" s="6" t="s">
        <v>49</v>
      </c>
      <c r="P2030" s="6" t="s">
        <v>49</v>
      </c>
      <c r="Q2030" s="6" t="s">
        <v>37</v>
      </c>
      <c r="R2030" s="6" t="s">
        <v>49</v>
      </c>
      <c r="S2030" s="6" t="s">
        <v>69</v>
      </c>
      <c r="T2030" s="6" t="s">
        <v>49</v>
      </c>
      <c r="U2030" s="6" t="s">
        <v>49</v>
      </c>
      <c r="V2030" s="6" t="s">
        <v>49</v>
      </c>
      <c r="W2030" s="6" t="s">
        <v>154</v>
      </c>
      <c r="X2030" s="6" t="s">
        <v>1042</v>
      </c>
      <c r="Y2030" s="6" t="s">
        <v>828</v>
      </c>
      <c r="Z2030" s="6" t="s">
        <v>5330</v>
      </c>
    </row>
    <row r="2031" spans="1:26" ht="13.2">
      <c r="A2031" s="5">
        <v>45177.377348668982</v>
      </c>
      <c r="B2031" s="6" t="s">
        <v>5333</v>
      </c>
      <c r="C2031" s="6" t="s">
        <v>44</v>
      </c>
      <c r="D2031" s="6" t="s">
        <v>5334</v>
      </c>
      <c r="E2031" s="6" t="s">
        <v>230</v>
      </c>
      <c r="F2031" s="6" t="s">
        <v>30</v>
      </c>
      <c r="G2031" s="6" t="s">
        <v>31</v>
      </c>
      <c r="H2031" s="6" t="s">
        <v>112</v>
      </c>
      <c r="I2031" s="6" t="s">
        <v>33</v>
      </c>
      <c r="J2031" s="6" t="s">
        <v>35</v>
      </c>
      <c r="K2031" s="6" t="s">
        <v>48</v>
      </c>
      <c r="L2031" s="6" t="s">
        <v>35</v>
      </c>
      <c r="M2031" s="6" t="s">
        <v>60</v>
      </c>
      <c r="N2031" s="6" t="s">
        <v>48</v>
      </c>
      <c r="O2031" s="6" t="s">
        <v>49</v>
      </c>
      <c r="P2031" s="6" t="s">
        <v>49</v>
      </c>
      <c r="Q2031" s="6" t="s">
        <v>49</v>
      </c>
      <c r="R2031" s="6" t="s">
        <v>49</v>
      </c>
      <c r="S2031" s="6" t="s">
        <v>37</v>
      </c>
      <c r="T2031" s="6" t="s">
        <v>69</v>
      </c>
      <c r="U2031" s="6" t="s">
        <v>49</v>
      </c>
      <c r="V2031" s="6" t="s">
        <v>49</v>
      </c>
      <c r="W2031" s="6" t="s">
        <v>1892</v>
      </c>
      <c r="X2031" s="6" t="s">
        <v>1004</v>
      </c>
      <c r="Y2031" s="6" t="s">
        <v>5335</v>
      </c>
      <c r="Z2031" s="6" t="s">
        <v>5336</v>
      </c>
    </row>
    <row r="2032" spans="1:26" ht="13.2">
      <c r="A2032" s="5">
        <v>45177.377648761569</v>
      </c>
      <c r="B2032" s="6" t="s">
        <v>5337</v>
      </c>
      <c r="C2032" s="6" t="s">
        <v>27</v>
      </c>
      <c r="D2032" s="6" t="s">
        <v>5338</v>
      </c>
      <c r="E2032" s="6" t="s">
        <v>29</v>
      </c>
      <c r="F2032" s="6" t="s">
        <v>164</v>
      </c>
      <c r="G2032" s="6" t="s">
        <v>403</v>
      </c>
      <c r="H2032" s="6" t="s">
        <v>226</v>
      </c>
      <c r="I2032" s="6" t="s">
        <v>47</v>
      </c>
      <c r="J2032" s="6" t="s">
        <v>48</v>
      </c>
      <c r="K2032" s="6" t="s">
        <v>48</v>
      </c>
      <c r="L2032" s="6" t="s">
        <v>48</v>
      </c>
      <c r="M2032" s="6" t="s">
        <v>48</v>
      </c>
      <c r="N2032" s="6" t="s">
        <v>48</v>
      </c>
      <c r="O2032" s="6" t="s">
        <v>49</v>
      </c>
      <c r="P2032" s="6" t="s">
        <v>69</v>
      </c>
      <c r="Q2032" s="6" t="s">
        <v>49</v>
      </c>
      <c r="R2032" s="6" t="s">
        <v>49</v>
      </c>
      <c r="S2032" s="6" t="s">
        <v>49</v>
      </c>
      <c r="T2032" s="6" t="s">
        <v>49</v>
      </c>
      <c r="U2032" s="6" t="s">
        <v>49</v>
      </c>
      <c r="V2032" s="6" t="s">
        <v>49</v>
      </c>
      <c r="W2032" s="6" t="s">
        <v>100</v>
      </c>
      <c r="X2032" s="6" t="s">
        <v>1141</v>
      </c>
      <c r="Y2032" s="6" t="s">
        <v>128</v>
      </c>
      <c r="Z2032" s="6" t="s">
        <v>5339</v>
      </c>
    </row>
    <row r="2033" spans="1:26" ht="13.2">
      <c r="A2033" s="5">
        <v>45177.377807025463</v>
      </c>
      <c r="B2033" s="6" t="s">
        <v>5340</v>
      </c>
      <c r="C2033" s="6" t="s">
        <v>27</v>
      </c>
      <c r="D2033" s="6" t="s">
        <v>1111</v>
      </c>
      <c r="E2033" s="6" t="s">
        <v>75</v>
      </c>
      <c r="F2033" s="6" t="s">
        <v>76</v>
      </c>
      <c r="G2033" s="6" t="s">
        <v>31</v>
      </c>
      <c r="H2033" s="6" t="s">
        <v>83</v>
      </c>
      <c r="I2033" s="6" t="s">
        <v>47</v>
      </c>
      <c r="J2033" s="6" t="s">
        <v>35</v>
      </c>
      <c r="K2033" s="6" t="s">
        <v>48</v>
      </c>
      <c r="L2033" s="6" t="s">
        <v>48</v>
      </c>
      <c r="M2033" s="6" t="s">
        <v>48</v>
      </c>
      <c r="N2033" s="6" t="s">
        <v>48</v>
      </c>
      <c r="O2033" s="6" t="s">
        <v>49</v>
      </c>
      <c r="P2033" s="6" t="s">
        <v>49</v>
      </c>
      <c r="Q2033" s="6" t="s">
        <v>49</v>
      </c>
      <c r="R2033" s="6" t="s">
        <v>49</v>
      </c>
      <c r="S2033" s="6" t="s">
        <v>49</v>
      </c>
      <c r="T2033" s="6" t="s">
        <v>49</v>
      </c>
      <c r="U2033" s="6" t="s">
        <v>49</v>
      </c>
      <c r="V2033" s="6" t="s">
        <v>49</v>
      </c>
      <c r="W2033" s="6" t="s">
        <v>1892</v>
      </c>
      <c r="X2033" s="6" t="s">
        <v>962</v>
      </c>
      <c r="Y2033" s="6" t="s">
        <v>555</v>
      </c>
      <c r="Z2033" s="6" t="s">
        <v>5341</v>
      </c>
    </row>
    <row r="2034" spans="1:26" ht="13.2">
      <c r="A2034" s="5">
        <v>45177.386419027782</v>
      </c>
      <c r="B2034" s="6" t="s">
        <v>5348</v>
      </c>
      <c r="C2034" s="6" t="s">
        <v>27</v>
      </c>
      <c r="D2034" s="6" t="s">
        <v>3363</v>
      </c>
      <c r="E2034" s="6" t="s">
        <v>75</v>
      </c>
      <c r="F2034" s="6" t="s">
        <v>30</v>
      </c>
      <c r="G2034" s="6" t="s">
        <v>31</v>
      </c>
      <c r="H2034" s="6" t="s">
        <v>125</v>
      </c>
      <c r="I2034" s="6" t="s">
        <v>47</v>
      </c>
      <c r="J2034" s="6" t="s">
        <v>48</v>
      </c>
      <c r="K2034" s="6" t="s">
        <v>48</v>
      </c>
      <c r="L2034" s="6" t="s">
        <v>48</v>
      </c>
      <c r="M2034" s="6" t="s">
        <v>48</v>
      </c>
      <c r="N2034" s="6" t="s">
        <v>48</v>
      </c>
      <c r="O2034" s="6" t="s">
        <v>49</v>
      </c>
      <c r="P2034" s="6" t="s">
        <v>37</v>
      </c>
      <c r="Q2034" s="6" t="s">
        <v>49</v>
      </c>
      <c r="R2034" s="6" t="s">
        <v>49</v>
      </c>
      <c r="S2034" s="6" t="s">
        <v>37</v>
      </c>
      <c r="T2034" s="6" t="s">
        <v>49</v>
      </c>
      <c r="U2034" s="6" t="s">
        <v>49</v>
      </c>
      <c r="V2034" s="6" t="s">
        <v>37</v>
      </c>
      <c r="W2034" s="6" t="s">
        <v>39</v>
      </c>
      <c r="X2034" s="6" t="s">
        <v>1107</v>
      </c>
      <c r="Y2034" s="6" t="s">
        <v>965</v>
      </c>
      <c r="Z2034" s="6" t="s">
        <v>5349</v>
      </c>
    </row>
    <row r="2035" spans="1:26" ht="13.2">
      <c r="A2035" s="5">
        <v>45177.38895</v>
      </c>
      <c r="B2035" s="6" t="s">
        <v>2701</v>
      </c>
      <c r="C2035" s="6" t="s">
        <v>27</v>
      </c>
      <c r="D2035" s="6" t="s">
        <v>5352</v>
      </c>
      <c r="E2035" s="6" t="s">
        <v>75</v>
      </c>
      <c r="F2035" s="6" t="s">
        <v>30</v>
      </c>
      <c r="G2035" s="6" t="s">
        <v>31</v>
      </c>
      <c r="H2035" s="6" t="s">
        <v>83</v>
      </c>
      <c r="I2035" s="6" t="s">
        <v>47</v>
      </c>
      <c r="J2035" s="6" t="s">
        <v>35</v>
      </c>
      <c r="K2035" s="6" t="s">
        <v>35</v>
      </c>
      <c r="L2035" s="6" t="s">
        <v>35</v>
      </c>
      <c r="M2035" s="6" t="s">
        <v>48</v>
      </c>
      <c r="N2035" s="6" t="s">
        <v>35</v>
      </c>
      <c r="O2035" s="6" t="s">
        <v>49</v>
      </c>
      <c r="P2035" s="6" t="s">
        <v>37</v>
      </c>
      <c r="Q2035" s="6" t="s">
        <v>37</v>
      </c>
      <c r="R2035" s="6" t="s">
        <v>49</v>
      </c>
      <c r="S2035" s="6" t="s">
        <v>37</v>
      </c>
      <c r="T2035" s="6" t="s">
        <v>49</v>
      </c>
      <c r="U2035" s="6" t="s">
        <v>49</v>
      </c>
      <c r="V2035" s="6" t="s">
        <v>37</v>
      </c>
      <c r="W2035" s="6" t="s">
        <v>95</v>
      </c>
      <c r="X2035" s="6" t="s">
        <v>2822</v>
      </c>
      <c r="Y2035" s="6" t="s">
        <v>816</v>
      </c>
      <c r="Z2035" s="6" t="s">
        <v>5353</v>
      </c>
    </row>
    <row r="2036" spans="1:26" ht="13.2">
      <c r="A2036" s="5">
        <v>45177.392648622685</v>
      </c>
      <c r="B2036" s="6" t="s">
        <v>5359</v>
      </c>
      <c r="C2036" s="6" t="s">
        <v>44</v>
      </c>
      <c r="D2036" s="6" t="s">
        <v>5360</v>
      </c>
      <c r="E2036" s="6" t="s">
        <v>29</v>
      </c>
      <c r="F2036" s="6" t="s">
        <v>30</v>
      </c>
      <c r="G2036" s="6" t="s">
        <v>31</v>
      </c>
      <c r="H2036" s="6" t="s">
        <v>59</v>
      </c>
      <c r="I2036" s="6" t="s">
        <v>47</v>
      </c>
      <c r="J2036" s="6" t="s">
        <v>48</v>
      </c>
      <c r="K2036" s="6" t="s">
        <v>35</v>
      </c>
      <c r="L2036" s="6" t="s">
        <v>35</v>
      </c>
      <c r="M2036" s="6" t="s">
        <v>35</v>
      </c>
      <c r="N2036" s="6" t="s">
        <v>35</v>
      </c>
      <c r="O2036" s="6" t="s">
        <v>49</v>
      </c>
      <c r="P2036" s="6" t="s">
        <v>37</v>
      </c>
      <c r="Q2036" s="6" t="s">
        <v>49</v>
      </c>
      <c r="R2036" s="6" t="s">
        <v>49</v>
      </c>
      <c r="S2036" s="6" t="s">
        <v>49</v>
      </c>
      <c r="T2036" s="6" t="s">
        <v>49</v>
      </c>
      <c r="U2036" s="6" t="s">
        <v>49</v>
      </c>
      <c r="V2036" s="6" t="s">
        <v>49</v>
      </c>
      <c r="W2036" s="6" t="s">
        <v>100</v>
      </c>
      <c r="X2036" s="6" t="s">
        <v>940</v>
      </c>
      <c r="Y2036" s="6" t="s">
        <v>1256</v>
      </c>
      <c r="Z2036" s="6" t="s">
        <v>5361</v>
      </c>
    </row>
    <row r="2037" spans="1:26" ht="13.2">
      <c r="A2037" s="5">
        <v>45177.396877430554</v>
      </c>
      <c r="B2037" s="6" t="s">
        <v>5362</v>
      </c>
      <c r="C2037" s="6" t="s">
        <v>27</v>
      </c>
      <c r="D2037" s="6" t="s">
        <v>2960</v>
      </c>
      <c r="E2037" s="6" t="s">
        <v>230</v>
      </c>
      <c r="F2037" s="6" t="s">
        <v>30</v>
      </c>
      <c r="G2037" s="6" t="s">
        <v>58</v>
      </c>
      <c r="H2037" s="6" t="s">
        <v>46</v>
      </c>
      <c r="I2037" s="6" t="s">
        <v>47</v>
      </c>
      <c r="J2037" s="6" t="s">
        <v>60</v>
      </c>
      <c r="K2037" s="6" t="s">
        <v>60</v>
      </c>
      <c r="L2037" s="6" t="s">
        <v>60</v>
      </c>
      <c r="M2037" s="6" t="s">
        <v>60</v>
      </c>
      <c r="N2037" s="6" t="s">
        <v>60</v>
      </c>
      <c r="O2037" s="6" t="s">
        <v>68</v>
      </c>
      <c r="P2037" s="6" t="s">
        <v>49</v>
      </c>
      <c r="Q2037" s="6" t="s">
        <v>69</v>
      </c>
      <c r="R2037" s="6" t="s">
        <v>69</v>
      </c>
      <c r="S2037" s="6" t="s">
        <v>69</v>
      </c>
      <c r="T2037" s="6" t="s">
        <v>69</v>
      </c>
      <c r="U2037" s="6" t="s">
        <v>69</v>
      </c>
      <c r="V2037" s="6" t="s">
        <v>69</v>
      </c>
      <c r="W2037" s="6" t="s">
        <v>159</v>
      </c>
      <c r="X2037" s="6" t="s">
        <v>940</v>
      </c>
      <c r="Y2037" s="6" t="s">
        <v>168</v>
      </c>
      <c r="Z2037" s="6" t="s">
        <v>5363</v>
      </c>
    </row>
    <row r="2038" spans="1:26" ht="13.2">
      <c r="A2038" s="5">
        <v>45177.401487662035</v>
      </c>
      <c r="B2038" s="6" t="s">
        <v>5364</v>
      </c>
      <c r="C2038" s="6" t="s">
        <v>44</v>
      </c>
      <c r="D2038" s="6" t="s">
        <v>5365</v>
      </c>
      <c r="E2038" s="6" t="s">
        <v>29</v>
      </c>
      <c r="F2038" s="6" t="s">
        <v>30</v>
      </c>
      <c r="G2038" s="6" t="s">
        <v>214</v>
      </c>
      <c r="H2038" s="6" t="s">
        <v>32</v>
      </c>
      <c r="I2038" s="6" t="s">
        <v>33</v>
      </c>
      <c r="J2038" s="6" t="s">
        <v>35</v>
      </c>
      <c r="K2038" s="6" t="s">
        <v>35</v>
      </c>
      <c r="L2038" s="6" t="s">
        <v>48</v>
      </c>
      <c r="M2038" s="6" t="s">
        <v>35</v>
      </c>
      <c r="N2038" s="6" t="s">
        <v>35</v>
      </c>
      <c r="O2038" s="6" t="s">
        <v>49</v>
      </c>
      <c r="P2038" s="6" t="s">
        <v>49</v>
      </c>
      <c r="Q2038" s="6" t="s">
        <v>37</v>
      </c>
      <c r="R2038" s="6" t="s">
        <v>49</v>
      </c>
      <c r="S2038" s="6" t="s">
        <v>49</v>
      </c>
      <c r="T2038" s="6" t="s">
        <v>37</v>
      </c>
      <c r="U2038" s="6" t="s">
        <v>49</v>
      </c>
      <c r="V2038" s="6" t="s">
        <v>49</v>
      </c>
      <c r="W2038" s="6" t="s">
        <v>206</v>
      </c>
      <c r="X2038" s="6" t="s">
        <v>2001</v>
      </c>
      <c r="Y2038" s="6" t="s">
        <v>151</v>
      </c>
      <c r="Z2038" s="6" t="s">
        <v>5366</v>
      </c>
    </row>
    <row r="2039" spans="1:26" ht="13.2">
      <c r="A2039" s="5">
        <v>45177.405011979165</v>
      </c>
      <c r="B2039" s="6" t="s">
        <v>5367</v>
      </c>
      <c r="C2039" s="6" t="s">
        <v>27</v>
      </c>
      <c r="D2039" s="6" t="s">
        <v>5174</v>
      </c>
      <c r="E2039" s="6" t="s">
        <v>29</v>
      </c>
      <c r="F2039" s="6" t="s">
        <v>30</v>
      </c>
      <c r="G2039" s="6" t="s">
        <v>867</v>
      </c>
      <c r="H2039" s="6" t="s">
        <v>201</v>
      </c>
      <c r="I2039" s="6" t="s">
        <v>33</v>
      </c>
      <c r="J2039" s="6" t="s">
        <v>35</v>
      </c>
      <c r="K2039" s="6" t="s">
        <v>35</v>
      </c>
      <c r="L2039" s="6" t="s">
        <v>35</v>
      </c>
      <c r="M2039" s="6" t="s">
        <v>35</v>
      </c>
      <c r="N2039" s="6" t="s">
        <v>35</v>
      </c>
      <c r="O2039" s="6" t="s">
        <v>87</v>
      </c>
      <c r="P2039" s="6" t="s">
        <v>37</v>
      </c>
      <c r="Q2039" s="6" t="s">
        <v>37</v>
      </c>
      <c r="R2039" s="6" t="s">
        <v>37</v>
      </c>
      <c r="S2039" s="6" t="s">
        <v>37</v>
      </c>
      <c r="T2039" s="6" t="s">
        <v>37</v>
      </c>
      <c r="U2039" s="6" t="s">
        <v>37</v>
      </c>
      <c r="V2039" s="6" t="s">
        <v>37</v>
      </c>
      <c r="W2039" s="6" t="s">
        <v>100</v>
      </c>
      <c r="X2039" s="6" t="s">
        <v>1045</v>
      </c>
      <c r="Y2039" s="6" t="s">
        <v>4643</v>
      </c>
      <c r="Z2039" s="6" t="s">
        <v>5368</v>
      </c>
    </row>
    <row r="2040" spans="1:26" ht="13.2">
      <c r="A2040" s="5">
        <v>45177.408798761579</v>
      </c>
      <c r="B2040" s="6" t="s">
        <v>5371</v>
      </c>
      <c r="C2040" s="6" t="s">
        <v>27</v>
      </c>
      <c r="D2040" s="6" t="s">
        <v>558</v>
      </c>
      <c r="E2040" s="6" t="s">
        <v>29</v>
      </c>
      <c r="F2040" s="6" t="s">
        <v>76</v>
      </c>
      <c r="G2040" s="6" t="s">
        <v>31</v>
      </c>
      <c r="H2040" s="6" t="s">
        <v>32</v>
      </c>
      <c r="I2040" s="6" t="s">
        <v>47</v>
      </c>
      <c r="J2040" s="6" t="s">
        <v>48</v>
      </c>
      <c r="K2040" s="6" t="s">
        <v>48</v>
      </c>
      <c r="L2040" s="6" t="s">
        <v>48</v>
      </c>
      <c r="M2040" s="6" t="s">
        <v>48</v>
      </c>
      <c r="N2040" s="6" t="s">
        <v>48</v>
      </c>
      <c r="O2040" s="6" t="s">
        <v>49</v>
      </c>
      <c r="P2040" s="6" t="s">
        <v>49</v>
      </c>
      <c r="Q2040" s="6" t="s">
        <v>49</v>
      </c>
      <c r="R2040" s="6" t="s">
        <v>49</v>
      </c>
      <c r="S2040" s="6" t="s">
        <v>37</v>
      </c>
      <c r="T2040" s="6" t="s">
        <v>37</v>
      </c>
      <c r="U2040" s="6" t="s">
        <v>37</v>
      </c>
      <c r="V2040" s="6" t="s">
        <v>37</v>
      </c>
      <c r="W2040" s="6" t="s">
        <v>132</v>
      </c>
      <c r="X2040" s="6" t="s">
        <v>1536</v>
      </c>
      <c r="Y2040" s="6" t="s">
        <v>505</v>
      </c>
      <c r="Z2040" s="6" t="s">
        <v>5372</v>
      </c>
    </row>
    <row r="2041" spans="1:26" ht="13.2">
      <c r="A2041" s="5">
        <v>45177.409497534725</v>
      </c>
      <c r="B2041" s="6" t="s">
        <v>5373</v>
      </c>
      <c r="C2041" s="6" t="s">
        <v>27</v>
      </c>
      <c r="D2041" s="6" t="s">
        <v>5374</v>
      </c>
      <c r="E2041" s="6" t="s">
        <v>75</v>
      </c>
      <c r="F2041" s="6" t="s">
        <v>30</v>
      </c>
      <c r="G2041" s="6" t="s">
        <v>58</v>
      </c>
      <c r="H2041" s="6" t="s">
        <v>59</v>
      </c>
      <c r="I2041" s="6" t="s">
        <v>47</v>
      </c>
      <c r="J2041" s="6" t="s">
        <v>48</v>
      </c>
      <c r="K2041" s="6" t="s">
        <v>35</v>
      </c>
      <c r="L2041" s="6" t="s">
        <v>35</v>
      </c>
      <c r="M2041" s="6" t="s">
        <v>48</v>
      </c>
      <c r="N2041" s="6" t="s">
        <v>48</v>
      </c>
      <c r="O2041" s="6" t="s">
        <v>87</v>
      </c>
      <c r="P2041" s="6" t="s">
        <v>49</v>
      </c>
      <c r="Q2041" s="6" t="s">
        <v>49</v>
      </c>
      <c r="R2041" s="6" t="s">
        <v>49</v>
      </c>
      <c r="S2041" s="6" t="s">
        <v>37</v>
      </c>
      <c r="T2041" s="6" t="s">
        <v>49</v>
      </c>
      <c r="U2041" s="6" t="s">
        <v>49</v>
      </c>
      <c r="V2041" s="6" t="s">
        <v>49</v>
      </c>
      <c r="W2041" s="6" t="s">
        <v>100</v>
      </c>
      <c r="X2041" s="6" t="s">
        <v>1766</v>
      </c>
      <c r="Y2041" s="6" t="s">
        <v>1055</v>
      </c>
      <c r="Z2041" s="6" t="s">
        <v>5375</v>
      </c>
    </row>
    <row r="2042" spans="1:26" ht="13.2">
      <c r="A2042" s="5">
        <v>45177.415033321755</v>
      </c>
      <c r="B2042" s="6" t="s">
        <v>5378</v>
      </c>
      <c r="C2042" s="6" t="s">
        <v>27</v>
      </c>
      <c r="D2042" s="6" t="s">
        <v>5379</v>
      </c>
      <c r="E2042" s="6" t="s">
        <v>75</v>
      </c>
      <c r="F2042" s="6" t="s">
        <v>30</v>
      </c>
      <c r="G2042" s="6" t="s">
        <v>31</v>
      </c>
      <c r="H2042" s="6" t="s">
        <v>226</v>
      </c>
      <c r="I2042" s="6" t="s">
        <v>47</v>
      </c>
      <c r="J2042" s="6" t="s">
        <v>48</v>
      </c>
      <c r="K2042" s="6" t="s">
        <v>48</v>
      </c>
      <c r="L2042" s="6" t="s">
        <v>48</v>
      </c>
      <c r="M2042" s="6" t="s">
        <v>48</v>
      </c>
      <c r="N2042" s="6" t="s">
        <v>35</v>
      </c>
      <c r="O2042" s="6" t="s">
        <v>49</v>
      </c>
      <c r="P2042" s="6" t="s">
        <v>49</v>
      </c>
      <c r="Q2042" s="6" t="s">
        <v>49</v>
      </c>
      <c r="R2042" s="6" t="s">
        <v>69</v>
      </c>
      <c r="S2042" s="6" t="s">
        <v>49</v>
      </c>
      <c r="T2042" s="6" t="s">
        <v>49</v>
      </c>
      <c r="U2042" s="6" t="s">
        <v>49</v>
      </c>
      <c r="V2042" s="6" t="s">
        <v>49</v>
      </c>
      <c r="W2042" s="6" t="s">
        <v>126</v>
      </c>
      <c r="X2042" s="6" t="s">
        <v>962</v>
      </c>
      <c r="Y2042" s="6" t="s">
        <v>423</v>
      </c>
      <c r="Z2042" s="6" t="s">
        <v>5380</v>
      </c>
    </row>
    <row r="2043" spans="1:26" ht="13.2">
      <c r="A2043" s="5">
        <v>45177.41980103009</v>
      </c>
      <c r="B2043" s="6" t="s">
        <v>5381</v>
      </c>
      <c r="C2043" s="6" t="s">
        <v>27</v>
      </c>
      <c r="D2043" s="6" t="s">
        <v>4711</v>
      </c>
      <c r="E2043" s="6" t="s">
        <v>75</v>
      </c>
      <c r="F2043" s="6" t="s">
        <v>30</v>
      </c>
      <c r="G2043" s="6" t="s">
        <v>31</v>
      </c>
      <c r="H2043" s="6" t="s">
        <v>83</v>
      </c>
      <c r="I2043" s="6" t="s">
        <v>33</v>
      </c>
      <c r="J2043" s="6" t="s">
        <v>35</v>
      </c>
      <c r="K2043" s="6" t="s">
        <v>48</v>
      </c>
      <c r="L2043" s="6" t="s">
        <v>48</v>
      </c>
      <c r="M2043" s="6" t="s">
        <v>48</v>
      </c>
      <c r="N2043" s="6" t="s">
        <v>35</v>
      </c>
      <c r="O2043" s="6" t="s">
        <v>49</v>
      </c>
      <c r="P2043" s="6" t="s">
        <v>49</v>
      </c>
      <c r="Q2043" s="6" t="s">
        <v>49</v>
      </c>
      <c r="R2043" s="6" t="s">
        <v>49</v>
      </c>
      <c r="S2043" s="6" t="s">
        <v>49</v>
      </c>
      <c r="T2043" s="6" t="s">
        <v>49</v>
      </c>
      <c r="U2043" s="6" t="s">
        <v>49</v>
      </c>
      <c r="V2043" s="6" t="s">
        <v>49</v>
      </c>
      <c r="W2043" s="6" t="s">
        <v>70</v>
      </c>
      <c r="X2043" s="6" t="s">
        <v>1461</v>
      </c>
      <c r="Y2043" s="6" t="s">
        <v>5382</v>
      </c>
      <c r="Z2043" s="6" t="s">
        <v>5383</v>
      </c>
    </row>
    <row r="2044" spans="1:26" ht="13.2">
      <c r="A2044" s="5">
        <v>45177.425573923611</v>
      </c>
      <c r="B2044" s="6" t="s">
        <v>5392</v>
      </c>
      <c r="C2044" s="6" t="s">
        <v>44</v>
      </c>
      <c r="D2044" s="6" t="s">
        <v>4231</v>
      </c>
      <c r="E2044" s="6" t="s">
        <v>29</v>
      </c>
      <c r="F2044" s="6" t="s">
        <v>30</v>
      </c>
      <c r="G2044" s="6" t="s">
        <v>31</v>
      </c>
      <c r="H2044" s="6" t="s">
        <v>148</v>
      </c>
      <c r="I2044" s="6" t="s">
        <v>33</v>
      </c>
      <c r="J2044" s="6" t="s">
        <v>34</v>
      </c>
      <c r="K2044" s="6" t="s">
        <v>34</v>
      </c>
      <c r="L2044" s="6" t="s">
        <v>35</v>
      </c>
      <c r="M2044" s="6" t="s">
        <v>34</v>
      </c>
      <c r="N2044" s="6" t="s">
        <v>34</v>
      </c>
      <c r="O2044" s="6" t="s">
        <v>87</v>
      </c>
      <c r="P2044" s="6" t="s">
        <v>37</v>
      </c>
      <c r="Q2044" s="6" t="s">
        <v>37</v>
      </c>
      <c r="R2044" s="6" t="s">
        <v>38</v>
      </c>
      <c r="S2044" s="6" t="s">
        <v>38</v>
      </c>
      <c r="T2044" s="6" t="s">
        <v>38</v>
      </c>
      <c r="U2044" s="6" t="s">
        <v>38</v>
      </c>
      <c r="V2044" s="6" t="s">
        <v>37</v>
      </c>
      <c r="W2044" s="6" t="s">
        <v>149</v>
      </c>
      <c r="X2044" s="6" t="s">
        <v>1001</v>
      </c>
      <c r="Y2044" s="6" t="s">
        <v>1067</v>
      </c>
      <c r="Z2044" s="6" t="s">
        <v>5393</v>
      </c>
    </row>
    <row r="2045" spans="1:26" ht="13.2">
      <c r="A2045" s="5">
        <v>45177.434573472223</v>
      </c>
      <c r="B2045" s="6" t="s">
        <v>5400</v>
      </c>
      <c r="C2045" s="6" t="s">
        <v>27</v>
      </c>
      <c r="D2045" s="6" t="s">
        <v>255</v>
      </c>
      <c r="E2045" s="6" t="s">
        <v>75</v>
      </c>
      <c r="F2045" s="6" t="s">
        <v>76</v>
      </c>
      <c r="G2045" s="6" t="s">
        <v>214</v>
      </c>
      <c r="H2045" s="6" t="s">
        <v>112</v>
      </c>
      <c r="I2045" s="6" t="s">
        <v>33</v>
      </c>
      <c r="J2045" s="6" t="s">
        <v>34</v>
      </c>
      <c r="K2045" s="6" t="s">
        <v>35</v>
      </c>
      <c r="L2045" s="6" t="s">
        <v>34</v>
      </c>
      <c r="M2045" s="6" t="s">
        <v>35</v>
      </c>
      <c r="N2045" s="6" t="s">
        <v>35</v>
      </c>
      <c r="O2045" s="6" t="s">
        <v>87</v>
      </c>
      <c r="P2045" s="6" t="s">
        <v>37</v>
      </c>
      <c r="Q2045" s="6" t="s">
        <v>37</v>
      </c>
      <c r="R2045" s="6" t="s">
        <v>37</v>
      </c>
      <c r="S2045" s="6" t="s">
        <v>38</v>
      </c>
      <c r="T2045" s="6" t="s">
        <v>37</v>
      </c>
      <c r="U2045" s="6" t="s">
        <v>363</v>
      </c>
      <c r="V2045" s="6" t="s">
        <v>38</v>
      </c>
      <c r="W2045" s="6" t="s">
        <v>119</v>
      </c>
      <c r="X2045" s="6" t="s">
        <v>1158</v>
      </c>
      <c r="Y2045" s="6" t="s">
        <v>1726</v>
      </c>
      <c r="Z2045" s="6" t="s">
        <v>5401</v>
      </c>
    </row>
    <row r="2046" spans="1:26" ht="13.2">
      <c r="A2046" s="5">
        <v>45177.435320393517</v>
      </c>
      <c r="B2046" s="6" t="s">
        <v>5404</v>
      </c>
      <c r="C2046" s="6" t="s">
        <v>27</v>
      </c>
      <c r="D2046" s="6" t="s">
        <v>500</v>
      </c>
      <c r="E2046" s="6" t="s">
        <v>75</v>
      </c>
      <c r="F2046" s="6" t="s">
        <v>30</v>
      </c>
      <c r="G2046" s="6" t="s">
        <v>31</v>
      </c>
      <c r="H2046" s="6" t="s">
        <v>83</v>
      </c>
      <c r="I2046" s="6" t="s">
        <v>47</v>
      </c>
      <c r="J2046" s="6" t="s">
        <v>35</v>
      </c>
      <c r="K2046" s="6" t="s">
        <v>35</v>
      </c>
      <c r="L2046" s="6" t="s">
        <v>35</v>
      </c>
      <c r="M2046" s="6" t="s">
        <v>35</v>
      </c>
      <c r="N2046" s="6" t="s">
        <v>35</v>
      </c>
      <c r="O2046" s="6" t="s">
        <v>87</v>
      </c>
      <c r="P2046" s="6" t="s">
        <v>37</v>
      </c>
      <c r="Q2046" s="6" t="s">
        <v>37</v>
      </c>
      <c r="R2046" s="6" t="s">
        <v>37</v>
      </c>
      <c r="S2046" s="6" t="s">
        <v>37</v>
      </c>
      <c r="T2046" s="6" t="s">
        <v>37</v>
      </c>
      <c r="U2046" s="6" t="s">
        <v>37</v>
      </c>
      <c r="V2046" s="6" t="s">
        <v>37</v>
      </c>
      <c r="W2046" s="6" t="s">
        <v>191</v>
      </c>
      <c r="X2046" s="6" t="s">
        <v>1578</v>
      </c>
      <c r="Y2046" s="6" t="s">
        <v>344</v>
      </c>
      <c r="Z2046" s="6" t="s">
        <v>5405</v>
      </c>
    </row>
    <row r="2047" spans="1:26" ht="13.2">
      <c r="A2047" s="5">
        <v>45177.437156168977</v>
      </c>
      <c r="B2047" s="6" t="s">
        <v>5406</v>
      </c>
      <c r="C2047" s="6" t="s">
        <v>44</v>
      </c>
      <c r="D2047" s="6" t="s">
        <v>5407</v>
      </c>
      <c r="E2047" s="6" t="s">
        <v>75</v>
      </c>
      <c r="F2047" s="6" t="s">
        <v>164</v>
      </c>
      <c r="G2047" s="6" t="s">
        <v>4004</v>
      </c>
      <c r="H2047" s="6" t="s">
        <v>59</v>
      </c>
      <c r="I2047" s="6" t="s">
        <v>33</v>
      </c>
      <c r="J2047" s="6" t="s">
        <v>35</v>
      </c>
      <c r="K2047" s="6" t="s">
        <v>35</v>
      </c>
      <c r="L2047" s="6" t="s">
        <v>48</v>
      </c>
      <c r="M2047" s="6" t="s">
        <v>35</v>
      </c>
      <c r="N2047" s="6" t="s">
        <v>35</v>
      </c>
      <c r="O2047" s="6" t="s">
        <v>87</v>
      </c>
      <c r="P2047" s="6" t="s">
        <v>37</v>
      </c>
      <c r="Q2047" s="6" t="s">
        <v>37</v>
      </c>
      <c r="R2047" s="6" t="s">
        <v>37</v>
      </c>
      <c r="S2047" s="6" t="s">
        <v>37</v>
      </c>
      <c r="T2047" s="6" t="s">
        <v>37</v>
      </c>
      <c r="U2047" s="6" t="s">
        <v>37</v>
      </c>
      <c r="V2047" s="6" t="s">
        <v>37</v>
      </c>
      <c r="W2047" s="6" t="s">
        <v>154</v>
      </c>
      <c r="X2047" s="6" t="s">
        <v>940</v>
      </c>
      <c r="Y2047" s="6" t="s">
        <v>168</v>
      </c>
      <c r="Z2047" s="6" t="s">
        <v>5408</v>
      </c>
    </row>
    <row r="2048" spans="1:26" ht="13.2">
      <c r="A2048" s="5">
        <v>45177.441363634258</v>
      </c>
      <c r="B2048" s="6" t="s">
        <v>5413</v>
      </c>
      <c r="C2048" s="6" t="s">
        <v>44</v>
      </c>
      <c r="D2048" s="6" t="s">
        <v>5414</v>
      </c>
      <c r="E2048" s="6" t="s">
        <v>29</v>
      </c>
      <c r="F2048" s="6" t="s">
        <v>76</v>
      </c>
      <c r="G2048" s="6" t="s">
        <v>214</v>
      </c>
      <c r="H2048" s="6" t="s">
        <v>59</v>
      </c>
      <c r="I2048" s="6" t="s">
        <v>33</v>
      </c>
      <c r="J2048" s="6" t="s">
        <v>34</v>
      </c>
      <c r="K2048" s="6" t="s">
        <v>34</v>
      </c>
      <c r="L2048" s="6" t="s">
        <v>34</v>
      </c>
      <c r="M2048" s="6" t="s">
        <v>34</v>
      </c>
      <c r="N2048" s="6" t="s">
        <v>34</v>
      </c>
      <c r="O2048" s="6" t="s">
        <v>36</v>
      </c>
      <c r="P2048" s="6" t="s">
        <v>38</v>
      </c>
      <c r="Q2048" s="6" t="s">
        <v>38</v>
      </c>
      <c r="R2048" s="6" t="s">
        <v>38</v>
      </c>
      <c r="S2048" s="6" t="s">
        <v>38</v>
      </c>
      <c r="T2048" s="6" t="s">
        <v>38</v>
      </c>
      <c r="U2048" s="6" t="s">
        <v>38</v>
      </c>
      <c r="V2048" s="6" t="s">
        <v>38</v>
      </c>
      <c r="W2048" s="6" t="s">
        <v>238</v>
      </c>
      <c r="X2048" s="6" t="s">
        <v>1391</v>
      </c>
      <c r="Y2048" s="6" t="s">
        <v>3037</v>
      </c>
      <c r="Z2048" s="6" t="s">
        <v>5415</v>
      </c>
    </row>
    <row r="2049" spans="1:26" ht="13.2">
      <c r="A2049" s="5">
        <v>45177.44263690972</v>
      </c>
      <c r="B2049" s="6" t="s">
        <v>5416</v>
      </c>
      <c r="C2049" s="6" t="s">
        <v>27</v>
      </c>
      <c r="D2049" s="6" t="s">
        <v>255</v>
      </c>
      <c r="E2049" s="6" t="s">
        <v>75</v>
      </c>
      <c r="F2049" s="6" t="s">
        <v>30</v>
      </c>
      <c r="G2049" s="6" t="s">
        <v>31</v>
      </c>
      <c r="H2049" s="6" t="s">
        <v>59</v>
      </c>
      <c r="I2049" s="6" t="s">
        <v>33</v>
      </c>
      <c r="J2049" s="6" t="s">
        <v>35</v>
      </c>
      <c r="K2049" s="6" t="s">
        <v>35</v>
      </c>
      <c r="L2049" s="6" t="s">
        <v>35</v>
      </c>
      <c r="M2049" s="6" t="s">
        <v>35</v>
      </c>
      <c r="N2049" s="6" t="s">
        <v>35</v>
      </c>
      <c r="O2049" s="6" t="s">
        <v>49</v>
      </c>
      <c r="P2049" s="6" t="s">
        <v>37</v>
      </c>
      <c r="Q2049" s="6" t="s">
        <v>49</v>
      </c>
      <c r="R2049" s="6" t="s">
        <v>49</v>
      </c>
      <c r="S2049" s="6" t="s">
        <v>49</v>
      </c>
      <c r="T2049" s="6" t="s">
        <v>49</v>
      </c>
      <c r="U2049" s="6" t="s">
        <v>49</v>
      </c>
      <c r="V2049" s="6" t="s">
        <v>49</v>
      </c>
      <c r="W2049" s="6" t="s">
        <v>88</v>
      </c>
      <c r="X2049" s="6" t="s">
        <v>1320</v>
      </c>
      <c r="Y2049" s="6" t="s">
        <v>72</v>
      </c>
      <c r="Z2049" s="6" t="s">
        <v>5417</v>
      </c>
    </row>
    <row r="2050" spans="1:26" ht="13.2">
      <c r="A2050" s="5">
        <v>45177.444761481485</v>
      </c>
      <c r="B2050" s="6" t="s">
        <v>5418</v>
      </c>
      <c r="C2050" s="6" t="s">
        <v>27</v>
      </c>
      <c r="D2050" s="6" t="s">
        <v>500</v>
      </c>
      <c r="E2050" s="6" t="s">
        <v>29</v>
      </c>
      <c r="F2050" s="6" t="s">
        <v>30</v>
      </c>
      <c r="G2050" s="6" t="s">
        <v>403</v>
      </c>
      <c r="H2050" s="6" t="s">
        <v>83</v>
      </c>
      <c r="I2050" s="6" t="s">
        <v>33</v>
      </c>
      <c r="J2050" s="6" t="s">
        <v>48</v>
      </c>
      <c r="K2050" s="6" t="s">
        <v>48</v>
      </c>
      <c r="L2050" s="6" t="s">
        <v>48</v>
      </c>
      <c r="M2050" s="6" t="s">
        <v>48</v>
      </c>
      <c r="N2050" s="6" t="s">
        <v>48</v>
      </c>
      <c r="O2050" s="6" t="s">
        <v>49</v>
      </c>
      <c r="P2050" s="6" t="s">
        <v>49</v>
      </c>
      <c r="Q2050" s="6" t="s">
        <v>37</v>
      </c>
      <c r="R2050" s="6" t="s">
        <v>49</v>
      </c>
      <c r="S2050" s="6" t="s">
        <v>49</v>
      </c>
      <c r="T2050" s="6" t="s">
        <v>49</v>
      </c>
      <c r="U2050" s="6" t="s">
        <v>37</v>
      </c>
      <c r="V2050" s="6" t="s">
        <v>49</v>
      </c>
      <c r="W2050" s="6" t="s">
        <v>70</v>
      </c>
      <c r="X2050" s="6" t="s">
        <v>1246</v>
      </c>
      <c r="Y2050" s="6" t="s">
        <v>5419</v>
      </c>
      <c r="Z2050" s="6" t="s">
        <v>5420</v>
      </c>
    </row>
    <row r="2051" spans="1:26" ht="13.2">
      <c r="A2051" s="5">
        <v>45177.444900821763</v>
      </c>
      <c r="B2051" s="6" t="s">
        <v>5421</v>
      </c>
      <c r="C2051" s="6" t="s">
        <v>27</v>
      </c>
      <c r="D2051" s="6" t="s">
        <v>222</v>
      </c>
      <c r="E2051" s="6" t="s">
        <v>75</v>
      </c>
      <c r="F2051" s="6" t="s">
        <v>57</v>
      </c>
      <c r="G2051" s="6" t="s">
        <v>5422</v>
      </c>
      <c r="H2051" s="6" t="s">
        <v>59</v>
      </c>
      <c r="I2051" s="6" t="s">
        <v>33</v>
      </c>
      <c r="J2051" s="6" t="s">
        <v>326</v>
      </c>
      <c r="K2051" s="6" t="s">
        <v>35</v>
      </c>
      <c r="L2051" s="6" t="s">
        <v>48</v>
      </c>
      <c r="M2051" s="6" t="s">
        <v>35</v>
      </c>
      <c r="N2051" s="6" t="s">
        <v>34</v>
      </c>
      <c r="O2051" s="6" t="s">
        <v>87</v>
      </c>
      <c r="P2051" s="6" t="s">
        <v>37</v>
      </c>
      <c r="Q2051" s="6" t="s">
        <v>37</v>
      </c>
      <c r="R2051" s="6" t="s">
        <v>37</v>
      </c>
      <c r="S2051" s="6" t="s">
        <v>363</v>
      </c>
      <c r="T2051" s="6" t="s">
        <v>37</v>
      </c>
      <c r="U2051" s="6" t="s">
        <v>38</v>
      </c>
      <c r="V2051" s="6" t="s">
        <v>69</v>
      </c>
      <c r="W2051" s="6" t="s">
        <v>77</v>
      </c>
      <c r="X2051" s="6" t="s">
        <v>1223</v>
      </c>
      <c r="Y2051" s="6" t="s">
        <v>72</v>
      </c>
      <c r="Z2051" s="6" t="s">
        <v>5423</v>
      </c>
    </row>
    <row r="2052" spans="1:26" ht="13.2">
      <c r="A2052" s="5">
        <v>45177.444997708335</v>
      </c>
      <c r="B2052" s="6" t="s">
        <v>5424</v>
      </c>
      <c r="C2052" s="6" t="s">
        <v>27</v>
      </c>
      <c r="D2052" s="6" t="s">
        <v>5425</v>
      </c>
      <c r="E2052" s="6" t="s">
        <v>230</v>
      </c>
      <c r="F2052" s="6" t="s">
        <v>248</v>
      </c>
      <c r="G2052" s="6" t="s">
        <v>214</v>
      </c>
      <c r="H2052" s="6" t="s">
        <v>5426</v>
      </c>
      <c r="I2052" s="6" t="s">
        <v>33</v>
      </c>
      <c r="J2052" s="6" t="s">
        <v>35</v>
      </c>
      <c r="K2052" s="6" t="s">
        <v>48</v>
      </c>
      <c r="L2052" s="6" t="s">
        <v>48</v>
      </c>
      <c r="M2052" s="6" t="s">
        <v>48</v>
      </c>
      <c r="N2052" s="6" t="s">
        <v>48</v>
      </c>
      <c r="O2052" s="6" t="s">
        <v>87</v>
      </c>
      <c r="P2052" s="6" t="s">
        <v>37</v>
      </c>
      <c r="Q2052" s="6" t="s">
        <v>38</v>
      </c>
      <c r="R2052" s="6" t="s">
        <v>38</v>
      </c>
      <c r="S2052" s="6" t="s">
        <v>38</v>
      </c>
      <c r="T2052" s="6" t="s">
        <v>38</v>
      </c>
      <c r="U2052" s="6" t="s">
        <v>38</v>
      </c>
      <c r="V2052" s="6" t="s">
        <v>38</v>
      </c>
      <c r="W2052" s="6" t="s">
        <v>88</v>
      </c>
      <c r="X2052" s="6" t="s">
        <v>1045</v>
      </c>
      <c r="Y2052" s="6" t="s">
        <v>2461</v>
      </c>
      <c r="Z2052" s="6" t="s">
        <v>5427</v>
      </c>
    </row>
    <row r="2053" spans="1:26" ht="13.2">
      <c r="A2053" s="5">
        <v>45177.445480960647</v>
      </c>
      <c r="B2053" s="6" t="s">
        <v>5428</v>
      </c>
      <c r="C2053" s="6" t="s">
        <v>27</v>
      </c>
      <c r="D2053" s="6" t="s">
        <v>5429</v>
      </c>
      <c r="E2053" s="6" t="s">
        <v>75</v>
      </c>
      <c r="F2053" s="6" t="s">
        <v>30</v>
      </c>
      <c r="G2053" s="6" t="s">
        <v>31</v>
      </c>
      <c r="H2053" s="6" t="s">
        <v>83</v>
      </c>
      <c r="I2053" s="6" t="s">
        <v>33</v>
      </c>
      <c r="J2053" s="6" t="s">
        <v>35</v>
      </c>
      <c r="K2053" s="6" t="s">
        <v>35</v>
      </c>
      <c r="L2053" s="6" t="s">
        <v>48</v>
      </c>
      <c r="M2053" s="6" t="s">
        <v>48</v>
      </c>
      <c r="N2053" s="6" t="s">
        <v>48</v>
      </c>
      <c r="O2053" s="6" t="s">
        <v>49</v>
      </c>
      <c r="P2053" s="6" t="s">
        <v>49</v>
      </c>
      <c r="Q2053" s="6" t="s">
        <v>49</v>
      </c>
      <c r="R2053" s="6" t="s">
        <v>69</v>
      </c>
      <c r="S2053" s="6" t="s">
        <v>69</v>
      </c>
      <c r="T2053" s="6" t="s">
        <v>49</v>
      </c>
      <c r="U2053" s="6" t="s">
        <v>69</v>
      </c>
      <c r="V2053" s="6" t="s">
        <v>37</v>
      </c>
      <c r="W2053" s="6" t="s">
        <v>159</v>
      </c>
      <c r="X2053" s="6" t="s">
        <v>1180</v>
      </c>
      <c r="Y2053" s="6" t="s">
        <v>168</v>
      </c>
      <c r="Z2053" s="6" t="s">
        <v>5430</v>
      </c>
    </row>
    <row r="2054" spans="1:26" ht="13.2">
      <c r="A2054" s="5">
        <v>45177.452204456014</v>
      </c>
      <c r="B2054" s="6" t="s">
        <v>5441</v>
      </c>
      <c r="C2054" s="6" t="s">
        <v>27</v>
      </c>
      <c r="D2054" s="6" t="s">
        <v>66</v>
      </c>
      <c r="E2054" s="6" t="s">
        <v>29</v>
      </c>
      <c r="F2054" s="6" t="s">
        <v>30</v>
      </c>
      <c r="G2054" s="6" t="s">
        <v>5442</v>
      </c>
      <c r="H2054" s="6" t="s">
        <v>658</v>
      </c>
      <c r="I2054" s="6" t="s">
        <v>47</v>
      </c>
      <c r="J2054" s="6" t="s">
        <v>48</v>
      </c>
      <c r="K2054" s="6" t="s">
        <v>48</v>
      </c>
      <c r="L2054" s="6" t="s">
        <v>48</v>
      </c>
      <c r="M2054" s="6" t="s">
        <v>48</v>
      </c>
      <c r="N2054" s="6" t="s">
        <v>48</v>
      </c>
      <c r="O2054" s="6" t="s">
        <v>49</v>
      </c>
      <c r="P2054" s="6" t="s">
        <v>49</v>
      </c>
      <c r="Q2054" s="6" t="s">
        <v>49</v>
      </c>
      <c r="R2054" s="6" t="s">
        <v>49</v>
      </c>
      <c r="S2054" s="6" t="s">
        <v>49</v>
      </c>
      <c r="T2054" s="6" t="s">
        <v>49</v>
      </c>
      <c r="U2054" s="6" t="s">
        <v>37</v>
      </c>
      <c r="V2054" s="6" t="s">
        <v>37</v>
      </c>
      <c r="W2054" s="6" t="s">
        <v>88</v>
      </c>
      <c r="X2054" s="6" t="s">
        <v>2175</v>
      </c>
      <c r="Y2054" s="6" t="s">
        <v>393</v>
      </c>
      <c r="Z2054" s="6" t="s">
        <v>5443</v>
      </c>
    </row>
    <row r="2055" spans="1:26" ht="13.2">
      <c r="A2055" s="5">
        <v>45177.453921840279</v>
      </c>
      <c r="B2055" s="6" t="s">
        <v>5446</v>
      </c>
      <c r="C2055" s="6" t="s">
        <v>44</v>
      </c>
      <c r="D2055" s="6" t="s">
        <v>111</v>
      </c>
      <c r="E2055" s="6" t="s">
        <v>75</v>
      </c>
      <c r="F2055" s="6" t="s">
        <v>30</v>
      </c>
      <c r="G2055" s="6" t="s">
        <v>214</v>
      </c>
      <c r="H2055" s="6" t="s">
        <v>125</v>
      </c>
      <c r="I2055" s="6" t="s">
        <v>33</v>
      </c>
      <c r="J2055" s="6" t="s">
        <v>34</v>
      </c>
      <c r="K2055" s="6" t="s">
        <v>35</v>
      </c>
      <c r="L2055" s="6" t="s">
        <v>34</v>
      </c>
      <c r="M2055" s="6" t="s">
        <v>326</v>
      </c>
      <c r="N2055" s="6" t="s">
        <v>34</v>
      </c>
      <c r="O2055" s="6" t="s">
        <v>87</v>
      </c>
      <c r="P2055" s="6" t="s">
        <v>37</v>
      </c>
      <c r="Q2055" s="6" t="s">
        <v>37</v>
      </c>
      <c r="R2055" s="6" t="s">
        <v>37</v>
      </c>
      <c r="S2055" s="6" t="s">
        <v>37</v>
      </c>
      <c r="T2055" s="6" t="s">
        <v>37</v>
      </c>
      <c r="U2055" s="6" t="s">
        <v>38</v>
      </c>
      <c r="V2055" s="6" t="s">
        <v>38</v>
      </c>
      <c r="W2055" s="6" t="s">
        <v>95</v>
      </c>
      <c r="X2055" s="6" t="s">
        <v>5447</v>
      </c>
      <c r="Y2055" s="6" t="s">
        <v>5448</v>
      </c>
      <c r="Z2055" s="6" t="s">
        <v>5449</v>
      </c>
    </row>
    <row r="2056" spans="1:26" ht="13.2">
      <c r="A2056" s="5">
        <v>45177.453973136573</v>
      </c>
      <c r="B2056" s="6" t="s">
        <v>5450</v>
      </c>
      <c r="C2056" s="6" t="s">
        <v>27</v>
      </c>
      <c r="D2056" s="6" t="s">
        <v>993</v>
      </c>
      <c r="E2056" s="6" t="s">
        <v>230</v>
      </c>
      <c r="F2056" s="6" t="s">
        <v>30</v>
      </c>
      <c r="G2056" s="6" t="s">
        <v>58</v>
      </c>
      <c r="H2056" s="6" t="s">
        <v>1539</v>
      </c>
      <c r="I2056" s="6" t="s">
        <v>47</v>
      </c>
      <c r="J2056" s="6" t="s">
        <v>48</v>
      </c>
      <c r="K2056" s="6" t="s">
        <v>60</v>
      </c>
      <c r="L2056" s="6" t="s">
        <v>60</v>
      </c>
      <c r="M2056" s="6" t="s">
        <v>60</v>
      </c>
      <c r="N2056" s="6" t="s">
        <v>60</v>
      </c>
      <c r="O2056" s="6" t="s">
        <v>68</v>
      </c>
      <c r="P2056" s="6" t="s">
        <v>69</v>
      </c>
      <c r="Q2056" s="6" t="s">
        <v>49</v>
      </c>
      <c r="R2056" s="6" t="s">
        <v>69</v>
      </c>
      <c r="S2056" s="6" t="s">
        <v>69</v>
      </c>
      <c r="T2056" s="6" t="s">
        <v>69</v>
      </c>
      <c r="U2056" s="6" t="s">
        <v>69</v>
      </c>
      <c r="V2056" s="6" t="s">
        <v>69</v>
      </c>
      <c r="W2056" s="6" t="s">
        <v>50</v>
      </c>
      <c r="X2056" s="6" t="s">
        <v>978</v>
      </c>
      <c r="Y2056" s="6" t="s">
        <v>72</v>
      </c>
      <c r="Z2056" s="6" t="s">
        <v>5451</v>
      </c>
    </row>
    <row r="2057" spans="1:26" ht="13.2">
      <c r="A2057" s="5">
        <v>45177.45686395833</v>
      </c>
      <c r="B2057" s="6" t="s">
        <v>5454</v>
      </c>
      <c r="C2057" s="6" t="s">
        <v>44</v>
      </c>
      <c r="D2057" s="6" t="s">
        <v>521</v>
      </c>
      <c r="E2057" s="6" t="s">
        <v>29</v>
      </c>
      <c r="F2057" s="6" t="s">
        <v>30</v>
      </c>
      <c r="G2057" s="6" t="s">
        <v>31</v>
      </c>
      <c r="H2057" s="6" t="s">
        <v>46</v>
      </c>
      <c r="I2057" s="6" t="s">
        <v>33</v>
      </c>
      <c r="J2057" s="6" t="s">
        <v>35</v>
      </c>
      <c r="K2057" s="6" t="s">
        <v>35</v>
      </c>
      <c r="L2057" s="6" t="s">
        <v>35</v>
      </c>
      <c r="M2057" s="6" t="s">
        <v>35</v>
      </c>
      <c r="N2057" s="6" t="s">
        <v>35</v>
      </c>
      <c r="O2057" s="6" t="s">
        <v>87</v>
      </c>
      <c r="P2057" s="6" t="s">
        <v>37</v>
      </c>
      <c r="Q2057" s="6" t="s">
        <v>37</v>
      </c>
      <c r="R2057" s="6" t="s">
        <v>37</v>
      </c>
      <c r="S2057" s="6" t="s">
        <v>37</v>
      </c>
      <c r="T2057" s="6" t="s">
        <v>37</v>
      </c>
      <c r="U2057" s="6" t="s">
        <v>37</v>
      </c>
      <c r="V2057" s="6" t="s">
        <v>37</v>
      </c>
      <c r="W2057" s="6" t="s">
        <v>100</v>
      </c>
      <c r="X2057" s="6" t="s">
        <v>1652</v>
      </c>
      <c r="Y2057" s="6" t="s">
        <v>90</v>
      </c>
      <c r="Z2057" s="6" t="s">
        <v>5455</v>
      </c>
    </row>
    <row r="2058" spans="1:26" ht="13.2">
      <c r="A2058" s="5">
        <v>45177.467262847218</v>
      </c>
      <c r="B2058" s="6" t="s">
        <v>5456</v>
      </c>
      <c r="C2058" s="6" t="s">
        <v>27</v>
      </c>
      <c r="D2058" s="6" t="s">
        <v>5457</v>
      </c>
      <c r="E2058" s="6" t="s">
        <v>75</v>
      </c>
      <c r="F2058" s="6" t="s">
        <v>30</v>
      </c>
      <c r="G2058" s="6" t="s">
        <v>31</v>
      </c>
      <c r="H2058" s="6" t="s">
        <v>148</v>
      </c>
      <c r="I2058" s="6" t="s">
        <v>47</v>
      </c>
      <c r="J2058" s="6" t="s">
        <v>48</v>
      </c>
      <c r="K2058" s="6" t="s">
        <v>60</v>
      </c>
      <c r="L2058" s="6" t="s">
        <v>48</v>
      </c>
      <c r="M2058" s="6" t="s">
        <v>48</v>
      </c>
      <c r="N2058" s="6" t="s">
        <v>48</v>
      </c>
      <c r="O2058" s="6" t="s">
        <v>49</v>
      </c>
      <c r="P2058" s="6" t="s">
        <v>49</v>
      </c>
      <c r="Q2058" s="6" t="s">
        <v>49</v>
      </c>
      <c r="R2058" s="6" t="s">
        <v>49</v>
      </c>
      <c r="S2058" s="6" t="s">
        <v>49</v>
      </c>
      <c r="T2058" s="6" t="s">
        <v>49</v>
      </c>
      <c r="U2058" s="6" t="s">
        <v>49</v>
      </c>
      <c r="V2058" s="6" t="s">
        <v>49</v>
      </c>
      <c r="W2058" s="6" t="s">
        <v>266</v>
      </c>
      <c r="X2058" s="6" t="s">
        <v>974</v>
      </c>
      <c r="Y2058" s="6" t="s">
        <v>193</v>
      </c>
      <c r="Z2058" s="6" t="s">
        <v>5458</v>
      </c>
    </row>
    <row r="2059" spans="1:26" ht="13.2">
      <c r="A2059" s="5">
        <v>45177.473717881949</v>
      </c>
      <c r="B2059" s="6" t="s">
        <v>5459</v>
      </c>
      <c r="C2059" s="6" t="s">
        <v>27</v>
      </c>
      <c r="D2059" s="6" t="s">
        <v>5460</v>
      </c>
      <c r="E2059" s="6" t="s">
        <v>75</v>
      </c>
      <c r="F2059" s="6" t="s">
        <v>30</v>
      </c>
      <c r="G2059" s="6" t="s">
        <v>58</v>
      </c>
      <c r="H2059" s="6" t="s">
        <v>46</v>
      </c>
      <c r="I2059" s="6" t="s">
        <v>33</v>
      </c>
      <c r="J2059" s="6" t="s">
        <v>48</v>
      </c>
      <c r="K2059" s="6" t="s">
        <v>48</v>
      </c>
      <c r="L2059" s="6" t="s">
        <v>34</v>
      </c>
      <c r="M2059" s="6" t="s">
        <v>34</v>
      </c>
      <c r="N2059" s="6" t="s">
        <v>34</v>
      </c>
      <c r="O2059" s="6" t="s">
        <v>36</v>
      </c>
      <c r="P2059" s="6" t="s">
        <v>38</v>
      </c>
      <c r="Q2059" s="6" t="s">
        <v>49</v>
      </c>
      <c r="R2059" s="6" t="s">
        <v>38</v>
      </c>
      <c r="S2059" s="6" t="s">
        <v>37</v>
      </c>
      <c r="T2059" s="6" t="s">
        <v>37</v>
      </c>
      <c r="U2059" s="6" t="s">
        <v>37</v>
      </c>
      <c r="V2059" s="6" t="s">
        <v>37</v>
      </c>
      <c r="W2059" s="6" t="s">
        <v>70</v>
      </c>
      <c r="X2059" s="6" t="s">
        <v>1391</v>
      </c>
      <c r="Y2059" s="6" t="s">
        <v>306</v>
      </c>
      <c r="Z2059" s="6" t="s">
        <v>5461</v>
      </c>
    </row>
    <row r="2060" spans="1:26" ht="13.2">
      <c r="A2060" s="5">
        <v>45177.474903194445</v>
      </c>
      <c r="B2060" s="6" t="s">
        <v>5462</v>
      </c>
      <c r="C2060" s="6" t="s">
        <v>44</v>
      </c>
      <c r="D2060" s="6" t="s">
        <v>2589</v>
      </c>
      <c r="E2060" s="6" t="s">
        <v>75</v>
      </c>
      <c r="F2060" s="6" t="s">
        <v>57</v>
      </c>
      <c r="G2060" s="6" t="s">
        <v>31</v>
      </c>
      <c r="H2060" s="6" t="s">
        <v>112</v>
      </c>
      <c r="I2060" s="6" t="s">
        <v>33</v>
      </c>
      <c r="J2060" s="6" t="s">
        <v>48</v>
      </c>
      <c r="K2060" s="6" t="s">
        <v>48</v>
      </c>
      <c r="L2060" s="6" t="s">
        <v>48</v>
      </c>
      <c r="M2060" s="6" t="s">
        <v>48</v>
      </c>
      <c r="N2060" s="6" t="s">
        <v>48</v>
      </c>
      <c r="O2060" s="6" t="s">
        <v>49</v>
      </c>
      <c r="P2060" s="6" t="s">
        <v>49</v>
      </c>
      <c r="Q2060" s="6" t="s">
        <v>38</v>
      </c>
      <c r="R2060" s="6" t="s">
        <v>37</v>
      </c>
      <c r="S2060" s="6" t="s">
        <v>49</v>
      </c>
      <c r="T2060" s="6" t="s">
        <v>49</v>
      </c>
      <c r="U2060" s="6" t="s">
        <v>49</v>
      </c>
      <c r="V2060" s="6" t="s">
        <v>38</v>
      </c>
      <c r="W2060" s="6" t="s">
        <v>206</v>
      </c>
      <c r="X2060" s="6" t="s">
        <v>1058</v>
      </c>
      <c r="Y2060" s="6" t="s">
        <v>671</v>
      </c>
      <c r="Z2060" s="6" t="s">
        <v>5463</v>
      </c>
    </row>
    <row r="2061" spans="1:26" ht="13.2">
      <c r="A2061" s="5">
        <v>45177.477117060189</v>
      </c>
      <c r="B2061" s="6" t="s">
        <v>5464</v>
      </c>
      <c r="C2061" s="6" t="s">
        <v>27</v>
      </c>
      <c r="D2061" s="6" t="s">
        <v>5465</v>
      </c>
      <c r="E2061" s="6" t="s">
        <v>29</v>
      </c>
      <c r="F2061" s="6" t="s">
        <v>164</v>
      </c>
      <c r="G2061" s="6" t="s">
        <v>214</v>
      </c>
      <c r="H2061" s="6" t="s">
        <v>32</v>
      </c>
      <c r="I2061" s="6" t="s">
        <v>33</v>
      </c>
      <c r="J2061" s="6" t="s">
        <v>35</v>
      </c>
      <c r="K2061" s="6" t="s">
        <v>35</v>
      </c>
      <c r="L2061" s="6" t="s">
        <v>35</v>
      </c>
      <c r="M2061" s="6" t="s">
        <v>48</v>
      </c>
      <c r="N2061" s="6" t="s">
        <v>48</v>
      </c>
      <c r="O2061" s="6" t="s">
        <v>49</v>
      </c>
      <c r="P2061" s="6" t="s">
        <v>49</v>
      </c>
      <c r="Q2061" s="6" t="s">
        <v>37</v>
      </c>
      <c r="R2061" s="6" t="s">
        <v>49</v>
      </c>
      <c r="S2061" s="6" t="s">
        <v>49</v>
      </c>
      <c r="T2061" s="6" t="s">
        <v>49</v>
      </c>
      <c r="U2061" s="6" t="s">
        <v>49</v>
      </c>
      <c r="V2061" s="6" t="s">
        <v>37</v>
      </c>
      <c r="W2061" s="6" t="s">
        <v>5466</v>
      </c>
      <c r="X2061" s="6" t="s">
        <v>4103</v>
      </c>
      <c r="Y2061" s="6" t="s">
        <v>5467</v>
      </c>
      <c r="Z2061" s="6" t="s">
        <v>5468</v>
      </c>
    </row>
    <row r="2062" spans="1:26" ht="13.2">
      <c r="A2062" s="5">
        <v>45177.484682719907</v>
      </c>
      <c r="B2062" s="6" t="s">
        <v>5471</v>
      </c>
      <c r="C2062" s="6" t="s">
        <v>27</v>
      </c>
      <c r="D2062" s="6" t="s">
        <v>807</v>
      </c>
      <c r="E2062" s="6" t="s">
        <v>29</v>
      </c>
      <c r="F2062" s="6" t="s">
        <v>30</v>
      </c>
      <c r="G2062" s="6" t="s">
        <v>3129</v>
      </c>
      <c r="H2062" s="6" t="s">
        <v>226</v>
      </c>
      <c r="I2062" s="6" t="s">
        <v>47</v>
      </c>
      <c r="J2062" s="6" t="s">
        <v>48</v>
      </c>
      <c r="K2062" s="6" t="s">
        <v>48</v>
      </c>
      <c r="L2062" s="6" t="s">
        <v>48</v>
      </c>
      <c r="M2062" s="6" t="s">
        <v>48</v>
      </c>
      <c r="N2062" s="6" t="s">
        <v>48</v>
      </c>
      <c r="O2062" s="6" t="s">
        <v>49</v>
      </c>
      <c r="P2062" s="6" t="s">
        <v>49</v>
      </c>
      <c r="Q2062" s="6" t="s">
        <v>49</v>
      </c>
      <c r="R2062" s="6" t="s">
        <v>49</v>
      </c>
      <c r="S2062" s="6" t="s">
        <v>49</v>
      </c>
      <c r="T2062" s="6" t="s">
        <v>49</v>
      </c>
      <c r="U2062" s="6" t="s">
        <v>49</v>
      </c>
      <c r="V2062" s="6" t="s">
        <v>49</v>
      </c>
      <c r="W2062" s="6" t="s">
        <v>100</v>
      </c>
      <c r="X2062" s="6" t="s">
        <v>955</v>
      </c>
      <c r="Y2062" s="6" t="s">
        <v>168</v>
      </c>
      <c r="Z2062" s="6" t="s">
        <v>5472</v>
      </c>
    </row>
    <row r="2063" spans="1:26" ht="13.2">
      <c r="A2063" s="5">
        <v>45177.493797835647</v>
      </c>
      <c r="B2063" s="6" t="s">
        <v>5473</v>
      </c>
      <c r="C2063" s="6" t="s">
        <v>44</v>
      </c>
      <c r="D2063" s="6" t="s">
        <v>521</v>
      </c>
      <c r="E2063" s="6" t="s">
        <v>29</v>
      </c>
      <c r="F2063" s="6" t="s">
        <v>76</v>
      </c>
      <c r="G2063" s="6" t="s">
        <v>58</v>
      </c>
      <c r="H2063" s="6" t="s">
        <v>125</v>
      </c>
      <c r="I2063" s="6" t="s">
        <v>33</v>
      </c>
      <c r="J2063" s="6" t="s">
        <v>35</v>
      </c>
      <c r="K2063" s="6" t="s">
        <v>35</v>
      </c>
      <c r="L2063" s="6" t="s">
        <v>35</v>
      </c>
      <c r="M2063" s="6" t="s">
        <v>35</v>
      </c>
      <c r="N2063" s="6" t="s">
        <v>35</v>
      </c>
      <c r="O2063" s="6" t="s">
        <v>87</v>
      </c>
      <c r="P2063" s="6" t="s">
        <v>37</v>
      </c>
      <c r="Q2063" s="6" t="s">
        <v>37</v>
      </c>
      <c r="R2063" s="6" t="s">
        <v>49</v>
      </c>
      <c r="S2063" s="6" t="s">
        <v>37</v>
      </c>
      <c r="T2063" s="6" t="s">
        <v>37</v>
      </c>
      <c r="U2063" s="6" t="s">
        <v>37</v>
      </c>
      <c r="V2063" s="6" t="s">
        <v>49</v>
      </c>
      <c r="W2063" s="6" t="s">
        <v>139</v>
      </c>
      <c r="X2063" s="6" t="s">
        <v>2434</v>
      </c>
      <c r="Y2063" s="6" t="s">
        <v>983</v>
      </c>
      <c r="Z2063" s="6" t="s">
        <v>5474</v>
      </c>
    </row>
    <row r="2064" spans="1:26" ht="13.2">
      <c r="A2064" s="5">
        <v>45177.49751645833</v>
      </c>
      <c r="B2064" s="6" t="s">
        <v>5475</v>
      </c>
      <c r="C2064" s="6" t="s">
        <v>27</v>
      </c>
      <c r="D2064" s="6" t="s">
        <v>5476</v>
      </c>
      <c r="E2064" s="6" t="s">
        <v>75</v>
      </c>
      <c r="F2064" s="6" t="s">
        <v>164</v>
      </c>
      <c r="G2064" s="6" t="s">
        <v>214</v>
      </c>
      <c r="H2064" s="6" t="s">
        <v>32</v>
      </c>
      <c r="I2064" s="6" t="s">
        <v>33</v>
      </c>
      <c r="J2064" s="6" t="s">
        <v>35</v>
      </c>
      <c r="K2064" s="6" t="s">
        <v>48</v>
      </c>
      <c r="L2064" s="6" t="s">
        <v>34</v>
      </c>
      <c r="M2064" s="6" t="s">
        <v>48</v>
      </c>
      <c r="N2064" s="6" t="s">
        <v>35</v>
      </c>
      <c r="O2064" s="6" t="s">
        <v>49</v>
      </c>
      <c r="P2064" s="6" t="s">
        <v>49</v>
      </c>
      <c r="Q2064" s="6" t="s">
        <v>49</v>
      </c>
      <c r="R2064" s="6" t="s">
        <v>69</v>
      </c>
      <c r="S2064" s="6" t="s">
        <v>37</v>
      </c>
      <c r="T2064" s="6" t="s">
        <v>69</v>
      </c>
      <c r="U2064" s="6" t="s">
        <v>69</v>
      </c>
      <c r="V2064" s="6" t="s">
        <v>49</v>
      </c>
      <c r="W2064" s="6" t="s">
        <v>95</v>
      </c>
      <c r="X2064" s="6" t="s">
        <v>1391</v>
      </c>
      <c r="Y2064" s="6" t="s">
        <v>474</v>
      </c>
      <c r="Z2064" s="6" t="s">
        <v>5477</v>
      </c>
    </row>
    <row r="2065" spans="1:26" ht="13.2">
      <c r="A2065" s="5">
        <v>45177.568119664356</v>
      </c>
      <c r="B2065" s="6" t="s">
        <v>5478</v>
      </c>
      <c r="C2065" s="6" t="s">
        <v>44</v>
      </c>
      <c r="D2065" s="6" t="s">
        <v>2035</v>
      </c>
      <c r="E2065" s="6" t="s">
        <v>29</v>
      </c>
      <c r="F2065" s="6" t="s">
        <v>248</v>
      </c>
      <c r="G2065" s="6" t="s">
        <v>214</v>
      </c>
      <c r="H2065" s="6" t="s">
        <v>148</v>
      </c>
      <c r="I2065" s="6" t="s">
        <v>33</v>
      </c>
      <c r="J2065" s="6" t="s">
        <v>35</v>
      </c>
      <c r="K2065" s="6" t="s">
        <v>35</v>
      </c>
      <c r="L2065" s="6" t="s">
        <v>35</v>
      </c>
      <c r="M2065" s="6" t="s">
        <v>35</v>
      </c>
      <c r="N2065" s="6" t="s">
        <v>35</v>
      </c>
      <c r="O2065" s="6" t="s">
        <v>87</v>
      </c>
      <c r="P2065" s="6" t="s">
        <v>49</v>
      </c>
      <c r="Q2065" s="6" t="s">
        <v>37</v>
      </c>
      <c r="R2065" s="6" t="s">
        <v>37</v>
      </c>
      <c r="S2065" s="6" t="s">
        <v>37</v>
      </c>
      <c r="T2065" s="6" t="s">
        <v>37</v>
      </c>
      <c r="U2065" s="6" t="s">
        <v>37</v>
      </c>
      <c r="V2065" s="6" t="s">
        <v>49</v>
      </c>
      <c r="W2065" s="6" t="s">
        <v>106</v>
      </c>
      <c r="X2065" s="6" t="s">
        <v>1435</v>
      </c>
      <c r="Y2065" s="6" t="s">
        <v>516</v>
      </c>
      <c r="Z2065" s="6" t="s">
        <v>5479</v>
      </c>
    </row>
    <row r="2066" spans="1:26" ht="13.2">
      <c r="A2066" s="5">
        <v>45177.570704375001</v>
      </c>
      <c r="B2066" s="6" t="s">
        <v>5480</v>
      </c>
      <c r="C2066" s="6" t="s">
        <v>44</v>
      </c>
      <c r="D2066" s="6" t="s">
        <v>1222</v>
      </c>
      <c r="E2066" s="6" t="s">
        <v>29</v>
      </c>
      <c r="F2066" s="6" t="s">
        <v>30</v>
      </c>
      <c r="G2066" s="6" t="s">
        <v>5481</v>
      </c>
      <c r="H2066" s="6" t="s">
        <v>94</v>
      </c>
      <c r="I2066" s="6" t="s">
        <v>33</v>
      </c>
      <c r="J2066" s="6" t="s">
        <v>34</v>
      </c>
      <c r="K2066" s="6" t="s">
        <v>35</v>
      </c>
      <c r="L2066" s="6" t="s">
        <v>35</v>
      </c>
      <c r="M2066" s="6" t="s">
        <v>34</v>
      </c>
      <c r="N2066" s="6" t="s">
        <v>34</v>
      </c>
      <c r="O2066" s="6" t="s">
        <v>87</v>
      </c>
      <c r="P2066" s="6" t="s">
        <v>38</v>
      </c>
      <c r="Q2066" s="6" t="s">
        <v>37</v>
      </c>
      <c r="R2066" s="6" t="s">
        <v>38</v>
      </c>
      <c r="S2066" s="6" t="s">
        <v>37</v>
      </c>
      <c r="T2066" s="6" t="s">
        <v>37</v>
      </c>
      <c r="U2066" s="6" t="s">
        <v>37</v>
      </c>
      <c r="V2066" s="6" t="s">
        <v>38</v>
      </c>
      <c r="W2066" s="6" t="s">
        <v>1231</v>
      </c>
      <c r="X2066" s="6" t="s">
        <v>1468</v>
      </c>
      <c r="Y2066" s="6" t="s">
        <v>240</v>
      </c>
      <c r="Z2066" s="6" t="s">
        <v>5482</v>
      </c>
    </row>
    <row r="2067" spans="1:26" ht="13.2">
      <c r="A2067" s="5">
        <v>45177.581442349532</v>
      </c>
      <c r="B2067" s="6" t="s">
        <v>5483</v>
      </c>
      <c r="C2067" s="6" t="s">
        <v>44</v>
      </c>
      <c r="D2067" s="6" t="s">
        <v>2079</v>
      </c>
      <c r="E2067" s="6" t="s">
        <v>75</v>
      </c>
      <c r="F2067" s="6" t="s">
        <v>248</v>
      </c>
      <c r="G2067" s="6" t="s">
        <v>214</v>
      </c>
      <c r="H2067" s="6" t="s">
        <v>125</v>
      </c>
      <c r="I2067" s="6" t="s">
        <v>33</v>
      </c>
      <c r="J2067" s="6" t="s">
        <v>34</v>
      </c>
      <c r="K2067" s="6" t="s">
        <v>35</v>
      </c>
      <c r="L2067" s="6" t="s">
        <v>35</v>
      </c>
      <c r="M2067" s="6" t="s">
        <v>35</v>
      </c>
      <c r="N2067" s="6" t="s">
        <v>34</v>
      </c>
      <c r="O2067" s="6" t="s">
        <v>36</v>
      </c>
      <c r="P2067" s="6" t="s">
        <v>38</v>
      </c>
      <c r="Q2067" s="6" t="s">
        <v>38</v>
      </c>
      <c r="R2067" s="6" t="s">
        <v>37</v>
      </c>
      <c r="S2067" s="6" t="s">
        <v>37</v>
      </c>
      <c r="T2067" s="6" t="s">
        <v>38</v>
      </c>
      <c r="U2067" s="6" t="s">
        <v>38</v>
      </c>
      <c r="V2067" s="6" t="s">
        <v>38</v>
      </c>
      <c r="W2067" s="6" t="s">
        <v>95</v>
      </c>
      <c r="X2067" s="6" t="s">
        <v>1058</v>
      </c>
      <c r="Y2067" s="6" t="s">
        <v>965</v>
      </c>
      <c r="Z2067" s="6" t="s">
        <v>5484</v>
      </c>
    </row>
    <row r="2068" spans="1:26" ht="13.2">
      <c r="A2068" s="5">
        <v>45177.586640011577</v>
      </c>
      <c r="B2068" s="6" t="s">
        <v>5485</v>
      </c>
      <c r="C2068" s="6" t="s">
        <v>27</v>
      </c>
      <c r="D2068" s="6" t="s">
        <v>5486</v>
      </c>
      <c r="E2068" s="6" t="s">
        <v>29</v>
      </c>
      <c r="F2068" s="6" t="s">
        <v>164</v>
      </c>
      <c r="G2068" s="6" t="s">
        <v>214</v>
      </c>
      <c r="H2068" s="6" t="s">
        <v>32</v>
      </c>
      <c r="I2068" s="6" t="s">
        <v>47</v>
      </c>
      <c r="J2068" s="6" t="s">
        <v>48</v>
      </c>
      <c r="K2068" s="6" t="s">
        <v>48</v>
      </c>
      <c r="L2068" s="6" t="s">
        <v>48</v>
      </c>
      <c r="M2068" s="6" t="s">
        <v>48</v>
      </c>
      <c r="N2068" s="6" t="s">
        <v>48</v>
      </c>
      <c r="O2068" s="6" t="s">
        <v>49</v>
      </c>
      <c r="P2068" s="6" t="s">
        <v>49</v>
      </c>
      <c r="Q2068" s="6" t="s">
        <v>49</v>
      </c>
      <c r="R2068" s="6" t="s">
        <v>49</v>
      </c>
      <c r="S2068" s="6" t="s">
        <v>49</v>
      </c>
      <c r="T2068" s="6" t="s">
        <v>49</v>
      </c>
      <c r="U2068" s="6" t="s">
        <v>49</v>
      </c>
      <c r="V2068" s="6" t="s">
        <v>49</v>
      </c>
      <c r="W2068" s="6" t="s">
        <v>95</v>
      </c>
      <c r="X2068" s="6" t="s">
        <v>974</v>
      </c>
      <c r="Y2068" s="6" t="s">
        <v>3019</v>
      </c>
      <c r="Z2068" s="6" t="s">
        <v>5487</v>
      </c>
    </row>
    <row r="2069" spans="1:26" ht="13.2">
      <c r="A2069" s="5">
        <v>45177.590139930559</v>
      </c>
      <c r="B2069" s="6" t="s">
        <v>5490</v>
      </c>
      <c r="C2069" s="6" t="s">
        <v>44</v>
      </c>
      <c r="D2069" s="6" t="s">
        <v>5491</v>
      </c>
      <c r="E2069" s="6" t="s">
        <v>75</v>
      </c>
      <c r="F2069" s="6" t="s">
        <v>164</v>
      </c>
      <c r="G2069" s="6" t="s">
        <v>214</v>
      </c>
      <c r="H2069" s="6" t="s">
        <v>32</v>
      </c>
      <c r="I2069" s="6" t="s">
        <v>47</v>
      </c>
      <c r="J2069" s="6" t="s">
        <v>48</v>
      </c>
      <c r="K2069" s="6" t="s">
        <v>48</v>
      </c>
      <c r="L2069" s="6" t="s">
        <v>48</v>
      </c>
      <c r="M2069" s="6" t="s">
        <v>48</v>
      </c>
      <c r="N2069" s="6" t="s">
        <v>48</v>
      </c>
      <c r="O2069" s="6" t="s">
        <v>49</v>
      </c>
      <c r="P2069" s="6" t="s">
        <v>49</v>
      </c>
      <c r="Q2069" s="6" t="s">
        <v>49</v>
      </c>
      <c r="R2069" s="6" t="s">
        <v>49</v>
      </c>
      <c r="S2069" s="6" t="s">
        <v>49</v>
      </c>
      <c r="T2069" s="6" t="s">
        <v>49</v>
      </c>
      <c r="U2069" s="6" t="s">
        <v>49</v>
      </c>
      <c r="V2069" s="6" t="s">
        <v>49</v>
      </c>
      <c r="W2069" s="6" t="s">
        <v>95</v>
      </c>
      <c r="X2069" s="6" t="s">
        <v>1391</v>
      </c>
      <c r="Y2069" s="6" t="s">
        <v>2795</v>
      </c>
      <c r="Z2069" s="6" t="s">
        <v>5492</v>
      </c>
    </row>
    <row r="2070" spans="1:26" ht="13.2">
      <c r="A2070" s="5">
        <v>45177.593044641202</v>
      </c>
      <c r="B2070" s="6" t="s">
        <v>5497</v>
      </c>
      <c r="C2070" s="6" t="s">
        <v>27</v>
      </c>
      <c r="D2070" s="6" t="s">
        <v>657</v>
      </c>
      <c r="E2070" s="6" t="s">
        <v>75</v>
      </c>
      <c r="F2070" s="6" t="s">
        <v>30</v>
      </c>
      <c r="G2070" s="6" t="s">
        <v>31</v>
      </c>
      <c r="H2070" s="6" t="s">
        <v>125</v>
      </c>
      <c r="I2070" s="6" t="s">
        <v>33</v>
      </c>
      <c r="J2070" s="6" t="s">
        <v>35</v>
      </c>
      <c r="K2070" s="6" t="s">
        <v>48</v>
      </c>
      <c r="L2070" s="6" t="s">
        <v>35</v>
      </c>
      <c r="M2070" s="6" t="s">
        <v>48</v>
      </c>
      <c r="N2070" s="6" t="s">
        <v>35</v>
      </c>
      <c r="O2070" s="6" t="s">
        <v>49</v>
      </c>
      <c r="P2070" s="6" t="s">
        <v>49</v>
      </c>
      <c r="Q2070" s="6" t="s">
        <v>37</v>
      </c>
      <c r="R2070" s="6" t="s">
        <v>49</v>
      </c>
      <c r="S2070" s="6" t="s">
        <v>38</v>
      </c>
      <c r="T2070" s="6" t="s">
        <v>49</v>
      </c>
      <c r="U2070" s="6" t="s">
        <v>49</v>
      </c>
      <c r="V2070" s="6" t="s">
        <v>49</v>
      </c>
      <c r="W2070" s="6" t="s">
        <v>480</v>
      </c>
      <c r="X2070" s="6" t="s">
        <v>2540</v>
      </c>
      <c r="Y2070" s="6" t="s">
        <v>393</v>
      </c>
      <c r="Z2070" s="6" t="s">
        <v>5498</v>
      </c>
    </row>
    <row r="2071" spans="1:26" ht="13.2">
      <c r="A2071" s="5">
        <v>45177.596217858794</v>
      </c>
      <c r="B2071" s="6" t="s">
        <v>5505</v>
      </c>
      <c r="C2071" s="6" t="s">
        <v>27</v>
      </c>
      <c r="D2071" s="6" t="s">
        <v>4231</v>
      </c>
      <c r="E2071" s="6" t="s">
        <v>29</v>
      </c>
      <c r="F2071" s="6" t="s">
        <v>164</v>
      </c>
      <c r="G2071" s="6" t="s">
        <v>214</v>
      </c>
      <c r="H2071" s="6" t="s">
        <v>148</v>
      </c>
      <c r="I2071" s="6" t="s">
        <v>47</v>
      </c>
      <c r="J2071" s="6" t="s">
        <v>48</v>
      </c>
      <c r="K2071" s="6" t="s">
        <v>48</v>
      </c>
      <c r="L2071" s="6" t="s">
        <v>48</v>
      </c>
      <c r="M2071" s="6" t="s">
        <v>48</v>
      </c>
      <c r="N2071" s="6" t="s">
        <v>48</v>
      </c>
      <c r="O2071" s="6" t="s">
        <v>49</v>
      </c>
      <c r="P2071" s="6" t="s">
        <v>37</v>
      </c>
      <c r="Q2071" s="6" t="s">
        <v>37</v>
      </c>
      <c r="R2071" s="6" t="s">
        <v>37</v>
      </c>
      <c r="S2071" s="6" t="s">
        <v>49</v>
      </c>
      <c r="T2071" s="6" t="s">
        <v>49</v>
      </c>
      <c r="U2071" s="6" t="s">
        <v>37</v>
      </c>
      <c r="V2071" s="6" t="s">
        <v>49</v>
      </c>
      <c r="W2071" s="6" t="s">
        <v>713</v>
      </c>
      <c r="X2071" s="6" t="s">
        <v>940</v>
      </c>
      <c r="Y2071" s="6" t="s">
        <v>168</v>
      </c>
      <c r="Z2071" s="6" t="s">
        <v>5506</v>
      </c>
    </row>
    <row r="2072" spans="1:26" ht="13.2">
      <c r="A2072" s="5">
        <v>45177.603078738422</v>
      </c>
      <c r="B2072" s="6" t="s">
        <v>5485</v>
      </c>
      <c r="C2072" s="6" t="s">
        <v>27</v>
      </c>
      <c r="D2072" s="6" t="s">
        <v>5507</v>
      </c>
      <c r="E2072" s="6" t="s">
        <v>29</v>
      </c>
      <c r="F2072" s="6" t="s">
        <v>164</v>
      </c>
      <c r="G2072" s="6" t="s">
        <v>214</v>
      </c>
      <c r="H2072" s="6" t="s">
        <v>32</v>
      </c>
      <c r="I2072" s="6" t="s">
        <v>47</v>
      </c>
      <c r="J2072" s="6" t="s">
        <v>48</v>
      </c>
      <c r="K2072" s="6" t="s">
        <v>48</v>
      </c>
      <c r="L2072" s="6" t="s">
        <v>48</v>
      </c>
      <c r="M2072" s="6" t="s">
        <v>48</v>
      </c>
      <c r="N2072" s="6" t="s">
        <v>48</v>
      </c>
      <c r="O2072" s="6" t="s">
        <v>49</v>
      </c>
      <c r="P2072" s="6" t="s">
        <v>49</v>
      </c>
      <c r="Q2072" s="6" t="s">
        <v>49</v>
      </c>
      <c r="R2072" s="6" t="s">
        <v>49</v>
      </c>
      <c r="S2072" s="6" t="s">
        <v>49</v>
      </c>
      <c r="T2072" s="6" t="s">
        <v>49</v>
      </c>
      <c r="U2072" s="6" t="s">
        <v>49</v>
      </c>
      <c r="V2072" s="6" t="s">
        <v>49</v>
      </c>
      <c r="W2072" s="6" t="s">
        <v>95</v>
      </c>
      <c r="X2072" s="6" t="s">
        <v>1026</v>
      </c>
      <c r="Y2072" s="6" t="s">
        <v>4517</v>
      </c>
      <c r="Z2072" s="6" t="s">
        <v>5508</v>
      </c>
    </row>
    <row r="2073" spans="1:26" ht="13.2">
      <c r="A2073" s="5">
        <v>45177.606841678236</v>
      </c>
      <c r="B2073" s="6" t="s">
        <v>5490</v>
      </c>
      <c r="C2073" s="6" t="s">
        <v>44</v>
      </c>
      <c r="D2073" s="6" t="s">
        <v>5491</v>
      </c>
      <c r="E2073" s="6" t="s">
        <v>75</v>
      </c>
      <c r="F2073" s="6" t="s">
        <v>164</v>
      </c>
      <c r="G2073" s="6" t="s">
        <v>214</v>
      </c>
      <c r="H2073" s="6" t="s">
        <v>32</v>
      </c>
      <c r="I2073" s="6" t="s">
        <v>47</v>
      </c>
      <c r="J2073" s="6" t="s">
        <v>48</v>
      </c>
      <c r="K2073" s="6" t="s">
        <v>48</v>
      </c>
      <c r="L2073" s="6" t="s">
        <v>48</v>
      </c>
      <c r="M2073" s="6" t="s">
        <v>48</v>
      </c>
      <c r="N2073" s="6" t="s">
        <v>48</v>
      </c>
      <c r="O2073" s="6" t="s">
        <v>49</v>
      </c>
      <c r="P2073" s="6" t="s">
        <v>49</v>
      </c>
      <c r="Q2073" s="6" t="s">
        <v>49</v>
      </c>
      <c r="R2073" s="6" t="s">
        <v>49</v>
      </c>
      <c r="S2073" s="6" t="s">
        <v>49</v>
      </c>
      <c r="T2073" s="6" t="s">
        <v>49</v>
      </c>
      <c r="U2073" s="6" t="s">
        <v>49</v>
      </c>
      <c r="V2073" s="6" t="s">
        <v>49</v>
      </c>
      <c r="W2073" s="6" t="s">
        <v>95</v>
      </c>
      <c r="X2073" s="6" t="s">
        <v>1766</v>
      </c>
      <c r="Y2073" s="6" t="s">
        <v>286</v>
      </c>
      <c r="Z2073" s="6" t="s">
        <v>5509</v>
      </c>
    </row>
    <row r="2074" spans="1:26" ht="13.2">
      <c r="A2074" s="5">
        <v>45177.655028032408</v>
      </c>
      <c r="B2074" s="6" t="s">
        <v>5512</v>
      </c>
      <c r="C2074" s="6" t="s">
        <v>44</v>
      </c>
      <c r="D2074" s="6" t="s">
        <v>5513</v>
      </c>
      <c r="E2074" s="6" t="s">
        <v>75</v>
      </c>
      <c r="F2074" s="6" t="s">
        <v>30</v>
      </c>
      <c r="G2074" s="6" t="s">
        <v>2348</v>
      </c>
      <c r="H2074" s="6" t="s">
        <v>226</v>
      </c>
      <c r="I2074" s="6" t="s">
        <v>33</v>
      </c>
      <c r="J2074" s="6" t="s">
        <v>34</v>
      </c>
      <c r="K2074" s="6" t="s">
        <v>34</v>
      </c>
      <c r="L2074" s="6" t="s">
        <v>34</v>
      </c>
      <c r="M2074" s="6" t="s">
        <v>34</v>
      </c>
      <c r="N2074" s="6" t="s">
        <v>34</v>
      </c>
      <c r="O2074" s="6" t="s">
        <v>87</v>
      </c>
      <c r="P2074" s="6" t="s">
        <v>37</v>
      </c>
      <c r="Q2074" s="6" t="s">
        <v>37</v>
      </c>
      <c r="R2074" s="6" t="s">
        <v>37</v>
      </c>
      <c r="S2074" s="6" t="s">
        <v>37</v>
      </c>
      <c r="T2074" s="6" t="s">
        <v>37</v>
      </c>
      <c r="U2074" s="6" t="s">
        <v>37</v>
      </c>
      <c r="V2074" s="6" t="s">
        <v>37</v>
      </c>
      <c r="W2074" s="6" t="s">
        <v>191</v>
      </c>
      <c r="X2074" s="6" t="s">
        <v>1571</v>
      </c>
      <c r="Y2074" s="6" t="s">
        <v>151</v>
      </c>
      <c r="Z2074" s="6" t="s">
        <v>5514</v>
      </c>
    </row>
    <row r="2075" spans="1:26" ht="13.2">
      <c r="A2075" s="5">
        <v>45177.698509467591</v>
      </c>
      <c r="B2075" s="6" t="s">
        <v>5524</v>
      </c>
      <c r="C2075" s="6" t="s">
        <v>44</v>
      </c>
      <c r="D2075" s="6" t="s">
        <v>5525</v>
      </c>
      <c r="E2075" s="6" t="s">
        <v>75</v>
      </c>
      <c r="F2075" s="6" t="s">
        <v>30</v>
      </c>
      <c r="G2075" s="6" t="s">
        <v>31</v>
      </c>
      <c r="H2075" s="6" t="s">
        <v>112</v>
      </c>
      <c r="I2075" s="6" t="s">
        <v>33</v>
      </c>
      <c r="J2075" s="6" t="s">
        <v>34</v>
      </c>
      <c r="K2075" s="6" t="s">
        <v>35</v>
      </c>
      <c r="L2075" s="6" t="s">
        <v>34</v>
      </c>
      <c r="M2075" s="6" t="s">
        <v>35</v>
      </c>
      <c r="N2075" s="6" t="s">
        <v>34</v>
      </c>
      <c r="O2075" s="6" t="s">
        <v>87</v>
      </c>
      <c r="P2075" s="6" t="s">
        <v>37</v>
      </c>
      <c r="Q2075" s="6" t="s">
        <v>37</v>
      </c>
      <c r="R2075" s="6" t="s">
        <v>37</v>
      </c>
      <c r="S2075" s="6" t="s">
        <v>38</v>
      </c>
      <c r="T2075" s="6" t="s">
        <v>38</v>
      </c>
      <c r="U2075" s="6" t="s">
        <v>38</v>
      </c>
      <c r="V2075" s="6" t="s">
        <v>38</v>
      </c>
      <c r="W2075" s="6" t="s">
        <v>77</v>
      </c>
      <c r="X2075" s="6" t="s">
        <v>990</v>
      </c>
      <c r="Y2075" s="6" t="s">
        <v>1741</v>
      </c>
      <c r="Z2075" s="6" t="s">
        <v>5526</v>
      </c>
    </row>
    <row r="2076" spans="1:26" ht="13.2">
      <c r="A2076" s="5">
        <v>45177.708133761575</v>
      </c>
      <c r="B2076" s="6" t="s">
        <v>5530</v>
      </c>
      <c r="C2076" s="6" t="s">
        <v>27</v>
      </c>
      <c r="D2076" s="6" t="s">
        <v>5531</v>
      </c>
      <c r="E2076" s="6" t="s">
        <v>75</v>
      </c>
      <c r="F2076" s="6" t="s">
        <v>30</v>
      </c>
      <c r="G2076" s="6" t="s">
        <v>58</v>
      </c>
      <c r="H2076" s="6" t="s">
        <v>32</v>
      </c>
      <c r="I2076" s="6" t="s">
        <v>47</v>
      </c>
      <c r="J2076" s="6" t="s">
        <v>48</v>
      </c>
      <c r="K2076" s="6" t="s">
        <v>48</v>
      </c>
      <c r="L2076" s="6" t="s">
        <v>48</v>
      </c>
      <c r="M2076" s="6" t="s">
        <v>48</v>
      </c>
      <c r="N2076" s="6" t="s">
        <v>48</v>
      </c>
      <c r="O2076" s="6" t="s">
        <v>49</v>
      </c>
      <c r="P2076" s="6" t="s">
        <v>49</v>
      </c>
      <c r="Q2076" s="6" t="s">
        <v>49</v>
      </c>
      <c r="R2076" s="6" t="s">
        <v>49</v>
      </c>
      <c r="S2076" s="6" t="s">
        <v>49</v>
      </c>
      <c r="T2076" s="6" t="s">
        <v>49</v>
      </c>
      <c r="U2076" s="6" t="s">
        <v>49</v>
      </c>
      <c r="V2076" s="6" t="s">
        <v>49</v>
      </c>
      <c r="W2076" s="6" t="s">
        <v>106</v>
      </c>
      <c r="X2076" s="6" t="s">
        <v>1107</v>
      </c>
      <c r="Y2076" s="6" t="s">
        <v>1864</v>
      </c>
      <c r="Z2076" s="6" t="s">
        <v>5532</v>
      </c>
    </row>
    <row r="2077" spans="1:26" ht="13.2">
      <c r="A2077" s="5">
        <v>45177.760896423613</v>
      </c>
      <c r="B2077" s="6" t="s">
        <v>5541</v>
      </c>
      <c r="C2077" s="6" t="s">
        <v>44</v>
      </c>
      <c r="D2077" s="6" t="s">
        <v>366</v>
      </c>
      <c r="E2077" s="6" t="s">
        <v>56</v>
      </c>
      <c r="F2077" s="6" t="s">
        <v>30</v>
      </c>
      <c r="G2077" s="6" t="s">
        <v>403</v>
      </c>
      <c r="H2077" s="6" t="s">
        <v>148</v>
      </c>
      <c r="I2077" s="6" t="s">
        <v>33</v>
      </c>
      <c r="J2077" s="6" t="s">
        <v>35</v>
      </c>
      <c r="K2077" s="6" t="s">
        <v>35</v>
      </c>
      <c r="L2077" s="6" t="s">
        <v>35</v>
      </c>
      <c r="M2077" s="6" t="s">
        <v>35</v>
      </c>
      <c r="N2077" s="6" t="s">
        <v>35</v>
      </c>
      <c r="O2077" s="6" t="s">
        <v>87</v>
      </c>
      <c r="P2077" s="6" t="s">
        <v>37</v>
      </c>
      <c r="Q2077" s="6" t="s">
        <v>37</v>
      </c>
      <c r="R2077" s="6" t="s">
        <v>37</v>
      </c>
      <c r="S2077" s="6" t="s">
        <v>37</v>
      </c>
      <c r="T2077" s="6" t="s">
        <v>49</v>
      </c>
      <c r="U2077" s="6" t="s">
        <v>37</v>
      </c>
      <c r="V2077" s="6" t="s">
        <v>37</v>
      </c>
      <c r="W2077" s="6" t="s">
        <v>50</v>
      </c>
      <c r="X2077" s="6" t="s">
        <v>1444</v>
      </c>
      <c r="Y2077" s="6" t="s">
        <v>5542</v>
      </c>
      <c r="Z2077" s="6" t="s">
        <v>5543</v>
      </c>
    </row>
    <row r="2078" spans="1:26" ht="13.2">
      <c r="A2078" s="5">
        <v>45177.808542488427</v>
      </c>
      <c r="B2078" s="6" t="s">
        <v>5550</v>
      </c>
      <c r="C2078" s="6" t="s">
        <v>27</v>
      </c>
      <c r="D2078" s="6" t="s">
        <v>5551</v>
      </c>
      <c r="E2078" s="6" t="s">
        <v>29</v>
      </c>
      <c r="F2078" s="6" t="s">
        <v>30</v>
      </c>
      <c r="G2078" s="6" t="s">
        <v>31</v>
      </c>
      <c r="H2078" s="6" t="s">
        <v>46</v>
      </c>
      <c r="I2078" s="6" t="s">
        <v>47</v>
      </c>
      <c r="J2078" s="6" t="s">
        <v>48</v>
      </c>
      <c r="K2078" s="6" t="s">
        <v>48</v>
      </c>
      <c r="L2078" s="6" t="s">
        <v>48</v>
      </c>
      <c r="M2078" s="6" t="s">
        <v>48</v>
      </c>
      <c r="N2078" s="6" t="s">
        <v>48</v>
      </c>
      <c r="O2078" s="6" t="s">
        <v>49</v>
      </c>
      <c r="P2078" s="6" t="s">
        <v>49</v>
      </c>
      <c r="Q2078" s="6" t="s">
        <v>49</v>
      </c>
      <c r="R2078" s="6" t="s">
        <v>49</v>
      </c>
      <c r="S2078" s="6" t="s">
        <v>49</v>
      </c>
      <c r="T2078" s="6" t="s">
        <v>49</v>
      </c>
      <c r="U2078" s="6" t="s">
        <v>49</v>
      </c>
      <c r="V2078" s="6" t="s">
        <v>49</v>
      </c>
      <c r="W2078" s="6" t="s">
        <v>50</v>
      </c>
      <c r="X2078" s="6" t="s">
        <v>1175</v>
      </c>
      <c r="Y2078" s="6" t="s">
        <v>97</v>
      </c>
      <c r="Z2078" s="6" t="s">
        <v>5552</v>
      </c>
    </row>
    <row r="2079" spans="1:26" ht="13.2">
      <c r="A2079" s="5">
        <v>45177.839795543987</v>
      </c>
      <c r="B2079" s="6" t="s">
        <v>5555</v>
      </c>
      <c r="C2079" s="6" t="s">
        <v>44</v>
      </c>
      <c r="D2079" s="6" t="s">
        <v>5556</v>
      </c>
      <c r="E2079" s="6" t="s">
        <v>75</v>
      </c>
      <c r="F2079" s="6" t="s">
        <v>76</v>
      </c>
      <c r="G2079" s="6" t="s">
        <v>31</v>
      </c>
      <c r="H2079" s="6" t="s">
        <v>83</v>
      </c>
      <c r="I2079" s="6" t="s">
        <v>33</v>
      </c>
      <c r="J2079" s="6" t="s">
        <v>35</v>
      </c>
      <c r="K2079" s="6" t="s">
        <v>48</v>
      </c>
      <c r="L2079" s="6" t="s">
        <v>35</v>
      </c>
      <c r="M2079" s="6" t="s">
        <v>35</v>
      </c>
      <c r="N2079" s="6" t="s">
        <v>48</v>
      </c>
      <c r="O2079" s="6" t="s">
        <v>49</v>
      </c>
      <c r="P2079" s="6" t="s">
        <v>37</v>
      </c>
      <c r="Q2079" s="6" t="s">
        <v>37</v>
      </c>
      <c r="R2079" s="6" t="s">
        <v>49</v>
      </c>
      <c r="S2079" s="6" t="s">
        <v>37</v>
      </c>
      <c r="T2079" s="6" t="s">
        <v>49</v>
      </c>
      <c r="U2079" s="6" t="s">
        <v>49</v>
      </c>
      <c r="V2079" s="6" t="s">
        <v>37</v>
      </c>
      <c r="W2079" s="6" t="s">
        <v>77</v>
      </c>
      <c r="X2079" s="6" t="s">
        <v>1461</v>
      </c>
      <c r="Y2079" s="6" t="s">
        <v>1581</v>
      </c>
      <c r="Z2079" s="6" t="s">
        <v>5557</v>
      </c>
    </row>
    <row r="2080" spans="1:26" ht="13.2">
      <c r="A2080" s="5">
        <v>45177.846064826386</v>
      </c>
      <c r="B2080" s="6" t="s">
        <v>1739</v>
      </c>
      <c r="C2080" s="6" t="s">
        <v>44</v>
      </c>
      <c r="D2080" s="6" t="s">
        <v>1740</v>
      </c>
      <c r="E2080" s="6" t="s">
        <v>75</v>
      </c>
      <c r="F2080" s="6" t="s">
        <v>76</v>
      </c>
      <c r="G2080" s="6" t="s">
        <v>58</v>
      </c>
      <c r="H2080" s="6" t="s">
        <v>125</v>
      </c>
      <c r="I2080" s="6" t="s">
        <v>33</v>
      </c>
      <c r="J2080" s="6" t="s">
        <v>35</v>
      </c>
      <c r="K2080" s="6" t="s">
        <v>35</v>
      </c>
      <c r="L2080" s="6" t="s">
        <v>35</v>
      </c>
      <c r="M2080" s="6" t="s">
        <v>35</v>
      </c>
      <c r="N2080" s="6" t="s">
        <v>35</v>
      </c>
      <c r="O2080" s="6" t="s">
        <v>87</v>
      </c>
      <c r="P2080" s="6" t="s">
        <v>37</v>
      </c>
      <c r="Q2080" s="6" t="s">
        <v>37</v>
      </c>
      <c r="R2080" s="6" t="s">
        <v>49</v>
      </c>
      <c r="S2080" s="6" t="s">
        <v>37</v>
      </c>
      <c r="T2080" s="6" t="s">
        <v>37</v>
      </c>
      <c r="U2080" s="6" t="s">
        <v>37</v>
      </c>
      <c r="V2080" s="6" t="s">
        <v>37</v>
      </c>
      <c r="W2080" s="6" t="s">
        <v>113</v>
      </c>
      <c r="X2080" s="6" t="s">
        <v>1435</v>
      </c>
      <c r="Y2080" s="6" t="s">
        <v>1674</v>
      </c>
      <c r="Z2080" s="6" t="s">
        <v>5561</v>
      </c>
    </row>
    <row r="2081" spans="1:33" ht="13.2">
      <c r="A2081" s="5">
        <v>45177.962700613425</v>
      </c>
      <c r="B2081" s="6" t="s">
        <v>5566</v>
      </c>
      <c r="C2081" s="6" t="s">
        <v>27</v>
      </c>
      <c r="D2081" s="6" t="s">
        <v>5567</v>
      </c>
      <c r="E2081" s="6" t="s">
        <v>230</v>
      </c>
      <c r="F2081" s="6" t="s">
        <v>30</v>
      </c>
      <c r="G2081" s="6" t="s">
        <v>58</v>
      </c>
      <c r="H2081" s="6" t="s">
        <v>125</v>
      </c>
      <c r="I2081" s="6" t="s">
        <v>47</v>
      </c>
      <c r="J2081" s="6" t="s">
        <v>48</v>
      </c>
      <c r="K2081" s="6" t="s">
        <v>48</v>
      </c>
      <c r="L2081" s="6" t="s">
        <v>48</v>
      </c>
      <c r="M2081" s="6" t="s">
        <v>48</v>
      </c>
      <c r="N2081" s="6" t="s">
        <v>48</v>
      </c>
      <c r="O2081" s="6" t="s">
        <v>49</v>
      </c>
      <c r="P2081" s="6" t="s">
        <v>49</v>
      </c>
      <c r="Q2081" s="6" t="s">
        <v>49</v>
      </c>
      <c r="R2081" s="6" t="s">
        <v>49</v>
      </c>
      <c r="S2081" s="6" t="s">
        <v>49</v>
      </c>
      <c r="T2081" s="6" t="s">
        <v>49</v>
      </c>
      <c r="U2081" s="6" t="s">
        <v>37</v>
      </c>
      <c r="V2081" s="6" t="s">
        <v>37</v>
      </c>
      <c r="W2081" s="6" t="s">
        <v>106</v>
      </c>
      <c r="X2081" s="6" t="s">
        <v>1004</v>
      </c>
      <c r="Y2081" s="6" t="s">
        <v>156</v>
      </c>
      <c r="Z2081" s="6" t="s">
        <v>5568</v>
      </c>
    </row>
    <row r="2082" spans="1:33" ht="13.2">
      <c r="A2082" s="5">
        <v>45177.978884976852</v>
      </c>
      <c r="B2082" s="6" t="s">
        <v>5569</v>
      </c>
      <c r="C2082" s="6" t="s">
        <v>44</v>
      </c>
      <c r="D2082" s="6" t="s">
        <v>5570</v>
      </c>
      <c r="E2082" s="6" t="s">
        <v>29</v>
      </c>
      <c r="F2082" s="6" t="s">
        <v>30</v>
      </c>
      <c r="G2082" s="6" t="s">
        <v>5571</v>
      </c>
      <c r="H2082" s="6" t="s">
        <v>201</v>
      </c>
      <c r="I2082" s="6" t="s">
        <v>47</v>
      </c>
      <c r="J2082" s="6" t="s">
        <v>48</v>
      </c>
      <c r="K2082" s="6" t="s">
        <v>35</v>
      </c>
      <c r="L2082" s="6" t="s">
        <v>60</v>
      </c>
      <c r="M2082" s="6" t="s">
        <v>35</v>
      </c>
      <c r="N2082" s="6" t="s">
        <v>35</v>
      </c>
      <c r="O2082" s="6" t="s">
        <v>87</v>
      </c>
      <c r="P2082" s="6" t="s">
        <v>69</v>
      </c>
      <c r="Q2082" s="6" t="s">
        <v>37</v>
      </c>
      <c r="R2082" s="6" t="s">
        <v>69</v>
      </c>
      <c r="S2082" s="6" t="s">
        <v>69</v>
      </c>
      <c r="T2082" s="6" t="s">
        <v>69</v>
      </c>
      <c r="U2082" s="6" t="s">
        <v>69</v>
      </c>
      <c r="V2082" s="6" t="s">
        <v>49</v>
      </c>
      <c r="W2082" s="6" t="s">
        <v>50</v>
      </c>
      <c r="X2082" s="6" t="s">
        <v>1698</v>
      </c>
      <c r="Y2082" s="6" t="s">
        <v>393</v>
      </c>
      <c r="Z2082" s="6" t="s">
        <v>5572</v>
      </c>
    </row>
    <row r="2083" spans="1:33" ht="13.2">
      <c r="A2083" s="3"/>
      <c r="B2083" s="3"/>
      <c r="C2083" s="3"/>
      <c r="D2083" s="3"/>
      <c r="E2083" s="4"/>
      <c r="F2083" s="3"/>
      <c r="G2083" s="4"/>
      <c r="H2083" s="3"/>
      <c r="I2083" s="3"/>
      <c r="J2083" s="3"/>
      <c r="K2083" s="3"/>
      <c r="L2083" s="3"/>
      <c r="M2083" s="3"/>
      <c r="N2083" s="3"/>
      <c r="O2083" s="3"/>
      <c r="P2083" s="3"/>
      <c r="Q2083" s="3"/>
      <c r="R2083" s="3"/>
      <c r="S2083" s="3"/>
      <c r="T2083" s="3"/>
      <c r="U2083" s="3"/>
      <c r="V2083" s="3"/>
      <c r="W2083" s="4"/>
      <c r="X2083" s="4"/>
      <c r="Y2083" s="4"/>
      <c r="Z2083" s="4"/>
      <c r="AA2083" s="4"/>
      <c r="AB2083" s="3"/>
      <c r="AC2083" s="3"/>
      <c r="AD2083" s="3"/>
      <c r="AE2083" s="3"/>
      <c r="AF2083" s="3"/>
      <c r="AG2083" s="3"/>
    </row>
    <row r="2084" spans="1:33" ht="13.2">
      <c r="A2084" s="3"/>
      <c r="B2084" s="3"/>
      <c r="C2084" s="3"/>
      <c r="D2084" s="3"/>
      <c r="E2084" s="4"/>
      <c r="F2084" s="3"/>
      <c r="G2084" s="4"/>
      <c r="H2084" s="3"/>
      <c r="I2084" s="3"/>
      <c r="J2084" s="3"/>
      <c r="K2084" s="3"/>
      <c r="L2084" s="3"/>
      <c r="M2084" s="3"/>
      <c r="N2084" s="3"/>
      <c r="O2084" s="3"/>
      <c r="P2084" s="3"/>
      <c r="Q2084" s="3"/>
      <c r="R2084" s="3"/>
      <c r="S2084" s="3"/>
      <c r="T2084" s="3"/>
      <c r="U2084" s="3"/>
      <c r="V2084" s="3"/>
      <c r="W2084" s="4"/>
      <c r="X2084" s="4"/>
      <c r="Y2084" s="4"/>
      <c r="Z2084" s="4"/>
      <c r="AA2084" s="4"/>
      <c r="AB2084" s="3"/>
      <c r="AC2084" s="3"/>
      <c r="AD2084" s="3"/>
      <c r="AE2084" s="3"/>
      <c r="AF2084" s="3"/>
      <c r="AG2084" s="3"/>
    </row>
    <row r="2085" spans="1:33" ht="13.2">
      <c r="A2085" s="3"/>
      <c r="B2085" s="3"/>
      <c r="C2085" s="3"/>
      <c r="D2085" s="3"/>
      <c r="E2085" s="4"/>
      <c r="F2085" s="3"/>
      <c r="G2085" s="4"/>
      <c r="H2085" s="3"/>
      <c r="I2085" s="3"/>
      <c r="J2085" s="3"/>
      <c r="K2085" s="3"/>
      <c r="L2085" s="3"/>
      <c r="M2085" s="3"/>
      <c r="N2085" s="3"/>
      <c r="O2085" s="3"/>
      <c r="P2085" s="3"/>
      <c r="Q2085" s="3"/>
      <c r="R2085" s="3"/>
      <c r="S2085" s="3"/>
      <c r="T2085" s="3"/>
      <c r="U2085" s="3"/>
      <c r="V2085" s="3"/>
      <c r="W2085" s="4"/>
      <c r="X2085" s="4"/>
      <c r="Y2085" s="4"/>
      <c r="Z2085" s="4"/>
      <c r="AA2085" s="4"/>
      <c r="AB2085" s="3"/>
      <c r="AC2085" s="3"/>
      <c r="AD2085" s="3"/>
      <c r="AE2085" s="3"/>
      <c r="AF2085" s="3"/>
      <c r="AG2085" s="3"/>
    </row>
    <row r="2086" spans="1:33" ht="13.2">
      <c r="A2086" s="3"/>
      <c r="B2086" s="3"/>
      <c r="C2086" s="3"/>
      <c r="D2086" s="3"/>
      <c r="E2086" s="4"/>
      <c r="F2086" s="3"/>
      <c r="G2086" s="4"/>
      <c r="H2086" s="3"/>
      <c r="I2086" s="3"/>
      <c r="J2086" s="3"/>
      <c r="K2086" s="3"/>
      <c r="L2086" s="3"/>
      <c r="M2086" s="3"/>
      <c r="N2086" s="3"/>
      <c r="O2086" s="3"/>
      <c r="P2086" s="3"/>
      <c r="Q2086" s="3"/>
      <c r="R2086" s="3"/>
      <c r="S2086" s="3"/>
      <c r="T2086" s="3"/>
      <c r="U2086" s="3"/>
      <c r="V2086" s="3"/>
      <c r="W2086" s="4"/>
      <c r="X2086" s="4"/>
      <c r="Y2086" s="4"/>
      <c r="Z2086" s="4"/>
      <c r="AA2086" s="4"/>
      <c r="AB2086" s="3"/>
      <c r="AC2086" s="3"/>
      <c r="AD2086" s="3"/>
      <c r="AE2086" s="3"/>
      <c r="AF2086" s="3"/>
      <c r="AG2086" s="3"/>
    </row>
    <row r="2087" spans="1:33" ht="13.2">
      <c r="A2087" s="3"/>
      <c r="B2087" s="3"/>
      <c r="C2087" s="3"/>
      <c r="D2087" s="3"/>
      <c r="E2087" s="4"/>
      <c r="F2087" s="3"/>
      <c r="G2087" s="4"/>
      <c r="H2087" s="3"/>
      <c r="I2087" s="3"/>
      <c r="J2087" s="3"/>
      <c r="K2087" s="3"/>
      <c r="L2087" s="3"/>
      <c r="M2087" s="3"/>
      <c r="N2087" s="3"/>
      <c r="O2087" s="3"/>
      <c r="P2087" s="3"/>
      <c r="Q2087" s="3"/>
      <c r="R2087" s="3"/>
      <c r="S2087" s="3"/>
      <c r="T2087" s="3"/>
      <c r="U2087" s="3"/>
      <c r="V2087" s="3"/>
      <c r="W2087" s="4"/>
      <c r="X2087" s="4"/>
      <c r="Y2087" s="4"/>
      <c r="Z2087" s="4"/>
      <c r="AA2087" s="4"/>
      <c r="AB2087" s="3"/>
      <c r="AC2087" s="3"/>
      <c r="AD2087" s="3"/>
      <c r="AE2087" s="3"/>
      <c r="AF2087" s="3"/>
      <c r="AG2087" s="3"/>
    </row>
    <row r="2088" spans="1:33" ht="13.2">
      <c r="A2088" s="3"/>
      <c r="B2088" s="3"/>
      <c r="C2088" s="3"/>
      <c r="D2088" s="3"/>
      <c r="E2088" s="4"/>
      <c r="F2088" s="3"/>
      <c r="G2088" s="4"/>
      <c r="H2088" s="3"/>
      <c r="I2088" s="3"/>
      <c r="J2088" s="3"/>
      <c r="K2088" s="3"/>
      <c r="L2088" s="3"/>
      <c r="M2088" s="3"/>
      <c r="N2088" s="3"/>
      <c r="O2088" s="3"/>
      <c r="P2088" s="3"/>
      <c r="Q2088" s="3"/>
      <c r="R2088" s="3"/>
      <c r="S2088" s="3"/>
      <c r="T2088" s="3"/>
      <c r="U2088" s="3"/>
      <c r="V2088" s="3"/>
      <c r="W2088" s="4"/>
      <c r="X2088" s="4"/>
      <c r="Y2088" s="4"/>
      <c r="Z2088" s="4"/>
      <c r="AA2088" s="4"/>
      <c r="AB2088" s="3"/>
      <c r="AC2088" s="3"/>
      <c r="AD2088" s="3"/>
      <c r="AE2088" s="3"/>
      <c r="AF2088" s="3"/>
      <c r="AG2088" s="3"/>
    </row>
    <row r="2089" spans="1:33" ht="13.2">
      <c r="A2089" s="3"/>
      <c r="B2089" s="3"/>
      <c r="C2089" s="3"/>
      <c r="D2089" s="3"/>
      <c r="E2089" s="4"/>
      <c r="F2089" s="3"/>
      <c r="G2089" s="4"/>
      <c r="H2089" s="3"/>
      <c r="I2089" s="3"/>
      <c r="J2089" s="3"/>
      <c r="K2089" s="3"/>
      <c r="L2089" s="3"/>
      <c r="M2089" s="3"/>
      <c r="N2089" s="3"/>
      <c r="O2089" s="3"/>
      <c r="P2089" s="3"/>
      <c r="Q2089" s="3"/>
      <c r="R2089" s="3"/>
      <c r="S2089" s="3"/>
      <c r="T2089" s="3"/>
      <c r="U2089" s="3"/>
      <c r="V2089" s="3"/>
      <c r="W2089" s="4"/>
      <c r="X2089" s="4"/>
      <c r="Y2089" s="4"/>
      <c r="Z2089" s="4"/>
      <c r="AA2089" s="4"/>
      <c r="AB2089" s="3"/>
      <c r="AC2089" s="3"/>
      <c r="AD2089" s="3"/>
      <c r="AE2089" s="3"/>
      <c r="AF2089" s="3"/>
      <c r="AG2089" s="3"/>
    </row>
    <row r="2090" spans="1:33" ht="13.2">
      <c r="A2090" s="3"/>
      <c r="B2090" s="3"/>
      <c r="C2090" s="3"/>
      <c r="D2090" s="3"/>
      <c r="E2090" s="4"/>
      <c r="F2090" s="3"/>
      <c r="G2090" s="4"/>
      <c r="H2090" s="3"/>
      <c r="I2090" s="3"/>
      <c r="J2090" s="3"/>
      <c r="K2090" s="3"/>
      <c r="L2090" s="3"/>
      <c r="M2090" s="3"/>
      <c r="N2090" s="3"/>
      <c r="O2090" s="3"/>
      <c r="P2090" s="3"/>
      <c r="Q2090" s="3"/>
      <c r="R2090" s="3"/>
      <c r="S2090" s="3"/>
      <c r="T2090" s="3"/>
      <c r="U2090" s="3"/>
      <c r="V2090" s="3"/>
      <c r="W2090" s="4"/>
      <c r="X2090" s="4"/>
      <c r="Y2090" s="4"/>
      <c r="Z2090" s="4"/>
      <c r="AA2090" s="4"/>
      <c r="AB2090" s="3"/>
      <c r="AC2090" s="3"/>
      <c r="AD2090" s="3"/>
      <c r="AE2090" s="3"/>
      <c r="AF2090" s="3"/>
      <c r="AG2090" s="3"/>
    </row>
    <row r="2091" spans="1:33" ht="13.2">
      <c r="A2091" s="3"/>
      <c r="B2091" s="3"/>
      <c r="C2091" s="3"/>
      <c r="D2091" s="3"/>
      <c r="E2091" s="4"/>
      <c r="F2091" s="3"/>
      <c r="G2091" s="4"/>
      <c r="H2091" s="3"/>
      <c r="I2091" s="3"/>
      <c r="J2091" s="3"/>
      <c r="K2091" s="3"/>
      <c r="L2091" s="3"/>
      <c r="M2091" s="3"/>
      <c r="N2091" s="3"/>
      <c r="O2091" s="3"/>
      <c r="P2091" s="3"/>
      <c r="Q2091" s="3"/>
      <c r="R2091" s="3"/>
      <c r="S2091" s="3"/>
      <c r="T2091" s="3"/>
      <c r="U2091" s="3"/>
      <c r="V2091" s="3"/>
      <c r="W2091" s="4"/>
      <c r="X2091" s="4"/>
      <c r="Y2091" s="4"/>
      <c r="Z2091" s="4"/>
      <c r="AA2091" s="4"/>
      <c r="AB2091" s="3"/>
      <c r="AC2091" s="3"/>
      <c r="AD2091" s="3"/>
      <c r="AE2091" s="3"/>
      <c r="AF2091" s="3"/>
      <c r="AG2091" s="3"/>
    </row>
    <row r="2092" spans="1:33" ht="13.2">
      <c r="A2092" s="3"/>
      <c r="B2092" s="3"/>
      <c r="C2092" s="3"/>
      <c r="D2092" s="3"/>
      <c r="E2092" s="4"/>
      <c r="F2092" s="3"/>
      <c r="G2092" s="4"/>
      <c r="H2092" s="3"/>
      <c r="I2092" s="3"/>
      <c r="J2092" s="3"/>
      <c r="K2092" s="3"/>
      <c r="L2092" s="3"/>
      <c r="M2092" s="3"/>
      <c r="N2092" s="3"/>
      <c r="O2092" s="3"/>
      <c r="P2092" s="3"/>
      <c r="Q2092" s="3"/>
      <c r="R2092" s="3"/>
      <c r="S2092" s="3"/>
      <c r="T2092" s="3"/>
      <c r="U2092" s="3"/>
      <c r="V2092" s="3"/>
      <c r="W2092" s="4"/>
      <c r="X2092" s="4"/>
      <c r="Y2092" s="4"/>
      <c r="Z2092" s="4"/>
      <c r="AA2092" s="4"/>
      <c r="AB2092" s="3"/>
      <c r="AC2092" s="3"/>
      <c r="AD2092" s="3"/>
      <c r="AE2092" s="3"/>
      <c r="AF2092" s="3"/>
      <c r="AG2092" s="3"/>
    </row>
    <row r="2093" spans="1:33" ht="13.2">
      <c r="A2093" s="3"/>
      <c r="B2093" s="3"/>
      <c r="C2093" s="3"/>
      <c r="D2093" s="3"/>
      <c r="E2093" s="4"/>
      <c r="F2093" s="3"/>
      <c r="G2093" s="4"/>
      <c r="H2093" s="3"/>
      <c r="I2093" s="3"/>
      <c r="J2093" s="3"/>
      <c r="K2093" s="3"/>
      <c r="L2093" s="3"/>
      <c r="M2093" s="3"/>
      <c r="N2093" s="3"/>
      <c r="O2093" s="3"/>
      <c r="P2093" s="3"/>
      <c r="Q2093" s="3"/>
      <c r="R2093" s="3"/>
      <c r="S2093" s="3"/>
      <c r="T2093" s="3"/>
      <c r="U2093" s="3"/>
      <c r="V2093" s="3"/>
      <c r="W2093" s="4"/>
      <c r="X2093" s="4"/>
      <c r="Y2093" s="4"/>
      <c r="Z2093" s="4"/>
      <c r="AA2093" s="4"/>
      <c r="AB2093" s="3"/>
      <c r="AC2093" s="3"/>
      <c r="AD2093" s="3"/>
      <c r="AE2093" s="3"/>
      <c r="AF2093" s="3"/>
      <c r="AG2093" s="3"/>
    </row>
    <row r="2094" spans="1:33" ht="13.2">
      <c r="A2094" s="3"/>
      <c r="B2094" s="3"/>
      <c r="C2094" s="3"/>
      <c r="D2094" s="3"/>
      <c r="E2094" s="4"/>
      <c r="F2094" s="3"/>
      <c r="G2094" s="4"/>
      <c r="H2094" s="3"/>
      <c r="I2094" s="3"/>
      <c r="J2094" s="3"/>
      <c r="K2094" s="3"/>
      <c r="L2094" s="3"/>
      <c r="M2094" s="3"/>
      <c r="N2094" s="3"/>
      <c r="O2094" s="3"/>
      <c r="P2094" s="3"/>
      <c r="Q2094" s="3"/>
      <c r="R2094" s="3"/>
      <c r="S2094" s="3"/>
      <c r="T2094" s="3"/>
      <c r="U2094" s="3"/>
      <c r="V2094" s="3"/>
      <c r="W2094" s="4"/>
      <c r="X2094" s="4"/>
      <c r="Y2094" s="4"/>
      <c r="Z2094" s="4"/>
      <c r="AA2094" s="4"/>
      <c r="AB2094" s="3"/>
      <c r="AC2094" s="3"/>
      <c r="AD2094" s="3"/>
      <c r="AE2094" s="3"/>
      <c r="AF2094" s="3"/>
      <c r="AG2094" s="3"/>
    </row>
    <row r="2095" spans="1:33" ht="13.2">
      <c r="A2095" s="3"/>
      <c r="B2095" s="3"/>
      <c r="C2095" s="3"/>
      <c r="D2095" s="3"/>
      <c r="E2095" s="4"/>
      <c r="F2095" s="3"/>
      <c r="G2095" s="4"/>
      <c r="H2095" s="3"/>
      <c r="I2095" s="3"/>
      <c r="J2095" s="3"/>
      <c r="K2095" s="3"/>
      <c r="L2095" s="3"/>
      <c r="M2095" s="3"/>
      <c r="N2095" s="3"/>
      <c r="O2095" s="3"/>
      <c r="P2095" s="3"/>
      <c r="Q2095" s="3"/>
      <c r="R2095" s="3"/>
      <c r="S2095" s="3"/>
      <c r="T2095" s="3"/>
      <c r="U2095" s="3"/>
      <c r="V2095" s="3"/>
      <c r="W2095" s="4"/>
      <c r="X2095" s="4"/>
      <c r="Y2095" s="4"/>
      <c r="Z2095" s="4"/>
      <c r="AA2095" s="4"/>
      <c r="AB2095" s="3"/>
      <c r="AC2095" s="3"/>
      <c r="AD2095" s="3"/>
      <c r="AE2095" s="3"/>
      <c r="AF2095" s="3"/>
      <c r="AG2095" s="3"/>
    </row>
    <row r="2096" spans="1:33" ht="13.2">
      <c r="A2096" s="3"/>
      <c r="B2096" s="3"/>
      <c r="C2096" s="3"/>
      <c r="D2096" s="3"/>
      <c r="E2096" s="4"/>
      <c r="F2096" s="3"/>
      <c r="G2096" s="4"/>
      <c r="H2096" s="3"/>
      <c r="I2096" s="3"/>
      <c r="J2096" s="3"/>
      <c r="K2096" s="3"/>
      <c r="L2096" s="3"/>
      <c r="M2096" s="3"/>
      <c r="N2096" s="3"/>
      <c r="O2096" s="3"/>
      <c r="P2096" s="3"/>
      <c r="Q2096" s="3"/>
      <c r="R2096" s="3"/>
      <c r="S2096" s="3"/>
      <c r="T2096" s="3"/>
      <c r="U2096" s="3"/>
      <c r="V2096" s="3"/>
      <c r="W2096" s="4"/>
      <c r="X2096" s="4"/>
      <c r="Y2096" s="4"/>
      <c r="Z2096" s="4"/>
      <c r="AA2096" s="4"/>
      <c r="AB2096" s="3"/>
      <c r="AC2096" s="3"/>
      <c r="AD2096" s="3"/>
      <c r="AE2096" s="3"/>
      <c r="AF2096" s="3"/>
      <c r="AG2096" s="3"/>
    </row>
    <row r="2097" spans="1:33" ht="13.2">
      <c r="A2097" s="3"/>
      <c r="B2097" s="3"/>
      <c r="C2097" s="3"/>
      <c r="D2097" s="3"/>
      <c r="E2097" s="4"/>
      <c r="F2097" s="3"/>
      <c r="G2097" s="4"/>
      <c r="H2097" s="3"/>
      <c r="I2097" s="3"/>
      <c r="J2097" s="3"/>
      <c r="K2097" s="3"/>
      <c r="L2097" s="3"/>
      <c r="M2097" s="3"/>
      <c r="N2097" s="3"/>
      <c r="O2097" s="3"/>
      <c r="P2097" s="3"/>
      <c r="Q2097" s="3"/>
      <c r="R2097" s="3"/>
      <c r="S2097" s="3"/>
      <c r="T2097" s="3"/>
      <c r="U2097" s="3"/>
      <c r="V2097" s="3"/>
      <c r="W2097" s="4"/>
      <c r="X2097" s="4"/>
      <c r="Y2097" s="4"/>
      <c r="Z2097" s="4"/>
      <c r="AA2097" s="4"/>
      <c r="AB2097" s="3"/>
      <c r="AC2097" s="3"/>
      <c r="AD2097" s="3"/>
      <c r="AE2097" s="3"/>
      <c r="AF2097" s="3"/>
      <c r="AG2097" s="3"/>
    </row>
    <row r="2098" spans="1:33" ht="13.2">
      <c r="A2098" s="3"/>
      <c r="B2098" s="3"/>
      <c r="C2098" s="3"/>
      <c r="D2098" s="3"/>
      <c r="E2098" s="4"/>
      <c r="F2098" s="3"/>
      <c r="G2098" s="4"/>
      <c r="H2098" s="3"/>
      <c r="I2098" s="3"/>
      <c r="J2098" s="3"/>
      <c r="K2098" s="3"/>
      <c r="L2098" s="3"/>
      <c r="M2098" s="3"/>
      <c r="N2098" s="3"/>
      <c r="O2098" s="3"/>
      <c r="P2098" s="3"/>
      <c r="Q2098" s="3"/>
      <c r="R2098" s="3"/>
      <c r="S2098" s="3"/>
      <c r="T2098" s="3"/>
      <c r="U2098" s="3"/>
      <c r="V2098" s="3"/>
      <c r="W2098" s="4"/>
      <c r="X2098" s="4"/>
      <c r="Y2098" s="4"/>
      <c r="Z2098" s="4"/>
      <c r="AA2098" s="4"/>
      <c r="AB2098" s="3"/>
      <c r="AC2098" s="3"/>
      <c r="AD2098" s="3"/>
      <c r="AE2098" s="3"/>
      <c r="AF2098" s="3"/>
      <c r="AG2098" s="3"/>
    </row>
    <row r="2099" spans="1:33" ht="13.2">
      <c r="A2099" s="3"/>
      <c r="B2099" s="3"/>
      <c r="C2099" s="3"/>
      <c r="D2099" s="3"/>
      <c r="E2099" s="4"/>
      <c r="F2099" s="3"/>
      <c r="G2099" s="4"/>
      <c r="H2099" s="3"/>
      <c r="I2099" s="3"/>
      <c r="J2099" s="3"/>
      <c r="K2099" s="3"/>
      <c r="L2099" s="3"/>
      <c r="M2099" s="3"/>
      <c r="N2099" s="3"/>
      <c r="O2099" s="3"/>
      <c r="P2099" s="3"/>
      <c r="Q2099" s="3"/>
      <c r="R2099" s="3"/>
      <c r="S2099" s="3"/>
      <c r="T2099" s="3"/>
      <c r="U2099" s="3"/>
      <c r="V2099" s="3"/>
      <c r="W2099" s="4"/>
      <c r="X2099" s="4"/>
      <c r="Y2099" s="4"/>
      <c r="Z2099" s="4"/>
      <c r="AA2099" s="4"/>
      <c r="AB2099" s="3"/>
      <c r="AC2099" s="3"/>
      <c r="AD2099" s="3"/>
      <c r="AE2099" s="3"/>
      <c r="AF2099" s="3"/>
      <c r="AG2099" s="3"/>
    </row>
    <row r="2100" spans="1:33" ht="13.2">
      <c r="A2100" s="3"/>
      <c r="B2100" s="3"/>
      <c r="C2100" s="3"/>
      <c r="D2100" s="3"/>
      <c r="E2100" s="4"/>
      <c r="F2100" s="3"/>
      <c r="G2100" s="4"/>
      <c r="H2100" s="3"/>
      <c r="I2100" s="3"/>
      <c r="J2100" s="3"/>
      <c r="K2100" s="3"/>
      <c r="L2100" s="3"/>
      <c r="M2100" s="3"/>
      <c r="N2100" s="3"/>
      <c r="O2100" s="3"/>
      <c r="P2100" s="3"/>
      <c r="Q2100" s="3"/>
      <c r="R2100" s="3"/>
      <c r="S2100" s="3"/>
      <c r="T2100" s="3"/>
      <c r="U2100" s="3"/>
      <c r="V2100" s="3"/>
      <c r="W2100" s="4"/>
      <c r="X2100" s="4"/>
      <c r="Y2100" s="4"/>
      <c r="Z2100" s="4"/>
      <c r="AA2100" s="4"/>
      <c r="AB2100" s="3"/>
      <c r="AC2100" s="3"/>
      <c r="AD2100" s="3"/>
      <c r="AE2100" s="3"/>
      <c r="AF2100" s="3"/>
      <c r="AG2100" s="3"/>
    </row>
    <row r="2101" spans="1:33" ht="13.2">
      <c r="A2101" s="3"/>
      <c r="B2101" s="3"/>
      <c r="C2101" s="3"/>
      <c r="D2101" s="3"/>
      <c r="E2101" s="4"/>
      <c r="F2101" s="3"/>
      <c r="G2101" s="4"/>
      <c r="H2101" s="3"/>
      <c r="I2101" s="3"/>
      <c r="J2101" s="3"/>
      <c r="K2101" s="3"/>
      <c r="L2101" s="3"/>
      <c r="M2101" s="3"/>
      <c r="N2101" s="3"/>
      <c r="O2101" s="3"/>
      <c r="P2101" s="3"/>
      <c r="Q2101" s="3"/>
      <c r="R2101" s="3"/>
      <c r="S2101" s="3"/>
      <c r="T2101" s="3"/>
      <c r="U2101" s="3"/>
      <c r="V2101" s="3"/>
      <c r="W2101" s="4"/>
      <c r="X2101" s="4"/>
      <c r="Y2101" s="4"/>
      <c r="Z2101" s="4"/>
      <c r="AA2101" s="4"/>
      <c r="AB2101" s="3"/>
      <c r="AC2101" s="3"/>
      <c r="AD2101" s="3"/>
      <c r="AE2101" s="3"/>
      <c r="AF2101" s="3"/>
      <c r="AG2101" s="3"/>
    </row>
    <row r="2102" spans="1:33" ht="13.2">
      <c r="A2102" s="3"/>
      <c r="B2102" s="3"/>
      <c r="C2102" s="3"/>
      <c r="D2102" s="3"/>
      <c r="E2102" s="4"/>
      <c r="F2102" s="3"/>
      <c r="G2102" s="4"/>
      <c r="H2102" s="3"/>
      <c r="I2102" s="3"/>
      <c r="J2102" s="3"/>
      <c r="K2102" s="3"/>
      <c r="L2102" s="3"/>
      <c r="M2102" s="3"/>
      <c r="N2102" s="3"/>
      <c r="O2102" s="3"/>
      <c r="P2102" s="3"/>
      <c r="Q2102" s="3"/>
      <c r="R2102" s="3"/>
      <c r="S2102" s="3"/>
      <c r="T2102" s="3"/>
      <c r="U2102" s="3"/>
      <c r="V2102" s="3"/>
      <c r="W2102" s="4"/>
      <c r="X2102" s="4"/>
      <c r="Y2102" s="4"/>
      <c r="Z2102" s="4"/>
      <c r="AA2102" s="4"/>
      <c r="AB2102" s="3"/>
      <c r="AC2102" s="3"/>
      <c r="AD2102" s="3"/>
      <c r="AE2102" s="3"/>
      <c r="AF2102" s="3"/>
      <c r="AG2102" s="3"/>
    </row>
    <row r="2103" spans="1:33" ht="13.2">
      <c r="A2103" s="3"/>
      <c r="B2103" s="3"/>
      <c r="C2103" s="3"/>
      <c r="D2103" s="3"/>
      <c r="E2103" s="4"/>
      <c r="F2103" s="3"/>
      <c r="G2103" s="4"/>
      <c r="H2103" s="3"/>
      <c r="I2103" s="3"/>
      <c r="J2103" s="3"/>
      <c r="K2103" s="3"/>
      <c r="L2103" s="3"/>
      <c r="M2103" s="3"/>
      <c r="N2103" s="3"/>
      <c r="O2103" s="3"/>
      <c r="P2103" s="3"/>
      <c r="Q2103" s="3"/>
      <c r="R2103" s="3"/>
      <c r="S2103" s="3"/>
      <c r="T2103" s="3"/>
      <c r="U2103" s="3"/>
      <c r="V2103" s="3"/>
      <c r="W2103" s="4"/>
      <c r="X2103" s="4"/>
      <c r="Y2103" s="4"/>
      <c r="Z2103" s="4"/>
      <c r="AA2103" s="4"/>
      <c r="AB2103" s="3"/>
      <c r="AC2103" s="3"/>
      <c r="AD2103" s="3"/>
      <c r="AE2103" s="3"/>
      <c r="AF2103" s="3"/>
      <c r="AG2103" s="3"/>
    </row>
    <row r="2104" spans="1:33" ht="13.2">
      <c r="A2104" s="3"/>
      <c r="B2104" s="3"/>
      <c r="C2104" s="3"/>
      <c r="D2104" s="3"/>
      <c r="E2104" s="4"/>
      <c r="F2104" s="3"/>
      <c r="G2104" s="4"/>
      <c r="H2104" s="3"/>
      <c r="I2104" s="3"/>
      <c r="J2104" s="3"/>
      <c r="K2104" s="3"/>
      <c r="L2104" s="3"/>
      <c r="M2104" s="3"/>
      <c r="N2104" s="3"/>
      <c r="O2104" s="3"/>
      <c r="P2104" s="3"/>
      <c r="Q2104" s="3"/>
      <c r="R2104" s="3"/>
      <c r="S2104" s="3"/>
      <c r="T2104" s="3"/>
      <c r="U2104" s="3"/>
      <c r="V2104" s="3"/>
      <c r="W2104" s="4"/>
      <c r="X2104" s="4"/>
      <c r="Y2104" s="4"/>
      <c r="Z2104" s="4"/>
      <c r="AA2104" s="4"/>
      <c r="AB2104" s="3"/>
      <c r="AC2104" s="3"/>
      <c r="AD2104" s="3"/>
      <c r="AE2104" s="3"/>
      <c r="AF2104" s="3"/>
      <c r="AG2104" s="3"/>
    </row>
    <row r="2105" spans="1:33" ht="13.2">
      <c r="A2105" s="3"/>
      <c r="B2105" s="3"/>
      <c r="C2105" s="3"/>
      <c r="D2105" s="3"/>
      <c r="E2105" s="4"/>
      <c r="F2105" s="3"/>
      <c r="G2105" s="4"/>
      <c r="H2105" s="3"/>
      <c r="I2105" s="3"/>
      <c r="J2105" s="3"/>
      <c r="K2105" s="3"/>
      <c r="L2105" s="3"/>
      <c r="M2105" s="3"/>
      <c r="N2105" s="3"/>
      <c r="O2105" s="3"/>
      <c r="P2105" s="3"/>
      <c r="Q2105" s="3"/>
      <c r="R2105" s="3"/>
      <c r="S2105" s="3"/>
      <c r="T2105" s="3"/>
      <c r="U2105" s="3"/>
      <c r="V2105" s="3"/>
      <c r="W2105" s="4"/>
      <c r="X2105" s="4"/>
      <c r="Y2105" s="4"/>
      <c r="Z2105" s="4"/>
      <c r="AA2105" s="4"/>
      <c r="AB2105" s="3"/>
      <c r="AC2105" s="3"/>
      <c r="AD2105" s="3"/>
      <c r="AE2105" s="3"/>
      <c r="AF2105" s="3"/>
      <c r="AG2105" s="3"/>
    </row>
    <row r="2106" spans="1:33" ht="13.2">
      <c r="A2106" s="3"/>
      <c r="B2106" s="3"/>
      <c r="C2106" s="3"/>
      <c r="D2106" s="3"/>
      <c r="E2106" s="4"/>
      <c r="F2106" s="3"/>
      <c r="G2106" s="4"/>
      <c r="H2106" s="3"/>
      <c r="I2106" s="3"/>
      <c r="J2106" s="3"/>
      <c r="K2106" s="3"/>
      <c r="L2106" s="3"/>
      <c r="M2106" s="3"/>
      <c r="N2106" s="3"/>
      <c r="O2106" s="3"/>
      <c r="P2106" s="3"/>
      <c r="Q2106" s="3"/>
      <c r="R2106" s="3"/>
      <c r="S2106" s="3"/>
      <c r="T2106" s="3"/>
      <c r="U2106" s="3"/>
      <c r="V2106" s="3"/>
      <c r="W2106" s="4"/>
      <c r="X2106" s="4"/>
      <c r="Y2106" s="4"/>
      <c r="Z2106" s="4"/>
      <c r="AA2106" s="4"/>
      <c r="AB2106" s="3"/>
      <c r="AC2106" s="3"/>
      <c r="AD2106" s="3"/>
      <c r="AE2106" s="3"/>
      <c r="AF2106" s="3"/>
      <c r="AG2106" s="3"/>
    </row>
    <row r="2107" spans="1:33" ht="13.2">
      <c r="A2107" s="3"/>
      <c r="B2107" s="3"/>
      <c r="C2107" s="3"/>
      <c r="D2107" s="3"/>
      <c r="E2107" s="4"/>
      <c r="F2107" s="3"/>
      <c r="G2107" s="4"/>
      <c r="H2107" s="3"/>
      <c r="I2107" s="3"/>
      <c r="J2107" s="3"/>
      <c r="K2107" s="3"/>
      <c r="L2107" s="3"/>
      <c r="M2107" s="3"/>
      <c r="N2107" s="3"/>
      <c r="O2107" s="3"/>
      <c r="P2107" s="3"/>
      <c r="Q2107" s="3"/>
      <c r="R2107" s="3"/>
      <c r="S2107" s="3"/>
      <c r="T2107" s="3"/>
      <c r="U2107" s="3"/>
      <c r="V2107" s="3"/>
      <c r="W2107" s="4"/>
      <c r="X2107" s="4"/>
      <c r="Y2107" s="4"/>
      <c r="Z2107" s="4"/>
      <c r="AA2107" s="4"/>
      <c r="AB2107" s="3"/>
      <c r="AC2107" s="3"/>
      <c r="AD2107" s="3"/>
      <c r="AE2107" s="3"/>
      <c r="AF2107" s="3"/>
      <c r="AG2107" s="3"/>
    </row>
    <row r="2108" spans="1:33" ht="13.2">
      <c r="A2108" s="3"/>
      <c r="B2108" s="3"/>
      <c r="C2108" s="3"/>
      <c r="D2108" s="3"/>
      <c r="E2108" s="4"/>
      <c r="F2108" s="3"/>
      <c r="G2108" s="4"/>
      <c r="H2108" s="3"/>
      <c r="I2108" s="3"/>
      <c r="J2108" s="3"/>
      <c r="K2108" s="3"/>
      <c r="L2108" s="3"/>
      <c r="M2108" s="3"/>
      <c r="N2108" s="3"/>
      <c r="O2108" s="3"/>
      <c r="P2108" s="3"/>
      <c r="Q2108" s="3"/>
      <c r="R2108" s="3"/>
      <c r="S2108" s="3"/>
      <c r="T2108" s="3"/>
      <c r="U2108" s="3"/>
      <c r="V2108" s="3"/>
      <c r="W2108" s="4"/>
      <c r="X2108" s="4"/>
      <c r="Y2108" s="4"/>
      <c r="Z2108" s="4"/>
      <c r="AA2108" s="4"/>
      <c r="AB2108" s="3"/>
      <c r="AC2108" s="3"/>
      <c r="AD2108" s="3"/>
      <c r="AE2108" s="3"/>
      <c r="AF2108" s="3"/>
      <c r="AG2108" s="3"/>
    </row>
    <row r="2109" spans="1:33" ht="13.2">
      <c r="A2109" s="3"/>
      <c r="B2109" s="3"/>
      <c r="C2109" s="3"/>
      <c r="D2109" s="3"/>
      <c r="E2109" s="4"/>
      <c r="F2109" s="3"/>
      <c r="G2109" s="4"/>
      <c r="H2109" s="3"/>
      <c r="I2109" s="3"/>
      <c r="J2109" s="3"/>
      <c r="K2109" s="3"/>
      <c r="L2109" s="3"/>
      <c r="M2109" s="3"/>
      <c r="N2109" s="3"/>
      <c r="O2109" s="3"/>
      <c r="P2109" s="3"/>
      <c r="Q2109" s="3"/>
      <c r="R2109" s="3"/>
      <c r="S2109" s="3"/>
      <c r="T2109" s="3"/>
      <c r="U2109" s="3"/>
      <c r="V2109" s="3"/>
      <c r="W2109" s="4"/>
      <c r="X2109" s="4"/>
      <c r="Y2109" s="4"/>
      <c r="Z2109" s="4"/>
      <c r="AA2109" s="4"/>
      <c r="AB2109" s="3"/>
      <c r="AC2109" s="3"/>
      <c r="AD2109" s="3"/>
      <c r="AE2109" s="3"/>
      <c r="AF2109" s="3"/>
      <c r="AG2109" s="3"/>
    </row>
    <row r="2110" spans="1:33" ht="13.2">
      <c r="A2110" s="3"/>
      <c r="B2110" s="3"/>
      <c r="C2110" s="3"/>
      <c r="D2110" s="3"/>
      <c r="E2110" s="4"/>
      <c r="F2110" s="3"/>
      <c r="G2110" s="4"/>
      <c r="H2110" s="3"/>
      <c r="I2110" s="3"/>
      <c r="J2110" s="3"/>
      <c r="K2110" s="3"/>
      <c r="L2110" s="3"/>
      <c r="M2110" s="3"/>
      <c r="N2110" s="3"/>
      <c r="O2110" s="3"/>
      <c r="P2110" s="3"/>
      <c r="Q2110" s="3"/>
      <c r="R2110" s="3"/>
      <c r="S2110" s="3"/>
      <c r="T2110" s="3"/>
      <c r="U2110" s="3"/>
      <c r="V2110" s="3"/>
      <c r="W2110" s="4"/>
      <c r="X2110" s="4"/>
      <c r="Y2110" s="4"/>
      <c r="Z2110" s="4"/>
      <c r="AA2110" s="4"/>
      <c r="AB2110" s="3"/>
      <c r="AC2110" s="3"/>
      <c r="AD2110" s="3"/>
      <c r="AE2110" s="3"/>
      <c r="AF2110" s="3"/>
      <c r="AG2110" s="3"/>
    </row>
    <row r="2111" spans="1:33" ht="13.2">
      <c r="A2111" s="3"/>
      <c r="B2111" s="3"/>
      <c r="C2111" s="3"/>
      <c r="D2111" s="3"/>
      <c r="E2111" s="4"/>
      <c r="F2111" s="3"/>
      <c r="G2111" s="4"/>
      <c r="H2111" s="3"/>
      <c r="I2111" s="3"/>
      <c r="J2111" s="3"/>
      <c r="K2111" s="3"/>
      <c r="L2111" s="3"/>
      <c r="M2111" s="3"/>
      <c r="N2111" s="3"/>
      <c r="O2111" s="3"/>
      <c r="P2111" s="3"/>
      <c r="Q2111" s="3"/>
      <c r="R2111" s="3"/>
      <c r="S2111" s="3"/>
      <c r="T2111" s="3"/>
      <c r="U2111" s="3"/>
      <c r="V2111" s="3"/>
      <c r="W2111" s="4"/>
      <c r="X2111" s="4"/>
      <c r="Y2111" s="4"/>
      <c r="Z2111" s="4"/>
      <c r="AA2111" s="4"/>
      <c r="AB2111" s="3"/>
      <c r="AC2111" s="3"/>
      <c r="AD2111" s="3"/>
      <c r="AE2111" s="3"/>
      <c r="AF2111" s="3"/>
      <c r="AG2111" s="3"/>
    </row>
    <row r="2112" spans="1:33" ht="13.2">
      <c r="A2112" s="3"/>
      <c r="B2112" s="3"/>
      <c r="C2112" s="3"/>
      <c r="D2112" s="3"/>
      <c r="E2112" s="4"/>
      <c r="F2112" s="3"/>
      <c r="G2112" s="4"/>
      <c r="H2112" s="3"/>
      <c r="I2112" s="3"/>
      <c r="J2112" s="3"/>
      <c r="K2112" s="3"/>
      <c r="L2112" s="3"/>
      <c r="M2112" s="3"/>
      <c r="N2112" s="3"/>
      <c r="O2112" s="3"/>
      <c r="P2112" s="3"/>
      <c r="Q2112" s="3"/>
      <c r="R2112" s="3"/>
      <c r="S2112" s="3"/>
      <c r="T2112" s="3"/>
      <c r="U2112" s="3"/>
      <c r="V2112" s="3"/>
      <c r="W2112" s="4"/>
      <c r="X2112" s="4"/>
      <c r="Y2112" s="4"/>
      <c r="Z2112" s="4"/>
      <c r="AA2112" s="4"/>
      <c r="AB2112" s="3"/>
      <c r="AC2112" s="3"/>
      <c r="AD2112" s="3"/>
      <c r="AE2112" s="3"/>
      <c r="AF2112" s="3"/>
      <c r="AG2112" s="3"/>
    </row>
    <row r="2113" spans="1:33" ht="13.2">
      <c r="A2113" s="3"/>
      <c r="B2113" s="3"/>
      <c r="C2113" s="3"/>
      <c r="D2113" s="3"/>
      <c r="E2113" s="4"/>
      <c r="F2113" s="3"/>
      <c r="G2113" s="4"/>
      <c r="H2113" s="3"/>
      <c r="I2113" s="3"/>
      <c r="J2113" s="3"/>
      <c r="K2113" s="3"/>
      <c r="L2113" s="3"/>
      <c r="M2113" s="3"/>
      <c r="N2113" s="3"/>
      <c r="O2113" s="3"/>
      <c r="P2113" s="3"/>
      <c r="Q2113" s="3"/>
      <c r="R2113" s="3"/>
      <c r="S2113" s="3"/>
      <c r="T2113" s="3"/>
      <c r="U2113" s="3"/>
      <c r="V2113" s="3"/>
      <c r="W2113" s="4"/>
      <c r="X2113" s="4"/>
      <c r="Y2113" s="4"/>
      <c r="Z2113" s="4"/>
      <c r="AA2113" s="4"/>
      <c r="AB2113" s="3"/>
      <c r="AC2113" s="3"/>
      <c r="AD2113" s="3"/>
      <c r="AE2113" s="3"/>
      <c r="AF2113" s="3"/>
      <c r="AG2113" s="3"/>
    </row>
    <row r="2114" spans="1:33" ht="13.2">
      <c r="A2114" s="3"/>
      <c r="B2114" s="3"/>
      <c r="C2114" s="3"/>
      <c r="D2114" s="3"/>
      <c r="E2114" s="4"/>
      <c r="F2114" s="3"/>
      <c r="G2114" s="4"/>
      <c r="H2114" s="3"/>
      <c r="I2114" s="3"/>
      <c r="J2114" s="3"/>
      <c r="K2114" s="3"/>
      <c r="L2114" s="3"/>
      <c r="M2114" s="3"/>
      <c r="N2114" s="3"/>
      <c r="O2114" s="3"/>
      <c r="P2114" s="3"/>
      <c r="Q2114" s="3"/>
      <c r="R2114" s="3"/>
      <c r="S2114" s="3"/>
      <c r="T2114" s="3"/>
      <c r="U2114" s="3"/>
      <c r="V2114" s="3"/>
      <c r="W2114" s="4"/>
      <c r="X2114" s="4"/>
      <c r="Y2114" s="4"/>
      <c r="Z2114" s="4"/>
      <c r="AA2114" s="4"/>
      <c r="AB2114" s="3"/>
      <c r="AC2114" s="3"/>
      <c r="AD2114" s="3"/>
      <c r="AE2114" s="3"/>
      <c r="AF2114" s="3"/>
      <c r="AG2114" s="3"/>
    </row>
    <row r="2115" spans="1:33" ht="13.2">
      <c r="A2115" s="3"/>
      <c r="B2115" s="3"/>
      <c r="C2115" s="3"/>
      <c r="D2115" s="3"/>
      <c r="E2115" s="4"/>
      <c r="F2115" s="3"/>
      <c r="G2115" s="4"/>
      <c r="H2115" s="3"/>
      <c r="I2115" s="3"/>
      <c r="J2115" s="3"/>
      <c r="K2115" s="3"/>
      <c r="L2115" s="3"/>
      <c r="M2115" s="3"/>
      <c r="N2115" s="3"/>
      <c r="O2115" s="3"/>
      <c r="P2115" s="3"/>
      <c r="Q2115" s="3"/>
      <c r="R2115" s="3"/>
      <c r="S2115" s="3"/>
      <c r="T2115" s="3"/>
      <c r="U2115" s="3"/>
      <c r="V2115" s="3"/>
      <c r="W2115" s="4"/>
      <c r="X2115" s="4"/>
      <c r="Y2115" s="4"/>
      <c r="Z2115" s="4"/>
      <c r="AA2115" s="4"/>
      <c r="AB2115" s="3"/>
      <c r="AC2115" s="3"/>
      <c r="AD2115" s="3"/>
      <c r="AE2115" s="3"/>
      <c r="AF2115" s="3"/>
      <c r="AG2115" s="3"/>
    </row>
    <row r="2116" spans="1:33" ht="13.2">
      <c r="A2116" s="3"/>
      <c r="B2116" s="3"/>
      <c r="C2116" s="3"/>
      <c r="D2116" s="3"/>
      <c r="E2116" s="4"/>
      <c r="F2116" s="3"/>
      <c r="G2116" s="4"/>
      <c r="H2116" s="3"/>
      <c r="I2116" s="3"/>
      <c r="J2116" s="3"/>
      <c r="K2116" s="3"/>
      <c r="L2116" s="3"/>
      <c r="M2116" s="3"/>
      <c r="N2116" s="3"/>
      <c r="O2116" s="3"/>
      <c r="P2116" s="3"/>
      <c r="Q2116" s="3"/>
      <c r="R2116" s="3"/>
      <c r="S2116" s="3"/>
      <c r="T2116" s="3"/>
      <c r="U2116" s="3"/>
      <c r="V2116" s="3"/>
      <c r="W2116" s="4"/>
      <c r="X2116" s="4"/>
      <c r="Y2116" s="4"/>
      <c r="Z2116" s="4"/>
      <c r="AA2116" s="4"/>
      <c r="AB2116" s="3"/>
      <c r="AC2116" s="3"/>
      <c r="AD2116" s="3"/>
      <c r="AE2116" s="3"/>
      <c r="AF2116" s="3"/>
      <c r="AG2116" s="3"/>
    </row>
    <row r="2117" spans="1:33" ht="13.2">
      <c r="A2117" s="3"/>
      <c r="B2117" s="3"/>
      <c r="C2117" s="3"/>
      <c r="D2117" s="3"/>
      <c r="E2117" s="4"/>
      <c r="F2117" s="3"/>
      <c r="G2117" s="4"/>
      <c r="H2117" s="3"/>
      <c r="I2117" s="3"/>
      <c r="J2117" s="3"/>
      <c r="K2117" s="3"/>
      <c r="L2117" s="3"/>
      <c r="M2117" s="3"/>
      <c r="N2117" s="3"/>
      <c r="O2117" s="3"/>
      <c r="P2117" s="3"/>
      <c r="Q2117" s="3"/>
      <c r="R2117" s="3"/>
      <c r="S2117" s="3"/>
      <c r="T2117" s="3"/>
      <c r="U2117" s="3"/>
      <c r="V2117" s="3"/>
      <c r="W2117" s="4"/>
      <c r="X2117" s="4"/>
      <c r="Y2117" s="4"/>
      <c r="Z2117" s="4"/>
      <c r="AA2117" s="4"/>
      <c r="AB2117" s="3"/>
      <c r="AC2117" s="3"/>
      <c r="AD2117" s="3"/>
      <c r="AE2117" s="3"/>
      <c r="AF2117" s="3"/>
      <c r="AG2117" s="3"/>
    </row>
    <row r="2118" spans="1:33" ht="13.2">
      <c r="A2118" s="3"/>
      <c r="B2118" s="3"/>
      <c r="C2118" s="3"/>
      <c r="D2118" s="3"/>
      <c r="E2118" s="4"/>
      <c r="F2118" s="3"/>
      <c r="G2118" s="4"/>
      <c r="H2118" s="3"/>
      <c r="I2118" s="3"/>
      <c r="J2118" s="3"/>
      <c r="K2118" s="3"/>
      <c r="L2118" s="3"/>
      <c r="M2118" s="3"/>
      <c r="N2118" s="3"/>
      <c r="O2118" s="3"/>
      <c r="P2118" s="3"/>
      <c r="Q2118" s="3"/>
      <c r="R2118" s="3"/>
      <c r="S2118" s="3"/>
      <c r="T2118" s="3"/>
      <c r="U2118" s="3"/>
      <c r="V2118" s="3"/>
      <c r="W2118" s="4"/>
      <c r="X2118" s="4"/>
      <c r="Y2118" s="4"/>
      <c r="Z2118" s="4"/>
      <c r="AA2118" s="4"/>
      <c r="AB2118" s="3"/>
      <c r="AC2118" s="3"/>
      <c r="AD2118" s="3"/>
      <c r="AE2118" s="3"/>
      <c r="AF2118" s="3"/>
      <c r="AG2118" s="3"/>
    </row>
    <row r="2119" spans="1:33" ht="13.2">
      <c r="A2119" s="3"/>
      <c r="B2119" s="3"/>
      <c r="C2119" s="3"/>
      <c r="D2119" s="3"/>
      <c r="E2119" s="4"/>
      <c r="F2119" s="3"/>
      <c r="G2119" s="4"/>
      <c r="H2119" s="3"/>
      <c r="I2119" s="3"/>
      <c r="J2119" s="3"/>
      <c r="K2119" s="3"/>
      <c r="L2119" s="3"/>
      <c r="M2119" s="3"/>
      <c r="N2119" s="3"/>
      <c r="O2119" s="3"/>
      <c r="P2119" s="3"/>
      <c r="Q2119" s="3"/>
      <c r="R2119" s="3"/>
      <c r="S2119" s="3"/>
      <c r="T2119" s="3"/>
      <c r="U2119" s="3"/>
      <c r="V2119" s="3"/>
      <c r="W2119" s="4"/>
      <c r="X2119" s="4"/>
      <c r="Y2119" s="4"/>
      <c r="Z2119" s="4"/>
      <c r="AA2119" s="4"/>
      <c r="AB2119" s="3"/>
      <c r="AC2119" s="3"/>
      <c r="AD2119" s="3"/>
      <c r="AE2119" s="3"/>
      <c r="AF2119" s="3"/>
      <c r="AG2119" s="3"/>
    </row>
    <row r="2120" spans="1:33" ht="13.2">
      <c r="A2120" s="3"/>
      <c r="B2120" s="3"/>
      <c r="C2120" s="3"/>
      <c r="D2120" s="3"/>
      <c r="E2120" s="4"/>
      <c r="F2120" s="3"/>
      <c r="G2120" s="4"/>
      <c r="H2120" s="3"/>
      <c r="I2120" s="3"/>
      <c r="J2120" s="3"/>
      <c r="K2120" s="3"/>
      <c r="L2120" s="3"/>
      <c r="M2120" s="3"/>
      <c r="N2120" s="3"/>
      <c r="O2120" s="3"/>
      <c r="P2120" s="3"/>
      <c r="Q2120" s="3"/>
      <c r="R2120" s="3"/>
      <c r="S2120" s="3"/>
      <c r="T2120" s="3"/>
      <c r="U2120" s="3"/>
      <c r="V2120" s="3"/>
      <c r="W2120" s="4"/>
      <c r="X2120" s="4"/>
      <c r="Y2120" s="4"/>
      <c r="Z2120" s="4"/>
      <c r="AA2120" s="4"/>
      <c r="AB2120" s="3"/>
      <c r="AC2120" s="3"/>
      <c r="AD2120" s="3"/>
      <c r="AE2120" s="3"/>
      <c r="AF2120" s="3"/>
      <c r="AG2120" s="3"/>
    </row>
    <row r="2121" spans="1:33" ht="13.2">
      <c r="A2121" s="3"/>
      <c r="B2121" s="3"/>
      <c r="C2121" s="3"/>
      <c r="D2121" s="3"/>
      <c r="E2121" s="4"/>
      <c r="F2121" s="3"/>
      <c r="G2121" s="4"/>
      <c r="H2121" s="3"/>
      <c r="I2121" s="3"/>
      <c r="J2121" s="3"/>
      <c r="K2121" s="3"/>
      <c r="L2121" s="3"/>
      <c r="M2121" s="3"/>
      <c r="N2121" s="3"/>
      <c r="O2121" s="3"/>
      <c r="P2121" s="3"/>
      <c r="Q2121" s="3"/>
      <c r="R2121" s="3"/>
      <c r="S2121" s="3"/>
      <c r="T2121" s="3"/>
      <c r="U2121" s="3"/>
      <c r="V2121" s="3"/>
      <c r="W2121" s="4"/>
      <c r="X2121" s="4"/>
      <c r="Y2121" s="4"/>
      <c r="Z2121" s="4"/>
      <c r="AA2121" s="4"/>
      <c r="AB2121" s="3"/>
      <c r="AC2121" s="3"/>
      <c r="AD2121" s="3"/>
      <c r="AE2121" s="3"/>
      <c r="AF2121" s="3"/>
      <c r="AG2121" s="3"/>
    </row>
    <row r="2122" spans="1:33" ht="13.2">
      <c r="A2122" s="3"/>
      <c r="B2122" s="3"/>
      <c r="C2122" s="3"/>
      <c r="D2122" s="3"/>
      <c r="E2122" s="4"/>
      <c r="F2122" s="3"/>
      <c r="G2122" s="4"/>
      <c r="H2122" s="3"/>
      <c r="I2122" s="3"/>
      <c r="J2122" s="3"/>
      <c r="K2122" s="3"/>
      <c r="L2122" s="3"/>
      <c r="M2122" s="3"/>
      <c r="N2122" s="3"/>
      <c r="O2122" s="3"/>
      <c r="P2122" s="3"/>
      <c r="Q2122" s="3"/>
      <c r="R2122" s="3"/>
      <c r="S2122" s="3"/>
      <c r="T2122" s="3"/>
      <c r="U2122" s="3"/>
      <c r="V2122" s="3"/>
      <c r="W2122" s="4"/>
      <c r="X2122" s="4"/>
      <c r="Y2122" s="4"/>
      <c r="Z2122" s="4"/>
      <c r="AA2122" s="4"/>
      <c r="AB2122" s="3"/>
      <c r="AC2122" s="3"/>
      <c r="AD2122" s="3"/>
      <c r="AE2122" s="3"/>
      <c r="AF2122" s="3"/>
      <c r="AG2122" s="3"/>
    </row>
    <row r="2123" spans="1:33" ht="13.2">
      <c r="A2123" s="3"/>
      <c r="B2123" s="3"/>
      <c r="C2123" s="3"/>
      <c r="D2123" s="3"/>
      <c r="E2123" s="4"/>
      <c r="F2123" s="3"/>
      <c r="G2123" s="4"/>
      <c r="H2123" s="3"/>
      <c r="I2123" s="3"/>
      <c r="J2123" s="3"/>
      <c r="K2123" s="3"/>
      <c r="L2123" s="3"/>
      <c r="M2123" s="3"/>
      <c r="N2123" s="3"/>
      <c r="O2123" s="3"/>
      <c r="P2123" s="3"/>
      <c r="Q2123" s="3"/>
      <c r="R2123" s="3"/>
      <c r="S2123" s="3"/>
      <c r="T2123" s="3"/>
      <c r="U2123" s="3"/>
      <c r="V2123" s="3"/>
      <c r="W2123" s="4"/>
      <c r="X2123" s="4"/>
      <c r="Y2123" s="4"/>
      <c r="Z2123" s="4"/>
      <c r="AA2123" s="4"/>
      <c r="AB2123" s="3"/>
      <c r="AC2123" s="3"/>
      <c r="AD2123" s="3"/>
      <c r="AE2123" s="3"/>
      <c r="AF2123" s="3"/>
      <c r="AG2123" s="3"/>
    </row>
    <row r="2124" spans="1:33" ht="13.2">
      <c r="A2124" s="3"/>
      <c r="B2124" s="3"/>
      <c r="C2124" s="3"/>
      <c r="D2124" s="3"/>
      <c r="E2124" s="4"/>
      <c r="F2124" s="3"/>
      <c r="G2124" s="4"/>
      <c r="H2124" s="3"/>
      <c r="I2124" s="3"/>
      <c r="J2124" s="3"/>
      <c r="K2124" s="3"/>
      <c r="L2124" s="3"/>
      <c r="M2124" s="3"/>
      <c r="N2124" s="3"/>
      <c r="O2124" s="3"/>
      <c r="P2124" s="3"/>
      <c r="Q2124" s="3"/>
      <c r="R2124" s="3"/>
      <c r="S2124" s="3"/>
      <c r="T2124" s="3"/>
      <c r="U2124" s="3"/>
      <c r="V2124" s="3"/>
      <c r="W2124" s="4"/>
      <c r="X2124" s="4"/>
      <c r="Y2124" s="4"/>
      <c r="Z2124" s="4"/>
      <c r="AA2124" s="4"/>
      <c r="AB2124" s="3"/>
      <c r="AC2124" s="3"/>
      <c r="AD2124" s="3"/>
      <c r="AE2124" s="3"/>
      <c r="AF2124" s="3"/>
      <c r="AG2124" s="3"/>
    </row>
    <row r="2125" spans="1:33" ht="13.2">
      <c r="A2125" s="3"/>
      <c r="B2125" s="3"/>
      <c r="C2125" s="3"/>
      <c r="D2125" s="3"/>
      <c r="E2125" s="4"/>
      <c r="F2125" s="3"/>
      <c r="G2125" s="4"/>
      <c r="H2125" s="3"/>
      <c r="I2125" s="3"/>
      <c r="J2125" s="3"/>
      <c r="K2125" s="3"/>
      <c r="L2125" s="3"/>
      <c r="M2125" s="3"/>
      <c r="N2125" s="3"/>
      <c r="O2125" s="3"/>
      <c r="P2125" s="3"/>
      <c r="Q2125" s="3"/>
      <c r="R2125" s="3"/>
      <c r="S2125" s="3"/>
      <c r="T2125" s="3"/>
      <c r="U2125" s="3"/>
      <c r="V2125" s="3"/>
      <c r="W2125" s="4"/>
      <c r="X2125" s="4"/>
      <c r="Y2125" s="4"/>
      <c r="Z2125" s="4"/>
      <c r="AA2125" s="4"/>
      <c r="AB2125" s="3"/>
      <c r="AC2125" s="3"/>
      <c r="AD2125" s="3"/>
      <c r="AE2125" s="3"/>
      <c r="AF2125" s="3"/>
      <c r="AG2125" s="3"/>
    </row>
    <row r="2126" spans="1:33" ht="13.2">
      <c r="A2126" s="3"/>
      <c r="B2126" s="3"/>
      <c r="C2126" s="3"/>
      <c r="D2126" s="3"/>
      <c r="E2126" s="4"/>
      <c r="F2126" s="3"/>
      <c r="G2126" s="4"/>
      <c r="H2126" s="3"/>
      <c r="I2126" s="3"/>
      <c r="J2126" s="3"/>
      <c r="K2126" s="3"/>
      <c r="L2126" s="3"/>
      <c r="M2126" s="3"/>
      <c r="N2126" s="3"/>
      <c r="O2126" s="3"/>
      <c r="P2126" s="3"/>
      <c r="Q2126" s="3"/>
      <c r="R2126" s="3"/>
      <c r="S2126" s="3"/>
      <c r="T2126" s="3"/>
      <c r="U2126" s="3"/>
      <c r="V2126" s="3"/>
      <c r="W2126" s="4"/>
      <c r="X2126" s="4"/>
      <c r="Y2126" s="4"/>
      <c r="Z2126" s="4"/>
      <c r="AA2126" s="4"/>
      <c r="AB2126" s="3"/>
      <c r="AC2126" s="3"/>
      <c r="AD2126" s="3"/>
      <c r="AE2126" s="3"/>
      <c r="AF2126" s="3"/>
      <c r="AG2126" s="3"/>
    </row>
    <row r="2127" spans="1:33" ht="13.2">
      <c r="A2127" s="3"/>
      <c r="B2127" s="3"/>
      <c r="C2127" s="3"/>
      <c r="D2127" s="3"/>
      <c r="E2127" s="4"/>
      <c r="F2127" s="3"/>
      <c r="G2127" s="4"/>
      <c r="H2127" s="3"/>
      <c r="I2127" s="3"/>
      <c r="J2127" s="3"/>
      <c r="K2127" s="3"/>
      <c r="L2127" s="3"/>
      <c r="M2127" s="3"/>
      <c r="N2127" s="3"/>
      <c r="O2127" s="3"/>
      <c r="P2127" s="3"/>
      <c r="Q2127" s="3"/>
      <c r="R2127" s="3"/>
      <c r="S2127" s="3"/>
      <c r="T2127" s="3"/>
      <c r="U2127" s="3"/>
      <c r="V2127" s="3"/>
      <c r="W2127" s="4"/>
      <c r="X2127" s="4"/>
      <c r="Y2127" s="4"/>
      <c r="Z2127" s="4"/>
      <c r="AA2127" s="4"/>
      <c r="AB2127" s="3"/>
      <c r="AC2127" s="3"/>
      <c r="AD2127" s="3"/>
      <c r="AE2127" s="3"/>
      <c r="AF2127" s="3"/>
      <c r="AG2127" s="3"/>
    </row>
    <row r="2128" spans="1:33" ht="13.2">
      <c r="A2128" s="3"/>
      <c r="B2128" s="3"/>
      <c r="C2128" s="3"/>
      <c r="D2128" s="3"/>
      <c r="E2128" s="4"/>
      <c r="F2128" s="3"/>
      <c r="G2128" s="4"/>
      <c r="H2128" s="3"/>
      <c r="I2128" s="3"/>
      <c r="J2128" s="3"/>
      <c r="K2128" s="3"/>
      <c r="L2128" s="3"/>
      <c r="M2128" s="3"/>
      <c r="N2128" s="3"/>
      <c r="O2128" s="3"/>
      <c r="P2128" s="3"/>
      <c r="Q2128" s="3"/>
      <c r="R2128" s="3"/>
      <c r="S2128" s="3"/>
      <c r="T2128" s="3"/>
      <c r="U2128" s="3"/>
      <c r="V2128" s="3"/>
      <c r="W2128" s="4"/>
      <c r="X2128" s="4"/>
      <c r="Y2128" s="4"/>
      <c r="Z2128" s="4"/>
      <c r="AA2128" s="4"/>
      <c r="AB2128" s="3"/>
      <c r="AC2128" s="3"/>
      <c r="AD2128" s="3"/>
      <c r="AE2128" s="3"/>
      <c r="AF2128" s="3"/>
      <c r="AG2128" s="3"/>
    </row>
    <row r="2129" spans="1:33" ht="13.2">
      <c r="A2129" s="3"/>
      <c r="B2129" s="3"/>
      <c r="C2129" s="3"/>
      <c r="D2129" s="3"/>
      <c r="E2129" s="4"/>
      <c r="F2129" s="3"/>
      <c r="G2129" s="4"/>
      <c r="H2129" s="3"/>
      <c r="I2129" s="3"/>
      <c r="J2129" s="3"/>
      <c r="K2129" s="3"/>
      <c r="L2129" s="3"/>
      <c r="M2129" s="3"/>
      <c r="N2129" s="3"/>
      <c r="O2129" s="3"/>
      <c r="P2129" s="3"/>
      <c r="Q2129" s="3"/>
      <c r="R2129" s="3"/>
      <c r="S2129" s="3"/>
      <c r="T2129" s="3"/>
      <c r="U2129" s="3"/>
      <c r="V2129" s="3"/>
      <c r="W2129" s="4"/>
      <c r="X2129" s="4"/>
      <c r="Y2129" s="4"/>
      <c r="Z2129" s="4"/>
      <c r="AA2129" s="4"/>
      <c r="AB2129" s="3"/>
      <c r="AC2129" s="3"/>
      <c r="AD2129" s="3"/>
      <c r="AE2129" s="3"/>
      <c r="AF2129" s="3"/>
      <c r="AG2129" s="3"/>
    </row>
    <row r="2130" spans="1:33" ht="13.2">
      <c r="A2130" s="3"/>
      <c r="B2130" s="3"/>
      <c r="C2130" s="3"/>
      <c r="D2130" s="3"/>
      <c r="E2130" s="4"/>
      <c r="F2130" s="3"/>
      <c r="G2130" s="4"/>
      <c r="H2130" s="3"/>
      <c r="I2130" s="3"/>
      <c r="J2130" s="3"/>
      <c r="K2130" s="3"/>
      <c r="L2130" s="3"/>
      <c r="M2130" s="3"/>
      <c r="N2130" s="3"/>
      <c r="O2130" s="3"/>
      <c r="P2130" s="3"/>
      <c r="Q2130" s="3"/>
      <c r="R2130" s="3"/>
      <c r="S2130" s="3"/>
      <c r="T2130" s="3"/>
      <c r="U2130" s="3"/>
      <c r="V2130" s="3"/>
      <c r="W2130" s="4"/>
      <c r="X2130" s="4"/>
      <c r="Y2130" s="4"/>
      <c r="Z2130" s="4"/>
      <c r="AA2130" s="4"/>
      <c r="AB2130" s="3"/>
      <c r="AC2130" s="3"/>
      <c r="AD2130" s="3"/>
      <c r="AE2130" s="3"/>
      <c r="AF2130" s="3"/>
      <c r="AG2130" s="3"/>
    </row>
    <row r="2131" spans="1:33" ht="13.2">
      <c r="A2131" s="3"/>
      <c r="B2131" s="3"/>
      <c r="C2131" s="3"/>
      <c r="D2131" s="3"/>
      <c r="E2131" s="4"/>
      <c r="F2131" s="3"/>
      <c r="G2131" s="4"/>
      <c r="H2131" s="3"/>
      <c r="I2131" s="3"/>
      <c r="J2131" s="3"/>
      <c r="K2131" s="3"/>
      <c r="L2131" s="3"/>
      <c r="M2131" s="3"/>
      <c r="N2131" s="3"/>
      <c r="O2131" s="3"/>
      <c r="P2131" s="3"/>
      <c r="Q2131" s="3"/>
      <c r="R2131" s="3"/>
      <c r="S2131" s="3"/>
      <c r="T2131" s="3"/>
      <c r="U2131" s="3"/>
      <c r="V2131" s="3"/>
      <c r="W2131" s="4"/>
      <c r="X2131" s="4"/>
      <c r="Y2131" s="4"/>
      <c r="Z2131" s="4"/>
      <c r="AA2131" s="4"/>
      <c r="AB2131" s="3"/>
      <c r="AC2131" s="3"/>
      <c r="AD2131" s="3"/>
      <c r="AE2131" s="3"/>
      <c r="AF2131" s="3"/>
      <c r="AG2131" s="3"/>
    </row>
    <row r="2132" spans="1:33" ht="13.2">
      <c r="A2132" s="3"/>
      <c r="B2132" s="3"/>
      <c r="C2132" s="3"/>
      <c r="D2132" s="3"/>
      <c r="E2132" s="4"/>
      <c r="F2132" s="3"/>
      <c r="G2132" s="4"/>
      <c r="H2132" s="3"/>
      <c r="I2132" s="3"/>
      <c r="J2132" s="3"/>
      <c r="K2132" s="3"/>
      <c r="L2132" s="3"/>
      <c r="M2132" s="3"/>
      <c r="N2132" s="3"/>
      <c r="O2132" s="3"/>
      <c r="P2132" s="3"/>
      <c r="Q2132" s="3"/>
      <c r="R2132" s="3"/>
      <c r="S2132" s="3"/>
      <c r="T2132" s="3"/>
      <c r="U2132" s="3"/>
      <c r="V2132" s="3"/>
      <c r="W2132" s="4"/>
      <c r="X2132" s="4"/>
      <c r="Y2132" s="4"/>
      <c r="Z2132" s="4"/>
      <c r="AA2132" s="4"/>
      <c r="AB2132" s="3"/>
      <c r="AC2132" s="3"/>
      <c r="AD2132" s="3"/>
      <c r="AE2132" s="3"/>
      <c r="AF2132" s="3"/>
      <c r="AG2132" s="3"/>
    </row>
    <row r="2133" spans="1:33" ht="13.2">
      <c r="A2133" s="3"/>
      <c r="B2133" s="3"/>
      <c r="C2133" s="3"/>
      <c r="D2133" s="3"/>
      <c r="E2133" s="4"/>
      <c r="F2133" s="3"/>
      <c r="G2133" s="4"/>
      <c r="H2133" s="3"/>
      <c r="I2133" s="3"/>
      <c r="J2133" s="3"/>
      <c r="K2133" s="3"/>
      <c r="L2133" s="3"/>
      <c r="M2133" s="3"/>
      <c r="N2133" s="3"/>
      <c r="O2133" s="3"/>
      <c r="P2133" s="3"/>
      <c r="Q2133" s="3"/>
      <c r="R2133" s="3"/>
      <c r="S2133" s="3"/>
      <c r="T2133" s="3"/>
      <c r="U2133" s="3"/>
      <c r="V2133" s="3"/>
      <c r="W2133" s="4"/>
      <c r="X2133" s="4"/>
      <c r="Y2133" s="4"/>
      <c r="Z2133" s="4"/>
      <c r="AA2133" s="4"/>
      <c r="AB2133" s="3"/>
      <c r="AC2133" s="3"/>
      <c r="AD2133" s="3"/>
      <c r="AE2133" s="3"/>
      <c r="AF2133" s="3"/>
      <c r="AG2133" s="3"/>
    </row>
    <row r="2134" spans="1:33" ht="13.2">
      <c r="A2134" s="3"/>
      <c r="B2134" s="3"/>
      <c r="C2134" s="3"/>
      <c r="D2134" s="3"/>
      <c r="E2134" s="4"/>
      <c r="F2134" s="3"/>
      <c r="G2134" s="4"/>
      <c r="H2134" s="3"/>
      <c r="I2134" s="3"/>
      <c r="J2134" s="3"/>
      <c r="K2134" s="3"/>
      <c r="L2134" s="3"/>
      <c r="M2134" s="3"/>
      <c r="N2134" s="3"/>
      <c r="O2134" s="3"/>
      <c r="P2134" s="3"/>
      <c r="Q2134" s="3"/>
      <c r="R2134" s="3"/>
      <c r="S2134" s="3"/>
      <c r="T2134" s="3"/>
      <c r="U2134" s="3"/>
      <c r="V2134" s="3"/>
      <c r="W2134" s="4"/>
      <c r="X2134" s="4"/>
      <c r="Y2134" s="4"/>
      <c r="Z2134" s="4"/>
      <c r="AA2134" s="4"/>
      <c r="AB2134" s="3"/>
      <c r="AC2134" s="3"/>
      <c r="AD2134" s="3"/>
      <c r="AE2134" s="3"/>
      <c r="AF2134" s="3"/>
      <c r="AG2134" s="3"/>
    </row>
    <row r="2135" spans="1:33" ht="13.2">
      <c r="A2135" s="3"/>
      <c r="B2135" s="3"/>
      <c r="C2135" s="3"/>
      <c r="D2135" s="3"/>
      <c r="E2135" s="4"/>
      <c r="F2135" s="3"/>
      <c r="G2135" s="4"/>
      <c r="H2135" s="3"/>
      <c r="I2135" s="3"/>
      <c r="J2135" s="3"/>
      <c r="K2135" s="3"/>
      <c r="L2135" s="3"/>
      <c r="M2135" s="3"/>
      <c r="N2135" s="3"/>
      <c r="O2135" s="3"/>
      <c r="P2135" s="3"/>
      <c r="Q2135" s="3"/>
      <c r="R2135" s="3"/>
      <c r="S2135" s="3"/>
      <c r="T2135" s="3"/>
      <c r="U2135" s="3"/>
      <c r="V2135" s="3"/>
      <c r="W2135" s="4"/>
      <c r="X2135" s="4"/>
      <c r="Y2135" s="4"/>
      <c r="Z2135" s="4"/>
      <c r="AA2135" s="4"/>
      <c r="AB2135" s="3"/>
      <c r="AC2135" s="3"/>
      <c r="AD2135" s="3"/>
      <c r="AE2135" s="3"/>
      <c r="AF2135" s="3"/>
      <c r="AG2135" s="3"/>
    </row>
    <row r="2136" spans="1:33" ht="13.2">
      <c r="A2136" s="3"/>
      <c r="B2136" s="3"/>
      <c r="C2136" s="3"/>
      <c r="D2136" s="3"/>
      <c r="E2136" s="4"/>
      <c r="F2136" s="3"/>
      <c r="G2136" s="4"/>
      <c r="H2136" s="3"/>
      <c r="I2136" s="3"/>
      <c r="J2136" s="3"/>
      <c r="K2136" s="3"/>
      <c r="L2136" s="3"/>
      <c r="M2136" s="3"/>
      <c r="N2136" s="3"/>
      <c r="O2136" s="3"/>
      <c r="P2136" s="3"/>
      <c r="Q2136" s="3"/>
      <c r="R2136" s="3"/>
      <c r="S2136" s="3"/>
      <c r="T2136" s="3"/>
      <c r="U2136" s="3"/>
      <c r="V2136" s="3"/>
      <c r="W2136" s="4"/>
      <c r="X2136" s="4"/>
      <c r="Y2136" s="4"/>
      <c r="Z2136" s="4"/>
      <c r="AA2136" s="4"/>
      <c r="AB2136" s="3"/>
      <c r="AC2136" s="3"/>
      <c r="AD2136" s="3"/>
      <c r="AE2136" s="3"/>
      <c r="AF2136" s="3"/>
      <c r="AG2136" s="3"/>
    </row>
    <row r="2137" spans="1:33" ht="13.2">
      <c r="A2137" s="3"/>
      <c r="B2137" s="3"/>
      <c r="C2137" s="3"/>
      <c r="D2137" s="3"/>
      <c r="E2137" s="4"/>
      <c r="F2137" s="3"/>
      <c r="G2137" s="4"/>
      <c r="H2137" s="3"/>
      <c r="I2137" s="3"/>
      <c r="J2137" s="3"/>
      <c r="K2137" s="3"/>
      <c r="L2137" s="3"/>
      <c r="M2137" s="3"/>
      <c r="N2137" s="3"/>
      <c r="O2137" s="3"/>
      <c r="P2137" s="3"/>
      <c r="Q2137" s="3"/>
      <c r="R2137" s="3"/>
      <c r="S2137" s="3"/>
      <c r="T2137" s="3"/>
      <c r="U2137" s="3"/>
      <c r="V2137" s="3"/>
      <c r="W2137" s="4"/>
      <c r="X2137" s="4"/>
      <c r="Y2137" s="4"/>
      <c r="Z2137" s="4"/>
      <c r="AA2137" s="4"/>
      <c r="AB2137" s="3"/>
      <c r="AC2137" s="3"/>
      <c r="AD2137" s="3"/>
      <c r="AE2137" s="3"/>
      <c r="AF2137" s="3"/>
      <c r="AG2137" s="3"/>
    </row>
    <row r="2138" spans="1:33" ht="13.2">
      <c r="A2138" s="3"/>
      <c r="B2138" s="3"/>
      <c r="C2138" s="3"/>
      <c r="D2138" s="3"/>
      <c r="E2138" s="4"/>
      <c r="F2138" s="3"/>
      <c r="G2138" s="4"/>
      <c r="H2138" s="3"/>
      <c r="I2138" s="3"/>
      <c r="J2138" s="3"/>
      <c r="K2138" s="3"/>
      <c r="L2138" s="3"/>
      <c r="M2138" s="3"/>
      <c r="N2138" s="3"/>
      <c r="O2138" s="3"/>
      <c r="P2138" s="3"/>
      <c r="Q2138" s="3"/>
      <c r="R2138" s="3"/>
      <c r="S2138" s="3"/>
      <c r="T2138" s="3"/>
      <c r="U2138" s="3"/>
      <c r="V2138" s="3"/>
      <c r="W2138" s="4"/>
      <c r="X2138" s="4"/>
      <c r="Y2138" s="4"/>
      <c r="Z2138" s="4"/>
      <c r="AA2138" s="4"/>
      <c r="AB2138" s="3"/>
      <c r="AC2138" s="3"/>
      <c r="AD2138" s="3"/>
      <c r="AE2138" s="3"/>
      <c r="AF2138" s="3"/>
      <c r="AG2138" s="3"/>
    </row>
    <row r="2139" spans="1:33" ht="13.2">
      <c r="A2139" s="3"/>
      <c r="B2139" s="3"/>
      <c r="C2139" s="3"/>
      <c r="D2139" s="3"/>
      <c r="E2139" s="4"/>
      <c r="F2139" s="3"/>
      <c r="G2139" s="4"/>
      <c r="H2139" s="3"/>
      <c r="I2139" s="3"/>
      <c r="J2139" s="3"/>
      <c r="K2139" s="3"/>
      <c r="L2139" s="3"/>
      <c r="M2139" s="3"/>
      <c r="N2139" s="3"/>
      <c r="O2139" s="3"/>
      <c r="P2139" s="3"/>
      <c r="Q2139" s="3"/>
      <c r="R2139" s="3"/>
      <c r="S2139" s="3"/>
      <c r="T2139" s="3"/>
      <c r="U2139" s="3"/>
      <c r="V2139" s="3"/>
      <c r="W2139" s="4"/>
      <c r="X2139" s="4"/>
      <c r="Y2139" s="4"/>
      <c r="Z2139" s="4"/>
      <c r="AA2139" s="4"/>
      <c r="AB2139" s="3"/>
      <c r="AC2139" s="3"/>
      <c r="AD2139" s="3"/>
      <c r="AE2139" s="3"/>
      <c r="AF2139" s="3"/>
      <c r="AG2139" s="3"/>
    </row>
    <row r="2140" spans="1:33" ht="13.2">
      <c r="A2140" s="3"/>
      <c r="B2140" s="3"/>
      <c r="C2140" s="3"/>
      <c r="D2140" s="3"/>
      <c r="E2140" s="4"/>
      <c r="F2140" s="3"/>
      <c r="G2140" s="4"/>
      <c r="H2140" s="3"/>
      <c r="I2140" s="3"/>
      <c r="J2140" s="3"/>
      <c r="K2140" s="3"/>
      <c r="L2140" s="3"/>
      <c r="M2140" s="3"/>
      <c r="N2140" s="3"/>
      <c r="O2140" s="3"/>
      <c r="P2140" s="3"/>
      <c r="Q2140" s="3"/>
      <c r="R2140" s="3"/>
      <c r="S2140" s="3"/>
      <c r="T2140" s="3"/>
      <c r="U2140" s="3"/>
      <c r="V2140" s="3"/>
      <c r="W2140" s="4"/>
      <c r="X2140" s="4"/>
      <c r="Y2140" s="4"/>
      <c r="Z2140" s="4"/>
      <c r="AA2140" s="4"/>
      <c r="AB2140" s="3"/>
      <c r="AC2140" s="3"/>
      <c r="AD2140" s="3"/>
      <c r="AE2140" s="3"/>
      <c r="AF2140" s="3"/>
      <c r="AG2140" s="3"/>
    </row>
    <row r="2141" spans="1:33" ht="13.2">
      <c r="A2141" s="3"/>
      <c r="B2141" s="3"/>
      <c r="C2141" s="3"/>
      <c r="D2141" s="3"/>
      <c r="E2141" s="4"/>
      <c r="F2141" s="3"/>
      <c r="G2141" s="4"/>
      <c r="H2141" s="3"/>
      <c r="I2141" s="3"/>
      <c r="J2141" s="3"/>
      <c r="K2141" s="3"/>
      <c r="L2141" s="3"/>
      <c r="M2141" s="3"/>
      <c r="N2141" s="3"/>
      <c r="O2141" s="3"/>
      <c r="P2141" s="3"/>
      <c r="Q2141" s="3"/>
      <c r="R2141" s="3"/>
      <c r="S2141" s="3"/>
      <c r="T2141" s="3"/>
      <c r="U2141" s="3"/>
      <c r="V2141" s="3"/>
      <c r="W2141" s="4"/>
      <c r="X2141" s="4"/>
      <c r="Y2141" s="4"/>
      <c r="Z2141" s="4"/>
      <c r="AA2141" s="4"/>
      <c r="AB2141" s="3"/>
      <c r="AC2141" s="3"/>
      <c r="AD2141" s="3"/>
      <c r="AE2141" s="3"/>
      <c r="AF2141" s="3"/>
      <c r="AG2141" s="3"/>
    </row>
    <row r="2142" spans="1:33" ht="13.2">
      <c r="A2142" s="3"/>
      <c r="B2142" s="3"/>
      <c r="C2142" s="3"/>
      <c r="D2142" s="3"/>
      <c r="E2142" s="4"/>
      <c r="F2142" s="3"/>
      <c r="G2142" s="4"/>
      <c r="H2142" s="3"/>
      <c r="I2142" s="3"/>
      <c r="J2142" s="3"/>
      <c r="K2142" s="3"/>
      <c r="L2142" s="3"/>
      <c r="M2142" s="3"/>
      <c r="N2142" s="3"/>
      <c r="O2142" s="3"/>
      <c r="P2142" s="3"/>
      <c r="Q2142" s="3"/>
      <c r="R2142" s="3"/>
      <c r="S2142" s="3"/>
      <c r="T2142" s="3"/>
      <c r="U2142" s="3"/>
      <c r="V2142" s="3"/>
      <c r="W2142" s="4"/>
      <c r="X2142" s="4"/>
      <c r="Y2142" s="4"/>
      <c r="Z2142" s="4"/>
      <c r="AA2142" s="4"/>
      <c r="AB2142" s="3"/>
      <c r="AC2142" s="3"/>
      <c r="AD2142" s="3"/>
      <c r="AE2142" s="3"/>
      <c r="AF2142" s="3"/>
      <c r="AG2142" s="3"/>
    </row>
    <row r="2143" spans="1:33" ht="13.2">
      <c r="A2143" s="3"/>
      <c r="B2143" s="3"/>
      <c r="C2143" s="3"/>
      <c r="D2143" s="3"/>
      <c r="E2143" s="4"/>
      <c r="F2143" s="3"/>
      <c r="G2143" s="4"/>
      <c r="H2143" s="3"/>
      <c r="I2143" s="3"/>
      <c r="J2143" s="3"/>
      <c r="K2143" s="3"/>
      <c r="L2143" s="3"/>
      <c r="M2143" s="3"/>
      <c r="N2143" s="3"/>
      <c r="O2143" s="3"/>
      <c r="P2143" s="3"/>
      <c r="Q2143" s="3"/>
      <c r="R2143" s="3"/>
      <c r="S2143" s="3"/>
      <c r="T2143" s="3"/>
      <c r="U2143" s="3"/>
      <c r="V2143" s="3"/>
      <c r="W2143" s="4"/>
      <c r="X2143" s="4"/>
      <c r="Y2143" s="4"/>
      <c r="Z2143" s="4"/>
      <c r="AA2143" s="4"/>
      <c r="AB2143" s="3"/>
      <c r="AC2143" s="3"/>
      <c r="AD2143" s="3"/>
      <c r="AE2143" s="3"/>
      <c r="AF2143" s="3"/>
      <c r="AG2143" s="3"/>
    </row>
    <row r="2144" spans="1:33" ht="13.2">
      <c r="A2144" s="3"/>
      <c r="B2144" s="3"/>
      <c r="C2144" s="3"/>
      <c r="D2144" s="3"/>
      <c r="E2144" s="4"/>
      <c r="F2144" s="3"/>
      <c r="G2144" s="4"/>
      <c r="H2144" s="3"/>
      <c r="I2144" s="3"/>
      <c r="J2144" s="3"/>
      <c r="K2144" s="3"/>
      <c r="L2144" s="3"/>
      <c r="M2144" s="3"/>
      <c r="N2144" s="3"/>
      <c r="O2144" s="3"/>
      <c r="P2144" s="3"/>
      <c r="Q2144" s="3"/>
      <c r="R2144" s="3"/>
      <c r="S2144" s="3"/>
      <c r="T2144" s="3"/>
      <c r="U2144" s="3"/>
      <c r="V2144" s="3"/>
      <c r="W2144" s="4"/>
      <c r="X2144" s="4"/>
      <c r="Y2144" s="4"/>
      <c r="Z2144" s="4"/>
      <c r="AA2144" s="4"/>
      <c r="AB2144" s="3"/>
      <c r="AC2144" s="3"/>
      <c r="AD2144" s="3"/>
      <c r="AE2144" s="3"/>
      <c r="AF2144" s="3"/>
      <c r="AG2144" s="3"/>
    </row>
    <row r="2145" spans="1:33" ht="13.2">
      <c r="A2145" s="3"/>
      <c r="B2145" s="3"/>
      <c r="C2145" s="3"/>
      <c r="D2145" s="3"/>
      <c r="E2145" s="4"/>
      <c r="F2145" s="3"/>
      <c r="G2145" s="4"/>
      <c r="H2145" s="3"/>
      <c r="I2145" s="3"/>
      <c r="J2145" s="3"/>
      <c r="K2145" s="3"/>
      <c r="L2145" s="3"/>
      <c r="M2145" s="3"/>
      <c r="N2145" s="3"/>
      <c r="O2145" s="3"/>
      <c r="P2145" s="3"/>
      <c r="Q2145" s="3"/>
      <c r="R2145" s="3"/>
      <c r="S2145" s="3"/>
      <c r="T2145" s="3"/>
      <c r="U2145" s="3"/>
      <c r="V2145" s="3"/>
      <c r="W2145" s="4"/>
      <c r="X2145" s="4"/>
      <c r="Y2145" s="4"/>
      <c r="Z2145" s="4"/>
      <c r="AA2145" s="4"/>
      <c r="AB2145" s="3"/>
      <c r="AC2145" s="3"/>
      <c r="AD2145" s="3"/>
      <c r="AE2145" s="3"/>
      <c r="AF2145" s="3"/>
      <c r="AG2145" s="3"/>
    </row>
    <row r="2146" spans="1:33" ht="13.2">
      <c r="A2146" s="3"/>
      <c r="B2146" s="3"/>
      <c r="C2146" s="3"/>
      <c r="D2146" s="3"/>
      <c r="E2146" s="4"/>
      <c r="F2146" s="3"/>
      <c r="G2146" s="4"/>
      <c r="H2146" s="3"/>
      <c r="I2146" s="3"/>
      <c r="J2146" s="3"/>
      <c r="K2146" s="3"/>
      <c r="L2146" s="3"/>
      <c r="M2146" s="3"/>
      <c r="N2146" s="3"/>
      <c r="O2146" s="3"/>
      <c r="P2146" s="3"/>
      <c r="Q2146" s="3"/>
      <c r="R2146" s="3"/>
      <c r="S2146" s="3"/>
      <c r="T2146" s="3"/>
      <c r="U2146" s="3"/>
      <c r="V2146" s="3"/>
      <c r="W2146" s="4"/>
      <c r="X2146" s="4"/>
      <c r="Y2146" s="4"/>
      <c r="Z2146" s="4"/>
      <c r="AA2146" s="4"/>
      <c r="AB2146" s="3"/>
      <c r="AC2146" s="3"/>
      <c r="AD2146" s="3"/>
      <c r="AE2146" s="3"/>
      <c r="AF2146" s="3"/>
      <c r="AG2146" s="3"/>
    </row>
    <row r="2147" spans="1:33" ht="13.2">
      <c r="A2147" s="3"/>
      <c r="B2147" s="3"/>
      <c r="C2147" s="3"/>
      <c r="D2147" s="3"/>
      <c r="E2147" s="4"/>
      <c r="F2147" s="3"/>
      <c r="G2147" s="4"/>
      <c r="H2147" s="3"/>
      <c r="I2147" s="3"/>
      <c r="J2147" s="3"/>
      <c r="K2147" s="3"/>
      <c r="L2147" s="3"/>
      <c r="M2147" s="3"/>
      <c r="N2147" s="3"/>
      <c r="O2147" s="3"/>
      <c r="P2147" s="3"/>
      <c r="Q2147" s="3"/>
      <c r="R2147" s="3"/>
      <c r="S2147" s="3"/>
      <c r="T2147" s="3"/>
      <c r="U2147" s="3"/>
      <c r="V2147" s="3"/>
      <c r="W2147" s="4"/>
      <c r="X2147" s="4"/>
      <c r="Y2147" s="4"/>
      <c r="Z2147" s="4"/>
      <c r="AA2147" s="4"/>
      <c r="AB2147" s="3"/>
      <c r="AC2147" s="3"/>
      <c r="AD2147" s="3"/>
      <c r="AE2147" s="3"/>
      <c r="AF2147" s="3"/>
      <c r="AG2147" s="3"/>
    </row>
    <row r="2148" spans="1:33" ht="13.2">
      <c r="A2148" s="3"/>
      <c r="B2148" s="3"/>
      <c r="C2148" s="3"/>
      <c r="D2148" s="3"/>
      <c r="E2148" s="4"/>
      <c r="F2148" s="3"/>
      <c r="G2148" s="4"/>
      <c r="H2148" s="3"/>
      <c r="I2148" s="3"/>
      <c r="J2148" s="3"/>
      <c r="K2148" s="3"/>
      <c r="L2148" s="3"/>
      <c r="M2148" s="3"/>
      <c r="N2148" s="3"/>
      <c r="O2148" s="3"/>
      <c r="P2148" s="3"/>
      <c r="Q2148" s="3"/>
      <c r="R2148" s="3"/>
      <c r="S2148" s="3"/>
      <c r="T2148" s="3"/>
      <c r="U2148" s="3"/>
      <c r="V2148" s="3"/>
      <c r="W2148" s="4"/>
      <c r="X2148" s="4"/>
      <c r="Y2148" s="4"/>
      <c r="Z2148" s="4"/>
      <c r="AA2148" s="4"/>
      <c r="AB2148" s="3"/>
      <c r="AC2148" s="3"/>
      <c r="AD2148" s="3"/>
      <c r="AE2148" s="3"/>
      <c r="AF2148" s="3"/>
      <c r="AG2148" s="3"/>
    </row>
    <row r="2149" spans="1:33" ht="13.2">
      <c r="A2149" s="3"/>
      <c r="B2149" s="3"/>
      <c r="C2149" s="3"/>
      <c r="D2149" s="3"/>
      <c r="E2149" s="4"/>
      <c r="F2149" s="3"/>
      <c r="G2149" s="4"/>
      <c r="H2149" s="3"/>
      <c r="I2149" s="3"/>
      <c r="J2149" s="3"/>
      <c r="K2149" s="3"/>
      <c r="L2149" s="3"/>
      <c r="M2149" s="3"/>
      <c r="N2149" s="3"/>
      <c r="O2149" s="3"/>
      <c r="P2149" s="3"/>
      <c r="Q2149" s="3"/>
      <c r="R2149" s="3"/>
      <c r="S2149" s="3"/>
      <c r="T2149" s="3"/>
      <c r="U2149" s="3"/>
      <c r="V2149" s="3"/>
      <c r="W2149" s="4"/>
      <c r="X2149" s="4"/>
      <c r="Y2149" s="4"/>
      <c r="Z2149" s="4"/>
      <c r="AA2149" s="4"/>
      <c r="AB2149" s="3"/>
      <c r="AC2149" s="3"/>
      <c r="AD2149" s="3"/>
      <c r="AE2149" s="3"/>
      <c r="AF2149" s="3"/>
      <c r="AG2149" s="3"/>
    </row>
    <row r="2150" spans="1:33" ht="13.2">
      <c r="A2150" s="3"/>
      <c r="B2150" s="3"/>
      <c r="C2150" s="3"/>
      <c r="D2150" s="3"/>
      <c r="E2150" s="4"/>
      <c r="F2150" s="3"/>
      <c r="G2150" s="4"/>
      <c r="H2150" s="3"/>
      <c r="I2150" s="3"/>
      <c r="J2150" s="3"/>
      <c r="K2150" s="3"/>
      <c r="L2150" s="3"/>
      <c r="M2150" s="3"/>
      <c r="N2150" s="3"/>
      <c r="O2150" s="3"/>
      <c r="P2150" s="3"/>
      <c r="Q2150" s="3"/>
      <c r="R2150" s="3"/>
      <c r="S2150" s="3"/>
      <c r="T2150" s="3"/>
      <c r="U2150" s="3"/>
      <c r="V2150" s="3"/>
      <c r="W2150" s="4"/>
      <c r="X2150" s="4"/>
      <c r="Y2150" s="4"/>
      <c r="Z2150" s="4"/>
      <c r="AA2150" s="4"/>
      <c r="AB2150" s="3"/>
      <c r="AC2150" s="3"/>
      <c r="AD2150" s="3"/>
      <c r="AE2150" s="3"/>
      <c r="AF2150" s="3"/>
      <c r="AG2150" s="3"/>
    </row>
    <row r="2151" spans="1:33" ht="13.2">
      <c r="A2151" s="3"/>
      <c r="B2151" s="3"/>
      <c r="C2151" s="3"/>
      <c r="D2151" s="3"/>
      <c r="E2151" s="4"/>
      <c r="F2151" s="3"/>
      <c r="G2151" s="4"/>
      <c r="H2151" s="3"/>
      <c r="I2151" s="3"/>
      <c r="J2151" s="3"/>
      <c r="K2151" s="3"/>
      <c r="L2151" s="3"/>
      <c r="M2151" s="3"/>
      <c r="N2151" s="3"/>
      <c r="O2151" s="3"/>
      <c r="P2151" s="3"/>
      <c r="Q2151" s="3"/>
      <c r="R2151" s="3"/>
      <c r="S2151" s="3"/>
      <c r="T2151" s="3"/>
      <c r="U2151" s="3"/>
      <c r="V2151" s="3"/>
      <c r="W2151" s="4"/>
      <c r="X2151" s="4"/>
      <c r="Y2151" s="4"/>
      <c r="Z2151" s="4"/>
      <c r="AA2151" s="4"/>
      <c r="AB2151" s="3"/>
      <c r="AC2151" s="3"/>
      <c r="AD2151" s="3"/>
      <c r="AE2151" s="3"/>
      <c r="AF2151" s="3"/>
      <c r="AG2151" s="3"/>
    </row>
    <row r="2152" spans="1:33" ht="13.2">
      <c r="A2152" s="3"/>
      <c r="B2152" s="3"/>
      <c r="C2152" s="3"/>
      <c r="D2152" s="3"/>
      <c r="E2152" s="4"/>
      <c r="F2152" s="3"/>
      <c r="G2152" s="4"/>
      <c r="H2152" s="3"/>
      <c r="I2152" s="3"/>
      <c r="J2152" s="3"/>
      <c r="K2152" s="3"/>
      <c r="L2152" s="3"/>
      <c r="M2152" s="3"/>
      <c r="N2152" s="3"/>
      <c r="O2152" s="3"/>
      <c r="P2152" s="3"/>
      <c r="Q2152" s="3"/>
      <c r="R2152" s="3"/>
      <c r="S2152" s="3"/>
      <c r="T2152" s="3"/>
      <c r="U2152" s="3"/>
      <c r="V2152" s="3"/>
      <c r="W2152" s="4"/>
      <c r="X2152" s="4"/>
      <c r="Y2152" s="4"/>
      <c r="Z2152" s="4"/>
      <c r="AA2152" s="4"/>
      <c r="AB2152" s="3"/>
      <c r="AC2152" s="3"/>
      <c r="AD2152" s="3"/>
      <c r="AE2152" s="3"/>
      <c r="AF2152" s="3"/>
      <c r="AG2152" s="3"/>
    </row>
    <row r="2153" spans="1:33" ht="13.2">
      <c r="E2153" s="7"/>
      <c r="G2153" s="7"/>
      <c r="W2153" s="7"/>
      <c r="X2153" s="7"/>
      <c r="Y2153" s="7"/>
      <c r="Z2153" s="7"/>
      <c r="AA2153" s="7"/>
    </row>
    <row r="2154" spans="1:33" ht="13.2">
      <c r="E2154" s="7"/>
      <c r="G2154" s="7"/>
      <c r="W2154" s="7"/>
      <c r="X2154" s="7"/>
      <c r="Y2154" s="7"/>
      <c r="Z2154" s="7"/>
      <c r="AA2154" s="7"/>
    </row>
    <row r="2155" spans="1:33" ht="13.2">
      <c r="E2155" s="7"/>
      <c r="G2155" s="7"/>
      <c r="W2155" s="7"/>
      <c r="X2155" s="7"/>
      <c r="Y2155" s="7"/>
      <c r="Z2155" s="7"/>
      <c r="AA2155" s="7"/>
    </row>
    <row r="2156" spans="1:33" ht="13.2">
      <c r="E2156" s="7"/>
      <c r="G2156" s="7"/>
      <c r="W2156" s="7"/>
      <c r="X2156" s="7"/>
      <c r="Y2156" s="7"/>
      <c r="Z2156" s="7"/>
      <c r="AA2156" s="7"/>
    </row>
    <row r="2157" spans="1:33" ht="13.2">
      <c r="E2157" s="7"/>
      <c r="G2157" s="7"/>
      <c r="W2157" s="7"/>
      <c r="X2157" s="7"/>
      <c r="Y2157" s="7"/>
      <c r="Z2157" s="7"/>
      <c r="AA2157" s="7"/>
    </row>
    <row r="2158" spans="1:33" ht="13.2">
      <c r="E2158" s="7"/>
      <c r="G2158" s="7"/>
      <c r="W2158" s="7"/>
      <c r="X2158" s="7"/>
      <c r="Y2158" s="7"/>
      <c r="Z2158" s="7"/>
      <c r="AA2158" s="7"/>
    </row>
    <row r="2159" spans="1:33" ht="13.2">
      <c r="E2159" s="7"/>
      <c r="G2159" s="7"/>
      <c r="W2159" s="7"/>
      <c r="X2159" s="7"/>
      <c r="Y2159" s="7"/>
      <c r="Z2159" s="7"/>
      <c r="AA2159" s="7"/>
    </row>
    <row r="2160" spans="1:33" ht="13.2">
      <c r="E2160" s="7"/>
      <c r="G2160" s="7"/>
      <c r="W2160" s="7"/>
      <c r="X2160" s="7"/>
      <c r="Y2160" s="7"/>
      <c r="Z2160" s="7"/>
      <c r="AA2160" s="7"/>
    </row>
    <row r="2161" spans="5:27" ht="13.2">
      <c r="E2161" s="7"/>
      <c r="G2161" s="7"/>
      <c r="W2161" s="7"/>
      <c r="X2161" s="7"/>
      <c r="Y2161" s="7"/>
      <c r="Z2161" s="7"/>
      <c r="AA2161" s="7"/>
    </row>
    <row r="2162" spans="5:27" ht="13.2">
      <c r="E2162" s="7"/>
      <c r="G2162" s="7"/>
      <c r="W2162" s="7"/>
      <c r="X2162" s="7"/>
      <c r="Y2162" s="7"/>
      <c r="Z2162" s="7"/>
      <c r="AA2162" s="7"/>
    </row>
    <row r="2163" spans="5:27" ht="13.2">
      <c r="E2163" s="7"/>
      <c r="G2163" s="7"/>
      <c r="W2163" s="7"/>
      <c r="X2163" s="7"/>
      <c r="Y2163" s="7"/>
      <c r="Z2163" s="7"/>
      <c r="AA2163" s="7"/>
    </row>
    <row r="2164" spans="5:27" ht="13.2">
      <c r="E2164" s="7"/>
      <c r="G2164" s="7"/>
      <c r="W2164" s="7"/>
      <c r="X2164" s="7"/>
      <c r="Y2164" s="7"/>
      <c r="Z2164" s="7"/>
      <c r="AA2164" s="7"/>
    </row>
    <row r="2165" spans="5:27" ht="13.2">
      <c r="E2165" s="7"/>
      <c r="G2165" s="7"/>
      <c r="W2165" s="7"/>
      <c r="X2165" s="7"/>
      <c r="Y2165" s="7"/>
      <c r="Z2165" s="7"/>
    </row>
    <row r="2166" spans="5:27" ht="13.2">
      <c r="E2166" s="7"/>
      <c r="G2166" s="7"/>
      <c r="W2166" s="7"/>
      <c r="X2166" s="7"/>
      <c r="Y2166" s="7"/>
      <c r="Z2166" s="7"/>
    </row>
    <row r="2167" spans="5:27" ht="13.2">
      <c r="E2167" s="7"/>
      <c r="G2167" s="7"/>
      <c r="W2167" s="7"/>
      <c r="X2167" s="7"/>
      <c r="Y2167" s="7"/>
      <c r="Z2167" s="7"/>
    </row>
    <row r="2168" spans="5:27" ht="13.2">
      <c r="E2168" s="7"/>
      <c r="G2168" s="7"/>
      <c r="W2168" s="7"/>
      <c r="X2168" s="7"/>
      <c r="Y2168" s="7"/>
      <c r="Z2168" s="7"/>
    </row>
    <row r="2169" spans="5:27" ht="13.2">
      <c r="E2169" s="7"/>
      <c r="G2169" s="7"/>
      <c r="W2169" s="7"/>
      <c r="X2169" s="7"/>
      <c r="Y2169" s="7"/>
      <c r="Z2169" s="7"/>
    </row>
    <row r="2170" spans="5:27" ht="13.2">
      <c r="E2170" s="7"/>
      <c r="G2170" s="7"/>
      <c r="W2170" s="7"/>
      <c r="X2170" s="7"/>
      <c r="Y2170" s="7"/>
      <c r="Z2170" s="7"/>
    </row>
    <row r="2171" spans="5:27" ht="13.2">
      <c r="E2171" s="7"/>
      <c r="G2171" s="7"/>
      <c r="W2171" s="7"/>
      <c r="X2171" s="7"/>
      <c r="Y2171" s="7"/>
      <c r="Z2171" s="7"/>
    </row>
    <row r="2172" spans="5:27" ht="13.2">
      <c r="E2172" s="7"/>
      <c r="G2172" s="7"/>
      <c r="W2172" s="7"/>
      <c r="X2172" s="7"/>
      <c r="Y2172" s="7"/>
      <c r="Z2172" s="7"/>
    </row>
    <row r="2173" spans="5:27" ht="13.2">
      <c r="E2173" s="7"/>
      <c r="G2173" s="7"/>
      <c r="W2173" s="7"/>
      <c r="X2173" s="7"/>
      <c r="Y2173" s="7"/>
      <c r="Z2173" s="7"/>
    </row>
    <row r="2174" spans="5:27" ht="13.2">
      <c r="E2174" s="7"/>
      <c r="G2174" s="7"/>
      <c r="W2174" s="7"/>
      <c r="X2174" s="7"/>
      <c r="Y2174" s="7"/>
      <c r="Z2174" s="7"/>
    </row>
    <row r="2175" spans="5:27" ht="13.2">
      <c r="E2175" s="7"/>
      <c r="G2175" s="7"/>
      <c r="W2175" s="7"/>
      <c r="X2175" s="7"/>
      <c r="Y2175" s="7"/>
      <c r="Z2175" s="7"/>
    </row>
    <row r="2176" spans="5:27" ht="13.2">
      <c r="E2176" s="7"/>
      <c r="G2176" s="7"/>
      <c r="W2176" s="7"/>
      <c r="X2176" s="7"/>
      <c r="Y2176" s="7"/>
      <c r="Z2176" s="7"/>
    </row>
    <row r="2177" spans="5:26" ht="13.2">
      <c r="E2177" s="7"/>
      <c r="G2177" s="7"/>
      <c r="W2177" s="7"/>
      <c r="X2177" s="7"/>
      <c r="Y2177" s="7"/>
      <c r="Z2177" s="7"/>
    </row>
    <row r="2178" spans="5:26" ht="13.2">
      <c r="E2178" s="7"/>
      <c r="G2178" s="7"/>
      <c r="W2178" s="7"/>
      <c r="X2178" s="7"/>
      <c r="Y2178" s="7"/>
      <c r="Z2178" s="7"/>
    </row>
    <row r="2179" spans="5:26" ht="13.2">
      <c r="E2179" s="7"/>
      <c r="G2179" s="7"/>
      <c r="W2179" s="7"/>
      <c r="X2179" s="7"/>
      <c r="Y2179" s="7"/>
      <c r="Z2179" s="7"/>
    </row>
    <row r="2180" spans="5:26" ht="13.2">
      <c r="E2180" s="7"/>
      <c r="G2180" s="7"/>
      <c r="W2180" s="7"/>
      <c r="X2180" s="7"/>
      <c r="Y2180" s="7"/>
      <c r="Z2180" s="7"/>
    </row>
    <row r="2181" spans="5:26" ht="13.2">
      <c r="E2181" s="7"/>
      <c r="G2181" s="7"/>
      <c r="W2181" s="7"/>
      <c r="X2181" s="7"/>
      <c r="Y2181" s="7"/>
      <c r="Z2181" s="7"/>
    </row>
    <row r="2182" spans="5:26" ht="13.2">
      <c r="E2182" s="7"/>
      <c r="G2182" s="7"/>
      <c r="W2182" s="7"/>
      <c r="X2182" s="7"/>
      <c r="Y2182" s="7"/>
      <c r="Z2182" s="7"/>
    </row>
  </sheetData>
  <autoFilter ref="G1:G2182"/>
  <hyperlinks>
    <hyperlink ref="B479"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55"/>
  <sheetViews>
    <sheetView topLeftCell="A13" zoomScale="70" zoomScaleNormal="115" workbookViewId="0">
      <selection activeCell="F33" sqref="F33"/>
    </sheetView>
  </sheetViews>
  <sheetFormatPr defaultRowHeight="13.2"/>
  <cols>
    <col min="2" max="2" width="36.88671875" customWidth="1"/>
    <col min="3" max="3" width="13.44140625" customWidth="1"/>
    <col min="4" max="4" width="17.6640625" customWidth="1"/>
    <col min="5" max="5" width="13.77734375" customWidth="1"/>
    <col min="6" max="6" width="49.88671875" bestFit="1" customWidth="1"/>
    <col min="7" max="7" width="37" bestFit="1" customWidth="1"/>
    <col min="8" max="8" width="15.21875" bestFit="1" customWidth="1"/>
    <col min="9" max="9" width="45" bestFit="1" customWidth="1"/>
    <col min="10" max="10" width="28.77734375" bestFit="1" customWidth="1"/>
    <col min="11" max="11" width="21.88671875" customWidth="1"/>
    <col min="12" max="12" width="17.6640625" customWidth="1"/>
    <col min="14" max="14" width="14.77734375" bestFit="1" customWidth="1"/>
    <col min="15" max="15" width="21.21875" bestFit="1" customWidth="1"/>
    <col min="17" max="17" width="17.109375" bestFit="1" customWidth="1"/>
    <col min="18" max="18" width="28.109375" customWidth="1"/>
    <col min="22" max="22" width="16.44140625" bestFit="1" customWidth="1"/>
    <col min="24" max="24" width="17.44140625" customWidth="1"/>
    <col min="25" max="25" width="15.44140625" customWidth="1"/>
  </cols>
  <sheetData>
    <row r="3" spans="2:16">
      <c r="B3" s="25" t="s">
        <v>2</v>
      </c>
      <c r="C3" s="25" t="s">
        <v>5592</v>
      </c>
      <c r="D3" s="25" t="s">
        <v>5593</v>
      </c>
    </row>
    <row r="4" spans="2:16">
      <c r="B4" s="26" t="s">
        <v>44</v>
      </c>
      <c r="C4" s="27">
        <v>837</v>
      </c>
      <c r="D4" s="28">
        <f>C4/$C$6*100</f>
        <v>40.221047573282078</v>
      </c>
    </row>
    <row r="5" spans="2:16">
      <c r="B5" s="26" t="s">
        <v>27</v>
      </c>
      <c r="C5" s="27">
        <v>1244</v>
      </c>
      <c r="D5" s="28">
        <f>C5/$C$6*100</f>
        <v>59.778952426717922</v>
      </c>
    </row>
    <row r="6" spans="2:16" s="32" customFormat="1">
      <c r="B6" s="29" t="s">
        <v>5594</v>
      </c>
      <c r="C6" s="30">
        <f>C4+C5</f>
        <v>2081</v>
      </c>
      <c r="D6" s="31">
        <f>SUM(D4:D5)</f>
        <v>100</v>
      </c>
      <c r="F6"/>
      <c r="G6"/>
      <c r="H6"/>
      <c r="M6"/>
      <c r="P6"/>
    </row>
    <row r="8" spans="2:16">
      <c r="B8" s="25" t="s">
        <v>3</v>
      </c>
      <c r="C8" s="25" t="s">
        <v>5592</v>
      </c>
      <c r="D8" s="25" t="s">
        <v>5593</v>
      </c>
    </row>
    <row r="9" spans="2:16">
      <c r="B9" s="33" t="s">
        <v>94</v>
      </c>
      <c r="C9" s="34">
        <v>1021</v>
      </c>
      <c r="D9" s="28">
        <f>C9/$C$6*100</f>
        <v>49.062950504565109</v>
      </c>
    </row>
    <row r="10" spans="2:16" ht="13.05" customHeight="1">
      <c r="B10" s="33" t="s">
        <v>5595</v>
      </c>
      <c r="C10" s="34">
        <f>2081-C9</f>
        <v>1060</v>
      </c>
      <c r="D10" s="28">
        <f>C10/$C$6*100</f>
        <v>50.937049495434884</v>
      </c>
    </row>
    <row r="11" spans="2:16">
      <c r="B11" s="29" t="s">
        <v>5594</v>
      </c>
      <c r="C11" s="29">
        <f>SUM(C9:C10)</f>
        <v>2081</v>
      </c>
      <c r="D11" s="35">
        <f>SUM(D9:D10)</f>
        <v>100</v>
      </c>
    </row>
    <row r="12" spans="2:16">
      <c r="C12" s="32"/>
      <c r="D12" s="36"/>
    </row>
    <row r="13" spans="2:16">
      <c r="B13" s="37" t="s">
        <v>5596</v>
      </c>
      <c r="C13" s="25" t="s">
        <v>5592</v>
      </c>
      <c r="D13" s="25" t="s">
        <v>5593</v>
      </c>
    </row>
    <row r="14" spans="2:16">
      <c r="B14" s="26" t="s">
        <v>56</v>
      </c>
      <c r="C14" s="27">
        <v>52</v>
      </c>
      <c r="D14" s="28">
        <f>C14/$C$18*100</f>
        <v>2.4987986544930325</v>
      </c>
    </row>
    <row r="15" spans="2:16" ht="13.05" customHeight="1">
      <c r="B15" s="26" t="s">
        <v>75</v>
      </c>
      <c r="C15" s="27">
        <v>949</v>
      </c>
      <c r="D15" s="28">
        <f>C15/$C$18*100</f>
        <v>45.60307544449784</v>
      </c>
    </row>
    <row r="16" spans="2:16">
      <c r="B16" s="26" t="s">
        <v>29</v>
      </c>
      <c r="C16" s="27">
        <v>919</v>
      </c>
      <c r="D16" s="28">
        <f>C16/$C$18*100</f>
        <v>44.16146083613647</v>
      </c>
    </row>
    <row r="17" spans="2:4">
      <c r="B17" s="26" t="s">
        <v>230</v>
      </c>
      <c r="C17" s="27">
        <v>161</v>
      </c>
      <c r="D17" s="28">
        <f>C17/$C$18*100</f>
        <v>7.7366650648726569</v>
      </c>
    </row>
    <row r="18" spans="2:4">
      <c r="B18" s="29" t="s">
        <v>5594</v>
      </c>
      <c r="C18" s="29">
        <f>SUM(C14:C17)</f>
        <v>2081</v>
      </c>
      <c r="D18" s="35">
        <f>SUM(D14:D17)</f>
        <v>100</v>
      </c>
    </row>
    <row r="19" spans="2:4">
      <c r="B19" s="32"/>
      <c r="C19" s="32"/>
      <c r="D19" s="36"/>
    </row>
    <row r="20" spans="2:4">
      <c r="B20" s="38" t="s">
        <v>5</v>
      </c>
      <c r="C20" s="25" t="s">
        <v>5592</v>
      </c>
      <c r="D20" s="25" t="s">
        <v>5593</v>
      </c>
    </row>
    <row r="21" spans="2:4">
      <c r="B21" s="39" t="s">
        <v>5597</v>
      </c>
      <c r="C21" s="34">
        <v>2</v>
      </c>
      <c r="D21" s="40">
        <f>C21/$C$28*100</f>
        <v>9.6107640557424323E-2</v>
      </c>
    </row>
    <row r="22" spans="2:4" ht="13.05" customHeight="1">
      <c r="B22" s="33" t="s">
        <v>5598</v>
      </c>
      <c r="C22" s="34">
        <v>0</v>
      </c>
      <c r="D22" s="40">
        <f t="shared" ref="D22:D27" si="0">C22/$C$28*100</f>
        <v>0</v>
      </c>
    </row>
    <row r="23" spans="2:4">
      <c r="B23" s="33" t="s">
        <v>164</v>
      </c>
      <c r="C23" s="34">
        <v>247</v>
      </c>
      <c r="D23" s="40">
        <f t="shared" si="0"/>
        <v>11.869293608841904</v>
      </c>
    </row>
    <row r="24" spans="2:4">
      <c r="B24" s="33" t="s">
        <v>248</v>
      </c>
      <c r="C24" s="34">
        <v>171</v>
      </c>
      <c r="D24" s="40">
        <f t="shared" si="0"/>
        <v>8.2172032676597784</v>
      </c>
    </row>
    <row r="25" spans="2:4">
      <c r="B25" s="33" t="s">
        <v>5599</v>
      </c>
      <c r="C25" s="34">
        <v>1246</v>
      </c>
      <c r="D25" s="40">
        <f t="shared" si="0"/>
        <v>59.875060067275342</v>
      </c>
    </row>
    <row r="26" spans="2:4">
      <c r="B26" s="33" t="s">
        <v>5600</v>
      </c>
      <c r="C26" s="34">
        <v>376</v>
      </c>
      <c r="D26" s="40">
        <f t="shared" si="0"/>
        <v>18.068236424795771</v>
      </c>
    </row>
    <row r="27" spans="2:4">
      <c r="B27" s="33" t="s">
        <v>5601</v>
      </c>
      <c r="C27" s="34">
        <v>39</v>
      </c>
      <c r="D27" s="40">
        <f t="shared" si="0"/>
        <v>1.8740989908697743</v>
      </c>
    </row>
    <row r="28" spans="2:4">
      <c r="B28" s="29" t="s">
        <v>5594</v>
      </c>
      <c r="C28" s="30">
        <f>SUM(C21:C27)</f>
        <v>2081</v>
      </c>
      <c r="D28" s="31">
        <f>SUM(D21:D27)</f>
        <v>99.999999999999986</v>
      </c>
    </row>
    <row r="30" spans="2:4">
      <c r="B30" s="25" t="s">
        <v>5602</v>
      </c>
      <c r="C30" s="25" t="s">
        <v>5592</v>
      </c>
      <c r="D30" s="25" t="s">
        <v>5593</v>
      </c>
    </row>
    <row r="31" spans="2:4">
      <c r="B31" s="42" t="s">
        <v>5603</v>
      </c>
      <c r="C31" s="43">
        <v>1460</v>
      </c>
      <c r="D31" s="28">
        <f>C31/$C$36*100</f>
        <v>70.158577606919749</v>
      </c>
    </row>
    <row r="32" spans="2:4">
      <c r="B32" s="42" t="s">
        <v>5604</v>
      </c>
      <c r="C32" s="43">
        <v>179</v>
      </c>
      <c r="D32" s="28">
        <f t="shared" ref="D32:D35" si="1">C32/$C$36*100</f>
        <v>8.6016338298894759</v>
      </c>
    </row>
    <row r="33" spans="2:4">
      <c r="B33" s="42" t="s">
        <v>5605</v>
      </c>
      <c r="C33" s="43">
        <v>139</v>
      </c>
      <c r="D33" s="28">
        <f t="shared" si="1"/>
        <v>6.6794810187409901</v>
      </c>
    </row>
    <row r="34" spans="2:4">
      <c r="B34" s="42" t="s">
        <v>58</v>
      </c>
      <c r="C34" s="43">
        <v>293</v>
      </c>
      <c r="D34" s="28">
        <f t="shared" si="1"/>
        <v>14.079769341662661</v>
      </c>
    </row>
    <row r="35" spans="2:4">
      <c r="B35" s="33" t="s">
        <v>5606</v>
      </c>
      <c r="C35" s="34">
        <v>10</v>
      </c>
      <c r="D35" s="28">
        <f t="shared" si="1"/>
        <v>0.48053820278712162</v>
      </c>
    </row>
    <row r="36" spans="2:4">
      <c r="B36" s="83" t="s">
        <v>5594</v>
      </c>
      <c r="C36" s="30">
        <f>SUM(C31:C35)</f>
        <v>2081</v>
      </c>
      <c r="D36" s="31">
        <f>SUM(D31:D35)</f>
        <v>99.999999999999986</v>
      </c>
    </row>
    <row r="37" spans="2:4">
      <c r="B37" s="41"/>
      <c r="C37" s="41"/>
    </row>
    <row r="39" spans="2:4">
      <c r="B39" s="25" t="s">
        <v>5607</v>
      </c>
      <c r="C39" s="25" t="s">
        <v>5592</v>
      </c>
      <c r="D39" s="25" t="s">
        <v>5593</v>
      </c>
    </row>
    <row r="40" spans="2:4">
      <c r="B40" s="33" t="s">
        <v>201</v>
      </c>
      <c r="C40" s="27">
        <v>72</v>
      </c>
      <c r="D40" s="44">
        <f>C40/$C$51*100</f>
        <v>3.5625927758535374</v>
      </c>
    </row>
    <row r="41" spans="2:4">
      <c r="B41" s="33" t="s">
        <v>83</v>
      </c>
      <c r="C41" s="27">
        <v>227</v>
      </c>
      <c r="D41" s="44">
        <f t="shared" ref="D41:D50" si="2">C41/$C$51*100</f>
        <v>11.232063334982682</v>
      </c>
    </row>
    <row r="42" spans="2:4">
      <c r="B42" s="33" t="s">
        <v>148</v>
      </c>
      <c r="C42" s="27">
        <v>204</v>
      </c>
      <c r="D42" s="44">
        <f t="shared" si="2"/>
        <v>10.094012864918357</v>
      </c>
    </row>
    <row r="43" spans="2:4" ht="13.05" customHeight="1">
      <c r="B43" s="33" t="s">
        <v>125</v>
      </c>
      <c r="C43" s="27">
        <v>178</v>
      </c>
      <c r="D43" s="44">
        <f t="shared" si="2"/>
        <v>8.8075210291934685</v>
      </c>
    </row>
    <row r="44" spans="2:4">
      <c r="B44" s="33" t="s">
        <v>94</v>
      </c>
      <c r="C44" s="27">
        <v>188</v>
      </c>
      <c r="D44" s="44">
        <f t="shared" si="2"/>
        <v>9.3023255813953494</v>
      </c>
    </row>
    <row r="45" spans="2:4">
      <c r="B45" s="33" t="s">
        <v>112</v>
      </c>
      <c r="C45" s="27">
        <v>209</v>
      </c>
      <c r="D45" s="44">
        <f t="shared" si="2"/>
        <v>10.341415141019297</v>
      </c>
    </row>
    <row r="46" spans="2:4">
      <c r="B46" s="33" t="s">
        <v>226</v>
      </c>
      <c r="C46" s="27">
        <v>168</v>
      </c>
      <c r="D46" s="44">
        <f t="shared" si="2"/>
        <v>8.3127164769915893</v>
      </c>
    </row>
    <row r="47" spans="2:4">
      <c r="B47" s="33" t="s">
        <v>105</v>
      </c>
      <c r="C47" s="34">
        <v>33</v>
      </c>
      <c r="D47" s="44">
        <f t="shared" si="2"/>
        <v>1.6328550222662048</v>
      </c>
    </row>
    <row r="48" spans="2:4">
      <c r="B48" s="33" t="s">
        <v>46</v>
      </c>
      <c r="C48" s="27">
        <v>323</v>
      </c>
      <c r="D48" s="44">
        <f t="shared" si="2"/>
        <v>15.982187036120731</v>
      </c>
    </row>
    <row r="49" spans="2:4" ht="13.05" customHeight="1">
      <c r="B49" s="33" t="s">
        <v>32</v>
      </c>
      <c r="C49" s="34">
        <v>216</v>
      </c>
      <c r="D49" s="44">
        <f t="shared" si="2"/>
        <v>10.687778327560613</v>
      </c>
    </row>
    <row r="50" spans="2:4">
      <c r="B50" s="33" t="s">
        <v>5608</v>
      </c>
      <c r="C50" s="27">
        <f>202+1</f>
        <v>203</v>
      </c>
      <c r="D50" s="44">
        <f t="shared" si="2"/>
        <v>10.044532409698169</v>
      </c>
    </row>
    <row r="51" spans="2:4">
      <c r="B51" s="82" t="s">
        <v>5594</v>
      </c>
      <c r="C51" s="45">
        <f>SUM(C40:C50)</f>
        <v>2021</v>
      </c>
      <c r="D51" s="46">
        <f>SUM(D40:D50)</f>
        <v>99.999999999999986</v>
      </c>
    </row>
    <row r="52" spans="2:4">
      <c r="B52" s="41"/>
      <c r="C52" s="47"/>
      <c r="D52" s="48"/>
    </row>
    <row r="53" spans="2:4">
      <c r="B53" s="41"/>
      <c r="C53" s="47"/>
      <c r="D53" s="48"/>
    </row>
    <row r="54" spans="2:4">
      <c r="B54" s="41"/>
      <c r="C54" s="49"/>
      <c r="D54" s="48"/>
    </row>
    <row r="55" spans="2:4" ht="13.05"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9"/>
  <sheetViews>
    <sheetView zoomScale="46" zoomScaleNormal="107" workbookViewId="0">
      <pane xSplit="2" ySplit="25" topLeftCell="C26" activePane="bottomRight" state="frozen"/>
      <selection pane="topRight" activeCell="C1" sqref="C1"/>
      <selection pane="bottomLeft" activeCell="A26" sqref="A26"/>
      <selection pane="bottomRight" activeCell="I6" sqref="I6"/>
    </sheetView>
  </sheetViews>
  <sheetFormatPr defaultRowHeight="13.2"/>
  <cols>
    <col min="2" max="2" width="27.88671875" customWidth="1"/>
    <col min="3" max="3" width="22.44140625" customWidth="1"/>
    <col min="4" max="4" width="14.77734375" customWidth="1"/>
    <col min="5" max="10" width="14.6640625" customWidth="1"/>
    <col min="11" max="18" width="12.109375" customWidth="1"/>
  </cols>
  <sheetData>
    <row r="1" spans="2:12">
      <c r="B1" s="32" t="s">
        <v>5609</v>
      </c>
    </row>
    <row r="3" spans="2:12">
      <c r="B3" s="50" t="s">
        <v>5610</v>
      </c>
      <c r="C3" s="25" t="s">
        <v>5592</v>
      </c>
      <c r="D3" s="25" t="s">
        <v>5593</v>
      </c>
    </row>
    <row r="4" spans="2:12">
      <c r="B4" s="33" t="s">
        <v>5611</v>
      </c>
      <c r="C4" s="27">
        <v>1123</v>
      </c>
      <c r="D4" s="28">
        <f>C4/$C$6*100</f>
        <v>53.964440172993754</v>
      </c>
    </row>
    <row r="5" spans="2:12">
      <c r="B5" s="33" t="s">
        <v>5612</v>
      </c>
      <c r="C5" s="27">
        <v>958</v>
      </c>
      <c r="D5" s="28">
        <f>C5/$C$6*100</f>
        <v>46.035559827006246</v>
      </c>
    </row>
    <row r="6" spans="2:12">
      <c r="B6" s="29" t="s">
        <v>5594</v>
      </c>
      <c r="C6" s="29">
        <f>SUM(C4:C5)</f>
        <v>2081</v>
      </c>
      <c r="D6" s="35">
        <f>SUM(D4:D5)</f>
        <v>100</v>
      </c>
    </row>
    <row r="7" spans="2:12">
      <c r="B7" s="32"/>
      <c r="C7" s="32"/>
      <c r="D7" s="36"/>
    </row>
    <row r="8" spans="2:12">
      <c r="B8" s="266" t="s">
        <v>5613</v>
      </c>
      <c r="C8" s="266"/>
      <c r="G8" s="32" t="s">
        <v>5614</v>
      </c>
    </row>
    <row r="9" spans="2:12">
      <c r="B9" s="41"/>
      <c r="G9" s="93" t="s">
        <v>5694</v>
      </c>
    </row>
    <row r="10" spans="2:12">
      <c r="B10" s="41"/>
      <c r="G10" s="93" t="s">
        <v>5695</v>
      </c>
    </row>
    <row r="11" spans="2:12">
      <c r="B11" s="41"/>
      <c r="G11" s="93" t="s">
        <v>5696</v>
      </c>
    </row>
    <row r="12" spans="2:12">
      <c r="B12" s="41"/>
      <c r="G12" s="93" t="s">
        <v>5697</v>
      </c>
    </row>
    <row r="13" spans="2:12">
      <c r="B13" s="41"/>
      <c r="G13" s="93" t="s">
        <v>5698</v>
      </c>
    </row>
    <row r="15" spans="2:12">
      <c r="B15" s="267" t="s">
        <v>5615</v>
      </c>
      <c r="C15" s="269" t="s">
        <v>5616</v>
      </c>
      <c r="D15" s="270"/>
      <c r="E15" s="270"/>
      <c r="F15" s="270"/>
      <c r="G15" s="270"/>
      <c r="H15" s="271" t="s">
        <v>5593</v>
      </c>
      <c r="I15" s="271"/>
      <c r="J15" s="271"/>
      <c r="K15" s="271"/>
      <c r="L15" s="271"/>
    </row>
    <row r="16" spans="2:12">
      <c r="B16" s="268"/>
      <c r="C16" s="51" t="s">
        <v>5617</v>
      </c>
      <c r="D16" s="52" t="s">
        <v>5618</v>
      </c>
      <c r="E16" s="52" t="s">
        <v>5619</v>
      </c>
      <c r="F16" s="52" t="s">
        <v>5620</v>
      </c>
      <c r="G16" s="52" t="s">
        <v>5621</v>
      </c>
      <c r="H16" s="53" t="s">
        <v>5617</v>
      </c>
      <c r="I16" s="53" t="s">
        <v>5618</v>
      </c>
      <c r="J16" s="53" t="s">
        <v>5619</v>
      </c>
      <c r="K16" s="53" t="s">
        <v>5620</v>
      </c>
      <c r="L16" s="53" t="s">
        <v>5621</v>
      </c>
    </row>
    <row r="17" spans="2:18">
      <c r="B17" s="54" t="s">
        <v>5622</v>
      </c>
      <c r="C17" s="55">
        <v>14</v>
      </c>
      <c r="D17" s="56">
        <v>10</v>
      </c>
      <c r="E17" s="56">
        <v>13</v>
      </c>
      <c r="F17" s="56">
        <v>10</v>
      </c>
      <c r="G17" s="56">
        <v>12</v>
      </c>
      <c r="H17" s="57">
        <f>C17/C$22*100</f>
        <v>0.67275348390197021</v>
      </c>
      <c r="I17" s="57">
        <f>D17/D$22*100</f>
        <v>0.48053820278712162</v>
      </c>
      <c r="J17" s="57">
        <f>E17/E$22*100</f>
        <v>0.62469966362325813</v>
      </c>
      <c r="K17" s="57">
        <f>F17/F$22*100</f>
        <v>0.48053820278712162</v>
      </c>
      <c r="L17" s="57">
        <f>G17/G$22*100</f>
        <v>0.57664584334454583</v>
      </c>
    </row>
    <row r="18" spans="2:18">
      <c r="B18" s="54" t="s">
        <v>5623</v>
      </c>
      <c r="C18" s="55">
        <v>189</v>
      </c>
      <c r="D18" s="56">
        <v>145</v>
      </c>
      <c r="E18" s="56">
        <v>113</v>
      </c>
      <c r="F18" s="56">
        <v>96</v>
      </c>
      <c r="G18" s="56">
        <v>177</v>
      </c>
      <c r="H18" s="57">
        <f t="shared" ref="H18:L21" si="0">C18/C$22*100</f>
        <v>9.0821720326765991</v>
      </c>
      <c r="I18" s="57">
        <f t="shared" si="0"/>
        <v>6.9678039404132628</v>
      </c>
      <c r="J18" s="57">
        <f t="shared" si="0"/>
        <v>5.4300816914944736</v>
      </c>
      <c r="K18" s="57">
        <f t="shared" si="0"/>
        <v>4.6131667467563666</v>
      </c>
      <c r="L18" s="57">
        <f t="shared" si="0"/>
        <v>8.505526189332052</v>
      </c>
    </row>
    <row r="19" spans="2:18">
      <c r="B19" s="54" t="s">
        <v>5624</v>
      </c>
      <c r="C19" s="55">
        <v>924</v>
      </c>
      <c r="D19" s="56">
        <v>788</v>
      </c>
      <c r="E19" s="56">
        <v>827</v>
      </c>
      <c r="F19" s="56">
        <v>731</v>
      </c>
      <c r="G19" s="56">
        <v>919</v>
      </c>
      <c r="H19" s="57">
        <f t="shared" si="0"/>
        <v>44.401729937530035</v>
      </c>
      <c r="I19" s="57">
        <f t="shared" si="0"/>
        <v>37.866410379625179</v>
      </c>
      <c r="J19" s="57">
        <f t="shared" si="0"/>
        <v>39.740509370494955</v>
      </c>
      <c r="K19" s="57">
        <f t="shared" si="0"/>
        <v>35.127342623738592</v>
      </c>
      <c r="L19" s="57">
        <f t="shared" si="0"/>
        <v>44.16146083613647</v>
      </c>
    </row>
    <row r="20" spans="2:18">
      <c r="B20" s="54" t="s">
        <v>48</v>
      </c>
      <c r="C20" s="55">
        <v>798</v>
      </c>
      <c r="D20" s="56">
        <v>910</v>
      </c>
      <c r="E20" s="56">
        <v>906</v>
      </c>
      <c r="F20" s="56">
        <v>993</v>
      </c>
      <c r="G20" s="56">
        <v>792</v>
      </c>
      <c r="H20" s="57">
        <f t="shared" si="0"/>
        <v>38.346948582412296</v>
      </c>
      <c r="I20" s="57">
        <f t="shared" si="0"/>
        <v>43.728976453628064</v>
      </c>
      <c r="J20" s="57">
        <f t="shared" si="0"/>
        <v>43.536761172513216</v>
      </c>
      <c r="K20" s="57">
        <f t="shared" si="0"/>
        <v>47.717443536761174</v>
      </c>
      <c r="L20" s="57">
        <f t="shared" si="0"/>
        <v>38.058625660740034</v>
      </c>
    </row>
    <row r="21" spans="2:18">
      <c r="B21" s="54" t="s">
        <v>5625</v>
      </c>
      <c r="C21" s="55">
        <v>156</v>
      </c>
      <c r="D21" s="56">
        <v>228</v>
      </c>
      <c r="E21" s="56">
        <v>222</v>
      </c>
      <c r="F21" s="56">
        <v>251</v>
      </c>
      <c r="G21" s="56">
        <v>181</v>
      </c>
      <c r="H21" s="57">
        <f t="shared" si="0"/>
        <v>7.4963959634790971</v>
      </c>
      <c r="I21" s="57">
        <f t="shared" si="0"/>
        <v>10.956271023546373</v>
      </c>
      <c r="J21" s="57">
        <f t="shared" si="0"/>
        <v>10.667948101874099</v>
      </c>
      <c r="K21" s="57">
        <f t="shared" si="0"/>
        <v>12.061508889956752</v>
      </c>
      <c r="L21" s="57">
        <f t="shared" si="0"/>
        <v>8.6977414704468998</v>
      </c>
    </row>
    <row r="22" spans="2:18">
      <c r="B22" s="29" t="s">
        <v>5594</v>
      </c>
      <c r="C22" s="58">
        <f>SUM(C17:C21)</f>
        <v>2081</v>
      </c>
      <c r="D22" s="58">
        <f t="shared" ref="D22:G22" si="1">SUM(D17:D21)</f>
        <v>2081</v>
      </c>
      <c r="E22" s="58">
        <f t="shared" si="1"/>
        <v>2081</v>
      </c>
      <c r="F22" s="58">
        <f t="shared" si="1"/>
        <v>2081</v>
      </c>
      <c r="G22" s="58">
        <f t="shared" si="1"/>
        <v>2081</v>
      </c>
      <c r="H22" s="59">
        <f>SUM(H17:H21)</f>
        <v>100</v>
      </c>
      <c r="I22" s="59">
        <f t="shared" ref="I22:L22" si="2">SUM(I17:I21)</f>
        <v>100</v>
      </c>
      <c r="J22" s="59">
        <f t="shared" si="2"/>
        <v>100.00000000000001</v>
      </c>
      <c r="K22" s="59">
        <f t="shared" si="2"/>
        <v>100.00000000000001</v>
      </c>
      <c r="L22" s="59">
        <f t="shared" si="2"/>
        <v>100</v>
      </c>
    </row>
    <row r="23" spans="2:18">
      <c r="F23" s="60"/>
      <c r="G23" s="60"/>
      <c r="H23" s="60"/>
    </row>
    <row r="24" spans="2:18">
      <c r="B24" s="267" t="s">
        <v>5626</v>
      </c>
      <c r="C24" s="272" t="s">
        <v>5616</v>
      </c>
      <c r="D24" s="272"/>
      <c r="E24" s="272"/>
      <c r="F24" s="272"/>
      <c r="G24" s="272"/>
      <c r="H24" s="272"/>
      <c r="I24" s="272"/>
      <c r="J24" s="272"/>
      <c r="K24" s="273" t="s">
        <v>5593</v>
      </c>
      <c r="L24" s="273"/>
      <c r="M24" s="273"/>
      <c r="N24" s="273"/>
      <c r="O24" s="273"/>
      <c r="P24" s="273"/>
      <c r="Q24" s="273"/>
      <c r="R24" s="273"/>
    </row>
    <row r="25" spans="2:18" ht="26.4">
      <c r="B25" s="267"/>
      <c r="C25" s="61" t="s">
        <v>5627</v>
      </c>
      <c r="D25" s="61" t="s">
        <v>5628</v>
      </c>
      <c r="E25" s="61" t="s">
        <v>5629</v>
      </c>
      <c r="F25" s="61" t="s">
        <v>5630</v>
      </c>
      <c r="G25" s="61" t="s">
        <v>5631</v>
      </c>
      <c r="H25" s="61" t="s">
        <v>5632</v>
      </c>
      <c r="I25" s="61" t="s">
        <v>5633</v>
      </c>
      <c r="J25" s="61" t="s">
        <v>5634</v>
      </c>
      <c r="K25" s="62" t="s">
        <v>5627</v>
      </c>
      <c r="L25" s="62" t="s">
        <v>5628</v>
      </c>
      <c r="M25" s="62" t="s">
        <v>5629</v>
      </c>
      <c r="N25" s="62" t="s">
        <v>5630</v>
      </c>
      <c r="O25" s="62" t="s">
        <v>5631</v>
      </c>
      <c r="P25" s="62" t="s">
        <v>5632</v>
      </c>
      <c r="Q25" s="62" t="s">
        <v>5633</v>
      </c>
      <c r="R25" s="62" t="s">
        <v>5634</v>
      </c>
    </row>
    <row r="26" spans="2:18">
      <c r="B26" s="33" t="s">
        <v>929</v>
      </c>
      <c r="C26" s="63">
        <v>6</v>
      </c>
      <c r="D26" s="63">
        <v>5</v>
      </c>
      <c r="E26" s="63">
        <v>14</v>
      </c>
      <c r="F26" s="63">
        <v>14</v>
      </c>
      <c r="G26" s="63">
        <v>21</v>
      </c>
      <c r="H26" s="63">
        <v>10</v>
      </c>
      <c r="I26" s="63">
        <v>22</v>
      </c>
      <c r="J26" s="63">
        <v>23</v>
      </c>
      <c r="K26" s="57">
        <f>C26/C$31*100</f>
        <v>0.28832292167227291</v>
      </c>
      <c r="L26" s="57">
        <f t="shared" ref="L26:R30" si="3">D26/D$31*100</f>
        <v>0.24026910139356081</v>
      </c>
      <c r="M26" s="57">
        <f t="shared" si="3"/>
        <v>0.67275348390197021</v>
      </c>
      <c r="N26" s="57">
        <f t="shared" si="3"/>
        <v>0.67275348390197021</v>
      </c>
      <c r="O26" s="57">
        <f t="shared" si="3"/>
        <v>1.0091302258529553</v>
      </c>
      <c r="P26" s="57">
        <f t="shared" si="3"/>
        <v>0.48053820278712162</v>
      </c>
      <c r="Q26" s="57">
        <f t="shared" si="3"/>
        <v>1.0571840461316675</v>
      </c>
      <c r="R26" s="57">
        <f t="shared" si="3"/>
        <v>1.1052378664103797</v>
      </c>
    </row>
    <row r="27" spans="2:18">
      <c r="B27" s="33" t="s">
        <v>36</v>
      </c>
      <c r="C27" s="63">
        <v>64</v>
      </c>
      <c r="D27" s="63">
        <v>94</v>
      </c>
      <c r="E27" s="63">
        <v>150</v>
      </c>
      <c r="F27" s="63">
        <v>86</v>
      </c>
      <c r="G27" s="63">
        <v>174</v>
      </c>
      <c r="H27" s="63">
        <v>69</v>
      </c>
      <c r="I27" s="63">
        <v>160</v>
      </c>
      <c r="J27" s="63">
        <v>184</v>
      </c>
      <c r="K27" s="57">
        <f t="shared" ref="K27:K30" si="4">C27/C$31*100</f>
        <v>3.0754444978375783</v>
      </c>
      <c r="L27" s="57">
        <f t="shared" si="3"/>
        <v>4.5170591061989427</v>
      </c>
      <c r="M27" s="57">
        <f t="shared" si="3"/>
        <v>7.2080730418068244</v>
      </c>
      <c r="N27" s="57">
        <f t="shared" si="3"/>
        <v>4.1326285439692452</v>
      </c>
      <c r="O27" s="57">
        <f t="shared" si="3"/>
        <v>8.3613647284959161</v>
      </c>
      <c r="P27" s="57">
        <f t="shared" si="3"/>
        <v>3.3157135992311391</v>
      </c>
      <c r="Q27" s="57">
        <f t="shared" si="3"/>
        <v>7.6886112445939458</v>
      </c>
      <c r="R27" s="57">
        <f t="shared" si="3"/>
        <v>8.8419029312830375</v>
      </c>
    </row>
    <row r="28" spans="2:18">
      <c r="B28" s="33" t="s">
        <v>5624</v>
      </c>
      <c r="C28" s="63">
        <v>755</v>
      </c>
      <c r="D28" s="63">
        <v>856</v>
      </c>
      <c r="E28" s="63">
        <v>1022</v>
      </c>
      <c r="F28" s="63">
        <v>653</v>
      </c>
      <c r="G28" s="63">
        <v>853</v>
      </c>
      <c r="H28" s="63">
        <v>767</v>
      </c>
      <c r="I28" s="63">
        <v>889</v>
      </c>
      <c r="J28" s="63">
        <v>996</v>
      </c>
      <c r="K28" s="57">
        <f t="shared" si="4"/>
        <v>36.280634310427679</v>
      </c>
      <c r="L28" s="57">
        <f t="shared" si="3"/>
        <v>41.134070158577607</v>
      </c>
      <c r="M28" s="57">
        <f t="shared" si="3"/>
        <v>49.111004324843826</v>
      </c>
      <c r="N28" s="57">
        <f t="shared" si="3"/>
        <v>31.379144641999041</v>
      </c>
      <c r="O28" s="57">
        <f t="shared" si="3"/>
        <v>40.98990869774147</v>
      </c>
      <c r="P28" s="57">
        <f t="shared" si="3"/>
        <v>36.857280153772223</v>
      </c>
      <c r="Q28" s="57">
        <f t="shared" si="3"/>
        <v>42.719846227775108</v>
      </c>
      <c r="R28" s="57">
        <f t="shared" si="3"/>
        <v>47.861604997597304</v>
      </c>
    </row>
    <row r="29" spans="2:18">
      <c r="B29" s="33" t="s">
        <v>49</v>
      </c>
      <c r="C29" s="63">
        <v>1042</v>
      </c>
      <c r="D29" s="63">
        <v>991</v>
      </c>
      <c r="E29" s="63">
        <v>800</v>
      </c>
      <c r="F29" s="63">
        <v>982</v>
      </c>
      <c r="G29" s="63">
        <v>875</v>
      </c>
      <c r="H29" s="63">
        <v>1032</v>
      </c>
      <c r="I29" s="63">
        <v>857</v>
      </c>
      <c r="J29" s="63">
        <v>751</v>
      </c>
      <c r="K29" s="57">
        <f t="shared" si="4"/>
        <v>50.072080730418065</v>
      </c>
      <c r="L29" s="57">
        <f t="shared" si="3"/>
        <v>47.621335896203746</v>
      </c>
      <c r="M29" s="57">
        <f t="shared" si="3"/>
        <v>38.443056222969723</v>
      </c>
      <c r="N29" s="57">
        <f t="shared" si="3"/>
        <v>47.18885151369534</v>
      </c>
      <c r="O29" s="57">
        <f t="shared" si="3"/>
        <v>42.047092743873137</v>
      </c>
      <c r="P29" s="57">
        <f t="shared" si="3"/>
        <v>49.591542527630942</v>
      </c>
      <c r="Q29" s="57">
        <f t="shared" si="3"/>
        <v>41.182123978856318</v>
      </c>
      <c r="R29" s="57">
        <f t="shared" si="3"/>
        <v>36.088419029312831</v>
      </c>
    </row>
    <row r="30" spans="2:18">
      <c r="B30" s="33" t="s">
        <v>68</v>
      </c>
      <c r="C30" s="63">
        <v>214</v>
      </c>
      <c r="D30" s="63">
        <v>135</v>
      </c>
      <c r="E30" s="63">
        <v>95</v>
      </c>
      <c r="F30" s="63">
        <v>346</v>
      </c>
      <c r="G30" s="63">
        <v>158</v>
      </c>
      <c r="H30" s="63">
        <v>203</v>
      </c>
      <c r="I30" s="63">
        <v>153</v>
      </c>
      <c r="J30" s="63">
        <v>127</v>
      </c>
      <c r="K30" s="57">
        <f t="shared" si="4"/>
        <v>10.283517539644402</v>
      </c>
      <c r="L30" s="57">
        <f t="shared" si="3"/>
        <v>6.4872657376261413</v>
      </c>
      <c r="M30" s="57">
        <f t="shared" si="3"/>
        <v>4.5651129264776547</v>
      </c>
      <c r="N30" s="57">
        <f t="shared" si="3"/>
        <v>16.626621816434405</v>
      </c>
      <c r="O30" s="57">
        <f t="shared" si="3"/>
        <v>7.592503604036521</v>
      </c>
      <c r="P30" s="57">
        <f t="shared" si="3"/>
        <v>9.7549255165785684</v>
      </c>
      <c r="Q30" s="57">
        <f t="shared" si="3"/>
        <v>7.3522345026429594</v>
      </c>
      <c r="R30" s="57">
        <f t="shared" si="3"/>
        <v>6.1028351753964438</v>
      </c>
    </row>
    <row r="31" spans="2:18">
      <c r="B31" s="29" t="s">
        <v>5594</v>
      </c>
      <c r="C31" s="64">
        <f>SUM(C26:C30)</f>
        <v>2081</v>
      </c>
      <c r="D31" s="64">
        <f t="shared" ref="D31:R31" si="5">SUM(D26:D30)</f>
        <v>2081</v>
      </c>
      <c r="E31" s="64">
        <f t="shared" si="5"/>
        <v>2081</v>
      </c>
      <c r="F31" s="64">
        <f t="shared" si="5"/>
        <v>2081</v>
      </c>
      <c r="G31" s="64">
        <f t="shared" si="5"/>
        <v>2081</v>
      </c>
      <c r="H31" s="64">
        <f t="shared" si="5"/>
        <v>2081</v>
      </c>
      <c r="I31" s="64">
        <f t="shared" si="5"/>
        <v>2081</v>
      </c>
      <c r="J31" s="64">
        <f t="shared" si="5"/>
        <v>2081</v>
      </c>
      <c r="K31" s="65">
        <f t="shared" si="5"/>
        <v>100</v>
      </c>
      <c r="L31" s="65">
        <f t="shared" si="5"/>
        <v>100</v>
      </c>
      <c r="M31" s="65">
        <f t="shared" si="5"/>
        <v>99.999999999999986</v>
      </c>
      <c r="N31" s="65">
        <f t="shared" si="5"/>
        <v>100</v>
      </c>
      <c r="O31" s="65">
        <f t="shared" si="5"/>
        <v>100</v>
      </c>
      <c r="P31" s="65">
        <f t="shared" si="5"/>
        <v>100</v>
      </c>
      <c r="Q31" s="65">
        <f t="shared" si="5"/>
        <v>99.999999999999986</v>
      </c>
      <c r="R31" s="65">
        <f t="shared" si="5"/>
        <v>100</v>
      </c>
    </row>
    <row r="33" spans="2:9">
      <c r="B33" s="66"/>
      <c r="C33" s="66"/>
      <c r="I33" s="66"/>
    </row>
    <row r="34" spans="2:9">
      <c r="B34" s="66"/>
      <c r="C34" s="66"/>
      <c r="F34" s="66"/>
      <c r="I34" s="66"/>
    </row>
    <row r="35" spans="2:9">
      <c r="B35" s="66"/>
      <c r="F35" s="66"/>
      <c r="I35" s="66"/>
    </row>
    <row r="36" spans="2:9">
      <c r="B36" s="66"/>
      <c r="F36" s="66"/>
      <c r="I36" s="66"/>
    </row>
    <row r="37" spans="2:9">
      <c r="B37" s="66"/>
      <c r="F37" s="66"/>
      <c r="I37" s="66"/>
    </row>
    <row r="38" spans="2:9">
      <c r="B38" s="66"/>
      <c r="F38" s="66"/>
    </row>
    <row r="39" spans="2:9">
      <c r="B39" s="66"/>
    </row>
  </sheetData>
  <mergeCells count="7">
    <mergeCell ref="B8:C8"/>
    <mergeCell ref="B15:B16"/>
    <mergeCell ref="C15:G15"/>
    <mergeCell ref="H15:L15"/>
    <mergeCell ref="B24:B25"/>
    <mergeCell ref="C24:J24"/>
    <mergeCell ref="K24:R2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48576"/>
  <sheetViews>
    <sheetView zoomScaleNormal="100" workbookViewId="0">
      <selection activeCell="B17" sqref="B17:B20"/>
    </sheetView>
  </sheetViews>
  <sheetFormatPr defaultRowHeight="13.2" zeroHeight="1"/>
  <cols>
    <col min="2" max="2" width="80.33203125" bestFit="1" customWidth="1"/>
    <col min="3" max="3" width="7.77734375" bestFit="1" customWidth="1"/>
    <col min="4" max="4" width="14.77734375" customWidth="1"/>
    <col min="7" max="7" width="152.5546875" bestFit="1" customWidth="1"/>
    <col min="8" max="8" width="24.33203125" bestFit="1" customWidth="1"/>
    <col min="9" max="9" width="98.5546875" customWidth="1"/>
    <col min="10" max="10" width="57.6640625" customWidth="1"/>
    <col min="11" max="11" width="38.77734375" customWidth="1"/>
    <col min="12" max="12" width="8.77734375" hidden="1" customWidth="1"/>
    <col min="13" max="13" width="11.77734375" customWidth="1"/>
    <col min="14" max="14" width="93.6640625" customWidth="1"/>
    <col min="17" max="17" width="46.21875" customWidth="1"/>
    <col min="18" max="18" width="57.109375" bestFit="1" customWidth="1"/>
    <col min="19" max="19" width="19.77734375" bestFit="1" customWidth="1"/>
    <col min="21" max="21" width="68" bestFit="1" customWidth="1"/>
    <col min="22" max="22" width="17.21875" bestFit="1" customWidth="1"/>
    <col min="24" max="24" width="91.6640625" customWidth="1"/>
    <col min="25" max="25" width="17.21875" bestFit="1" customWidth="1"/>
    <col min="26" max="26" width="58.21875" bestFit="1" customWidth="1"/>
    <col min="27" max="27" width="93.44140625" bestFit="1" customWidth="1"/>
    <col min="28" max="28" width="19.77734375" bestFit="1" customWidth="1"/>
    <col min="29" max="29" width="54.33203125" bestFit="1" customWidth="1"/>
    <col min="30" max="30" width="47.109375" bestFit="1" customWidth="1"/>
    <col min="31" max="31" width="58.21875" bestFit="1" customWidth="1"/>
    <col min="32" max="32" width="59.77734375" bestFit="1" customWidth="1"/>
    <col min="33" max="33" width="47.109375" bestFit="1" customWidth="1"/>
    <col min="34" max="34" width="63.5546875" bestFit="1" customWidth="1"/>
    <col min="35" max="35" width="52.5546875" bestFit="1" customWidth="1"/>
    <col min="36" max="36" width="56.33203125" bestFit="1" customWidth="1"/>
    <col min="37" max="37" width="52.88671875" bestFit="1" customWidth="1"/>
    <col min="38" max="38" width="58.21875" bestFit="1" customWidth="1"/>
    <col min="39" max="39" width="21.88671875" bestFit="1" customWidth="1"/>
    <col min="40" max="40" width="52.88671875" bestFit="1" customWidth="1"/>
    <col min="41" max="41" width="59.88671875" bestFit="1" customWidth="1"/>
    <col min="42" max="42" width="50.88671875" bestFit="1" customWidth="1"/>
    <col min="43" max="43" width="21.88671875" bestFit="1" customWidth="1"/>
    <col min="44" max="44" width="63.77734375" bestFit="1" customWidth="1"/>
    <col min="45" max="45" width="47.44140625" bestFit="1" customWidth="1"/>
    <col min="46" max="46" width="58.21875" bestFit="1" customWidth="1"/>
    <col min="47" max="47" width="50.88671875" bestFit="1" customWidth="1"/>
    <col min="48" max="48" width="21.88671875" bestFit="1" customWidth="1"/>
    <col min="49" max="49" width="47.109375" bestFit="1" customWidth="1"/>
    <col min="50" max="50" width="47.44140625" bestFit="1" customWidth="1"/>
    <col min="51" max="51" width="58.21875" bestFit="1" customWidth="1"/>
    <col min="52" max="52" width="41.6640625" bestFit="1" customWidth="1"/>
    <col min="53" max="53" width="50.88671875" bestFit="1" customWidth="1"/>
    <col min="54" max="54" width="21.88671875" bestFit="1" customWidth="1"/>
    <col min="55" max="55" width="24.21875" bestFit="1" customWidth="1"/>
    <col min="56" max="56" width="47.88671875" bestFit="1" customWidth="1"/>
    <col min="57" max="57" width="47.44140625" bestFit="1" customWidth="1"/>
    <col min="58" max="58" width="58.21875" bestFit="1" customWidth="1"/>
    <col min="59" max="59" width="41.6640625" bestFit="1" customWidth="1"/>
    <col min="60" max="60" width="42.44140625" bestFit="1" customWidth="1"/>
    <col min="61" max="61" width="50.88671875" bestFit="1" customWidth="1"/>
    <col min="62" max="62" width="21.88671875" bestFit="1" customWidth="1"/>
    <col min="63" max="63" width="24.21875" bestFit="1" customWidth="1"/>
    <col min="64" max="64" width="47.109375" bestFit="1" customWidth="1"/>
    <col min="65" max="65" width="52.5546875" bestFit="1" customWidth="1"/>
    <col min="66" max="66" width="56.33203125" bestFit="1" customWidth="1"/>
    <col min="67" max="67" width="47.44140625" bestFit="1" customWidth="1"/>
    <col min="68" max="68" width="58.21875" bestFit="1" customWidth="1"/>
    <col min="69" max="69" width="41.6640625" bestFit="1" customWidth="1"/>
    <col min="70" max="70" width="50.88671875" bestFit="1" customWidth="1"/>
    <col min="71" max="71" width="21.88671875" bestFit="1" customWidth="1"/>
    <col min="72" max="72" width="29.77734375" bestFit="1" customWidth="1"/>
    <col min="73" max="73" width="62" bestFit="1" customWidth="1"/>
    <col min="74" max="74" width="59.88671875" bestFit="1" customWidth="1"/>
    <col min="75" max="75" width="21.88671875" bestFit="1" customWidth="1"/>
    <col min="76" max="76" width="52.88671875" bestFit="1" customWidth="1"/>
    <col min="77" max="77" width="52.5546875" bestFit="1" customWidth="1"/>
    <col min="78" max="78" width="56.33203125" bestFit="1" customWidth="1"/>
    <col min="79" max="79" width="63.77734375" bestFit="1" customWidth="1"/>
    <col min="80" max="80" width="50.88671875" bestFit="1" customWidth="1"/>
    <col min="81" max="81" width="21.88671875" bestFit="1" customWidth="1"/>
    <col min="82" max="82" width="52.88671875" bestFit="1" customWidth="1"/>
    <col min="83" max="83" width="59.88671875" bestFit="1" customWidth="1"/>
    <col min="84" max="84" width="50.88671875" bestFit="1" customWidth="1"/>
    <col min="85" max="85" width="21.88671875" bestFit="1" customWidth="1"/>
    <col min="86" max="86" width="63.77734375" bestFit="1" customWidth="1"/>
    <col min="87" max="87" width="52.5546875" bestFit="1" customWidth="1"/>
    <col min="88" max="88" width="56.33203125" bestFit="1" customWidth="1"/>
    <col min="89" max="89" width="47.109375" bestFit="1" customWidth="1"/>
    <col min="90" max="90" width="59.88671875" bestFit="1" customWidth="1"/>
    <col min="91" max="91" width="63.77734375" bestFit="1" customWidth="1"/>
    <col min="92" max="92" width="60.109375" bestFit="1" customWidth="1"/>
    <col min="93" max="93" width="50.88671875" bestFit="1" customWidth="1"/>
    <col min="94" max="94" width="21.88671875" bestFit="1" customWidth="1"/>
    <col min="95" max="95" width="52.88671875" bestFit="1" customWidth="1"/>
    <col min="96" max="96" width="59.88671875" bestFit="1" customWidth="1"/>
    <col min="97" max="97" width="50.88671875" bestFit="1" customWidth="1"/>
    <col min="98" max="98" width="21.88671875" bestFit="1" customWidth="1"/>
    <col min="99" max="99" width="63.77734375" bestFit="1" customWidth="1"/>
    <col min="100" max="100" width="47.44140625" bestFit="1" customWidth="1"/>
    <col min="101" max="101" width="58.21875" bestFit="1" customWidth="1"/>
    <col min="102" max="102" width="50.88671875" bestFit="1" customWidth="1"/>
    <col min="103" max="103" width="21.88671875" bestFit="1" customWidth="1"/>
    <col min="104" max="104" width="47.109375" bestFit="1" customWidth="1"/>
    <col min="105" max="105" width="52.5546875" bestFit="1" customWidth="1"/>
    <col min="106" max="106" width="56.33203125" bestFit="1" customWidth="1"/>
    <col min="107" max="107" width="47.44140625" bestFit="1" customWidth="1"/>
    <col min="108" max="108" width="41.6640625" bestFit="1" customWidth="1"/>
    <col min="109" max="109" width="50.88671875" bestFit="1" customWidth="1"/>
    <col min="110" max="110" width="21.88671875" bestFit="1" customWidth="1"/>
    <col min="111" max="111" width="29.77734375" bestFit="1" customWidth="1"/>
    <col min="112" max="112" width="47.88671875" bestFit="1" customWidth="1"/>
    <col min="113" max="113" width="50.88671875" bestFit="1" customWidth="1"/>
    <col min="114" max="114" width="21.88671875" bestFit="1" customWidth="1"/>
    <col min="115" max="115" width="52.88671875" bestFit="1" customWidth="1"/>
    <col min="116" max="116" width="59.88671875" bestFit="1" customWidth="1"/>
    <col min="117" max="117" width="50.88671875" bestFit="1" customWidth="1"/>
    <col min="118" max="118" width="63.77734375" bestFit="1" customWidth="1"/>
    <col min="119" max="119" width="47.44140625" bestFit="1" customWidth="1"/>
    <col min="120" max="120" width="58.21875" bestFit="1" customWidth="1"/>
    <col min="121" max="121" width="50.88671875" bestFit="1" customWidth="1"/>
    <col min="122" max="122" width="21.88671875" bestFit="1" customWidth="1"/>
    <col min="123" max="123" width="47.109375" bestFit="1" customWidth="1"/>
    <col min="124" max="124" width="47.44140625" bestFit="1" customWidth="1"/>
    <col min="125" max="125" width="41.6640625" bestFit="1" customWidth="1"/>
    <col min="126" max="126" width="50.88671875" bestFit="1" customWidth="1"/>
    <col min="127" max="127" width="21.88671875" bestFit="1" customWidth="1"/>
    <col min="128" max="128" width="47.88671875" bestFit="1" customWidth="1"/>
    <col min="129" max="129" width="52.5546875" bestFit="1" customWidth="1"/>
    <col min="130" max="130" width="56.33203125" bestFit="1" customWidth="1"/>
    <col min="131" max="131" width="47.44140625" bestFit="1" customWidth="1"/>
    <col min="132" max="132" width="41.6640625" bestFit="1" customWidth="1"/>
    <col min="133" max="133" width="50.88671875" bestFit="1" customWidth="1"/>
    <col min="134" max="134" width="21.88671875" bestFit="1" customWidth="1"/>
    <col min="135" max="135" width="29.77734375" bestFit="1" customWidth="1"/>
    <col min="136" max="136" width="47.109375" bestFit="1" customWidth="1"/>
    <col min="137" max="137" width="73.5546875" bestFit="1" customWidth="1"/>
    <col min="138" max="138" width="21.88671875" bestFit="1" customWidth="1"/>
    <col min="139" max="139" width="52.88671875" bestFit="1" customWidth="1"/>
    <col min="140" max="140" width="58.21875" bestFit="1" customWidth="1"/>
    <col min="141" max="141" width="41.6640625" bestFit="1" customWidth="1"/>
    <col min="142" max="142" width="42.44140625" bestFit="1" customWidth="1"/>
    <col min="143" max="143" width="41.6640625" bestFit="1" customWidth="1"/>
    <col min="144" max="144" width="50.88671875" bestFit="1" customWidth="1"/>
    <col min="145" max="145" width="21.88671875" bestFit="1" customWidth="1"/>
    <col min="146" max="146" width="24.21875" bestFit="1" customWidth="1"/>
    <col min="147" max="147" width="62" bestFit="1" customWidth="1"/>
    <col min="148" max="148" width="59.88671875" bestFit="1" customWidth="1"/>
    <col min="149" max="149" width="50.88671875" bestFit="1" customWidth="1"/>
    <col min="150" max="150" width="21.88671875" bestFit="1" customWidth="1"/>
    <col min="151" max="151" width="63.77734375" bestFit="1" customWidth="1"/>
    <col min="152" max="152" width="47.44140625" bestFit="1" customWidth="1"/>
    <col min="153" max="153" width="58.21875" bestFit="1" customWidth="1"/>
    <col min="154" max="154" width="50.88671875" bestFit="1" customWidth="1"/>
    <col min="155" max="155" width="21.88671875" bestFit="1" customWidth="1"/>
    <col min="156" max="156" width="47.109375" bestFit="1" customWidth="1"/>
    <col min="157" max="157" width="47.44140625" bestFit="1" customWidth="1"/>
    <col min="158" max="158" width="58.21875" bestFit="1" customWidth="1"/>
    <col min="159" max="159" width="41.6640625" bestFit="1" customWidth="1"/>
    <col min="160" max="160" width="50.88671875" bestFit="1" customWidth="1"/>
    <col min="161" max="161" width="21.88671875" bestFit="1" customWidth="1"/>
    <col min="162" max="162" width="47.88671875" bestFit="1" customWidth="1"/>
    <col min="163" max="163" width="47.44140625" bestFit="1" customWidth="1"/>
    <col min="164" max="164" width="41.6640625" bestFit="1" customWidth="1"/>
    <col min="165" max="165" width="42.44140625" bestFit="1" customWidth="1"/>
    <col min="166" max="166" width="50.88671875" bestFit="1" customWidth="1"/>
    <col min="167" max="167" width="47.109375" bestFit="1" customWidth="1"/>
    <col min="168" max="168" width="52.5546875" bestFit="1" customWidth="1"/>
    <col min="169" max="169" width="56.33203125" bestFit="1" customWidth="1"/>
    <col min="170" max="170" width="47.44140625" bestFit="1" customWidth="1"/>
    <col min="171" max="171" width="50.88671875" bestFit="1" customWidth="1"/>
    <col min="172" max="172" width="21.88671875" bestFit="1" customWidth="1"/>
    <col min="173" max="173" width="29.77734375" bestFit="1" customWidth="1"/>
    <col min="174" max="174" width="77.33203125" bestFit="1" customWidth="1"/>
    <col min="175" max="175" width="72.5546875" bestFit="1" customWidth="1"/>
    <col min="176" max="176" width="62" bestFit="1" customWidth="1"/>
    <col min="177" max="177" width="76.44140625" bestFit="1" customWidth="1"/>
    <col min="178" max="178" width="47.44140625" bestFit="1" customWidth="1"/>
    <col min="179" max="179" width="29.77734375" bestFit="1" customWidth="1"/>
    <col min="180" max="180" width="42.109375" bestFit="1" customWidth="1"/>
    <col min="181" max="181" width="71" bestFit="1" customWidth="1"/>
    <col min="182" max="182" width="47.109375" bestFit="1" customWidth="1"/>
    <col min="183" max="183" width="74.77734375" bestFit="1" customWidth="1"/>
    <col min="184" max="184" width="73.5546875" bestFit="1" customWidth="1"/>
    <col min="185" max="185" width="77.33203125" bestFit="1" customWidth="1"/>
    <col min="186" max="186" width="21.88671875" bestFit="1" customWidth="1"/>
    <col min="187" max="187" width="58.21875" bestFit="1" customWidth="1"/>
    <col min="188" max="188" width="62" bestFit="1" customWidth="1"/>
    <col min="189" max="189" width="36.44140625" bestFit="1" customWidth="1"/>
    <col min="190" max="190" width="76.5546875" bestFit="1" customWidth="1"/>
    <col min="191" max="191" width="62" bestFit="1" customWidth="1"/>
    <col min="192" max="192" width="80.33203125" bestFit="1" customWidth="1"/>
    <col min="193" max="193" width="47.109375" bestFit="1" customWidth="1"/>
    <col min="194" max="194" width="33.77734375" bestFit="1" customWidth="1"/>
    <col min="195" max="195" width="15.88671875" bestFit="1" customWidth="1"/>
    <col min="196" max="196" width="83.21875" bestFit="1" customWidth="1"/>
    <col min="197" max="197" width="47.109375" bestFit="1" customWidth="1"/>
    <col min="198" max="198" width="87.21875" bestFit="1" customWidth="1"/>
    <col min="199" max="199" width="119.77734375" bestFit="1" customWidth="1"/>
    <col min="200" max="200" width="47.109375" bestFit="1" customWidth="1"/>
    <col min="201" max="201" width="123.77734375" bestFit="1" customWidth="1"/>
    <col min="202" max="202" width="58.21875" bestFit="1" customWidth="1"/>
    <col min="203" max="203" width="62" bestFit="1" customWidth="1"/>
    <col min="204" max="204" width="34.77734375" bestFit="1" customWidth="1"/>
    <col min="205" max="205" width="61.44140625" bestFit="1" customWidth="1"/>
    <col min="206" max="206" width="47.109375" bestFit="1" customWidth="1"/>
    <col min="207" max="207" width="65.21875" bestFit="1" customWidth="1"/>
    <col min="208" max="208" width="49.109375" bestFit="1" customWidth="1"/>
    <col min="209" max="209" width="52.88671875" bestFit="1" customWidth="1"/>
    <col min="210" max="210" width="43.33203125" bestFit="1" customWidth="1"/>
    <col min="211" max="211" width="84.77734375" bestFit="1" customWidth="1"/>
    <col min="212" max="212" width="62" bestFit="1" customWidth="1"/>
    <col min="213" max="213" width="88.6640625" bestFit="1" customWidth="1"/>
    <col min="214" max="214" width="58.21875" bestFit="1" customWidth="1"/>
    <col min="215" max="215" width="62" bestFit="1" customWidth="1"/>
    <col min="216" max="216" width="25.44140625" bestFit="1" customWidth="1"/>
    <col min="217" max="217" width="61.88671875" bestFit="1" customWidth="1"/>
    <col min="218" max="218" width="47.109375" bestFit="1" customWidth="1"/>
    <col min="219" max="219" width="65.77734375" bestFit="1" customWidth="1"/>
    <col min="220" max="220" width="74.6640625" bestFit="1" customWidth="1"/>
    <col min="221" max="221" width="56.33203125" bestFit="1" customWidth="1"/>
    <col min="222" max="222" width="78.44140625" bestFit="1" customWidth="1"/>
    <col min="223" max="223" width="84.5546875" bestFit="1" customWidth="1"/>
    <col min="224" max="224" width="52.88671875" bestFit="1" customWidth="1"/>
    <col min="225" max="225" width="88.33203125" bestFit="1" customWidth="1"/>
    <col min="226" max="226" width="58.21875" bestFit="1" customWidth="1"/>
    <col min="227" max="227" width="62" bestFit="1" customWidth="1"/>
    <col min="228" max="228" width="31.44140625" bestFit="1" customWidth="1"/>
    <col min="229" max="229" width="49.109375" bestFit="1" customWidth="1"/>
    <col min="230" max="230" width="47.88671875" bestFit="1" customWidth="1"/>
    <col min="231" max="231" width="52.88671875" bestFit="1" customWidth="1"/>
    <col min="232" max="232" width="50.88671875" bestFit="1" customWidth="1"/>
    <col min="233" max="233" width="21.88671875" bestFit="1" customWidth="1"/>
    <col min="234" max="234" width="52.88671875" bestFit="1" customWidth="1"/>
    <col min="235" max="235" width="59.88671875" bestFit="1" customWidth="1"/>
    <col min="236" max="236" width="50.88671875" bestFit="1" customWidth="1"/>
    <col min="237" max="237" width="21.88671875" bestFit="1" customWidth="1"/>
    <col min="238" max="238" width="63.77734375" bestFit="1" customWidth="1"/>
    <col min="239" max="239" width="47.44140625" bestFit="1" customWidth="1"/>
    <col min="240" max="240" width="50.88671875" bestFit="1" customWidth="1"/>
    <col min="241" max="241" width="21.88671875" bestFit="1" customWidth="1"/>
    <col min="242" max="242" width="47.109375" bestFit="1" customWidth="1"/>
    <col min="243" max="243" width="52.5546875" bestFit="1" customWidth="1"/>
    <col min="244" max="244" width="56.33203125" bestFit="1" customWidth="1"/>
    <col min="245" max="245" width="29.77734375" bestFit="1" customWidth="1"/>
    <col min="246" max="246" width="171" bestFit="1" customWidth="1"/>
    <col min="247" max="247" width="47.88671875" bestFit="1" customWidth="1"/>
    <col min="248" max="248" width="174.77734375" bestFit="1" customWidth="1"/>
    <col min="249" max="249" width="43.21875" bestFit="1" customWidth="1"/>
    <col min="250" max="250" width="47.109375" bestFit="1" customWidth="1"/>
    <col min="251" max="251" width="39.109375" bestFit="1" customWidth="1"/>
    <col min="252" max="252" width="73.5546875" bestFit="1" customWidth="1"/>
    <col min="253" max="253" width="77.33203125" bestFit="1" customWidth="1"/>
    <col min="254" max="254" width="9.77734375" bestFit="1" customWidth="1"/>
    <col min="255" max="255" width="47.44140625" bestFit="1" customWidth="1"/>
    <col min="256" max="256" width="6.33203125" bestFit="1" customWidth="1"/>
    <col min="257" max="257" width="50.88671875" bestFit="1" customWidth="1"/>
    <col min="258" max="258" width="21.88671875" bestFit="1" customWidth="1"/>
    <col min="259" max="259" width="52.88671875" bestFit="1" customWidth="1"/>
    <col min="260" max="260" width="58.21875" bestFit="1" customWidth="1"/>
    <col min="261" max="261" width="47.44140625" bestFit="1" customWidth="1"/>
    <col min="262" max="262" width="58.21875" bestFit="1" customWidth="1"/>
    <col min="263" max="263" width="41.6640625" bestFit="1" customWidth="1"/>
    <col min="264" max="264" width="42.44140625" bestFit="1" customWidth="1"/>
    <col min="265" max="265" width="41.6640625" bestFit="1" customWidth="1"/>
    <col min="266" max="266" width="50.88671875" bestFit="1" customWidth="1"/>
    <col min="267" max="267" width="21.88671875" bestFit="1" customWidth="1"/>
    <col min="268" max="268" width="24.21875" bestFit="1" customWidth="1"/>
    <col min="269" max="269" width="62" bestFit="1" customWidth="1"/>
    <col min="270" max="270" width="59.88671875" bestFit="1" customWidth="1"/>
    <col min="271" max="271" width="63.77734375" bestFit="1" customWidth="1"/>
    <col min="272" max="272" width="49.109375" bestFit="1" customWidth="1"/>
    <col min="273" max="273" width="52.88671875" bestFit="1" customWidth="1"/>
    <col min="274" max="274" width="47.44140625" bestFit="1" customWidth="1"/>
    <col min="275" max="275" width="58.21875" bestFit="1" customWidth="1"/>
    <col min="276" max="276" width="50.88671875" bestFit="1" customWidth="1"/>
    <col min="277" max="277" width="21.88671875" bestFit="1" customWidth="1"/>
    <col min="278" max="278" width="47.109375" bestFit="1" customWidth="1"/>
    <col min="279" max="279" width="47.44140625" bestFit="1" customWidth="1"/>
    <col min="280" max="280" width="58.21875" bestFit="1" customWidth="1"/>
    <col min="281" max="281" width="41.6640625" bestFit="1" customWidth="1"/>
    <col min="282" max="282" width="50.88671875" bestFit="1" customWidth="1"/>
    <col min="283" max="283" width="21.88671875" bestFit="1" customWidth="1"/>
    <col min="284" max="284" width="24.21875" bestFit="1" customWidth="1"/>
    <col min="285" max="285" width="47.88671875" bestFit="1" customWidth="1"/>
    <col min="286" max="286" width="47.44140625" bestFit="1" customWidth="1"/>
    <col min="287" max="287" width="21.88671875" bestFit="1" customWidth="1"/>
    <col min="288" max="288" width="47.109375" bestFit="1" customWidth="1"/>
    <col min="289" max="289" width="52.5546875" bestFit="1" customWidth="1"/>
    <col min="290" max="290" width="56.33203125" bestFit="1" customWidth="1"/>
    <col min="291" max="291" width="73.5546875" bestFit="1" customWidth="1"/>
    <col min="292" max="292" width="56.5546875" bestFit="1" customWidth="1"/>
    <col min="293" max="293" width="41.6640625" bestFit="1" customWidth="1"/>
    <col min="294" max="294" width="77.33203125" bestFit="1" customWidth="1"/>
    <col min="295" max="295" width="60.5546875" bestFit="1" customWidth="1"/>
    <col min="296" max="296" width="64.5546875" bestFit="1" customWidth="1"/>
    <col min="297" max="297" width="47.44140625" bestFit="1" customWidth="1"/>
    <col min="298" max="298" width="50.88671875" bestFit="1" customWidth="1"/>
    <col min="299" max="299" width="21.88671875" bestFit="1" customWidth="1"/>
    <col min="300" max="300" width="29.77734375" bestFit="1" customWidth="1"/>
    <col min="301" max="301" width="47.44140625" bestFit="1" customWidth="1"/>
    <col min="302" max="302" width="56.5546875" bestFit="1" customWidth="1"/>
    <col min="303" max="303" width="58.21875" bestFit="1" customWidth="1"/>
    <col min="304" max="304" width="41.6640625" bestFit="1" customWidth="1"/>
    <col min="305" max="305" width="42.44140625" bestFit="1" customWidth="1"/>
    <col min="306" max="306" width="41.6640625" bestFit="1" customWidth="1"/>
    <col min="307" max="307" width="50.88671875" bestFit="1" customWidth="1"/>
    <col min="308" max="308" width="71.88671875" bestFit="1" customWidth="1"/>
    <col min="309" max="309" width="21.88671875" bestFit="1" customWidth="1"/>
    <col min="310" max="310" width="24.21875" bestFit="1" customWidth="1"/>
    <col min="311" max="311" width="7.21875" bestFit="1" customWidth="1"/>
    <col min="312" max="313" width="12" bestFit="1" customWidth="1"/>
    <col min="314" max="314" width="11.21875" bestFit="1" customWidth="1"/>
    <col min="315" max="315" width="12" bestFit="1" customWidth="1"/>
    <col min="316" max="316" width="11.21875" bestFit="1" customWidth="1"/>
  </cols>
  <sheetData>
    <row r="1" spans="2:8">
      <c r="B1" s="32" t="s">
        <v>5635</v>
      </c>
      <c r="G1" s="67"/>
    </row>
    <row r="2" spans="2:8">
      <c r="B2" s="30" t="s">
        <v>5636</v>
      </c>
      <c r="C2" s="30" t="s">
        <v>5592</v>
      </c>
      <c r="D2" s="30" t="s">
        <v>5637</v>
      </c>
      <c r="G2" s="68"/>
      <c r="H2" s="68"/>
    </row>
    <row r="3" spans="2:8">
      <c r="B3" s="250" t="s">
        <v>5683</v>
      </c>
      <c r="C3" s="103">
        <f>660+454+3</f>
        <v>1117</v>
      </c>
      <c r="D3" s="104">
        <v>21.880509304603329</v>
      </c>
    </row>
    <row r="4" spans="2:8">
      <c r="B4" s="102" t="s">
        <v>5684</v>
      </c>
      <c r="C4" s="103">
        <f>168+523+389</f>
        <v>1080</v>
      </c>
      <c r="D4" s="104">
        <v>21.155729676787463</v>
      </c>
    </row>
    <row r="5" spans="2:8">
      <c r="B5" s="250" t="s">
        <v>5686</v>
      </c>
      <c r="C5" s="103">
        <f>316+457+141+1</f>
        <v>915</v>
      </c>
      <c r="D5" s="104">
        <v>17.92360430950049</v>
      </c>
    </row>
    <row r="6" spans="2:8">
      <c r="B6" s="250" t="s">
        <v>5638</v>
      </c>
      <c r="C6" s="103">
        <f>857</f>
        <v>857</v>
      </c>
      <c r="D6" s="104">
        <v>16.787463271302645</v>
      </c>
    </row>
    <row r="7" spans="2:8">
      <c r="B7" s="250" t="s">
        <v>5685</v>
      </c>
      <c r="C7" s="103">
        <f>59+118+537+1</f>
        <v>715</v>
      </c>
      <c r="D7" s="104">
        <v>14.005876591576886</v>
      </c>
    </row>
    <row r="8" spans="2:8">
      <c r="B8" s="87" t="s">
        <v>5641</v>
      </c>
      <c r="C8" s="69">
        <f>16+23+345+2</f>
        <v>386</v>
      </c>
      <c r="D8" s="70">
        <v>7.5612144955925569</v>
      </c>
    </row>
    <row r="9" spans="2:8">
      <c r="B9" s="86" t="s">
        <v>5639</v>
      </c>
      <c r="C9" s="69">
        <f>12+2</f>
        <v>14</v>
      </c>
      <c r="D9" s="70">
        <v>0.27424094025465229</v>
      </c>
    </row>
    <row r="10" spans="2:8">
      <c r="B10" s="26" t="s">
        <v>5642</v>
      </c>
      <c r="C10" s="69">
        <f>3+1+1+3</f>
        <v>8</v>
      </c>
      <c r="D10" s="70">
        <v>0.15670910871694416</v>
      </c>
    </row>
    <row r="11" spans="2:8">
      <c r="B11" s="86" t="s">
        <v>5687</v>
      </c>
      <c r="C11" s="69">
        <f>1+1+1+1</f>
        <v>4</v>
      </c>
      <c r="D11" s="70">
        <v>7.8354554358472078E-2</v>
      </c>
    </row>
    <row r="12" spans="2:8">
      <c r="B12" s="86" t="s">
        <v>5688</v>
      </c>
      <c r="C12" s="69">
        <f>4</f>
        <v>4</v>
      </c>
      <c r="D12" s="70">
        <v>7.8354554358472078E-2</v>
      </c>
    </row>
    <row r="13" spans="2:8">
      <c r="B13" s="86" t="s">
        <v>5689</v>
      </c>
      <c r="C13" s="69">
        <f>3</f>
        <v>3</v>
      </c>
      <c r="D13" s="70">
        <v>5.8765915768854066E-2</v>
      </c>
    </row>
    <row r="14" spans="2:8">
      <c r="B14" s="86" t="s">
        <v>5640</v>
      </c>
      <c r="C14" s="69">
        <f>2</f>
        <v>2</v>
      </c>
      <c r="D14" s="70">
        <v>3.9177277179236039E-2</v>
      </c>
    </row>
    <row r="15" spans="2:8"/>
    <row r="16" spans="2:8"/>
    <row r="17" spans="2:8">
      <c r="B17" t="s">
        <v>6531</v>
      </c>
      <c r="G17" s="68"/>
      <c r="H17" s="68"/>
    </row>
    <row r="18" spans="2:8">
      <c r="B18" t="s">
        <v>6534</v>
      </c>
    </row>
    <row r="19" spans="2:8">
      <c r="B19" t="s">
        <v>6532</v>
      </c>
    </row>
    <row r="20" spans="2:8">
      <c r="B20" t="s">
        <v>6533</v>
      </c>
    </row>
    <row r="21" spans="2:8"/>
    <row r="22" spans="2:8"/>
    <row r="23" spans="2:8"/>
    <row r="24" spans="2:8"/>
    <row r="25" spans="2:8"/>
    <row r="26" spans="2:8"/>
    <row r="27" spans="2:8"/>
    <row r="28" spans="2:8"/>
    <row r="29" spans="2:8"/>
    <row r="30" spans="2:8"/>
    <row r="31" spans="2:8"/>
    <row r="32" spans="2:8"/>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spans="7:8"/>
    <row r="82" spans="7:8"/>
    <row r="83" spans="7:8"/>
    <row r="84" spans="7:8"/>
    <row r="85" spans="7:8"/>
    <row r="86" spans="7:8"/>
    <row r="87" spans="7:8"/>
    <row r="88" spans="7:8"/>
    <row r="89" spans="7:8"/>
    <row r="90" spans="7:8"/>
    <row r="91" spans="7:8"/>
    <row r="92" spans="7:8"/>
    <row r="93" spans="7:8"/>
    <row r="94" spans="7:8"/>
    <row r="95" spans="7:8"/>
    <row r="96" spans="7:8">
      <c r="G96" s="68"/>
      <c r="H96" s="68"/>
    </row>
    <row r="97" spans="7:8">
      <c r="G97" s="68"/>
      <c r="H97" s="68"/>
    </row>
    <row r="98" spans="7:8">
      <c r="G98" s="68"/>
      <c r="H98" s="68"/>
    </row>
    <row r="99" spans="7:8">
      <c r="G99" s="68"/>
      <c r="H99" s="68"/>
    </row>
    <row r="100" spans="7:8">
      <c r="G100" s="68"/>
      <c r="H100" s="68"/>
    </row>
    <row r="101" spans="7:8">
      <c r="G101" s="68"/>
      <c r="H101" s="68"/>
    </row>
    <row r="102" spans="7:8">
      <c r="G102" s="68"/>
      <c r="H102" s="68"/>
    </row>
    <row r="103" spans="7:8">
      <c r="G103" s="68"/>
      <c r="H103" s="68"/>
    </row>
    <row r="104" spans="7:8">
      <c r="G104" s="68"/>
      <c r="H104" s="68"/>
    </row>
    <row r="105" spans="7:8">
      <c r="G105" s="68"/>
      <c r="H105" s="68"/>
    </row>
    <row r="106" spans="7:8">
      <c r="G106" s="68"/>
      <c r="H106" s="68"/>
    </row>
    <row r="107" spans="7:8">
      <c r="G107" s="68"/>
      <c r="H107" s="68"/>
    </row>
    <row r="108" spans="7:8">
      <c r="G108" s="68"/>
      <c r="H108" s="68"/>
    </row>
    <row r="109" spans="7:8">
      <c r="G109" s="68"/>
      <c r="H109" s="68"/>
    </row>
    <row r="110" spans="7:8">
      <c r="G110" s="68"/>
      <c r="H110" s="68"/>
    </row>
    <row r="111" spans="7:8">
      <c r="G111" s="68"/>
      <c r="H111" s="68"/>
    </row>
    <row r="112" spans="7:8">
      <c r="G112" s="68"/>
      <c r="H112" s="68"/>
    </row>
    <row r="113" spans="7:8">
      <c r="G113" s="68"/>
      <c r="H113" s="68"/>
    </row>
    <row r="114" spans="7:8">
      <c r="G114" s="68"/>
      <c r="H114" s="68"/>
    </row>
    <row r="115" spans="7:8">
      <c r="G115" s="68"/>
      <c r="H115" s="68"/>
    </row>
    <row r="116" spans="7:8">
      <c r="G116" s="68"/>
      <c r="H116" s="68"/>
    </row>
    <row r="117" spans="7:8">
      <c r="G117" s="68"/>
      <c r="H117" s="68"/>
    </row>
    <row r="118" spans="7:8">
      <c r="G118" s="68"/>
      <c r="H118" s="68"/>
    </row>
    <row r="119" spans="7:8">
      <c r="G119" s="68"/>
      <c r="H119" s="68"/>
    </row>
    <row r="120" spans="7:8">
      <c r="G120" s="68"/>
      <c r="H120" s="68"/>
    </row>
    <row r="121" spans="7:8">
      <c r="G121" s="68"/>
      <c r="H121" s="68"/>
    </row>
    <row r="122" spans="7:8">
      <c r="G122" s="68"/>
      <c r="H122" s="68"/>
    </row>
    <row r="123" spans="7:8">
      <c r="G123" s="68"/>
      <c r="H123" s="68"/>
    </row>
    <row r="124" spans="7:8">
      <c r="G124" s="68"/>
      <c r="H124" s="68"/>
    </row>
    <row r="125" spans="7:8">
      <c r="G125" s="68"/>
      <c r="H125" s="68"/>
    </row>
    <row r="126" spans="7:8">
      <c r="G126" s="68"/>
      <c r="H126" s="68"/>
    </row>
    <row r="127" spans="7:8">
      <c r="G127" s="68"/>
      <c r="H127" s="68"/>
    </row>
    <row r="128" spans="7:8">
      <c r="G128" s="68"/>
      <c r="H128" s="68"/>
    </row>
    <row r="129" spans="7:8">
      <c r="G129" s="68"/>
      <c r="H129" s="68"/>
    </row>
    <row r="130" spans="7:8">
      <c r="G130" s="68"/>
      <c r="H130" s="68"/>
    </row>
    <row r="131" spans="7:8">
      <c r="G131" s="68"/>
      <c r="H131" s="68"/>
    </row>
    <row r="132" spans="7:8">
      <c r="G132" s="68"/>
      <c r="H132" s="68"/>
    </row>
    <row r="133" spans="7:8">
      <c r="G133" s="68"/>
      <c r="H133" s="68"/>
    </row>
    <row r="134" spans="7:8">
      <c r="G134" s="68"/>
      <c r="H134" s="68"/>
    </row>
    <row r="135" spans="7:8">
      <c r="G135" s="68"/>
      <c r="H135" s="68"/>
    </row>
    <row r="136" spans="7:8">
      <c r="G136" s="68"/>
      <c r="H136" s="68"/>
    </row>
    <row r="137" spans="7:8">
      <c r="G137" s="68"/>
      <c r="H137" s="68"/>
    </row>
    <row r="138" spans="7:8">
      <c r="G138" s="68"/>
      <c r="H138" s="68"/>
    </row>
    <row r="139" spans="7:8">
      <c r="G139" s="68"/>
      <c r="H139" s="68"/>
    </row>
    <row r="140" spans="7:8">
      <c r="G140" s="68"/>
      <c r="H140" s="68"/>
    </row>
    <row r="141" spans="7:8">
      <c r="G141" s="68"/>
      <c r="H141" s="68"/>
    </row>
    <row r="142" spans="7:8">
      <c r="G142" s="68"/>
      <c r="H142" s="68"/>
    </row>
    <row r="143" spans="7:8">
      <c r="G143" s="68"/>
      <c r="H143" s="68"/>
    </row>
    <row r="144" spans="7:8">
      <c r="G144" s="68"/>
      <c r="H144" s="68"/>
    </row>
    <row r="145" spans="7:8">
      <c r="G145" s="68"/>
      <c r="H145" s="68"/>
    </row>
    <row r="146" spans="7:8">
      <c r="G146" s="68"/>
      <c r="H146" s="68"/>
    </row>
    <row r="147" spans="7:8">
      <c r="G147" s="68"/>
      <c r="H147" s="68"/>
    </row>
    <row r="148" spans="7:8">
      <c r="G148" s="68"/>
      <c r="H148" s="68"/>
    </row>
    <row r="149" spans="7:8">
      <c r="G149" s="68"/>
      <c r="H149" s="68"/>
    </row>
    <row r="150" spans="7:8">
      <c r="G150" s="68"/>
      <c r="H150" s="68"/>
    </row>
    <row r="151" spans="7:8">
      <c r="G151" s="68"/>
      <c r="H151" s="68"/>
    </row>
    <row r="152" spans="7:8">
      <c r="G152" s="68"/>
      <c r="H152" s="68"/>
    </row>
    <row r="153" spans="7:8">
      <c r="G153" s="68"/>
      <c r="H153" s="68"/>
    </row>
    <row r="154" spans="7:8">
      <c r="G154" s="68"/>
      <c r="H154" s="68"/>
    </row>
    <row r="155" spans="7:8">
      <c r="G155" s="68"/>
      <c r="H155" s="68"/>
    </row>
    <row r="156" spans="7:8">
      <c r="G156" s="68"/>
      <c r="H156" s="68"/>
    </row>
    <row r="157" spans="7:8">
      <c r="G157" s="68"/>
      <c r="H157" s="68"/>
    </row>
    <row r="158" spans="7:8">
      <c r="G158" s="68"/>
      <c r="H158" s="68"/>
    </row>
    <row r="159" spans="7:8">
      <c r="G159" s="68"/>
      <c r="H159" s="68"/>
    </row>
    <row r="160" spans="7:8">
      <c r="G160" s="68"/>
      <c r="H160" s="68"/>
    </row>
    <row r="161" spans="7:8">
      <c r="G161" s="68"/>
      <c r="H161" s="68"/>
    </row>
    <row r="162" spans="7:8">
      <c r="G162" s="68"/>
      <c r="H162" s="68"/>
    </row>
    <row r="163" spans="7:8">
      <c r="G163" s="68"/>
      <c r="H163" s="68"/>
    </row>
    <row r="164" spans="7:8">
      <c r="G164" s="68"/>
      <c r="H164" s="68"/>
    </row>
    <row r="165" spans="7:8">
      <c r="G165" s="68"/>
      <c r="H165" s="68"/>
    </row>
    <row r="166" spans="7:8">
      <c r="G166" s="68"/>
      <c r="H166" s="68"/>
    </row>
    <row r="167" spans="7:8">
      <c r="G167" s="68"/>
      <c r="H167" s="68"/>
    </row>
    <row r="168" spans="7:8">
      <c r="G168" s="68"/>
      <c r="H168" s="68"/>
    </row>
    <row r="169" spans="7:8">
      <c r="G169" s="68"/>
      <c r="H169" s="68"/>
    </row>
    <row r="170" spans="7:8">
      <c r="G170" s="68"/>
      <c r="H170" s="68"/>
    </row>
    <row r="171" spans="7:8">
      <c r="G171" s="68"/>
      <c r="H171" s="68"/>
    </row>
    <row r="172" spans="7:8">
      <c r="G172" s="68"/>
      <c r="H172" s="68"/>
    </row>
    <row r="173" spans="7:8">
      <c r="G173" s="68"/>
      <c r="H173" s="68"/>
    </row>
    <row r="174" spans="7:8">
      <c r="G174" s="68"/>
      <c r="H174" s="68"/>
    </row>
    <row r="175" spans="7:8">
      <c r="G175" s="68"/>
      <c r="H175" s="68"/>
    </row>
    <row r="176" spans="7:8">
      <c r="G176" s="68"/>
      <c r="H176" s="68"/>
    </row>
    <row r="177" spans="7:8">
      <c r="G177" s="68"/>
      <c r="H177" s="68"/>
    </row>
    <row r="178" spans="7:8">
      <c r="G178" s="68"/>
      <c r="H178" s="68"/>
    </row>
    <row r="179" spans="7:8">
      <c r="G179" s="68"/>
      <c r="H179" s="68"/>
    </row>
    <row r="180" spans="7:8">
      <c r="G180" s="68"/>
      <c r="H180" s="68"/>
    </row>
    <row r="181" spans="7:8">
      <c r="G181" s="68"/>
      <c r="H181" s="68"/>
    </row>
    <row r="182" spans="7:8">
      <c r="G182" s="68"/>
      <c r="H182" s="68"/>
    </row>
    <row r="183" spans="7:8">
      <c r="G183" s="68"/>
      <c r="H183" s="68"/>
    </row>
    <row r="184" spans="7:8">
      <c r="G184" s="68"/>
      <c r="H184" s="68"/>
    </row>
    <row r="185" spans="7:8">
      <c r="G185" s="68"/>
      <c r="H185" s="68"/>
    </row>
    <row r="186" spans="7:8">
      <c r="G186" s="68"/>
      <c r="H186" s="68"/>
    </row>
    <row r="187" spans="7:8">
      <c r="G187" s="68"/>
      <c r="H187" s="68"/>
    </row>
    <row r="188" spans="7:8">
      <c r="G188" s="68"/>
      <c r="H188" s="68"/>
    </row>
    <row r="189" spans="7:8">
      <c r="G189" s="68"/>
      <c r="H189" s="68"/>
    </row>
    <row r="190" spans="7:8">
      <c r="G190" s="68"/>
      <c r="H190" s="68"/>
    </row>
    <row r="191" spans="7:8">
      <c r="G191" s="68"/>
      <c r="H191" s="68"/>
    </row>
    <row r="192" spans="7:8">
      <c r="G192" s="68"/>
      <c r="H192" s="68"/>
    </row>
    <row r="193" spans="7:8">
      <c r="G193" s="68"/>
      <c r="H193" s="68"/>
    </row>
    <row r="194" spans="7:8">
      <c r="G194" s="68"/>
      <c r="H194" s="68"/>
    </row>
    <row r="195" spans="7:8">
      <c r="G195" s="68"/>
      <c r="H195" s="68"/>
    </row>
    <row r="196" spans="7:8">
      <c r="G196" s="68"/>
      <c r="H196" s="68"/>
    </row>
    <row r="197" spans="7:8">
      <c r="G197" s="68"/>
      <c r="H197" s="68"/>
    </row>
    <row r="198" spans="7:8">
      <c r="G198" s="68"/>
      <c r="H198" s="68"/>
    </row>
    <row r="199" spans="7:8">
      <c r="G199" s="68"/>
      <c r="H199" s="68"/>
    </row>
    <row r="200" spans="7:8">
      <c r="G200" s="68"/>
      <c r="H200" s="68"/>
    </row>
    <row r="201" spans="7:8">
      <c r="G201" s="68"/>
      <c r="H201" s="68"/>
    </row>
    <row r="202" spans="7:8">
      <c r="G202" s="68"/>
      <c r="H202" s="68"/>
    </row>
    <row r="203" spans="7:8">
      <c r="G203" s="68"/>
      <c r="H203" s="68"/>
    </row>
    <row r="204" spans="7:8">
      <c r="G204" s="68"/>
      <c r="H204" s="68"/>
    </row>
    <row r="205" spans="7:8">
      <c r="G205" s="68"/>
      <c r="H205" s="68"/>
    </row>
    <row r="206" spans="7:8">
      <c r="G206" s="68"/>
      <c r="H206" s="68"/>
    </row>
    <row r="207" spans="7:8">
      <c r="G207" s="68"/>
      <c r="H207" s="68"/>
    </row>
    <row r="208" spans="7:8">
      <c r="G208" s="68"/>
      <c r="H208" s="68"/>
    </row>
    <row r="209" spans="7:8">
      <c r="G209" s="68"/>
      <c r="H209" s="68"/>
    </row>
    <row r="210" spans="7:8">
      <c r="G210" s="68"/>
      <c r="H210" s="68"/>
    </row>
    <row r="211" spans="7:8">
      <c r="G211" s="68"/>
      <c r="H211" s="68"/>
    </row>
    <row r="212" spans="7:8">
      <c r="G212" s="68"/>
      <c r="H212" s="68"/>
    </row>
    <row r="213" spans="7:8">
      <c r="G213" s="68"/>
      <c r="H213" s="68"/>
    </row>
    <row r="214" spans="7:8">
      <c r="G214" s="68"/>
      <c r="H214" s="68"/>
    </row>
    <row r="215" spans="7:8">
      <c r="G215" s="68"/>
      <c r="H215" s="68"/>
    </row>
    <row r="216" spans="7:8">
      <c r="G216" s="68"/>
      <c r="H216" s="68"/>
    </row>
    <row r="217" spans="7:8">
      <c r="G217" s="68"/>
      <c r="H217" s="68"/>
    </row>
    <row r="218" spans="7:8">
      <c r="G218" s="68"/>
      <c r="H218" s="68"/>
    </row>
    <row r="219" spans="7:8">
      <c r="G219" s="68"/>
      <c r="H219" s="68"/>
    </row>
    <row r="220" spans="7:8">
      <c r="G220" s="68"/>
      <c r="H220" s="68"/>
    </row>
    <row r="221" spans="7:8">
      <c r="G221" s="68"/>
      <c r="H221" s="68"/>
    </row>
    <row r="222" spans="7:8">
      <c r="G222" s="68"/>
      <c r="H222" s="68"/>
    </row>
    <row r="223" spans="7:8">
      <c r="G223" s="68"/>
      <c r="H223" s="68"/>
    </row>
    <row r="224" spans="7:8">
      <c r="G224" s="68"/>
      <c r="H224" s="68"/>
    </row>
    <row r="225" spans="7:8">
      <c r="G225" s="68"/>
      <c r="H225" s="68"/>
    </row>
    <row r="226" spans="7:8">
      <c r="G226" s="68"/>
      <c r="H226" s="68"/>
    </row>
    <row r="227" spans="7:8">
      <c r="G227" s="68"/>
      <c r="H227" s="68"/>
    </row>
    <row r="228" spans="7:8">
      <c r="G228" s="68"/>
      <c r="H228" s="68"/>
    </row>
    <row r="229" spans="7:8">
      <c r="G229" s="68"/>
      <c r="H229" s="68"/>
    </row>
    <row r="230" spans="7:8">
      <c r="G230" s="68"/>
      <c r="H230" s="68"/>
    </row>
    <row r="231" spans="7:8">
      <c r="G231" s="68"/>
      <c r="H231" s="68"/>
    </row>
    <row r="232" spans="7:8">
      <c r="G232" s="68"/>
      <c r="H232" s="68"/>
    </row>
    <row r="233" spans="7:8">
      <c r="G233" s="68"/>
      <c r="H233" s="68"/>
    </row>
    <row r="234" spans="7:8">
      <c r="G234" s="68"/>
      <c r="H234" s="68"/>
    </row>
    <row r="235" spans="7:8">
      <c r="G235" s="68"/>
      <c r="H235" s="68"/>
    </row>
    <row r="236" spans="7:8">
      <c r="G236" s="68"/>
      <c r="H236" s="68"/>
    </row>
    <row r="237" spans="7:8">
      <c r="G237" s="68"/>
      <c r="H237" s="68"/>
    </row>
    <row r="238" spans="7:8">
      <c r="G238" s="68"/>
      <c r="H238" s="68"/>
    </row>
    <row r="239" spans="7:8">
      <c r="G239" s="68"/>
      <c r="H239" s="68"/>
    </row>
    <row r="240" spans="7:8">
      <c r="G240" s="68"/>
      <c r="H240" s="68"/>
    </row>
    <row r="241" spans="7:8">
      <c r="G241" s="68"/>
      <c r="H241" s="68"/>
    </row>
    <row r="242" spans="7:8">
      <c r="G242" s="68"/>
      <c r="H242" s="68"/>
    </row>
    <row r="243" spans="7:8">
      <c r="G243" s="68"/>
      <c r="H243" s="68"/>
    </row>
    <row r="244" spans="7:8">
      <c r="G244" s="68"/>
      <c r="H244" s="68"/>
    </row>
    <row r="245" spans="7:8">
      <c r="G245" s="68"/>
      <c r="H245" s="68"/>
    </row>
    <row r="246" spans="7:8">
      <c r="G246" s="68"/>
      <c r="H246" s="68"/>
    </row>
    <row r="247" spans="7:8">
      <c r="G247" s="68"/>
      <c r="H247" s="68"/>
    </row>
    <row r="248" spans="7:8">
      <c r="G248" s="68"/>
      <c r="H248" s="68"/>
    </row>
    <row r="249" spans="7:8">
      <c r="G249" s="68"/>
      <c r="H249" s="68"/>
    </row>
    <row r="250" spans="7:8">
      <c r="G250" s="68"/>
      <c r="H250" s="68"/>
    </row>
    <row r="251" spans="7:8">
      <c r="G251" s="68"/>
      <c r="H251" s="68"/>
    </row>
    <row r="252" spans="7:8">
      <c r="G252" s="68"/>
      <c r="H252" s="68"/>
    </row>
    <row r="253" spans="7:8">
      <c r="G253" s="68"/>
      <c r="H253" s="68"/>
    </row>
    <row r="254" spans="7:8">
      <c r="G254" s="68"/>
      <c r="H254" s="68"/>
    </row>
    <row r="255" spans="7:8">
      <c r="G255" s="68"/>
      <c r="H255" s="68"/>
    </row>
    <row r="256" spans="7:8">
      <c r="G256" s="68"/>
      <c r="H256" s="68"/>
    </row>
    <row r="257" spans="7:8">
      <c r="G257" s="68"/>
      <c r="H257" s="68"/>
    </row>
    <row r="258" spans="7:8">
      <c r="G258" s="68"/>
      <c r="H258" s="68"/>
    </row>
    <row r="259" spans="7:8">
      <c r="G259" s="68"/>
      <c r="H259" s="68"/>
    </row>
    <row r="260" spans="7:8">
      <c r="G260" s="68"/>
      <c r="H260" s="68"/>
    </row>
    <row r="261" spans="7:8">
      <c r="G261" s="68"/>
      <c r="H261" s="68"/>
    </row>
    <row r="262" spans="7:8">
      <c r="G262" s="68"/>
      <c r="H262" s="68"/>
    </row>
    <row r="263" spans="7:8">
      <c r="G263" s="68"/>
      <c r="H263" s="68"/>
    </row>
    <row r="264" spans="7:8">
      <c r="G264" s="68"/>
      <c r="H264" s="68"/>
    </row>
    <row r="265" spans="7:8">
      <c r="G265" s="68"/>
      <c r="H265" s="68"/>
    </row>
    <row r="266" spans="7:8">
      <c r="G266" s="68"/>
      <c r="H266" s="68"/>
    </row>
    <row r="267" spans="7:8">
      <c r="G267" s="68"/>
      <c r="H267" s="68"/>
    </row>
    <row r="268" spans="7:8">
      <c r="G268" s="68"/>
      <c r="H268" s="68"/>
    </row>
    <row r="269" spans="7:8">
      <c r="G269" s="68"/>
      <c r="H269" s="68"/>
    </row>
    <row r="270" spans="7:8">
      <c r="G270" s="68"/>
      <c r="H270" s="68"/>
    </row>
    <row r="271" spans="7:8">
      <c r="G271" s="68"/>
      <c r="H271" s="68"/>
    </row>
    <row r="272" spans="7:8">
      <c r="G272" s="68"/>
      <c r="H272" s="68"/>
    </row>
    <row r="273" spans="7:8">
      <c r="G273" s="68"/>
      <c r="H273" s="68"/>
    </row>
    <row r="274" spans="7:8">
      <c r="G274" s="68"/>
      <c r="H274" s="68"/>
    </row>
    <row r="275" spans="7:8">
      <c r="G275" s="68"/>
      <c r="H275" s="68"/>
    </row>
    <row r="276" spans="7:8">
      <c r="G276" s="68"/>
      <c r="H276" s="68"/>
    </row>
    <row r="277" spans="7:8">
      <c r="G277" s="68"/>
      <c r="H277" s="68"/>
    </row>
    <row r="278" spans="7:8">
      <c r="G278" s="68"/>
      <c r="H278" s="68"/>
    </row>
    <row r="279" spans="7:8">
      <c r="G279" s="68"/>
      <c r="H279" s="68"/>
    </row>
    <row r="280" spans="7:8">
      <c r="G280" s="68"/>
      <c r="H280" s="68"/>
    </row>
    <row r="281" spans="7:8">
      <c r="G281" s="68"/>
      <c r="H281" s="68"/>
    </row>
    <row r="282" spans="7:8">
      <c r="G282" s="68"/>
      <c r="H282" s="68"/>
    </row>
    <row r="283" spans="7:8">
      <c r="G283" s="68"/>
      <c r="H283" s="68"/>
    </row>
    <row r="284" spans="7:8">
      <c r="G284" s="68"/>
      <c r="H284" s="68"/>
    </row>
    <row r="285" spans="7:8">
      <c r="G285" s="68"/>
      <c r="H285" s="68"/>
    </row>
    <row r="286" spans="7:8">
      <c r="G286" s="68"/>
      <c r="H286" s="68"/>
    </row>
    <row r="287" spans="7:8">
      <c r="G287" s="68"/>
      <c r="H287" s="68"/>
    </row>
    <row r="288" spans="7:8">
      <c r="G288" s="68"/>
      <c r="H288" s="68"/>
    </row>
    <row r="289" spans="7:8">
      <c r="G289" s="68"/>
      <c r="H289" s="68"/>
    </row>
    <row r="290" spans="7:8">
      <c r="G290" s="68"/>
      <c r="H290" s="68"/>
    </row>
    <row r="291" spans="7:8">
      <c r="G291" s="68"/>
      <c r="H291" s="68"/>
    </row>
    <row r="292" spans="7:8">
      <c r="G292" s="68"/>
      <c r="H292" s="68"/>
    </row>
    <row r="293" spans="7:8">
      <c r="G293" s="68"/>
      <c r="H293" s="68"/>
    </row>
    <row r="294" spans="7:8">
      <c r="G294" s="68"/>
      <c r="H294" s="68"/>
    </row>
    <row r="295" spans="7:8">
      <c r="G295" s="68"/>
      <c r="H295" s="68"/>
    </row>
    <row r="296" spans="7:8">
      <c r="G296" s="68"/>
      <c r="H296" s="68"/>
    </row>
    <row r="297" spans="7:8">
      <c r="G297" s="68"/>
      <c r="H297" s="68"/>
    </row>
    <row r="298" spans="7:8">
      <c r="G298" s="68"/>
      <c r="H298" s="68"/>
    </row>
    <row r="299" spans="7:8">
      <c r="G299" s="68"/>
      <c r="H299" s="68"/>
    </row>
    <row r="300" spans="7:8">
      <c r="G300" s="68"/>
      <c r="H300" s="68"/>
    </row>
    <row r="301" spans="7:8">
      <c r="G301" s="68"/>
      <c r="H301" s="68"/>
    </row>
    <row r="302" spans="7:8">
      <c r="G302" s="68"/>
      <c r="H302" s="68"/>
    </row>
    <row r="303" spans="7:8">
      <c r="G303" s="68"/>
      <c r="H303" s="68"/>
    </row>
    <row r="304" spans="7:8">
      <c r="G304" s="68"/>
      <c r="H304" s="68"/>
    </row>
    <row r="305" spans="7:8">
      <c r="G305" s="68"/>
      <c r="H305" s="68"/>
    </row>
    <row r="306" spans="7:8">
      <c r="G306" s="68"/>
      <c r="H306" s="68"/>
    </row>
    <row r="307" spans="7:8">
      <c r="G307" s="68"/>
      <c r="H307" s="68"/>
    </row>
    <row r="308" spans="7:8">
      <c r="G308" s="68"/>
      <c r="H308" s="68"/>
    </row>
    <row r="309" spans="7:8">
      <c r="G309" s="68"/>
      <c r="H309" s="68"/>
    </row>
    <row r="310" spans="7:8">
      <c r="G310" s="68"/>
      <c r="H310" s="68"/>
    </row>
    <row r="311" spans="7:8">
      <c r="G311" s="68"/>
      <c r="H311" s="68"/>
    </row>
    <row r="312" spans="7:8">
      <c r="G312" s="68"/>
      <c r="H312" s="68"/>
    </row>
    <row r="313" spans="7:8">
      <c r="G313" s="68"/>
      <c r="H313" s="68"/>
    </row>
    <row r="314" spans="7:8">
      <c r="G314" s="68"/>
      <c r="H314" s="68"/>
    </row>
    <row r="315" spans="7:8">
      <c r="G315" s="68"/>
      <c r="H315" s="68"/>
    </row>
    <row r="316" spans="7:8">
      <c r="G316" s="68"/>
      <c r="H316" s="68"/>
    </row>
    <row r="317" spans="7:8">
      <c r="G317" s="68"/>
      <c r="H317" s="68"/>
    </row>
    <row r="318" spans="7:8">
      <c r="G318" s="68"/>
      <c r="H318" s="68"/>
    </row>
    <row r="319" spans="7:8">
      <c r="G319" s="68"/>
      <c r="H319" s="68"/>
    </row>
    <row r="320" spans="7:8">
      <c r="G320" s="68"/>
      <c r="H320" s="68"/>
    </row>
    <row r="321" spans="7:8">
      <c r="G321" s="68"/>
      <c r="H321" s="68"/>
    </row>
    <row r="322" spans="7:8">
      <c r="G322" s="68"/>
      <c r="H322" s="68"/>
    </row>
    <row r="323" spans="7:8">
      <c r="G323" s="68"/>
      <c r="H323" s="68"/>
    </row>
    <row r="324" spans="7:8">
      <c r="G324" s="68"/>
      <c r="H324" s="68"/>
    </row>
    <row r="325" spans="7:8">
      <c r="G325" s="68"/>
      <c r="H325" s="68"/>
    </row>
    <row r="326" spans="7:8">
      <c r="G326" s="68"/>
      <c r="H326" s="68"/>
    </row>
    <row r="327" spans="7:8">
      <c r="G327" s="68"/>
      <c r="H327" s="68"/>
    </row>
    <row r="328" spans="7:8">
      <c r="G328" s="68"/>
      <c r="H328" s="68"/>
    </row>
    <row r="329" spans="7:8">
      <c r="G329" s="68"/>
      <c r="H329" s="68"/>
    </row>
    <row r="330" spans="7:8">
      <c r="G330" s="68"/>
      <c r="H330" s="68"/>
    </row>
    <row r="331" spans="7:8">
      <c r="G331" s="68"/>
      <c r="H331" s="68"/>
    </row>
    <row r="332" spans="7:8">
      <c r="G332" s="68"/>
      <c r="H332" s="68"/>
    </row>
    <row r="333" spans="7:8">
      <c r="G333" s="68"/>
      <c r="H333" s="68"/>
    </row>
    <row r="334" spans="7:8">
      <c r="G334" s="68"/>
      <c r="H334" s="68"/>
    </row>
    <row r="335" spans="7:8">
      <c r="G335" s="68"/>
      <c r="H335" s="68"/>
    </row>
    <row r="336" spans="7:8">
      <c r="G336" s="68"/>
      <c r="H336" s="68"/>
    </row>
    <row r="337" spans="7:8">
      <c r="G337" s="68"/>
      <c r="H337" s="68"/>
    </row>
    <row r="338" spans="7:8">
      <c r="G338" s="68"/>
      <c r="H338" s="68"/>
    </row>
    <row r="339" spans="7:8">
      <c r="G339" s="68"/>
      <c r="H339" s="68"/>
    </row>
    <row r="340" spans="7:8">
      <c r="G340" s="68"/>
      <c r="H340" s="68"/>
    </row>
    <row r="341" spans="7:8">
      <c r="G341" s="68"/>
      <c r="H341" s="68"/>
    </row>
    <row r="342" spans="7:8">
      <c r="G342" s="68"/>
      <c r="H342" s="68"/>
    </row>
    <row r="343" spans="7:8">
      <c r="G343" s="68"/>
      <c r="H343" s="68"/>
    </row>
    <row r="344" spans="7:8">
      <c r="G344" s="68"/>
      <c r="H344" s="68"/>
    </row>
    <row r="345" spans="7:8">
      <c r="G345" s="68"/>
      <c r="H345" s="68"/>
    </row>
    <row r="346" spans="7:8">
      <c r="G346" s="68"/>
      <c r="H346" s="68"/>
    </row>
    <row r="347" spans="7:8">
      <c r="G347" s="68"/>
      <c r="H347" s="68"/>
    </row>
    <row r="348" spans="7:8">
      <c r="G348" s="68"/>
      <c r="H348" s="68"/>
    </row>
    <row r="349" spans="7:8">
      <c r="G349" s="68"/>
      <c r="H349" s="68"/>
    </row>
    <row r="350" spans="7:8">
      <c r="G350" s="68"/>
      <c r="H350" s="68"/>
    </row>
    <row r="351" spans="7:8">
      <c r="G351" s="68"/>
      <c r="H351" s="68"/>
    </row>
    <row r="352" spans="7:8">
      <c r="G352" s="68"/>
      <c r="H352" s="68"/>
    </row>
    <row r="353" spans="7:8">
      <c r="G353" s="68"/>
      <c r="H353" s="68"/>
    </row>
    <row r="354" spans="7:8">
      <c r="G354" s="68"/>
      <c r="H354" s="68"/>
    </row>
    <row r="355" spans="7:8">
      <c r="G355" s="68"/>
      <c r="H355" s="68"/>
    </row>
    <row r="356" spans="7:8">
      <c r="G356" s="68"/>
      <c r="H356" s="68"/>
    </row>
    <row r="357" spans="7:8">
      <c r="G357" s="68"/>
      <c r="H357" s="68"/>
    </row>
    <row r="358" spans="7:8">
      <c r="G358" s="68"/>
      <c r="H358" s="68"/>
    </row>
    <row r="359" spans="7:8">
      <c r="G359" s="68"/>
      <c r="H359" s="68"/>
    </row>
    <row r="360" spans="7:8">
      <c r="G360" s="68"/>
      <c r="H360" s="68"/>
    </row>
    <row r="361" spans="7:8">
      <c r="G361" s="68"/>
      <c r="H361" s="68"/>
    </row>
    <row r="362" spans="7:8">
      <c r="G362" s="68"/>
      <c r="H362" s="68"/>
    </row>
    <row r="363" spans="7:8">
      <c r="G363" s="68"/>
      <c r="H363" s="68"/>
    </row>
    <row r="364" spans="7:8">
      <c r="G364" s="68"/>
      <c r="H364" s="68"/>
    </row>
    <row r="365" spans="7:8">
      <c r="G365" s="68"/>
      <c r="H365" s="68"/>
    </row>
    <row r="366" spans="7:8">
      <c r="G366" s="68"/>
      <c r="H366" s="68"/>
    </row>
    <row r="367" spans="7:8">
      <c r="G367" s="68"/>
      <c r="H367" s="68"/>
    </row>
    <row r="368" spans="7:8">
      <c r="G368" s="68"/>
      <c r="H368" s="68"/>
    </row>
    <row r="369" spans="7:8">
      <c r="G369" s="68"/>
      <c r="H369" s="68"/>
    </row>
    <row r="370" spans="7:8">
      <c r="G370" s="68"/>
      <c r="H370" s="68"/>
    </row>
    <row r="371" spans="7:8">
      <c r="G371" s="68"/>
      <c r="H371" s="68"/>
    </row>
    <row r="372" spans="7:8">
      <c r="G372" s="68"/>
      <c r="H372" s="68"/>
    </row>
    <row r="373" spans="7:8">
      <c r="G373" s="68"/>
      <c r="H373" s="68"/>
    </row>
    <row r="374" spans="7:8">
      <c r="G374" s="68"/>
      <c r="H374" s="68"/>
    </row>
    <row r="375" spans="7:8">
      <c r="G375" s="68"/>
      <c r="H375" s="68"/>
    </row>
    <row r="376" spans="7:8">
      <c r="G376" s="68"/>
      <c r="H376" s="68"/>
    </row>
    <row r="377" spans="7:8">
      <c r="G377" s="68"/>
      <c r="H377" s="68"/>
    </row>
    <row r="378" spans="7:8">
      <c r="G378" s="68"/>
      <c r="H378" s="68"/>
    </row>
    <row r="379" spans="7:8">
      <c r="G379" s="68"/>
      <c r="H379" s="68"/>
    </row>
    <row r="380" spans="7:8">
      <c r="G380" s="68"/>
      <c r="H380" s="68"/>
    </row>
    <row r="381" spans="7:8">
      <c r="G381" s="68"/>
      <c r="H381" s="68"/>
    </row>
    <row r="382" spans="7:8">
      <c r="G382" s="68"/>
      <c r="H382" s="68"/>
    </row>
    <row r="383" spans="7:8">
      <c r="G383" s="68"/>
      <c r="H383" s="68"/>
    </row>
    <row r="384" spans="7:8">
      <c r="G384" s="68"/>
      <c r="H384" s="68"/>
    </row>
    <row r="385" spans="7:8">
      <c r="G385" s="68"/>
      <c r="H385" s="68"/>
    </row>
    <row r="386" spans="7:8">
      <c r="G386" s="68"/>
      <c r="H386" s="68"/>
    </row>
    <row r="387" spans="7:8">
      <c r="G387" s="68"/>
      <c r="H387" s="68"/>
    </row>
    <row r="388" spans="7:8">
      <c r="G388" s="68"/>
      <c r="H388" s="68"/>
    </row>
    <row r="389" spans="7:8">
      <c r="G389" s="68"/>
      <c r="H389" s="68"/>
    </row>
    <row r="390" spans="7:8">
      <c r="G390" s="68"/>
      <c r="H390" s="68"/>
    </row>
    <row r="391" spans="7:8">
      <c r="G391" s="68"/>
      <c r="H391" s="68"/>
    </row>
    <row r="392" spans="7:8">
      <c r="G392" s="68"/>
      <c r="H392" s="68"/>
    </row>
    <row r="393" spans="7:8">
      <c r="G393" s="68"/>
      <c r="H393" s="68"/>
    </row>
    <row r="394" spans="7:8">
      <c r="G394" s="68"/>
      <c r="H394" s="68"/>
    </row>
    <row r="395" spans="7:8">
      <c r="G395" s="68"/>
      <c r="H395" s="68"/>
    </row>
    <row r="396" spans="7:8">
      <c r="G396" s="68"/>
      <c r="H396" s="68"/>
    </row>
    <row r="397" spans="7:8">
      <c r="G397" s="68"/>
      <c r="H397" s="68"/>
    </row>
    <row r="398" spans="7:8">
      <c r="G398" s="68"/>
      <c r="H398" s="68"/>
    </row>
    <row r="399" spans="7:8">
      <c r="G399" s="68"/>
      <c r="H399" s="68"/>
    </row>
    <row r="400" spans="7:8">
      <c r="G400" s="68"/>
      <c r="H400" s="68"/>
    </row>
    <row r="401" spans="7:8">
      <c r="G401" s="68"/>
      <c r="H401" s="68"/>
    </row>
    <row r="402" spans="7:8">
      <c r="G402" s="68"/>
      <c r="H402" s="68"/>
    </row>
    <row r="403" spans="7:8">
      <c r="G403" s="68"/>
      <c r="H403" s="68"/>
    </row>
    <row r="404" spans="7:8">
      <c r="G404" s="68"/>
      <c r="H404" s="68"/>
    </row>
    <row r="405" spans="7:8">
      <c r="G405" s="68"/>
      <c r="H405" s="68"/>
    </row>
    <row r="406" spans="7:8">
      <c r="G406" s="68"/>
      <c r="H406" s="68"/>
    </row>
    <row r="407" spans="7:8">
      <c r="G407" s="68"/>
      <c r="H407" s="68"/>
    </row>
    <row r="408" spans="7:8">
      <c r="G408" s="68"/>
      <c r="H408" s="68"/>
    </row>
    <row r="409" spans="7:8">
      <c r="G409" s="68"/>
      <c r="H409" s="68"/>
    </row>
    <row r="410" spans="7:8">
      <c r="G410" s="68"/>
      <c r="H410" s="68"/>
    </row>
    <row r="411" spans="7:8">
      <c r="G411" s="68"/>
      <c r="H411" s="68"/>
    </row>
    <row r="412" spans="7:8">
      <c r="G412" s="68"/>
      <c r="H412" s="68"/>
    </row>
    <row r="413" spans="7:8">
      <c r="G413" s="68"/>
      <c r="H413" s="68"/>
    </row>
    <row r="414" spans="7:8">
      <c r="G414" s="68"/>
      <c r="H414" s="68"/>
    </row>
    <row r="415" spans="7:8">
      <c r="G415" s="68"/>
      <c r="H415" s="68"/>
    </row>
    <row r="416" spans="7:8">
      <c r="G416" s="68"/>
      <c r="H416" s="68"/>
    </row>
    <row r="417" spans="7:8">
      <c r="G417" s="68"/>
      <c r="H417" s="68"/>
    </row>
    <row r="418" spans="7:8">
      <c r="G418" s="68"/>
      <c r="H418" s="68"/>
    </row>
    <row r="419" spans="7:8">
      <c r="G419" s="68"/>
      <c r="H419" s="68"/>
    </row>
    <row r="420" spans="7:8">
      <c r="G420" s="68"/>
      <c r="H420" s="68"/>
    </row>
    <row r="421" spans="7:8">
      <c r="G421" s="68"/>
      <c r="H421" s="68"/>
    </row>
    <row r="422" spans="7:8">
      <c r="G422" s="68"/>
      <c r="H422" s="68"/>
    </row>
    <row r="423" spans="7:8">
      <c r="G423" s="68"/>
      <c r="H423" s="68"/>
    </row>
    <row r="424" spans="7:8">
      <c r="G424" s="68"/>
      <c r="H424" s="68"/>
    </row>
    <row r="425" spans="7:8">
      <c r="G425" s="68"/>
      <c r="H425" s="68"/>
    </row>
    <row r="426" spans="7:8">
      <c r="G426" s="68"/>
      <c r="H426" s="68"/>
    </row>
    <row r="427" spans="7:8">
      <c r="G427" s="68"/>
      <c r="H427" s="68"/>
    </row>
    <row r="428" spans="7:8">
      <c r="G428" s="68"/>
      <c r="H428" s="68"/>
    </row>
    <row r="429" spans="7:8">
      <c r="G429" s="68"/>
      <c r="H429" s="68"/>
    </row>
    <row r="430" spans="7:8">
      <c r="G430" s="68"/>
      <c r="H430" s="68"/>
    </row>
    <row r="431" spans="7:8">
      <c r="G431" s="68"/>
      <c r="H431" s="68"/>
    </row>
    <row r="432" spans="7:8">
      <c r="G432" s="68"/>
      <c r="H432" s="68"/>
    </row>
    <row r="433" spans="7:8">
      <c r="G433" s="68"/>
      <c r="H433" s="68"/>
    </row>
    <row r="434" spans="7:8">
      <c r="G434" s="68"/>
      <c r="H434" s="68"/>
    </row>
    <row r="435" spans="7:8">
      <c r="G435" s="68"/>
      <c r="H435" s="68"/>
    </row>
    <row r="436" spans="7:8">
      <c r="G436" s="68"/>
      <c r="H436" s="68"/>
    </row>
    <row r="437" spans="7:8">
      <c r="G437" s="68"/>
      <c r="H437" s="68"/>
    </row>
    <row r="438" spans="7:8">
      <c r="G438" s="68"/>
      <c r="H438" s="68"/>
    </row>
    <row r="439" spans="7:8">
      <c r="G439" s="68"/>
      <c r="H439" s="68"/>
    </row>
    <row r="440" spans="7:8">
      <c r="G440" s="68"/>
      <c r="H440" s="68"/>
    </row>
    <row r="441" spans="7:8">
      <c r="G441" s="68"/>
      <c r="H441" s="68"/>
    </row>
    <row r="442" spans="7:8">
      <c r="G442" s="68"/>
      <c r="H442" s="68"/>
    </row>
    <row r="443" spans="7:8">
      <c r="G443" s="68"/>
      <c r="H443" s="68"/>
    </row>
    <row r="444" spans="7:8">
      <c r="G444" s="68"/>
      <c r="H444" s="68"/>
    </row>
    <row r="445" spans="7:8">
      <c r="G445" s="68"/>
      <c r="H445" s="68"/>
    </row>
    <row r="446" spans="7:8">
      <c r="G446" s="68"/>
      <c r="H446" s="68"/>
    </row>
    <row r="447" spans="7:8">
      <c r="G447" s="68"/>
      <c r="H447" s="68"/>
    </row>
    <row r="448" spans="7:8">
      <c r="G448" s="68"/>
      <c r="H448" s="68"/>
    </row>
    <row r="449" spans="7:8">
      <c r="G449" s="68"/>
      <c r="H449" s="68"/>
    </row>
    <row r="450" spans="7:8">
      <c r="G450" s="68"/>
      <c r="H450" s="68"/>
    </row>
    <row r="451" spans="7:8">
      <c r="G451" s="68"/>
      <c r="H451" s="68"/>
    </row>
    <row r="452" spans="7:8">
      <c r="G452" s="68"/>
      <c r="H452" s="68"/>
    </row>
    <row r="453" spans="7:8">
      <c r="G453" s="68"/>
      <c r="H453" s="68"/>
    </row>
    <row r="454" spans="7:8">
      <c r="G454" s="68"/>
      <c r="H454" s="68"/>
    </row>
    <row r="455" spans="7:8">
      <c r="G455" s="68"/>
      <c r="H455" s="68"/>
    </row>
    <row r="456" spans="7:8">
      <c r="G456" s="68"/>
      <c r="H456" s="68"/>
    </row>
    <row r="457" spans="7:8">
      <c r="G457" s="68"/>
      <c r="H457" s="68"/>
    </row>
    <row r="458" spans="7:8">
      <c r="G458" s="68"/>
      <c r="H458" s="68"/>
    </row>
    <row r="459" spans="7:8">
      <c r="G459" s="68"/>
      <c r="H459" s="68"/>
    </row>
    <row r="460" spans="7:8">
      <c r="G460" s="68"/>
      <c r="H460" s="68"/>
    </row>
    <row r="461" spans="7:8">
      <c r="G461" s="68"/>
      <c r="H461" s="68"/>
    </row>
    <row r="462" spans="7:8">
      <c r="G462" s="68"/>
      <c r="H462" s="68"/>
    </row>
    <row r="463" spans="7:8">
      <c r="G463" s="68"/>
      <c r="H463" s="68"/>
    </row>
    <row r="464" spans="7:8">
      <c r="G464" s="68"/>
      <c r="H464" s="68"/>
    </row>
    <row r="465" spans="7:8">
      <c r="G465" s="68"/>
      <c r="H465" s="68"/>
    </row>
    <row r="466" spans="7:8">
      <c r="G466" s="68"/>
      <c r="H466" s="68"/>
    </row>
    <row r="467" spans="7:8">
      <c r="G467" s="68"/>
      <c r="H467" s="68"/>
    </row>
    <row r="468" spans="7:8">
      <c r="G468" s="68"/>
      <c r="H468" s="68"/>
    </row>
    <row r="469" spans="7:8">
      <c r="G469" s="68"/>
      <c r="H469" s="68"/>
    </row>
    <row r="470" spans="7:8">
      <c r="G470" s="68"/>
      <c r="H470" s="68"/>
    </row>
    <row r="471" spans="7:8">
      <c r="G471" s="68"/>
      <c r="H471" s="68"/>
    </row>
    <row r="472" spans="7:8">
      <c r="G472" s="68"/>
      <c r="H472" s="68"/>
    </row>
    <row r="473" spans="7:8">
      <c r="G473" s="68"/>
      <c r="H473" s="68"/>
    </row>
    <row r="474" spans="7:8">
      <c r="G474" s="68"/>
      <c r="H474" s="68"/>
    </row>
    <row r="475" spans="7:8">
      <c r="G475" s="68"/>
      <c r="H475" s="68"/>
    </row>
    <row r="476" spans="7:8">
      <c r="G476" s="68"/>
      <c r="H476" s="68"/>
    </row>
    <row r="477" spans="7:8">
      <c r="G477" s="68"/>
      <c r="H477" s="68"/>
    </row>
    <row r="478" spans="7:8">
      <c r="G478" s="68"/>
      <c r="H478" s="68"/>
    </row>
    <row r="479" spans="7:8">
      <c r="G479" s="68"/>
      <c r="H479" s="68"/>
    </row>
    <row r="480" spans="7:8">
      <c r="G480" s="68"/>
      <c r="H480" s="68"/>
    </row>
    <row r="481" spans="7:8">
      <c r="G481" s="68"/>
      <c r="H481" s="68"/>
    </row>
    <row r="482" spans="7:8">
      <c r="G482" s="68"/>
      <c r="H482" s="68"/>
    </row>
    <row r="483" spans="7:8">
      <c r="G483" s="68"/>
      <c r="H483" s="68"/>
    </row>
    <row r="484" spans="7:8">
      <c r="G484" s="68"/>
      <c r="H484" s="68"/>
    </row>
    <row r="485" spans="7:8">
      <c r="G485" s="68"/>
      <c r="H485" s="68"/>
    </row>
    <row r="486" spans="7:8">
      <c r="G486" s="68"/>
      <c r="H486" s="68"/>
    </row>
    <row r="487" spans="7:8">
      <c r="G487" s="68"/>
      <c r="H487" s="68"/>
    </row>
    <row r="488" spans="7:8">
      <c r="G488" s="68"/>
      <c r="H488" s="68"/>
    </row>
    <row r="489" spans="7:8">
      <c r="G489" s="68"/>
      <c r="H489" s="68"/>
    </row>
    <row r="490" spans="7:8">
      <c r="G490" s="68"/>
      <c r="H490" s="68"/>
    </row>
    <row r="491" spans="7:8">
      <c r="G491" s="68"/>
      <c r="H491" s="68"/>
    </row>
    <row r="492" spans="7:8">
      <c r="G492" s="68"/>
      <c r="H492" s="68"/>
    </row>
    <row r="493" spans="7:8">
      <c r="G493" s="68"/>
      <c r="H493" s="68"/>
    </row>
    <row r="494" spans="7:8">
      <c r="G494" s="68"/>
      <c r="H494" s="68"/>
    </row>
    <row r="495" spans="7:8">
      <c r="G495" s="68"/>
      <c r="H495" s="68"/>
    </row>
    <row r="496" spans="7:8">
      <c r="G496" s="68"/>
      <c r="H496" s="68"/>
    </row>
    <row r="497" spans="7:8">
      <c r="G497" s="68"/>
      <c r="H497" s="68"/>
    </row>
    <row r="498" spans="7:8">
      <c r="G498" s="68"/>
      <c r="H498" s="68"/>
    </row>
    <row r="499" spans="7:8">
      <c r="G499" s="68"/>
      <c r="H499" s="68"/>
    </row>
    <row r="500" spans="7:8">
      <c r="G500" s="68"/>
      <c r="H500" s="68"/>
    </row>
    <row r="501" spans="7:8">
      <c r="G501" s="68"/>
      <c r="H501" s="68"/>
    </row>
    <row r="502" spans="7:8">
      <c r="G502" s="68"/>
      <c r="H502" s="68"/>
    </row>
    <row r="503" spans="7:8">
      <c r="G503" s="68"/>
      <c r="H503" s="68"/>
    </row>
    <row r="504" spans="7:8">
      <c r="G504" s="68"/>
      <c r="H504" s="68"/>
    </row>
    <row r="505" spans="7:8">
      <c r="G505" s="68"/>
      <c r="H505" s="68"/>
    </row>
    <row r="506" spans="7:8">
      <c r="G506" s="68"/>
      <c r="H506" s="68"/>
    </row>
    <row r="507" spans="7:8">
      <c r="G507" s="68"/>
      <c r="H507" s="68"/>
    </row>
    <row r="508" spans="7:8">
      <c r="G508" s="68"/>
      <c r="H508" s="68"/>
    </row>
    <row r="509" spans="7:8">
      <c r="G509" s="68"/>
      <c r="H509" s="68"/>
    </row>
    <row r="510" spans="7:8">
      <c r="G510" s="68"/>
      <c r="H510" s="68"/>
    </row>
    <row r="511" spans="7:8">
      <c r="G511" s="68"/>
      <c r="H511" s="68"/>
    </row>
    <row r="512" spans="7:8">
      <c r="G512" s="68"/>
      <c r="H512" s="68"/>
    </row>
    <row r="513" spans="7:8">
      <c r="G513" s="68"/>
      <c r="H513" s="68"/>
    </row>
    <row r="514" spans="7:8">
      <c r="G514" s="68"/>
      <c r="H514" s="68"/>
    </row>
    <row r="515" spans="7:8">
      <c r="G515" s="68"/>
      <c r="H515" s="68"/>
    </row>
    <row r="516" spans="7:8">
      <c r="G516" s="68"/>
      <c r="H516" s="68"/>
    </row>
    <row r="517" spans="7:8">
      <c r="G517" s="68"/>
      <c r="H517" s="68"/>
    </row>
    <row r="518" spans="7:8">
      <c r="G518" s="68"/>
      <c r="H518" s="68"/>
    </row>
    <row r="519" spans="7:8">
      <c r="G519" s="68"/>
      <c r="H519" s="68"/>
    </row>
    <row r="520" spans="7:8">
      <c r="G520" s="68"/>
      <c r="H520" s="68"/>
    </row>
    <row r="521" spans="7:8">
      <c r="G521" s="68"/>
      <c r="H521" s="68"/>
    </row>
    <row r="522" spans="7:8">
      <c r="G522" s="68"/>
      <c r="H522" s="68"/>
    </row>
    <row r="523" spans="7:8">
      <c r="G523" s="68"/>
      <c r="H523" s="68"/>
    </row>
    <row r="524" spans="7:8">
      <c r="G524" s="68"/>
      <c r="H524" s="68"/>
    </row>
    <row r="525" spans="7:8">
      <c r="G525" s="68"/>
      <c r="H525" s="68"/>
    </row>
    <row r="526" spans="7:8">
      <c r="G526" s="68"/>
      <c r="H526" s="68"/>
    </row>
    <row r="527" spans="7:8">
      <c r="G527" s="68"/>
      <c r="H527" s="68"/>
    </row>
    <row r="528" spans="7:8">
      <c r="G528" s="68"/>
      <c r="H528" s="68"/>
    </row>
    <row r="529" spans="7:8">
      <c r="G529" s="68"/>
      <c r="H529" s="68"/>
    </row>
    <row r="530" spans="7:8">
      <c r="G530" s="68"/>
      <c r="H530" s="68"/>
    </row>
    <row r="531" spans="7:8">
      <c r="G531" s="68"/>
      <c r="H531" s="68"/>
    </row>
    <row r="532" spans="7:8">
      <c r="G532" s="68"/>
      <c r="H532" s="68"/>
    </row>
    <row r="533" spans="7:8">
      <c r="G533" s="68"/>
      <c r="H533" s="68"/>
    </row>
    <row r="534" spans="7:8">
      <c r="G534" s="68"/>
      <c r="H534" s="68"/>
    </row>
    <row r="535" spans="7:8">
      <c r="G535" s="68"/>
      <c r="H535" s="68"/>
    </row>
    <row r="536" spans="7:8">
      <c r="G536" s="68"/>
      <c r="H536" s="68"/>
    </row>
    <row r="537" spans="7:8">
      <c r="G537" s="68"/>
      <c r="H537" s="68"/>
    </row>
    <row r="538" spans="7:8">
      <c r="G538" s="68"/>
      <c r="H538" s="68"/>
    </row>
    <row r="539" spans="7:8">
      <c r="G539" s="68"/>
      <c r="H539" s="68"/>
    </row>
    <row r="540" spans="7:8">
      <c r="G540" s="68"/>
      <c r="H540" s="68"/>
    </row>
    <row r="541" spans="7:8">
      <c r="G541" s="68"/>
      <c r="H541" s="68"/>
    </row>
    <row r="542" spans="7:8">
      <c r="G542" s="68"/>
      <c r="H542" s="68"/>
    </row>
    <row r="543" spans="7:8">
      <c r="G543" s="68"/>
      <c r="H543" s="68"/>
    </row>
    <row r="544" spans="7:8">
      <c r="G544" s="68"/>
      <c r="H544" s="68"/>
    </row>
    <row r="545" spans="7:8">
      <c r="G545" s="68"/>
      <c r="H545" s="68"/>
    </row>
    <row r="546" spans="7:8">
      <c r="G546" s="68"/>
      <c r="H546" s="68"/>
    </row>
    <row r="547" spans="7:8">
      <c r="G547" s="68"/>
      <c r="H547" s="68"/>
    </row>
    <row r="548" spans="7:8">
      <c r="G548" s="68"/>
      <c r="H548" s="68"/>
    </row>
    <row r="549" spans="7:8">
      <c r="G549" s="68"/>
      <c r="H549" s="68"/>
    </row>
    <row r="550" spans="7:8">
      <c r="G550" s="68"/>
      <c r="H550" s="68"/>
    </row>
    <row r="551" spans="7:8">
      <c r="G551" s="68"/>
      <c r="H551" s="68"/>
    </row>
    <row r="552" spans="7:8">
      <c r="G552" s="68"/>
      <c r="H552" s="68"/>
    </row>
    <row r="553" spans="7:8">
      <c r="G553" s="68"/>
      <c r="H553" s="68"/>
    </row>
    <row r="554" spans="7:8">
      <c r="G554" s="68"/>
      <c r="H554" s="68"/>
    </row>
    <row r="555" spans="7:8">
      <c r="G555" s="68"/>
      <c r="H555" s="68"/>
    </row>
    <row r="556" spans="7:8">
      <c r="G556" s="68"/>
      <c r="H556" s="68"/>
    </row>
    <row r="557" spans="7:8">
      <c r="G557" s="68"/>
      <c r="H557" s="68"/>
    </row>
    <row r="558" spans="7:8">
      <c r="G558" s="68"/>
      <c r="H558" s="68"/>
    </row>
    <row r="559" spans="7:8">
      <c r="G559" s="68"/>
      <c r="H559" s="68"/>
    </row>
    <row r="560" spans="7:8">
      <c r="G560" s="68"/>
      <c r="H560" s="68"/>
    </row>
    <row r="561" spans="7:8">
      <c r="G561" s="68"/>
      <c r="H561" s="68"/>
    </row>
    <row r="562" spans="7:8">
      <c r="G562" s="68"/>
      <c r="H562" s="68"/>
    </row>
    <row r="563" spans="7:8">
      <c r="G563" s="68"/>
      <c r="H563" s="68"/>
    </row>
    <row r="564" spans="7:8">
      <c r="G564" s="68"/>
      <c r="H564" s="68"/>
    </row>
    <row r="565" spans="7:8">
      <c r="G565" s="68"/>
      <c r="H565" s="68"/>
    </row>
    <row r="566" spans="7:8">
      <c r="G566" s="68"/>
      <c r="H566" s="68"/>
    </row>
    <row r="567" spans="7:8">
      <c r="G567" s="68"/>
      <c r="H567" s="68"/>
    </row>
    <row r="568" spans="7:8">
      <c r="G568" s="68"/>
      <c r="H568" s="68"/>
    </row>
    <row r="569" spans="7:8">
      <c r="G569" s="68"/>
      <c r="H569" s="68"/>
    </row>
    <row r="570" spans="7:8">
      <c r="G570" s="68"/>
      <c r="H570" s="68"/>
    </row>
    <row r="571" spans="7:8">
      <c r="G571" s="68"/>
      <c r="H571" s="68"/>
    </row>
    <row r="572" spans="7:8">
      <c r="G572" s="68"/>
      <c r="H572" s="68"/>
    </row>
    <row r="573" spans="7:8">
      <c r="G573" s="68"/>
      <c r="H573" s="68"/>
    </row>
    <row r="574" spans="7:8">
      <c r="G574" s="68"/>
      <c r="H574" s="68"/>
    </row>
    <row r="575" spans="7:8">
      <c r="G575" s="68"/>
      <c r="H575" s="68"/>
    </row>
    <row r="576" spans="7:8">
      <c r="G576" s="68"/>
      <c r="H576" s="68"/>
    </row>
    <row r="577" spans="7:8">
      <c r="G577" s="68"/>
      <c r="H577" s="68"/>
    </row>
    <row r="578" spans="7:8">
      <c r="G578" s="68"/>
      <c r="H578" s="68"/>
    </row>
    <row r="579" spans="7:8">
      <c r="G579" s="68"/>
      <c r="H579" s="68"/>
    </row>
    <row r="580" spans="7:8">
      <c r="G580" s="68"/>
      <c r="H580" s="68"/>
    </row>
    <row r="581" spans="7:8">
      <c r="G581" s="68"/>
      <c r="H581" s="68"/>
    </row>
    <row r="582" spans="7:8">
      <c r="G582" s="68"/>
      <c r="H582" s="68"/>
    </row>
    <row r="583" spans="7:8">
      <c r="G583" s="68"/>
      <c r="H583" s="68"/>
    </row>
    <row r="584" spans="7:8">
      <c r="G584" s="68"/>
      <c r="H584" s="68"/>
    </row>
    <row r="585" spans="7:8">
      <c r="G585" s="68"/>
      <c r="H585" s="68"/>
    </row>
    <row r="586" spans="7:8">
      <c r="G586" s="68"/>
      <c r="H586" s="68"/>
    </row>
    <row r="587" spans="7:8">
      <c r="G587" s="68"/>
      <c r="H587" s="68"/>
    </row>
    <row r="588" spans="7:8">
      <c r="G588" s="68"/>
      <c r="H588" s="68"/>
    </row>
    <row r="589" spans="7:8">
      <c r="G589" s="68"/>
      <c r="H589" s="68"/>
    </row>
    <row r="590" spans="7:8">
      <c r="G590" s="68"/>
      <c r="H590" s="68"/>
    </row>
    <row r="591" spans="7:8">
      <c r="G591" s="68"/>
      <c r="H591" s="68"/>
    </row>
    <row r="592" spans="7:8">
      <c r="G592" s="68"/>
      <c r="H592" s="68"/>
    </row>
    <row r="593" spans="7:8">
      <c r="G593" s="68"/>
      <c r="H593" s="68"/>
    </row>
    <row r="594" spans="7:8">
      <c r="G594" s="68"/>
      <c r="H594" s="68"/>
    </row>
    <row r="595" spans="7:8">
      <c r="G595" s="68"/>
      <c r="H595" s="68"/>
    </row>
    <row r="596" spans="7:8">
      <c r="G596" s="68"/>
      <c r="H596" s="68"/>
    </row>
    <row r="597" spans="7:8">
      <c r="G597" s="68"/>
      <c r="H597" s="68"/>
    </row>
    <row r="598" spans="7:8">
      <c r="G598" s="68"/>
      <c r="H598" s="68"/>
    </row>
    <row r="599" spans="7:8">
      <c r="G599" s="68"/>
      <c r="H599" s="68"/>
    </row>
    <row r="600" spans="7:8">
      <c r="G600" s="68"/>
      <c r="H600" s="68"/>
    </row>
    <row r="601" spans="7:8">
      <c r="G601" s="68"/>
      <c r="H601" s="68"/>
    </row>
    <row r="602" spans="7:8">
      <c r="G602" s="68"/>
      <c r="H602" s="68"/>
    </row>
    <row r="603" spans="7:8">
      <c r="G603" s="68"/>
      <c r="H603" s="68"/>
    </row>
    <row r="604" spans="7:8">
      <c r="G604" s="68"/>
      <c r="H604" s="68"/>
    </row>
    <row r="605" spans="7:8">
      <c r="G605" s="68"/>
      <c r="H605" s="68"/>
    </row>
    <row r="606" spans="7:8">
      <c r="G606" s="68"/>
      <c r="H606" s="68"/>
    </row>
    <row r="607" spans="7:8">
      <c r="G607" s="68"/>
      <c r="H607" s="68"/>
    </row>
    <row r="608" spans="7:8">
      <c r="G608" s="68"/>
      <c r="H608" s="68"/>
    </row>
    <row r="609" spans="7:8">
      <c r="G609" s="68"/>
      <c r="H609" s="68"/>
    </row>
    <row r="610" spans="7:8">
      <c r="G610" s="68"/>
      <c r="H610" s="68"/>
    </row>
    <row r="611" spans="7:8">
      <c r="G611" s="68"/>
      <c r="H611" s="68"/>
    </row>
    <row r="612" spans="7:8">
      <c r="G612" s="68"/>
      <c r="H612" s="68"/>
    </row>
    <row r="613" spans="7:8">
      <c r="G613" s="68"/>
      <c r="H613" s="68"/>
    </row>
    <row r="614" spans="7:8">
      <c r="G614" s="68"/>
      <c r="H614" s="68"/>
    </row>
    <row r="615" spans="7:8">
      <c r="G615" s="68"/>
      <c r="H615" s="68"/>
    </row>
    <row r="616" spans="7:8">
      <c r="G616" s="68"/>
      <c r="H616" s="68"/>
    </row>
    <row r="617" spans="7:8">
      <c r="G617" s="68"/>
      <c r="H617" s="68"/>
    </row>
    <row r="618" spans="7:8">
      <c r="G618" s="68"/>
      <c r="H618" s="68"/>
    </row>
    <row r="619" spans="7:8">
      <c r="G619" s="68"/>
      <c r="H619" s="68"/>
    </row>
    <row r="620" spans="7:8">
      <c r="G620" s="68"/>
      <c r="H620" s="68"/>
    </row>
    <row r="621" spans="7:8">
      <c r="G621" s="68"/>
      <c r="H621" s="68"/>
    </row>
    <row r="622" spans="7:8">
      <c r="G622" s="68"/>
      <c r="H622" s="68"/>
    </row>
    <row r="623" spans="7:8">
      <c r="G623" s="68"/>
      <c r="H623" s="68"/>
    </row>
    <row r="624" spans="7:8">
      <c r="G624" s="68"/>
      <c r="H624" s="68"/>
    </row>
    <row r="625" spans="7:8">
      <c r="G625" s="68"/>
      <c r="H625" s="68"/>
    </row>
    <row r="626" spans="7:8">
      <c r="G626" s="68"/>
      <c r="H626" s="68"/>
    </row>
    <row r="627" spans="7:8">
      <c r="G627" s="68"/>
      <c r="H627" s="68"/>
    </row>
    <row r="628" spans="7:8">
      <c r="G628" s="68"/>
      <c r="H628" s="68"/>
    </row>
    <row r="629" spans="7:8">
      <c r="G629" s="68"/>
      <c r="H629" s="68"/>
    </row>
    <row r="630" spans="7:8">
      <c r="G630" s="68"/>
      <c r="H630" s="68"/>
    </row>
    <row r="631" spans="7:8">
      <c r="G631" s="68"/>
      <c r="H631" s="68"/>
    </row>
    <row r="632" spans="7:8">
      <c r="G632" s="68"/>
      <c r="H632" s="68"/>
    </row>
    <row r="633" spans="7:8">
      <c r="G633" s="68"/>
      <c r="H633" s="68"/>
    </row>
    <row r="634" spans="7:8">
      <c r="G634" s="68"/>
      <c r="H634" s="68"/>
    </row>
    <row r="635" spans="7:8">
      <c r="G635" s="68"/>
      <c r="H635" s="68"/>
    </row>
    <row r="636" spans="7:8">
      <c r="G636" s="68"/>
      <c r="H636" s="68"/>
    </row>
    <row r="637" spans="7:8">
      <c r="G637" s="68"/>
      <c r="H637" s="68"/>
    </row>
    <row r="638" spans="7:8">
      <c r="G638" s="68"/>
      <c r="H638" s="68"/>
    </row>
    <row r="639" spans="7:8">
      <c r="G639" s="68"/>
      <c r="H639" s="68"/>
    </row>
    <row r="640" spans="7:8">
      <c r="G640" s="68"/>
      <c r="H640" s="68"/>
    </row>
    <row r="641" spans="7:8">
      <c r="G641" s="68"/>
      <c r="H641" s="68"/>
    </row>
    <row r="642" spans="7:8">
      <c r="G642" s="68"/>
      <c r="H642" s="68"/>
    </row>
    <row r="643" spans="7:8">
      <c r="G643" s="68"/>
      <c r="H643" s="68"/>
    </row>
    <row r="644" spans="7:8">
      <c r="G644" s="68"/>
      <c r="H644" s="68"/>
    </row>
    <row r="645" spans="7:8">
      <c r="G645" s="68"/>
      <c r="H645" s="68"/>
    </row>
    <row r="646" spans="7:8">
      <c r="G646" s="68"/>
      <c r="H646" s="68"/>
    </row>
    <row r="647" spans="7:8">
      <c r="G647" s="68"/>
      <c r="H647" s="68"/>
    </row>
    <row r="648" spans="7:8">
      <c r="G648" s="68"/>
      <c r="H648" s="68"/>
    </row>
    <row r="649" spans="7:8">
      <c r="G649" s="68"/>
      <c r="H649" s="68"/>
    </row>
    <row r="650" spans="7:8">
      <c r="G650" s="68"/>
      <c r="H650" s="68"/>
    </row>
    <row r="651" spans="7:8">
      <c r="G651" s="68"/>
      <c r="H651" s="68"/>
    </row>
    <row r="652" spans="7:8">
      <c r="G652" s="68"/>
      <c r="H652" s="68"/>
    </row>
    <row r="653" spans="7:8">
      <c r="G653" s="68"/>
      <c r="H653" s="68"/>
    </row>
    <row r="654" spans="7:8">
      <c r="G654" s="68"/>
      <c r="H654" s="68"/>
    </row>
    <row r="655" spans="7:8">
      <c r="G655" s="68"/>
      <c r="H655" s="68"/>
    </row>
    <row r="656" spans="7:8">
      <c r="G656" s="68"/>
      <c r="H656" s="68"/>
    </row>
    <row r="657" spans="7:8">
      <c r="G657" s="68"/>
      <c r="H657" s="68"/>
    </row>
    <row r="658" spans="7:8">
      <c r="G658" s="68"/>
      <c r="H658" s="68"/>
    </row>
    <row r="659" spans="7:8">
      <c r="G659" s="68"/>
      <c r="H659" s="68"/>
    </row>
    <row r="660" spans="7:8">
      <c r="G660" s="68"/>
      <c r="H660" s="68"/>
    </row>
    <row r="661" spans="7:8">
      <c r="G661" s="68"/>
      <c r="H661" s="68"/>
    </row>
    <row r="662" spans="7:8">
      <c r="G662" s="68"/>
      <c r="H662" s="68"/>
    </row>
    <row r="663" spans="7:8">
      <c r="G663" s="68"/>
      <c r="H663" s="68"/>
    </row>
    <row r="664" spans="7:8">
      <c r="G664" s="68"/>
      <c r="H664" s="68"/>
    </row>
    <row r="665" spans="7:8">
      <c r="G665" s="68"/>
      <c r="H665" s="68"/>
    </row>
    <row r="666" spans="7:8">
      <c r="G666" s="68"/>
      <c r="H666" s="68"/>
    </row>
    <row r="667" spans="7:8">
      <c r="G667" s="68"/>
      <c r="H667" s="68"/>
    </row>
    <row r="668" spans="7:8">
      <c r="G668" s="68"/>
      <c r="H668" s="68"/>
    </row>
    <row r="669" spans="7:8">
      <c r="G669" s="68"/>
      <c r="H669" s="68"/>
    </row>
    <row r="670" spans="7:8">
      <c r="G670" s="68"/>
      <c r="H670" s="68"/>
    </row>
    <row r="671" spans="7:8">
      <c r="G671" s="68"/>
      <c r="H671" s="68"/>
    </row>
    <row r="672" spans="7:8">
      <c r="G672" s="68"/>
      <c r="H672" s="68"/>
    </row>
    <row r="673" spans="7:8">
      <c r="G673" s="68"/>
      <c r="H673" s="68"/>
    </row>
    <row r="674" spans="7:8">
      <c r="G674" s="68"/>
      <c r="H674" s="68"/>
    </row>
    <row r="675" spans="7:8">
      <c r="G675" s="68"/>
      <c r="H675" s="68"/>
    </row>
    <row r="676" spans="7:8">
      <c r="G676" s="68"/>
      <c r="H676" s="68"/>
    </row>
    <row r="677" spans="7:8">
      <c r="G677" s="68"/>
      <c r="H677" s="68"/>
    </row>
    <row r="678" spans="7:8">
      <c r="G678" s="68"/>
      <c r="H678" s="68"/>
    </row>
    <row r="679" spans="7:8">
      <c r="G679" s="68"/>
      <c r="H679" s="68"/>
    </row>
    <row r="680" spans="7:8">
      <c r="G680" s="68"/>
      <c r="H680" s="68"/>
    </row>
    <row r="681" spans="7:8">
      <c r="G681" s="68"/>
      <c r="H681" s="68"/>
    </row>
    <row r="682" spans="7:8">
      <c r="G682" s="68"/>
      <c r="H682" s="68"/>
    </row>
    <row r="683" spans="7:8">
      <c r="G683" s="68"/>
      <c r="H683" s="68"/>
    </row>
    <row r="684" spans="7:8">
      <c r="G684" s="68"/>
      <c r="H684" s="68"/>
    </row>
    <row r="685" spans="7:8">
      <c r="G685" s="68"/>
      <c r="H685" s="68"/>
    </row>
    <row r="686" spans="7:8">
      <c r="G686" s="68"/>
      <c r="H686" s="68"/>
    </row>
    <row r="687" spans="7:8">
      <c r="G687" s="68"/>
      <c r="H687" s="68"/>
    </row>
    <row r="688" spans="7:8">
      <c r="G688" s="68"/>
      <c r="H688" s="68"/>
    </row>
    <row r="689" spans="7:8">
      <c r="G689" s="68"/>
      <c r="H689" s="68"/>
    </row>
    <row r="690" spans="7:8">
      <c r="G690" s="68"/>
      <c r="H690" s="68"/>
    </row>
    <row r="691" spans="7:8">
      <c r="G691" s="68"/>
      <c r="H691" s="68"/>
    </row>
    <row r="692" spans="7:8">
      <c r="G692" s="68"/>
      <c r="H692" s="68"/>
    </row>
    <row r="693" spans="7:8">
      <c r="G693" s="68"/>
      <c r="H693" s="68"/>
    </row>
    <row r="694" spans="7:8">
      <c r="G694" s="68"/>
      <c r="H694" s="68"/>
    </row>
    <row r="695" spans="7:8">
      <c r="G695" s="68"/>
      <c r="H695" s="68"/>
    </row>
    <row r="696" spans="7:8">
      <c r="G696" s="68"/>
      <c r="H696" s="68"/>
    </row>
    <row r="697" spans="7:8">
      <c r="G697" s="68"/>
      <c r="H697" s="68"/>
    </row>
    <row r="698" spans="7:8">
      <c r="G698" s="68"/>
      <c r="H698" s="68"/>
    </row>
    <row r="699" spans="7:8">
      <c r="G699" s="68"/>
      <c r="H699" s="68"/>
    </row>
    <row r="700" spans="7:8">
      <c r="G700" s="68"/>
      <c r="H700" s="68"/>
    </row>
    <row r="701" spans="7:8">
      <c r="G701" s="68"/>
      <c r="H701" s="68"/>
    </row>
    <row r="702" spans="7:8">
      <c r="G702" s="68"/>
      <c r="H702" s="68"/>
    </row>
    <row r="703" spans="7:8">
      <c r="G703" s="68"/>
      <c r="H703" s="68"/>
    </row>
    <row r="704" spans="7:8">
      <c r="G704" s="68"/>
      <c r="H704" s="68"/>
    </row>
    <row r="705" spans="7:8">
      <c r="G705" s="68"/>
      <c r="H705" s="68"/>
    </row>
    <row r="706" spans="7:8">
      <c r="G706" s="68"/>
      <c r="H706" s="68"/>
    </row>
    <row r="707" spans="7:8">
      <c r="G707" s="68"/>
      <c r="H707" s="68"/>
    </row>
    <row r="708" spans="7:8">
      <c r="G708" s="68"/>
      <c r="H708" s="68"/>
    </row>
    <row r="709" spans="7:8">
      <c r="G709" s="68"/>
      <c r="H709" s="68"/>
    </row>
    <row r="710" spans="7:8">
      <c r="G710" s="68"/>
      <c r="H710" s="68"/>
    </row>
    <row r="711" spans="7:8">
      <c r="G711" s="68"/>
      <c r="H711" s="68"/>
    </row>
    <row r="712" spans="7:8">
      <c r="G712" s="68"/>
      <c r="H712" s="68"/>
    </row>
    <row r="713" spans="7:8">
      <c r="G713" s="68"/>
      <c r="H713" s="68"/>
    </row>
    <row r="714" spans="7:8">
      <c r="G714" s="68"/>
      <c r="H714" s="68"/>
    </row>
    <row r="715" spans="7:8">
      <c r="G715" s="68"/>
      <c r="H715" s="68"/>
    </row>
    <row r="716" spans="7:8">
      <c r="G716" s="68"/>
      <c r="H716" s="68"/>
    </row>
    <row r="717" spans="7:8">
      <c r="G717" s="68"/>
      <c r="H717" s="68"/>
    </row>
    <row r="718" spans="7:8">
      <c r="G718" s="68"/>
      <c r="H718" s="68"/>
    </row>
    <row r="719" spans="7:8">
      <c r="G719" s="68"/>
      <c r="H719" s="68"/>
    </row>
    <row r="720" spans="7:8">
      <c r="G720" s="68"/>
      <c r="H720" s="68"/>
    </row>
    <row r="721" spans="7:8">
      <c r="G721" s="68"/>
      <c r="H721" s="68"/>
    </row>
    <row r="722" spans="7:8">
      <c r="G722" s="68"/>
      <c r="H722" s="68"/>
    </row>
    <row r="723" spans="7:8">
      <c r="G723" s="68"/>
      <c r="H723" s="68"/>
    </row>
    <row r="724" spans="7:8">
      <c r="G724" s="68"/>
      <c r="H724" s="68"/>
    </row>
    <row r="725" spans="7:8">
      <c r="G725" s="68"/>
      <c r="H725" s="68"/>
    </row>
    <row r="726" spans="7:8">
      <c r="G726" s="68"/>
      <c r="H726" s="68"/>
    </row>
    <row r="727" spans="7:8">
      <c r="G727" s="68"/>
      <c r="H727" s="68"/>
    </row>
    <row r="728" spans="7:8">
      <c r="G728" s="68"/>
      <c r="H728" s="68"/>
    </row>
    <row r="729" spans="7:8">
      <c r="G729" s="68"/>
      <c r="H729" s="68"/>
    </row>
    <row r="730" spans="7:8">
      <c r="G730" s="68"/>
      <c r="H730" s="68"/>
    </row>
    <row r="731" spans="7:8">
      <c r="G731" s="68"/>
      <c r="H731" s="68"/>
    </row>
    <row r="732" spans="7:8">
      <c r="G732" s="68"/>
      <c r="H732" s="68"/>
    </row>
    <row r="733" spans="7:8">
      <c r="G733" s="68"/>
      <c r="H733" s="68"/>
    </row>
    <row r="734" spans="7:8">
      <c r="G734" s="68"/>
      <c r="H734" s="68"/>
    </row>
    <row r="735" spans="7:8">
      <c r="G735" s="68"/>
      <c r="H735" s="68"/>
    </row>
    <row r="736" spans="7:8">
      <c r="G736" s="68"/>
      <c r="H736" s="68"/>
    </row>
    <row r="737" spans="7:8">
      <c r="G737" s="68"/>
      <c r="H737" s="68"/>
    </row>
    <row r="738" spans="7:8">
      <c r="G738" s="68"/>
      <c r="H738" s="68"/>
    </row>
    <row r="739" spans="7:8">
      <c r="G739" s="68"/>
      <c r="H739" s="68"/>
    </row>
    <row r="740" spans="7:8">
      <c r="G740" s="68"/>
      <c r="H740" s="68"/>
    </row>
    <row r="741" spans="7:8">
      <c r="G741" s="68"/>
      <c r="H741" s="68"/>
    </row>
    <row r="742" spans="7:8">
      <c r="G742" s="68"/>
      <c r="H742" s="68"/>
    </row>
    <row r="743" spans="7:8">
      <c r="G743" s="68"/>
      <c r="H743" s="68"/>
    </row>
    <row r="744" spans="7:8">
      <c r="G744" s="68"/>
      <c r="H744" s="68"/>
    </row>
    <row r="745" spans="7:8">
      <c r="G745" s="68"/>
      <c r="H745" s="68"/>
    </row>
    <row r="746" spans="7:8">
      <c r="G746" s="68"/>
      <c r="H746" s="68"/>
    </row>
    <row r="747" spans="7:8">
      <c r="G747" s="68"/>
      <c r="H747" s="68"/>
    </row>
    <row r="748" spans="7:8">
      <c r="G748" s="68"/>
      <c r="H748" s="68"/>
    </row>
    <row r="749" spans="7:8">
      <c r="G749" s="68"/>
      <c r="H749" s="68"/>
    </row>
    <row r="750" spans="7:8">
      <c r="G750" s="68"/>
      <c r="H750" s="68"/>
    </row>
    <row r="751" spans="7:8">
      <c r="G751" s="68"/>
      <c r="H751" s="68"/>
    </row>
    <row r="752" spans="7:8">
      <c r="G752" s="68"/>
      <c r="H752" s="68"/>
    </row>
    <row r="753" spans="7:8">
      <c r="G753" s="68"/>
      <c r="H753" s="68"/>
    </row>
    <row r="754" spans="7:8">
      <c r="G754" s="68"/>
      <c r="H754" s="68"/>
    </row>
    <row r="755" spans="7:8">
      <c r="G755" s="68"/>
      <c r="H755" s="68"/>
    </row>
    <row r="756" spans="7:8">
      <c r="G756" s="68"/>
      <c r="H756" s="68"/>
    </row>
    <row r="757" spans="7:8">
      <c r="G757" s="68"/>
      <c r="H757" s="68"/>
    </row>
    <row r="758" spans="7:8">
      <c r="G758" s="68"/>
      <c r="H758" s="68"/>
    </row>
    <row r="759" spans="7:8">
      <c r="G759" s="68"/>
      <c r="H759" s="68"/>
    </row>
    <row r="760" spans="7:8">
      <c r="G760" s="68"/>
      <c r="H760" s="68"/>
    </row>
    <row r="761" spans="7:8">
      <c r="G761" s="68"/>
      <c r="H761" s="68"/>
    </row>
    <row r="762" spans="7:8">
      <c r="G762" s="68"/>
      <c r="H762" s="68"/>
    </row>
    <row r="763" spans="7:8">
      <c r="G763" s="68"/>
      <c r="H763" s="68"/>
    </row>
    <row r="764" spans="7:8">
      <c r="G764" s="68"/>
      <c r="H764" s="68"/>
    </row>
    <row r="765" spans="7:8">
      <c r="G765" s="68"/>
      <c r="H765" s="68"/>
    </row>
    <row r="766" spans="7:8">
      <c r="G766" s="68"/>
      <c r="H766" s="68"/>
    </row>
    <row r="767" spans="7:8">
      <c r="G767" s="68"/>
      <c r="H767" s="68"/>
    </row>
    <row r="768" spans="7:8">
      <c r="G768" s="68"/>
      <c r="H768" s="68"/>
    </row>
    <row r="769" spans="7:8">
      <c r="G769" s="68"/>
      <c r="H769" s="68"/>
    </row>
    <row r="770" spans="7:8">
      <c r="G770" s="68"/>
      <c r="H770" s="68"/>
    </row>
    <row r="771" spans="7:8">
      <c r="G771" s="68"/>
      <c r="H771" s="68"/>
    </row>
    <row r="772" spans="7:8">
      <c r="G772" s="68"/>
      <c r="H772" s="68"/>
    </row>
    <row r="773" spans="7:8">
      <c r="G773" s="68"/>
      <c r="H773" s="68"/>
    </row>
    <row r="774" spans="7:8">
      <c r="G774" s="68"/>
      <c r="H774" s="68"/>
    </row>
    <row r="775" spans="7:8">
      <c r="G775" s="68"/>
      <c r="H775" s="68"/>
    </row>
    <row r="776" spans="7:8">
      <c r="G776" s="68"/>
      <c r="H776" s="68"/>
    </row>
    <row r="777" spans="7:8">
      <c r="G777" s="68"/>
      <c r="H777" s="68"/>
    </row>
    <row r="778" spans="7:8">
      <c r="G778" s="68"/>
      <c r="H778" s="68"/>
    </row>
    <row r="779" spans="7:8">
      <c r="G779" s="68"/>
      <c r="H779" s="68"/>
    </row>
    <row r="780" spans="7:8">
      <c r="G780" s="68"/>
      <c r="H780" s="68"/>
    </row>
    <row r="781" spans="7:8">
      <c r="G781" s="68"/>
      <c r="H781" s="68"/>
    </row>
    <row r="782" spans="7:8">
      <c r="G782" s="68"/>
      <c r="H782" s="68"/>
    </row>
    <row r="783" spans="7:8">
      <c r="G783" s="68"/>
      <c r="H783" s="68"/>
    </row>
    <row r="784" spans="7:8">
      <c r="G784" s="68"/>
      <c r="H784" s="68"/>
    </row>
    <row r="785" spans="7:8">
      <c r="G785" s="68"/>
      <c r="H785" s="68"/>
    </row>
    <row r="786" spans="7:8">
      <c r="G786" s="68"/>
      <c r="H786" s="68"/>
    </row>
    <row r="787" spans="7:8">
      <c r="G787" s="68"/>
      <c r="H787" s="68"/>
    </row>
    <row r="788" spans="7:8">
      <c r="G788" s="68"/>
      <c r="H788" s="68"/>
    </row>
    <row r="789" spans="7:8">
      <c r="G789" s="68"/>
      <c r="H789" s="68"/>
    </row>
    <row r="790" spans="7:8">
      <c r="G790" s="68"/>
      <c r="H790" s="68"/>
    </row>
    <row r="791" spans="7:8">
      <c r="G791" s="68"/>
      <c r="H791" s="68"/>
    </row>
    <row r="792" spans="7:8">
      <c r="G792" s="68"/>
      <c r="H792" s="68"/>
    </row>
    <row r="793" spans="7:8">
      <c r="G793" s="68"/>
      <c r="H793" s="68"/>
    </row>
    <row r="794" spans="7:8">
      <c r="G794" s="68"/>
      <c r="H794" s="68"/>
    </row>
    <row r="795" spans="7:8">
      <c r="G795" s="68"/>
      <c r="H795" s="68"/>
    </row>
    <row r="796" spans="7:8">
      <c r="G796" s="68"/>
      <c r="H796" s="68"/>
    </row>
    <row r="797" spans="7:8">
      <c r="G797" s="68"/>
      <c r="H797" s="68"/>
    </row>
    <row r="798" spans="7:8">
      <c r="G798" s="68"/>
      <c r="H798" s="68"/>
    </row>
    <row r="799" spans="7:8">
      <c r="G799" s="68"/>
      <c r="H799" s="68"/>
    </row>
    <row r="800" spans="7:8">
      <c r="G800" s="68"/>
      <c r="H800" s="68"/>
    </row>
    <row r="801" spans="7:8">
      <c r="G801" s="68"/>
      <c r="H801" s="68"/>
    </row>
    <row r="802" spans="7:8">
      <c r="G802" s="68"/>
      <c r="H802" s="68"/>
    </row>
    <row r="803" spans="7:8">
      <c r="G803" s="68"/>
      <c r="H803" s="68"/>
    </row>
    <row r="804" spans="7:8">
      <c r="G804" s="68"/>
      <c r="H804" s="68"/>
    </row>
    <row r="805" spans="7:8">
      <c r="G805" s="68"/>
      <c r="H805" s="68"/>
    </row>
    <row r="806" spans="7:8">
      <c r="G806" s="68"/>
      <c r="H806" s="68"/>
    </row>
    <row r="807" spans="7:8">
      <c r="G807" s="68"/>
      <c r="H807" s="68"/>
    </row>
    <row r="808" spans="7:8">
      <c r="G808" s="68"/>
      <c r="H808" s="68"/>
    </row>
    <row r="809" spans="7:8">
      <c r="G809" s="68"/>
      <c r="H809" s="68"/>
    </row>
    <row r="810" spans="7:8">
      <c r="G810" s="68"/>
      <c r="H810" s="68"/>
    </row>
    <row r="811" spans="7:8">
      <c r="G811" s="68"/>
      <c r="H811" s="68"/>
    </row>
    <row r="812" spans="7:8">
      <c r="G812" s="68"/>
      <c r="H812" s="68"/>
    </row>
    <row r="813" spans="7:8">
      <c r="G813" s="68"/>
      <c r="H813" s="68"/>
    </row>
    <row r="814" spans="7:8">
      <c r="G814" s="68"/>
      <c r="H814" s="68"/>
    </row>
    <row r="815" spans="7:8">
      <c r="G815" s="68"/>
      <c r="H815" s="68"/>
    </row>
    <row r="816" spans="7:8">
      <c r="G816" s="68"/>
      <c r="H816" s="68"/>
    </row>
    <row r="817" spans="7:8">
      <c r="G817" s="68"/>
      <c r="H817" s="68"/>
    </row>
    <row r="818" spans="7:8">
      <c r="G818" s="68"/>
      <c r="H818" s="68"/>
    </row>
    <row r="819" spans="7:8">
      <c r="G819" s="68"/>
      <c r="H819" s="68"/>
    </row>
    <row r="820" spans="7:8">
      <c r="G820" s="68"/>
      <c r="H820" s="68"/>
    </row>
    <row r="821" spans="7:8">
      <c r="G821" s="68"/>
      <c r="H821" s="68"/>
    </row>
    <row r="822" spans="7:8">
      <c r="G822" s="68"/>
      <c r="H822" s="68"/>
    </row>
    <row r="823" spans="7:8">
      <c r="G823" s="68"/>
      <c r="H823" s="68"/>
    </row>
    <row r="824" spans="7:8">
      <c r="G824" s="68"/>
      <c r="H824" s="68"/>
    </row>
    <row r="825" spans="7:8">
      <c r="G825" s="68"/>
      <c r="H825" s="68"/>
    </row>
    <row r="826" spans="7:8">
      <c r="G826" s="68"/>
      <c r="H826" s="68"/>
    </row>
    <row r="827" spans="7:8">
      <c r="G827" s="68"/>
      <c r="H827" s="68"/>
    </row>
    <row r="828" spans="7:8">
      <c r="G828" s="68"/>
      <c r="H828" s="68"/>
    </row>
    <row r="829" spans="7:8">
      <c r="G829" s="68"/>
      <c r="H829" s="68"/>
    </row>
    <row r="830" spans="7:8">
      <c r="G830" s="68"/>
      <c r="H830" s="68"/>
    </row>
    <row r="831" spans="7:8">
      <c r="G831" s="68"/>
      <c r="H831" s="68"/>
    </row>
    <row r="832" spans="7:8">
      <c r="G832" s="68"/>
      <c r="H832" s="68"/>
    </row>
    <row r="833" spans="7:8">
      <c r="G833" s="68"/>
      <c r="H833" s="68"/>
    </row>
    <row r="834" spans="7:8">
      <c r="G834" s="68"/>
      <c r="H834" s="68"/>
    </row>
    <row r="835" spans="7:8">
      <c r="G835" s="68"/>
      <c r="H835" s="68"/>
    </row>
    <row r="836" spans="7:8">
      <c r="G836" s="68"/>
      <c r="H836" s="68"/>
    </row>
    <row r="837" spans="7:8">
      <c r="G837" s="68"/>
      <c r="H837" s="68"/>
    </row>
    <row r="838" spans="7:8">
      <c r="G838" s="68"/>
      <c r="H838" s="68"/>
    </row>
    <row r="839" spans="7:8">
      <c r="G839" s="68"/>
      <c r="H839" s="68"/>
    </row>
    <row r="840" spans="7:8">
      <c r="G840" s="68"/>
      <c r="H840" s="68"/>
    </row>
    <row r="841" spans="7:8">
      <c r="G841" s="68"/>
      <c r="H841" s="68"/>
    </row>
    <row r="842" spans="7:8">
      <c r="G842" s="68"/>
      <c r="H842" s="68"/>
    </row>
    <row r="843" spans="7:8">
      <c r="G843" s="68"/>
      <c r="H843" s="68"/>
    </row>
    <row r="844" spans="7:8">
      <c r="G844" s="68"/>
      <c r="H844" s="68"/>
    </row>
    <row r="845" spans="7:8">
      <c r="G845" s="68"/>
      <c r="H845" s="68"/>
    </row>
    <row r="846" spans="7:8">
      <c r="G846" s="68"/>
      <c r="H846" s="68"/>
    </row>
    <row r="847" spans="7:8">
      <c r="G847" s="68"/>
      <c r="H847" s="68"/>
    </row>
    <row r="848" spans="7:8">
      <c r="G848" s="68"/>
      <c r="H848" s="68"/>
    </row>
    <row r="849" spans="7:8">
      <c r="G849" s="68"/>
      <c r="H849" s="68"/>
    </row>
    <row r="850" spans="7:8">
      <c r="G850" s="68"/>
      <c r="H850" s="68"/>
    </row>
    <row r="851" spans="7:8">
      <c r="G851" s="68"/>
      <c r="H851" s="68"/>
    </row>
    <row r="852" spans="7:8">
      <c r="G852" s="68"/>
      <c r="H852" s="68"/>
    </row>
    <row r="853" spans="7:8">
      <c r="G853" s="68"/>
      <c r="H853" s="68"/>
    </row>
    <row r="854" spans="7:8">
      <c r="G854" s="68"/>
      <c r="H854" s="68"/>
    </row>
    <row r="855" spans="7:8">
      <c r="G855" s="68"/>
      <c r="H855" s="68"/>
    </row>
    <row r="856" spans="7:8">
      <c r="G856" s="68"/>
      <c r="H856" s="68"/>
    </row>
    <row r="857" spans="7:8">
      <c r="G857" s="68"/>
      <c r="H857" s="68"/>
    </row>
    <row r="858" spans="7:8">
      <c r="G858" s="68"/>
      <c r="H858" s="68"/>
    </row>
    <row r="859" spans="7:8">
      <c r="G859" s="68"/>
      <c r="H859" s="68"/>
    </row>
    <row r="860" spans="7:8">
      <c r="G860" s="68"/>
      <c r="H860" s="68"/>
    </row>
    <row r="861" spans="7:8">
      <c r="G861" s="68"/>
      <c r="H861" s="68"/>
    </row>
    <row r="862" spans="7:8">
      <c r="G862" s="68"/>
      <c r="H862" s="68"/>
    </row>
    <row r="863" spans="7:8">
      <c r="G863" s="68"/>
      <c r="H863" s="68"/>
    </row>
    <row r="864" spans="7:8">
      <c r="G864" s="68"/>
      <c r="H864" s="68"/>
    </row>
    <row r="865" spans="7:8">
      <c r="G865" s="68"/>
      <c r="H865" s="68"/>
    </row>
    <row r="866" spans="7:8">
      <c r="G866" s="68"/>
      <c r="H866" s="68"/>
    </row>
    <row r="867" spans="7:8">
      <c r="G867" s="68"/>
      <c r="H867" s="68"/>
    </row>
    <row r="868" spans="7:8">
      <c r="G868" s="68"/>
      <c r="H868" s="68"/>
    </row>
    <row r="869" spans="7:8">
      <c r="G869" s="68"/>
      <c r="H869" s="68"/>
    </row>
    <row r="870" spans="7:8">
      <c r="G870" s="68"/>
      <c r="H870" s="68"/>
    </row>
    <row r="871" spans="7:8">
      <c r="G871" s="68"/>
      <c r="H871" s="68"/>
    </row>
    <row r="872" spans="7:8">
      <c r="G872" s="68"/>
      <c r="H872" s="68"/>
    </row>
    <row r="873" spans="7:8">
      <c r="G873" s="68"/>
      <c r="H873" s="68"/>
    </row>
    <row r="874" spans="7:8">
      <c r="G874" s="68"/>
      <c r="H874" s="68"/>
    </row>
    <row r="875" spans="7:8">
      <c r="G875" s="68"/>
      <c r="H875" s="68"/>
    </row>
    <row r="876" spans="7:8">
      <c r="G876" s="68"/>
      <c r="H876" s="68"/>
    </row>
    <row r="877" spans="7:8">
      <c r="G877" s="68"/>
      <c r="H877" s="68"/>
    </row>
    <row r="878" spans="7:8">
      <c r="G878" s="68"/>
      <c r="H878" s="68"/>
    </row>
    <row r="879" spans="7:8">
      <c r="G879" s="68"/>
      <c r="H879" s="68"/>
    </row>
    <row r="880" spans="7:8">
      <c r="G880" s="68"/>
      <c r="H880" s="68"/>
    </row>
    <row r="881" spans="7:8">
      <c r="G881" s="68"/>
      <c r="H881" s="68"/>
    </row>
    <row r="882" spans="7:8">
      <c r="G882" s="68"/>
      <c r="H882" s="68"/>
    </row>
    <row r="883" spans="7:8">
      <c r="G883" s="68"/>
      <c r="H883" s="68"/>
    </row>
    <row r="884" spans="7:8">
      <c r="G884" s="68"/>
      <c r="H884" s="68"/>
    </row>
    <row r="885" spans="7:8">
      <c r="G885" s="68"/>
      <c r="H885" s="68"/>
    </row>
    <row r="886" spans="7:8">
      <c r="G886" s="68"/>
      <c r="H886" s="68"/>
    </row>
    <row r="887" spans="7:8">
      <c r="G887" s="68"/>
      <c r="H887" s="68"/>
    </row>
    <row r="888" spans="7:8">
      <c r="G888" s="68"/>
      <c r="H888" s="68"/>
    </row>
    <row r="889" spans="7:8">
      <c r="G889" s="68"/>
      <c r="H889" s="68"/>
    </row>
    <row r="890" spans="7:8">
      <c r="G890" s="68"/>
      <c r="H890" s="68"/>
    </row>
    <row r="891" spans="7:8">
      <c r="G891" s="68"/>
      <c r="H891" s="68"/>
    </row>
    <row r="892" spans="7:8">
      <c r="G892" s="68"/>
      <c r="H892" s="68"/>
    </row>
    <row r="893" spans="7:8">
      <c r="G893" s="68"/>
      <c r="H893" s="68"/>
    </row>
    <row r="894" spans="7:8">
      <c r="G894" s="68"/>
      <c r="H894" s="68"/>
    </row>
    <row r="895" spans="7:8">
      <c r="G895" s="68"/>
      <c r="H895" s="68"/>
    </row>
    <row r="896" spans="7:8">
      <c r="G896" s="68"/>
      <c r="H896" s="68"/>
    </row>
    <row r="897" spans="7:8">
      <c r="G897" s="68"/>
      <c r="H897" s="68"/>
    </row>
    <row r="898" spans="7:8">
      <c r="G898" s="68"/>
      <c r="H898" s="68"/>
    </row>
    <row r="899" spans="7:8">
      <c r="G899" s="68"/>
      <c r="H899" s="68"/>
    </row>
    <row r="900" spans="7:8">
      <c r="G900" s="68"/>
      <c r="H900" s="68"/>
    </row>
    <row r="901" spans="7:8">
      <c r="G901" s="68"/>
      <c r="H901" s="68"/>
    </row>
    <row r="902" spans="7:8">
      <c r="G902" s="68"/>
      <c r="H902" s="68"/>
    </row>
    <row r="903" spans="7:8">
      <c r="G903" s="68"/>
      <c r="H903" s="68"/>
    </row>
    <row r="904" spans="7:8">
      <c r="G904" s="68"/>
      <c r="H904" s="68"/>
    </row>
    <row r="905" spans="7:8">
      <c r="G905" s="68"/>
      <c r="H905" s="68"/>
    </row>
    <row r="906" spans="7:8">
      <c r="G906" s="68"/>
      <c r="H906" s="68"/>
    </row>
    <row r="907" spans="7:8">
      <c r="G907" s="68"/>
      <c r="H907" s="68"/>
    </row>
    <row r="908" spans="7:8">
      <c r="G908" s="68"/>
      <c r="H908" s="68"/>
    </row>
    <row r="909" spans="7:8">
      <c r="G909" s="68"/>
      <c r="H909" s="68"/>
    </row>
    <row r="910" spans="7:8">
      <c r="G910" s="68"/>
      <c r="H910" s="68"/>
    </row>
    <row r="911" spans="7:8">
      <c r="G911" s="68"/>
      <c r="H911" s="68"/>
    </row>
    <row r="912" spans="7:8">
      <c r="G912" s="68"/>
      <c r="H912" s="68"/>
    </row>
    <row r="913" spans="7:8">
      <c r="G913" s="68"/>
      <c r="H913" s="68"/>
    </row>
    <row r="914" spans="7:8">
      <c r="G914" s="68"/>
      <c r="H914" s="68"/>
    </row>
    <row r="915" spans="7:8">
      <c r="G915" s="68"/>
      <c r="H915" s="68"/>
    </row>
    <row r="916" spans="7:8">
      <c r="G916" s="68"/>
      <c r="H916" s="68"/>
    </row>
    <row r="917" spans="7:8">
      <c r="G917" s="68"/>
      <c r="H917" s="68"/>
    </row>
    <row r="918" spans="7:8">
      <c r="G918" s="68"/>
      <c r="H918" s="68"/>
    </row>
    <row r="919" spans="7:8">
      <c r="G919" s="68"/>
      <c r="H919" s="68"/>
    </row>
    <row r="920" spans="7:8">
      <c r="G920" s="68"/>
      <c r="H920" s="68"/>
    </row>
    <row r="921" spans="7:8">
      <c r="G921" s="68"/>
      <c r="H921" s="68"/>
    </row>
    <row r="922" spans="7:8">
      <c r="G922" s="68"/>
      <c r="H922" s="68"/>
    </row>
    <row r="923" spans="7:8">
      <c r="G923" s="68"/>
      <c r="H923" s="68"/>
    </row>
    <row r="924" spans="7:8">
      <c r="G924" s="68"/>
      <c r="H924" s="68"/>
    </row>
    <row r="925" spans="7:8">
      <c r="G925" s="68"/>
      <c r="H925" s="68"/>
    </row>
    <row r="926" spans="7:8">
      <c r="G926" s="68"/>
      <c r="H926" s="68"/>
    </row>
    <row r="927" spans="7:8">
      <c r="G927" s="68"/>
      <c r="H927" s="68"/>
    </row>
    <row r="928" spans="7:8">
      <c r="G928" s="68"/>
      <c r="H928" s="68"/>
    </row>
    <row r="929" spans="7:8">
      <c r="G929" s="68"/>
      <c r="H929" s="68"/>
    </row>
    <row r="930" spans="7:8">
      <c r="G930" s="68"/>
      <c r="H930" s="68"/>
    </row>
    <row r="931" spans="7:8">
      <c r="G931" s="68"/>
      <c r="H931" s="68"/>
    </row>
    <row r="932" spans="7:8">
      <c r="G932" s="68"/>
      <c r="H932" s="68"/>
    </row>
    <row r="933" spans="7:8">
      <c r="G933" s="68"/>
      <c r="H933" s="68"/>
    </row>
    <row r="934" spans="7:8">
      <c r="G934" s="68"/>
      <c r="H934" s="68"/>
    </row>
    <row r="935" spans="7:8">
      <c r="G935" s="68"/>
      <c r="H935" s="68"/>
    </row>
    <row r="936" spans="7:8">
      <c r="G936" s="68"/>
      <c r="H936" s="68"/>
    </row>
    <row r="937" spans="7:8">
      <c r="G937" s="68"/>
      <c r="H937" s="68"/>
    </row>
    <row r="938" spans="7:8">
      <c r="G938" s="68"/>
      <c r="H938" s="68"/>
    </row>
    <row r="939" spans="7:8">
      <c r="G939" s="68"/>
      <c r="H939" s="68"/>
    </row>
    <row r="940" spans="7:8">
      <c r="G940" s="68"/>
      <c r="H940" s="68"/>
    </row>
    <row r="941" spans="7:8">
      <c r="G941" s="68"/>
      <c r="H941" s="68"/>
    </row>
    <row r="942" spans="7:8">
      <c r="G942" s="68"/>
      <c r="H942" s="68"/>
    </row>
    <row r="943" spans="7:8">
      <c r="G943" s="68"/>
      <c r="H943" s="68"/>
    </row>
    <row r="944" spans="7:8">
      <c r="G944" s="68"/>
      <c r="H944" s="68"/>
    </row>
    <row r="945" spans="7:8">
      <c r="G945" s="68"/>
      <c r="H945" s="68"/>
    </row>
    <row r="946" spans="7:8">
      <c r="G946" s="68"/>
      <c r="H946" s="68"/>
    </row>
    <row r="947" spans="7:8">
      <c r="G947" s="68"/>
      <c r="H947" s="68"/>
    </row>
    <row r="948" spans="7:8">
      <c r="G948" s="68"/>
      <c r="H948" s="68"/>
    </row>
    <row r="949" spans="7:8">
      <c r="G949" s="68"/>
      <c r="H949" s="68"/>
    </row>
    <row r="950" spans="7:8">
      <c r="G950" s="68"/>
      <c r="H950" s="68"/>
    </row>
    <row r="951" spans="7:8">
      <c r="G951" s="68"/>
      <c r="H951" s="68"/>
    </row>
    <row r="952" spans="7:8">
      <c r="G952" s="68"/>
      <c r="H952" s="68"/>
    </row>
    <row r="953" spans="7:8">
      <c r="G953" s="68"/>
      <c r="H953" s="68"/>
    </row>
    <row r="954" spans="7:8">
      <c r="G954" s="68"/>
      <c r="H954" s="68"/>
    </row>
    <row r="955" spans="7:8">
      <c r="G955" s="68"/>
      <c r="H955" s="68"/>
    </row>
    <row r="956" spans="7:8">
      <c r="G956" s="68"/>
      <c r="H956" s="68"/>
    </row>
    <row r="957" spans="7:8">
      <c r="G957" s="68"/>
      <c r="H957" s="68"/>
    </row>
    <row r="958" spans="7:8">
      <c r="G958" s="68"/>
      <c r="H958" s="68"/>
    </row>
    <row r="959" spans="7:8">
      <c r="G959" s="68"/>
      <c r="H959" s="68"/>
    </row>
    <row r="960" spans="7:8">
      <c r="G960" s="68"/>
      <c r="H960" s="68"/>
    </row>
    <row r="961" spans="7:8">
      <c r="G961" s="68"/>
      <c r="H961" s="68"/>
    </row>
    <row r="962" spans="7:8">
      <c r="G962" s="68"/>
      <c r="H962" s="68"/>
    </row>
    <row r="963" spans="7:8">
      <c r="G963" s="68"/>
      <c r="H963" s="68"/>
    </row>
    <row r="964" spans="7:8">
      <c r="G964" s="68"/>
      <c r="H964" s="68"/>
    </row>
    <row r="965" spans="7:8">
      <c r="G965" s="68"/>
      <c r="H965" s="68"/>
    </row>
    <row r="966" spans="7:8">
      <c r="G966" s="68"/>
      <c r="H966" s="68"/>
    </row>
    <row r="967" spans="7:8">
      <c r="G967" s="68"/>
      <c r="H967" s="68"/>
    </row>
    <row r="968" spans="7:8">
      <c r="G968" s="68"/>
      <c r="H968" s="68"/>
    </row>
    <row r="969" spans="7:8">
      <c r="G969" s="68"/>
      <c r="H969" s="68"/>
    </row>
    <row r="970" spans="7:8">
      <c r="G970" s="68"/>
      <c r="H970" s="68"/>
    </row>
    <row r="971" spans="7:8">
      <c r="G971" s="68"/>
      <c r="H971" s="68"/>
    </row>
    <row r="972" spans="7:8">
      <c r="G972" s="68"/>
      <c r="H972" s="68"/>
    </row>
    <row r="973" spans="7:8">
      <c r="G973" s="68"/>
      <c r="H973" s="68"/>
    </row>
    <row r="974" spans="7:8">
      <c r="G974" s="68"/>
      <c r="H974" s="68"/>
    </row>
    <row r="975" spans="7:8">
      <c r="G975" s="68"/>
      <c r="H975" s="68"/>
    </row>
    <row r="976" spans="7:8">
      <c r="G976" s="68"/>
      <c r="H976" s="68"/>
    </row>
    <row r="977" spans="7:8">
      <c r="G977" s="68"/>
      <c r="H977" s="68"/>
    </row>
    <row r="978" spans="7:8">
      <c r="G978" s="68"/>
      <c r="H978" s="68"/>
    </row>
    <row r="979" spans="7:8">
      <c r="G979" s="68"/>
      <c r="H979" s="68"/>
    </row>
    <row r="980" spans="7:8">
      <c r="G980" s="68"/>
      <c r="H980" s="68"/>
    </row>
    <row r="981" spans="7:8">
      <c r="G981" s="68"/>
      <c r="H981" s="68"/>
    </row>
    <row r="982" spans="7:8">
      <c r="G982" s="68"/>
      <c r="H982" s="68"/>
    </row>
    <row r="983" spans="7:8">
      <c r="G983" s="68"/>
      <c r="H983" s="68"/>
    </row>
    <row r="984" spans="7:8">
      <c r="G984" s="68"/>
      <c r="H984" s="68"/>
    </row>
    <row r="985" spans="7:8">
      <c r="G985" s="68"/>
      <c r="H985" s="68"/>
    </row>
    <row r="986" spans="7:8">
      <c r="G986" s="68"/>
      <c r="H986" s="68"/>
    </row>
    <row r="987" spans="7:8">
      <c r="G987" s="68"/>
      <c r="H987" s="68"/>
    </row>
    <row r="988" spans="7:8">
      <c r="G988" s="68"/>
      <c r="H988" s="68"/>
    </row>
    <row r="989" spans="7:8">
      <c r="G989" s="68"/>
      <c r="H989" s="68"/>
    </row>
    <row r="990" spans="7:8">
      <c r="G990" s="68"/>
      <c r="H990" s="68"/>
    </row>
    <row r="991" spans="7:8">
      <c r="G991" s="68"/>
      <c r="H991" s="68"/>
    </row>
    <row r="992" spans="7:8">
      <c r="G992" s="68"/>
      <c r="H992" s="68"/>
    </row>
    <row r="993" spans="7:8">
      <c r="G993" s="68"/>
      <c r="H993" s="68"/>
    </row>
    <row r="994" spans="7:8">
      <c r="G994" s="68"/>
      <c r="H994" s="68"/>
    </row>
    <row r="995" spans="7:8">
      <c r="G995" s="68"/>
      <c r="H995" s="68"/>
    </row>
    <row r="996" spans="7:8">
      <c r="G996" s="68"/>
      <c r="H996" s="68"/>
    </row>
    <row r="997" spans="7:8">
      <c r="G997" s="68"/>
      <c r="H997" s="68"/>
    </row>
    <row r="998" spans="7:8">
      <c r="G998" s="68"/>
      <c r="H998" s="68"/>
    </row>
    <row r="999" spans="7:8">
      <c r="G999" s="68"/>
      <c r="H999" s="68"/>
    </row>
    <row r="1000" spans="7:8">
      <c r="G1000" s="68"/>
      <c r="H1000" s="68"/>
    </row>
    <row r="1001" spans="7:8">
      <c r="G1001" s="68"/>
      <c r="H1001" s="68"/>
    </row>
    <row r="1002" spans="7:8">
      <c r="G1002" s="68"/>
      <c r="H1002" s="68"/>
    </row>
    <row r="1003" spans="7:8">
      <c r="G1003" s="68"/>
      <c r="H1003" s="68"/>
    </row>
    <row r="1004" spans="7:8">
      <c r="G1004" s="68"/>
      <c r="H1004" s="68"/>
    </row>
    <row r="1005" spans="7:8">
      <c r="G1005" s="68"/>
      <c r="H1005" s="68"/>
    </row>
    <row r="1006" spans="7:8">
      <c r="G1006" s="68"/>
      <c r="H1006" s="68"/>
    </row>
    <row r="1007" spans="7:8">
      <c r="G1007" s="68"/>
      <c r="H1007" s="68"/>
    </row>
    <row r="1008" spans="7:8">
      <c r="G1008" s="68"/>
      <c r="H1008" s="68"/>
    </row>
    <row r="1009" spans="7:8">
      <c r="G1009" s="68"/>
      <c r="H1009" s="68"/>
    </row>
    <row r="1010" spans="7:8">
      <c r="G1010" s="68"/>
      <c r="H1010" s="68"/>
    </row>
    <row r="1011" spans="7:8">
      <c r="G1011" s="68"/>
      <c r="H1011" s="68"/>
    </row>
    <row r="1012" spans="7:8">
      <c r="G1012" s="68"/>
      <c r="H1012" s="68"/>
    </row>
    <row r="1013" spans="7:8">
      <c r="G1013" s="68"/>
      <c r="H1013" s="68"/>
    </row>
    <row r="1014" spans="7:8">
      <c r="G1014" s="68"/>
      <c r="H1014" s="68"/>
    </row>
    <row r="1015" spans="7:8">
      <c r="G1015" s="68"/>
      <c r="H1015" s="68"/>
    </row>
    <row r="1016" spans="7:8">
      <c r="G1016" s="68"/>
      <c r="H1016" s="68"/>
    </row>
    <row r="1017" spans="7:8">
      <c r="G1017" s="68"/>
      <c r="H1017" s="68"/>
    </row>
    <row r="1018" spans="7:8">
      <c r="G1018" s="68"/>
      <c r="H1018" s="68"/>
    </row>
    <row r="1019" spans="7:8">
      <c r="G1019" s="68"/>
      <c r="H1019" s="68"/>
    </row>
    <row r="1020" spans="7:8">
      <c r="G1020" s="68"/>
      <c r="H1020" s="68"/>
    </row>
    <row r="1021" spans="7:8">
      <c r="G1021" s="68"/>
      <c r="H1021" s="68"/>
    </row>
    <row r="1022" spans="7:8">
      <c r="G1022" s="68"/>
      <c r="H1022" s="68"/>
    </row>
    <row r="1023" spans="7:8">
      <c r="G1023" s="68"/>
      <c r="H1023" s="68"/>
    </row>
    <row r="1024" spans="7:8">
      <c r="G1024" s="68"/>
      <c r="H1024" s="68"/>
    </row>
    <row r="1025" spans="7:8">
      <c r="G1025" s="68"/>
      <c r="H1025" s="68"/>
    </row>
    <row r="1026" spans="7:8">
      <c r="G1026" s="68"/>
      <c r="H1026" s="68"/>
    </row>
    <row r="1027" spans="7:8">
      <c r="G1027" s="68"/>
      <c r="H1027" s="68"/>
    </row>
    <row r="1028" spans="7:8">
      <c r="G1028" s="68"/>
      <c r="H1028" s="68"/>
    </row>
    <row r="1029" spans="7:8">
      <c r="G1029" s="68"/>
      <c r="H1029" s="68"/>
    </row>
    <row r="1030" spans="7:8">
      <c r="G1030" s="68"/>
      <c r="H1030" s="68"/>
    </row>
    <row r="1031" spans="7:8">
      <c r="G1031" s="68"/>
      <c r="H1031" s="68"/>
    </row>
    <row r="1032" spans="7:8">
      <c r="G1032" s="68"/>
      <c r="H1032" s="68"/>
    </row>
    <row r="1033" spans="7:8">
      <c r="G1033" s="68"/>
      <c r="H1033" s="68"/>
    </row>
    <row r="1034" spans="7:8">
      <c r="G1034" s="68"/>
      <c r="H1034" s="68"/>
    </row>
    <row r="1035" spans="7:8">
      <c r="G1035" s="68"/>
      <c r="H1035" s="68"/>
    </row>
    <row r="1036" spans="7:8">
      <c r="G1036" s="68"/>
      <c r="H1036" s="68"/>
    </row>
    <row r="1037" spans="7:8">
      <c r="G1037" s="68"/>
      <c r="H1037" s="68"/>
    </row>
    <row r="1038" spans="7:8">
      <c r="G1038" s="68"/>
      <c r="H1038" s="68"/>
    </row>
    <row r="1039" spans="7:8">
      <c r="G1039" s="68"/>
      <c r="H1039" s="68"/>
    </row>
    <row r="1040" spans="7:8">
      <c r="G1040" s="68"/>
      <c r="H1040" s="68"/>
    </row>
    <row r="1041" spans="7:8">
      <c r="G1041" s="68"/>
      <c r="H1041" s="68"/>
    </row>
    <row r="1042" spans="7:8">
      <c r="G1042" s="68"/>
      <c r="H1042" s="68"/>
    </row>
    <row r="1043" spans="7:8">
      <c r="G1043" s="68"/>
      <c r="H1043" s="68"/>
    </row>
    <row r="1044" spans="7:8">
      <c r="G1044" s="68"/>
      <c r="H1044" s="68"/>
    </row>
    <row r="1045" spans="7:8">
      <c r="G1045" s="68"/>
      <c r="H1045" s="68"/>
    </row>
    <row r="1046" spans="7:8">
      <c r="G1046" s="68"/>
      <c r="H1046" s="68"/>
    </row>
    <row r="1047" spans="7:8">
      <c r="G1047" s="68"/>
      <c r="H1047" s="68"/>
    </row>
    <row r="1048" spans="7:8">
      <c r="G1048" s="68"/>
      <c r="H1048" s="68"/>
    </row>
    <row r="1049" spans="7:8">
      <c r="G1049" s="68"/>
      <c r="H1049" s="68"/>
    </row>
    <row r="1050" spans="7:8">
      <c r="G1050" s="68"/>
      <c r="H1050" s="68"/>
    </row>
    <row r="1051" spans="7:8">
      <c r="G1051" s="68"/>
      <c r="H1051" s="68"/>
    </row>
    <row r="1052" spans="7:8">
      <c r="G1052" s="68"/>
      <c r="H1052" s="68"/>
    </row>
    <row r="1053" spans="7:8">
      <c r="G1053" s="68"/>
      <c r="H1053" s="68"/>
    </row>
    <row r="1054" spans="7:8">
      <c r="G1054" s="68"/>
      <c r="H1054" s="68"/>
    </row>
    <row r="1055" spans="7:8">
      <c r="G1055" s="68"/>
      <c r="H1055" s="68"/>
    </row>
    <row r="1056" spans="7:8">
      <c r="G1056" s="68"/>
      <c r="H1056" s="68"/>
    </row>
    <row r="1057" spans="7:8">
      <c r="G1057" s="68"/>
      <c r="H1057" s="68"/>
    </row>
    <row r="1058" spans="7:8">
      <c r="G1058" s="68"/>
      <c r="H1058" s="68"/>
    </row>
    <row r="1059" spans="7:8">
      <c r="G1059" s="68"/>
      <c r="H1059" s="68"/>
    </row>
    <row r="1060" spans="7:8">
      <c r="G1060" s="68"/>
      <c r="H1060" s="68"/>
    </row>
    <row r="1061" spans="7:8">
      <c r="G1061" s="68"/>
      <c r="H1061" s="68"/>
    </row>
    <row r="1062" spans="7:8">
      <c r="G1062" s="68"/>
      <c r="H1062" s="68"/>
    </row>
    <row r="1063" spans="7:8">
      <c r="G1063" s="68"/>
      <c r="H1063" s="68"/>
    </row>
    <row r="1064" spans="7:8">
      <c r="G1064" s="68"/>
      <c r="H1064" s="68"/>
    </row>
    <row r="1065" spans="7:8">
      <c r="G1065" s="68"/>
      <c r="H1065" s="68"/>
    </row>
    <row r="1066" spans="7:8">
      <c r="G1066" s="68"/>
      <c r="H1066" s="68"/>
    </row>
    <row r="1067" spans="7:8">
      <c r="G1067" s="68"/>
      <c r="H1067" s="68"/>
    </row>
    <row r="1068" spans="7:8">
      <c r="G1068" s="68"/>
      <c r="H1068" s="68"/>
    </row>
    <row r="1069" spans="7:8">
      <c r="G1069" s="68"/>
      <c r="H1069" s="68"/>
    </row>
    <row r="1070" spans="7:8">
      <c r="G1070" s="68"/>
      <c r="H1070" s="68"/>
    </row>
    <row r="1071" spans="7:8">
      <c r="G1071" s="68"/>
      <c r="H1071" s="68"/>
    </row>
    <row r="1072" spans="7:8">
      <c r="G1072" s="68"/>
      <c r="H1072" s="68"/>
    </row>
    <row r="1073" spans="7:8">
      <c r="G1073" s="68"/>
      <c r="H1073" s="68"/>
    </row>
    <row r="1074" spans="7:8">
      <c r="G1074" s="68"/>
      <c r="H1074" s="68"/>
    </row>
    <row r="1075" spans="7:8">
      <c r="G1075" s="68"/>
      <c r="H1075" s="68"/>
    </row>
    <row r="1076" spans="7:8">
      <c r="G1076" s="68"/>
      <c r="H1076" s="68"/>
    </row>
    <row r="1077" spans="7:8">
      <c r="G1077" s="68"/>
      <c r="H1077" s="68"/>
    </row>
    <row r="1078" spans="7:8">
      <c r="G1078" s="68"/>
      <c r="H1078" s="68"/>
    </row>
    <row r="1079" spans="7:8">
      <c r="G1079" s="68"/>
      <c r="H1079" s="68"/>
    </row>
    <row r="1080" spans="7:8">
      <c r="G1080" s="68"/>
      <c r="H1080" s="68"/>
    </row>
    <row r="1081" spans="7:8">
      <c r="G1081" s="68"/>
      <c r="H1081" s="68"/>
    </row>
    <row r="1082" spans="7:8">
      <c r="G1082" s="68"/>
      <c r="H1082" s="68"/>
    </row>
    <row r="1083" spans="7:8">
      <c r="G1083" s="68"/>
      <c r="H1083" s="68"/>
    </row>
    <row r="1084" spans="7:8">
      <c r="G1084" s="68"/>
      <c r="H1084" s="68"/>
    </row>
    <row r="1085" spans="7:8">
      <c r="G1085" s="68"/>
      <c r="H1085" s="68"/>
    </row>
    <row r="1086" spans="7:8">
      <c r="G1086" s="68"/>
      <c r="H1086" s="68"/>
    </row>
    <row r="1087" spans="7:8">
      <c r="G1087" s="68"/>
      <c r="H1087" s="68"/>
    </row>
    <row r="1088" spans="7:8">
      <c r="G1088" s="68"/>
      <c r="H1088" s="68"/>
    </row>
    <row r="1089" spans="7:8">
      <c r="G1089" s="68"/>
      <c r="H1089" s="68"/>
    </row>
    <row r="1090" spans="7:8">
      <c r="G1090" s="68"/>
      <c r="H1090" s="68"/>
    </row>
    <row r="1091" spans="7:8">
      <c r="G1091" s="68"/>
      <c r="H1091" s="68"/>
    </row>
    <row r="1092" spans="7:8">
      <c r="G1092" s="68"/>
      <c r="H1092" s="68"/>
    </row>
    <row r="1093" spans="7:8">
      <c r="G1093" s="68"/>
      <c r="H1093" s="68"/>
    </row>
    <row r="1094" spans="7:8">
      <c r="G1094" s="68"/>
      <c r="H1094" s="68"/>
    </row>
    <row r="1095" spans="7:8">
      <c r="G1095" s="68"/>
      <c r="H1095" s="68"/>
    </row>
    <row r="1096" spans="7:8">
      <c r="G1096" s="68"/>
      <c r="H1096" s="68"/>
    </row>
    <row r="1097" spans="7:8">
      <c r="G1097" s="68"/>
      <c r="H1097" s="68"/>
    </row>
    <row r="1098" spans="7:8">
      <c r="G1098" s="68"/>
      <c r="H1098" s="68"/>
    </row>
    <row r="1099" spans="7:8">
      <c r="G1099" s="68"/>
      <c r="H1099" s="68"/>
    </row>
    <row r="1100" spans="7:8">
      <c r="G1100" s="68"/>
      <c r="H1100" s="68"/>
    </row>
    <row r="1101" spans="7:8">
      <c r="G1101" s="68"/>
      <c r="H1101" s="68"/>
    </row>
    <row r="1102" spans="7:8">
      <c r="G1102" s="68"/>
      <c r="H1102" s="68"/>
    </row>
    <row r="1103" spans="7:8">
      <c r="G1103" s="68"/>
      <c r="H1103" s="68"/>
    </row>
    <row r="1104" spans="7:8">
      <c r="G1104" s="68"/>
      <c r="H1104" s="68"/>
    </row>
    <row r="1105" spans="7:8">
      <c r="G1105" s="68"/>
      <c r="H1105" s="68"/>
    </row>
    <row r="1106" spans="7:8">
      <c r="G1106" s="68"/>
      <c r="H1106" s="68"/>
    </row>
    <row r="1107" spans="7:8">
      <c r="G1107" s="68"/>
      <c r="H1107" s="68"/>
    </row>
    <row r="1108" spans="7:8">
      <c r="G1108" s="68"/>
      <c r="H1108" s="68"/>
    </row>
    <row r="1109" spans="7:8">
      <c r="G1109" s="68"/>
      <c r="H1109" s="68"/>
    </row>
    <row r="1110" spans="7:8">
      <c r="G1110" s="68"/>
      <c r="H1110" s="68"/>
    </row>
    <row r="1111" spans="7:8">
      <c r="G1111" s="68"/>
      <c r="H1111" s="68"/>
    </row>
    <row r="1112" spans="7:8">
      <c r="G1112" s="68"/>
      <c r="H1112" s="68"/>
    </row>
    <row r="1113" spans="7:8">
      <c r="G1113" s="68"/>
      <c r="H1113" s="68"/>
    </row>
    <row r="1114" spans="7:8">
      <c r="G1114" s="68"/>
      <c r="H1114" s="68"/>
    </row>
    <row r="1115" spans="7:8">
      <c r="G1115" s="68"/>
      <c r="H1115" s="68"/>
    </row>
    <row r="1116" spans="7:8">
      <c r="G1116" s="68"/>
      <c r="H1116" s="68"/>
    </row>
    <row r="1117" spans="7:8">
      <c r="G1117" s="68"/>
      <c r="H1117" s="68"/>
    </row>
    <row r="1118" spans="7:8">
      <c r="G1118" s="68"/>
      <c r="H1118" s="68"/>
    </row>
    <row r="1119" spans="7:8">
      <c r="G1119" s="68"/>
      <c r="H1119" s="68"/>
    </row>
    <row r="1120" spans="7:8">
      <c r="G1120" s="68"/>
      <c r="H1120" s="68"/>
    </row>
    <row r="1121" spans="7:8">
      <c r="G1121" s="68"/>
      <c r="H1121" s="68"/>
    </row>
    <row r="1122" spans="7:8">
      <c r="G1122" s="68"/>
      <c r="H1122" s="68"/>
    </row>
    <row r="1123" spans="7:8">
      <c r="G1123" s="68"/>
      <c r="H1123" s="68"/>
    </row>
    <row r="1124" spans="7:8">
      <c r="G1124" s="68"/>
      <c r="H1124" s="68"/>
    </row>
    <row r="1125" spans="7:8">
      <c r="G1125" s="68"/>
      <c r="H1125" s="68"/>
    </row>
    <row r="1126" spans="7:8">
      <c r="G1126" s="68"/>
      <c r="H1126" s="68"/>
    </row>
    <row r="1127" spans="7:8">
      <c r="G1127" s="68"/>
      <c r="H1127" s="68"/>
    </row>
    <row r="1128" spans="7:8">
      <c r="G1128" s="68"/>
      <c r="H1128" s="68"/>
    </row>
    <row r="1129" spans="7:8">
      <c r="G1129" s="68"/>
      <c r="H1129" s="68"/>
    </row>
    <row r="1130" spans="7:8">
      <c r="G1130" s="68"/>
      <c r="H1130" s="68"/>
    </row>
    <row r="1131" spans="7:8">
      <c r="G1131" s="68"/>
      <c r="H1131" s="68"/>
    </row>
    <row r="1132" spans="7:8">
      <c r="G1132" s="68"/>
      <c r="H1132" s="68"/>
    </row>
    <row r="1133" spans="7:8">
      <c r="G1133" s="68"/>
      <c r="H1133" s="68"/>
    </row>
    <row r="1134" spans="7:8">
      <c r="G1134" s="68"/>
      <c r="H1134" s="68"/>
    </row>
    <row r="1135" spans="7:8">
      <c r="G1135" s="68"/>
      <c r="H1135" s="68"/>
    </row>
    <row r="1136" spans="7:8">
      <c r="G1136" s="68"/>
      <c r="H1136" s="68"/>
    </row>
    <row r="1137" spans="7:8">
      <c r="G1137" s="68"/>
      <c r="H1137" s="68"/>
    </row>
    <row r="1138" spans="7:8">
      <c r="G1138" s="68"/>
      <c r="H1138" s="68"/>
    </row>
    <row r="1139" spans="7:8">
      <c r="G1139" s="68"/>
      <c r="H1139" s="68"/>
    </row>
    <row r="1140" spans="7:8">
      <c r="G1140" s="68"/>
      <c r="H1140" s="68"/>
    </row>
    <row r="1141" spans="7:8">
      <c r="G1141" s="68"/>
      <c r="H1141" s="68"/>
    </row>
    <row r="1142" spans="7:8">
      <c r="G1142" s="68"/>
      <c r="H1142" s="68"/>
    </row>
    <row r="1143" spans="7:8">
      <c r="G1143" s="68"/>
      <c r="H1143" s="68"/>
    </row>
    <row r="1144" spans="7:8">
      <c r="G1144" s="68"/>
      <c r="H1144" s="68"/>
    </row>
    <row r="1145" spans="7:8">
      <c r="G1145" s="68"/>
      <c r="H1145" s="68"/>
    </row>
    <row r="1146" spans="7:8">
      <c r="G1146" s="68"/>
      <c r="H1146" s="68"/>
    </row>
    <row r="1147" spans="7:8">
      <c r="G1147" s="68"/>
      <c r="H1147" s="68"/>
    </row>
    <row r="1148" spans="7:8">
      <c r="G1148" s="68"/>
      <c r="H1148" s="68"/>
    </row>
    <row r="1149" spans="7:8">
      <c r="G1149" s="68"/>
      <c r="H1149" s="68"/>
    </row>
    <row r="1150" spans="7:8">
      <c r="G1150" s="68"/>
      <c r="H1150" s="68"/>
    </row>
    <row r="1151" spans="7:8">
      <c r="G1151" s="68"/>
      <c r="H1151" s="68"/>
    </row>
    <row r="1152" spans="7:8">
      <c r="G1152" s="68"/>
      <c r="H1152" s="68"/>
    </row>
    <row r="1153" spans="7:8">
      <c r="G1153" s="68"/>
      <c r="H1153" s="68"/>
    </row>
    <row r="1154" spans="7:8">
      <c r="G1154" s="68"/>
      <c r="H1154" s="68"/>
    </row>
    <row r="1155" spans="7:8">
      <c r="G1155" s="68"/>
      <c r="H1155" s="68"/>
    </row>
    <row r="1156" spans="7:8">
      <c r="G1156" s="68"/>
      <c r="H1156" s="68"/>
    </row>
    <row r="1157" spans="7:8">
      <c r="G1157" s="68"/>
      <c r="H1157" s="68"/>
    </row>
    <row r="1158" spans="7:8">
      <c r="G1158" s="68"/>
      <c r="H1158" s="68"/>
    </row>
    <row r="1159" spans="7:8">
      <c r="G1159" s="68"/>
      <c r="H1159" s="68"/>
    </row>
    <row r="1160" spans="7:8">
      <c r="G1160" s="68"/>
      <c r="H1160" s="68"/>
    </row>
    <row r="1161" spans="7:8">
      <c r="G1161" s="68"/>
      <c r="H1161" s="68"/>
    </row>
    <row r="1162" spans="7:8">
      <c r="G1162" s="68"/>
      <c r="H1162" s="68"/>
    </row>
    <row r="1163" spans="7:8">
      <c r="G1163" s="68"/>
      <c r="H1163" s="68"/>
    </row>
    <row r="1164" spans="7:8">
      <c r="G1164" s="68"/>
      <c r="H1164" s="68"/>
    </row>
    <row r="1165" spans="7:8">
      <c r="G1165" s="68"/>
      <c r="H1165" s="68"/>
    </row>
    <row r="1166" spans="7:8">
      <c r="G1166" s="68"/>
      <c r="H1166" s="68"/>
    </row>
    <row r="1167" spans="7:8">
      <c r="G1167" s="68"/>
      <c r="H1167" s="68"/>
    </row>
    <row r="1168" spans="7:8">
      <c r="G1168" s="68"/>
      <c r="H1168" s="68"/>
    </row>
    <row r="1169" spans="7:8">
      <c r="G1169" s="68"/>
      <c r="H1169" s="68"/>
    </row>
    <row r="1170" spans="7:8">
      <c r="G1170" s="68"/>
      <c r="H1170" s="68"/>
    </row>
    <row r="1171" spans="7:8">
      <c r="G1171" s="68"/>
      <c r="H1171" s="68"/>
    </row>
    <row r="1172" spans="7:8">
      <c r="G1172" s="68"/>
      <c r="H1172" s="68"/>
    </row>
    <row r="1173" spans="7:8">
      <c r="G1173" s="68"/>
      <c r="H1173" s="68"/>
    </row>
    <row r="1174" spans="7:8">
      <c r="G1174" s="68"/>
      <c r="H1174" s="68"/>
    </row>
    <row r="1175" spans="7:8">
      <c r="G1175" s="68"/>
      <c r="H1175" s="68"/>
    </row>
    <row r="1176" spans="7:8">
      <c r="G1176" s="68"/>
      <c r="H1176" s="68"/>
    </row>
    <row r="1177" spans="7:8">
      <c r="G1177" s="68"/>
      <c r="H1177" s="68"/>
    </row>
    <row r="1178" spans="7:8">
      <c r="G1178" s="68"/>
      <c r="H1178" s="68"/>
    </row>
    <row r="1179" spans="7:8">
      <c r="G1179" s="68"/>
      <c r="H1179" s="68"/>
    </row>
    <row r="1180" spans="7:8">
      <c r="G1180" s="68"/>
      <c r="H1180" s="68"/>
    </row>
    <row r="1181" spans="7:8">
      <c r="G1181" s="68"/>
      <c r="H1181" s="68"/>
    </row>
    <row r="1182" spans="7:8">
      <c r="G1182" s="68"/>
      <c r="H1182" s="68"/>
    </row>
    <row r="1183" spans="7:8">
      <c r="G1183" s="68"/>
      <c r="H1183" s="68"/>
    </row>
    <row r="1184" spans="7:8">
      <c r="G1184" s="68"/>
      <c r="H1184" s="68"/>
    </row>
    <row r="1185" spans="7:8">
      <c r="G1185" s="68"/>
      <c r="H1185" s="68"/>
    </row>
    <row r="1186" spans="7:8">
      <c r="G1186" s="68"/>
      <c r="H1186" s="68"/>
    </row>
    <row r="1187" spans="7:8">
      <c r="G1187" s="68"/>
      <c r="H1187" s="68"/>
    </row>
    <row r="1188" spans="7:8">
      <c r="G1188" s="68"/>
      <c r="H1188" s="68"/>
    </row>
    <row r="1189" spans="7:8">
      <c r="G1189" s="68"/>
      <c r="H1189" s="68"/>
    </row>
    <row r="1190" spans="7:8">
      <c r="G1190" s="68"/>
      <c r="H1190" s="68"/>
    </row>
    <row r="1191" spans="7:8">
      <c r="G1191" s="68"/>
      <c r="H1191" s="68"/>
    </row>
    <row r="1192" spans="7:8">
      <c r="G1192" s="68"/>
      <c r="H1192" s="68"/>
    </row>
    <row r="1193" spans="7:8">
      <c r="G1193" s="68"/>
      <c r="H1193" s="68"/>
    </row>
    <row r="1194" spans="7:8">
      <c r="G1194" s="68"/>
      <c r="H1194" s="68"/>
    </row>
    <row r="1195" spans="7:8">
      <c r="G1195" s="68"/>
      <c r="H1195" s="68"/>
    </row>
    <row r="1196" spans="7:8">
      <c r="G1196" s="68"/>
      <c r="H1196" s="68"/>
    </row>
    <row r="1197" spans="7:8">
      <c r="G1197" s="68"/>
      <c r="H1197" s="68"/>
    </row>
    <row r="1198" spans="7:8">
      <c r="G1198" s="68"/>
      <c r="H1198" s="68"/>
    </row>
    <row r="1199" spans="7:8">
      <c r="G1199" s="68"/>
      <c r="H1199" s="68"/>
    </row>
    <row r="1200" spans="7:8">
      <c r="G1200" s="68"/>
      <c r="H1200" s="68"/>
    </row>
    <row r="1201" spans="7:8">
      <c r="G1201" s="68"/>
      <c r="H1201" s="68"/>
    </row>
    <row r="1202" spans="7:8">
      <c r="G1202" s="68"/>
      <c r="H1202" s="68"/>
    </row>
    <row r="1203" spans="7:8">
      <c r="G1203" s="68"/>
      <c r="H1203" s="68"/>
    </row>
    <row r="1204" spans="7:8">
      <c r="G1204" s="68"/>
      <c r="H1204" s="68"/>
    </row>
    <row r="1205" spans="7:8">
      <c r="G1205" s="68"/>
      <c r="H1205" s="68"/>
    </row>
    <row r="1206" spans="7:8">
      <c r="G1206" s="68"/>
      <c r="H1206" s="68"/>
    </row>
    <row r="1207" spans="7:8">
      <c r="G1207" s="68"/>
      <c r="H1207" s="68"/>
    </row>
    <row r="1208" spans="7:8">
      <c r="G1208" s="68"/>
      <c r="H1208" s="68"/>
    </row>
    <row r="1209" spans="7:8">
      <c r="G1209" s="68"/>
      <c r="H1209" s="68"/>
    </row>
    <row r="1210" spans="7:8">
      <c r="G1210" s="68"/>
      <c r="H1210" s="68"/>
    </row>
    <row r="1211" spans="7:8">
      <c r="G1211" s="68"/>
      <c r="H1211" s="68"/>
    </row>
    <row r="1212" spans="7:8">
      <c r="G1212" s="68"/>
      <c r="H1212" s="68"/>
    </row>
    <row r="1213" spans="7:8">
      <c r="G1213" s="68"/>
      <c r="H1213" s="68"/>
    </row>
    <row r="1214" spans="7:8">
      <c r="G1214" s="68"/>
      <c r="H1214" s="68"/>
    </row>
    <row r="1215" spans="7:8">
      <c r="G1215" s="68"/>
      <c r="H1215" s="68"/>
    </row>
    <row r="1216" spans="7:8">
      <c r="G1216" s="68"/>
      <c r="H1216" s="68"/>
    </row>
    <row r="1217" spans="7:8">
      <c r="G1217" s="68"/>
      <c r="H1217" s="68"/>
    </row>
    <row r="1218" spans="7:8">
      <c r="G1218" s="68"/>
      <c r="H1218" s="68"/>
    </row>
    <row r="1219" spans="7:8">
      <c r="G1219" s="68"/>
      <c r="H1219" s="68"/>
    </row>
    <row r="1220" spans="7:8">
      <c r="G1220" s="68"/>
      <c r="H1220" s="68"/>
    </row>
    <row r="1221" spans="7:8">
      <c r="G1221" s="68"/>
      <c r="H1221" s="68"/>
    </row>
    <row r="1222" spans="7:8">
      <c r="G1222" s="68"/>
      <c r="H1222" s="68"/>
    </row>
    <row r="1223" spans="7:8">
      <c r="G1223" s="68"/>
      <c r="H1223" s="68"/>
    </row>
    <row r="1224" spans="7:8">
      <c r="G1224" s="68"/>
      <c r="H1224" s="68"/>
    </row>
    <row r="1225" spans="7:8">
      <c r="G1225" s="68"/>
      <c r="H1225" s="68"/>
    </row>
    <row r="1226" spans="7:8">
      <c r="G1226" s="68"/>
      <c r="H1226" s="68"/>
    </row>
    <row r="1227" spans="7:8">
      <c r="G1227" s="68"/>
      <c r="H1227" s="68"/>
    </row>
    <row r="1228" spans="7:8">
      <c r="G1228" s="68"/>
      <c r="H1228" s="68"/>
    </row>
    <row r="1229" spans="7:8">
      <c r="G1229" s="68"/>
      <c r="H1229" s="68"/>
    </row>
    <row r="1230" spans="7:8">
      <c r="G1230" s="68"/>
      <c r="H1230" s="68"/>
    </row>
    <row r="1231" spans="7:8">
      <c r="G1231" s="68"/>
      <c r="H1231" s="68"/>
    </row>
    <row r="1232" spans="7:8">
      <c r="G1232" s="68"/>
      <c r="H1232" s="68"/>
    </row>
    <row r="1233" spans="7:8">
      <c r="G1233" s="68"/>
      <c r="H1233" s="68"/>
    </row>
    <row r="1234" spans="7:8">
      <c r="G1234" s="68"/>
      <c r="H1234" s="68"/>
    </row>
    <row r="1235" spans="7:8">
      <c r="G1235" s="68"/>
      <c r="H1235" s="68"/>
    </row>
    <row r="1236" spans="7:8">
      <c r="G1236" s="68"/>
      <c r="H1236" s="68"/>
    </row>
    <row r="1237" spans="7:8">
      <c r="G1237" s="68"/>
      <c r="H1237" s="68"/>
    </row>
    <row r="1238" spans="7:8">
      <c r="G1238" s="68"/>
      <c r="H1238" s="68"/>
    </row>
    <row r="1239" spans="7:8">
      <c r="G1239" s="68"/>
      <c r="H1239" s="68"/>
    </row>
    <row r="1240" spans="7:8">
      <c r="G1240" s="68"/>
      <c r="H1240" s="68"/>
    </row>
    <row r="1241" spans="7:8">
      <c r="G1241" s="68"/>
      <c r="H1241" s="68"/>
    </row>
    <row r="1242" spans="7:8">
      <c r="G1242" s="68"/>
      <c r="H1242" s="68"/>
    </row>
    <row r="1243" spans="7:8">
      <c r="G1243" s="68"/>
      <c r="H1243" s="68"/>
    </row>
    <row r="1244" spans="7:8">
      <c r="G1244" s="68"/>
      <c r="H1244" s="68"/>
    </row>
    <row r="1245" spans="7:8">
      <c r="G1245" s="68"/>
      <c r="H1245" s="68"/>
    </row>
    <row r="1246" spans="7:8">
      <c r="G1246" s="68"/>
      <c r="H1246" s="68"/>
    </row>
    <row r="1247" spans="7:8">
      <c r="G1247" s="68"/>
      <c r="H1247" s="68"/>
    </row>
    <row r="1248" spans="7:8">
      <c r="G1248" s="68"/>
      <c r="H1248" s="68"/>
    </row>
    <row r="1249" spans="7:8">
      <c r="G1249" s="68"/>
      <c r="H1249" s="68"/>
    </row>
    <row r="1250" spans="7:8">
      <c r="G1250" s="68"/>
      <c r="H1250" s="68"/>
    </row>
    <row r="1251" spans="7:8">
      <c r="G1251" s="68"/>
      <c r="H1251" s="68"/>
    </row>
    <row r="1252" spans="7:8">
      <c r="G1252" s="68"/>
      <c r="H1252" s="68"/>
    </row>
    <row r="1253" spans="7:8">
      <c r="G1253" s="68"/>
      <c r="H1253" s="68"/>
    </row>
    <row r="1254" spans="7:8">
      <c r="G1254" s="68"/>
      <c r="H1254" s="68"/>
    </row>
    <row r="1255" spans="7:8">
      <c r="G1255" s="68"/>
      <c r="H1255" s="68"/>
    </row>
    <row r="1256" spans="7:8">
      <c r="G1256" s="68"/>
      <c r="H1256" s="68"/>
    </row>
    <row r="1257" spans="7:8">
      <c r="G1257" s="68"/>
      <c r="H1257" s="68"/>
    </row>
    <row r="1258" spans="7:8">
      <c r="G1258" s="68"/>
      <c r="H1258" s="68"/>
    </row>
    <row r="1259" spans="7:8">
      <c r="G1259" s="68"/>
      <c r="H1259" s="68"/>
    </row>
    <row r="1260" spans="7:8">
      <c r="G1260" s="68"/>
      <c r="H1260" s="68"/>
    </row>
    <row r="1261" spans="7:8">
      <c r="G1261" s="68"/>
      <c r="H1261" s="68"/>
    </row>
    <row r="1262" spans="7:8">
      <c r="G1262" s="68"/>
      <c r="H1262" s="68"/>
    </row>
    <row r="1263" spans="7:8">
      <c r="G1263" s="68"/>
      <c r="H1263" s="68"/>
    </row>
    <row r="1264" spans="7:8">
      <c r="G1264" s="68"/>
      <c r="H1264" s="68"/>
    </row>
    <row r="1265" spans="7:8">
      <c r="G1265" s="68"/>
      <c r="H1265" s="68"/>
    </row>
    <row r="1266" spans="7:8">
      <c r="G1266" s="68"/>
      <c r="H1266" s="68"/>
    </row>
    <row r="1267" spans="7:8">
      <c r="G1267" s="68"/>
      <c r="H1267" s="68"/>
    </row>
    <row r="1268" spans="7:8">
      <c r="G1268" s="68"/>
      <c r="H1268" s="68"/>
    </row>
    <row r="1269" spans="7:8">
      <c r="G1269" s="68"/>
      <c r="H1269" s="68"/>
    </row>
    <row r="1270" spans="7:8">
      <c r="G1270" s="68"/>
      <c r="H1270" s="68"/>
    </row>
    <row r="1271" spans="7:8">
      <c r="G1271" s="68"/>
      <c r="H1271" s="68"/>
    </row>
    <row r="1272" spans="7:8">
      <c r="G1272" s="68"/>
      <c r="H1272" s="68"/>
    </row>
    <row r="1273" spans="7:8">
      <c r="G1273" s="68"/>
      <c r="H1273" s="68"/>
    </row>
    <row r="1274" spans="7:8">
      <c r="G1274" s="68"/>
      <c r="H1274" s="68"/>
    </row>
    <row r="1275" spans="7:8">
      <c r="G1275" s="68"/>
      <c r="H1275" s="68"/>
    </row>
    <row r="1276" spans="7:8">
      <c r="G1276" s="68"/>
      <c r="H1276" s="68"/>
    </row>
    <row r="1277" spans="7:8">
      <c r="G1277" s="68"/>
      <c r="H1277" s="68"/>
    </row>
    <row r="1278" spans="7:8">
      <c r="G1278" s="68"/>
      <c r="H1278" s="68"/>
    </row>
    <row r="1279" spans="7:8">
      <c r="G1279" s="68"/>
      <c r="H1279" s="68"/>
    </row>
    <row r="1280" spans="7:8">
      <c r="G1280" s="68"/>
      <c r="H1280" s="68"/>
    </row>
    <row r="1281" spans="7:8">
      <c r="G1281" s="68"/>
      <c r="H1281" s="68"/>
    </row>
    <row r="1282" spans="7:8">
      <c r="G1282" s="68"/>
      <c r="H1282" s="68"/>
    </row>
    <row r="1283" spans="7:8">
      <c r="G1283" s="68"/>
      <c r="H1283" s="68"/>
    </row>
    <row r="1284" spans="7:8">
      <c r="G1284" s="68"/>
      <c r="H1284" s="68"/>
    </row>
    <row r="1285" spans="7:8">
      <c r="G1285" s="68"/>
      <c r="H1285" s="68"/>
    </row>
    <row r="1286" spans="7:8">
      <c r="G1286" s="68"/>
      <c r="H1286" s="68"/>
    </row>
    <row r="1287" spans="7:8">
      <c r="G1287" s="68"/>
      <c r="H1287" s="68"/>
    </row>
    <row r="1288" spans="7:8">
      <c r="G1288" s="68"/>
      <c r="H1288" s="68"/>
    </row>
    <row r="1289" spans="7:8">
      <c r="G1289" s="68"/>
      <c r="H1289" s="68"/>
    </row>
    <row r="1290" spans="7:8">
      <c r="G1290" s="68"/>
      <c r="H1290" s="68"/>
    </row>
    <row r="1291" spans="7:8">
      <c r="G1291" s="68"/>
      <c r="H1291" s="68"/>
    </row>
    <row r="1292" spans="7:8">
      <c r="G1292" s="68"/>
      <c r="H1292" s="68"/>
    </row>
    <row r="1293" spans="7:8">
      <c r="G1293" s="68"/>
      <c r="H1293" s="68"/>
    </row>
    <row r="1294" spans="7:8">
      <c r="G1294" s="68"/>
      <c r="H1294" s="68"/>
    </row>
    <row r="1295" spans="7:8">
      <c r="G1295" s="68"/>
      <c r="H1295" s="68"/>
    </row>
    <row r="1296" spans="7:8">
      <c r="G1296" s="68"/>
      <c r="H1296" s="68"/>
    </row>
    <row r="1297" spans="7:19">
      <c r="G1297" s="68"/>
      <c r="H1297" s="68"/>
    </row>
    <row r="1298" spans="7:19">
      <c r="G1298" s="68"/>
      <c r="H1298" s="68"/>
    </row>
    <row r="1299" spans="7:19">
      <c r="G1299" s="68"/>
      <c r="H1299" s="68"/>
    </row>
    <row r="1300" spans="7:19">
      <c r="G1300" s="68"/>
      <c r="H1300" s="68"/>
    </row>
    <row r="1301" spans="7:19">
      <c r="G1301" s="68"/>
      <c r="H1301" s="68"/>
    </row>
    <row r="1302" spans="7:19">
      <c r="G1302" s="68"/>
      <c r="H1302" s="68"/>
    </row>
    <row r="1303" spans="7:19">
      <c r="G1303" s="68"/>
      <c r="H1303" s="68"/>
    </row>
    <row r="1304" spans="7:19">
      <c r="G1304" s="68"/>
      <c r="H1304" s="68"/>
    </row>
    <row r="1305" spans="7:19">
      <c r="G1305" s="68"/>
      <c r="H1305" s="68"/>
    </row>
    <row r="1306" spans="7:19">
      <c r="G1306" s="68"/>
      <c r="H1306" s="68"/>
    </row>
    <row r="1307" spans="7:19">
      <c r="G1307" s="68"/>
      <c r="H1307" s="68"/>
      <c r="L1307" t="s">
        <v>5644</v>
      </c>
      <c r="M1307" t="s">
        <v>5645</v>
      </c>
      <c r="N1307" t="s">
        <v>5646</v>
      </c>
      <c r="O1307" t="s">
        <v>5647</v>
      </c>
      <c r="P1307" t="s">
        <v>5648</v>
      </c>
      <c r="Q1307" t="s">
        <v>5649</v>
      </c>
    </row>
    <row r="1308" spans="7:19">
      <c r="G1308" s="68"/>
      <c r="H1308" s="68"/>
      <c r="R1308" t="s">
        <v>5648</v>
      </c>
      <c r="S1308" t="s">
        <v>5649</v>
      </c>
    </row>
    <row r="1309" spans="7:19">
      <c r="G1309" s="68"/>
      <c r="H1309" s="68"/>
    </row>
    <row r="1310" spans="7:19">
      <c r="G1310" s="68"/>
      <c r="H1310" s="68"/>
    </row>
    <row r="1311" spans="7:19">
      <c r="G1311" s="68"/>
      <c r="H1311" s="68"/>
    </row>
    <row r="1312" spans="7:19">
      <c r="G1312" s="68"/>
      <c r="H1312" s="68"/>
    </row>
    <row r="1313" spans="7:8">
      <c r="G1313" s="68"/>
      <c r="H1313" s="68"/>
    </row>
    <row r="1314" spans="7:8">
      <c r="G1314" s="68"/>
      <c r="H1314" s="68"/>
    </row>
    <row r="1315" spans="7:8">
      <c r="G1315" s="68"/>
      <c r="H1315" s="68"/>
    </row>
    <row r="1316" spans="7:8">
      <c r="G1316" s="68"/>
      <c r="H1316" s="68"/>
    </row>
    <row r="1317" spans="7:8">
      <c r="G1317" s="68"/>
      <c r="H1317" s="68"/>
    </row>
    <row r="1318" spans="7:8">
      <c r="G1318" s="68"/>
      <c r="H1318" s="68"/>
    </row>
    <row r="1319" spans="7:8">
      <c r="G1319" s="68"/>
      <c r="H1319" s="68"/>
    </row>
    <row r="1320" spans="7:8">
      <c r="G1320" s="68"/>
      <c r="H1320" s="68"/>
    </row>
    <row r="1321" spans="7:8">
      <c r="G1321" s="68"/>
      <c r="H1321" s="68"/>
    </row>
    <row r="1322" spans="7:8">
      <c r="G1322" s="68"/>
      <c r="H1322" s="68"/>
    </row>
    <row r="1323" spans="7:8">
      <c r="G1323" s="68"/>
      <c r="H1323" s="68"/>
    </row>
    <row r="1324" spans="7:8">
      <c r="G1324" s="68"/>
      <c r="H1324" s="68"/>
    </row>
    <row r="1325" spans="7:8">
      <c r="G1325" s="68"/>
      <c r="H1325" s="68"/>
    </row>
    <row r="1326" spans="7:8">
      <c r="G1326" s="68"/>
      <c r="H1326" s="68"/>
    </row>
    <row r="1327" spans="7:8">
      <c r="G1327" s="68"/>
      <c r="H1327" s="68"/>
    </row>
    <row r="1328" spans="7:8">
      <c r="G1328" s="68"/>
      <c r="H1328" s="68"/>
    </row>
    <row r="1329" spans="7:8">
      <c r="G1329" s="68"/>
      <c r="H1329" s="68"/>
    </row>
    <row r="1330" spans="7:8">
      <c r="G1330" s="68"/>
      <c r="H1330" s="68"/>
    </row>
    <row r="1331" spans="7:8">
      <c r="G1331" s="68"/>
      <c r="H1331" s="68"/>
    </row>
    <row r="1332" spans="7:8">
      <c r="G1332" s="68"/>
      <c r="H1332" s="68"/>
    </row>
    <row r="1333" spans="7:8">
      <c r="G1333" s="68"/>
      <c r="H1333" s="68"/>
    </row>
    <row r="1334" spans="7:8">
      <c r="G1334" s="68"/>
      <c r="H1334" s="68"/>
    </row>
    <row r="1335" spans="7:8">
      <c r="G1335" s="68"/>
      <c r="H1335" s="68"/>
    </row>
    <row r="1336" spans="7:8">
      <c r="G1336" s="68"/>
      <c r="H1336" s="68"/>
    </row>
    <row r="1337" spans="7:8">
      <c r="G1337" s="68"/>
      <c r="H1337" s="68"/>
    </row>
    <row r="1338" spans="7:8">
      <c r="G1338" s="68"/>
      <c r="H1338" s="68"/>
    </row>
    <row r="1339" spans="7:8">
      <c r="G1339" s="68"/>
      <c r="H1339" s="68"/>
    </row>
    <row r="1340" spans="7:8">
      <c r="G1340" s="68"/>
      <c r="H1340" s="68"/>
    </row>
    <row r="1341" spans="7:8">
      <c r="G1341" s="68"/>
      <c r="H1341" s="68"/>
    </row>
    <row r="1342" spans="7:8">
      <c r="G1342" s="68"/>
      <c r="H1342" s="68"/>
    </row>
    <row r="1343" spans="7:8">
      <c r="G1343" s="68"/>
      <c r="H1343" s="68"/>
    </row>
    <row r="1344" spans="7:8">
      <c r="G1344" s="68"/>
      <c r="H1344" s="68"/>
    </row>
    <row r="1345" spans="7:8">
      <c r="G1345" s="68"/>
      <c r="H1345" s="68"/>
    </row>
    <row r="1346" spans="7:8">
      <c r="G1346" s="68"/>
      <c r="H1346" s="68"/>
    </row>
    <row r="1347" spans="7:8">
      <c r="G1347" s="68"/>
      <c r="H1347" s="68"/>
    </row>
    <row r="1348" spans="7:8">
      <c r="G1348" s="68"/>
      <c r="H1348" s="68"/>
    </row>
    <row r="1349" spans="7:8">
      <c r="G1349" s="68"/>
      <c r="H1349" s="68"/>
    </row>
    <row r="1350" spans="7:8">
      <c r="G1350" s="68"/>
      <c r="H1350" s="68"/>
    </row>
    <row r="1351" spans="7:8">
      <c r="G1351" s="68"/>
      <c r="H1351" s="68"/>
    </row>
    <row r="1352" spans="7:8">
      <c r="G1352" s="68"/>
      <c r="H1352" s="68"/>
    </row>
    <row r="1353" spans="7:8">
      <c r="G1353" s="68"/>
      <c r="H1353" s="68"/>
    </row>
    <row r="1354" spans="7:8">
      <c r="G1354" s="68"/>
      <c r="H1354" s="68"/>
    </row>
    <row r="1355" spans="7:8">
      <c r="G1355" s="68"/>
      <c r="H1355" s="68"/>
    </row>
    <row r="1356" spans="7:8">
      <c r="G1356" s="68"/>
      <c r="H1356" s="68"/>
    </row>
    <row r="1357" spans="7:8">
      <c r="G1357" s="68"/>
      <c r="H1357" s="68"/>
    </row>
    <row r="1358" spans="7:8">
      <c r="G1358" s="68"/>
      <c r="H1358" s="68"/>
    </row>
    <row r="1359" spans="7:8">
      <c r="G1359" s="68"/>
      <c r="H1359" s="68"/>
    </row>
    <row r="1360" spans="7:8">
      <c r="G1360" s="68"/>
      <c r="H1360" s="68"/>
    </row>
    <row r="1361" spans="7:8">
      <c r="G1361" s="68"/>
      <c r="H1361" s="68"/>
    </row>
    <row r="1362" spans="7:8">
      <c r="G1362" s="68"/>
      <c r="H1362" s="68"/>
    </row>
    <row r="1363" spans="7:8">
      <c r="G1363" s="68"/>
      <c r="H1363" s="68"/>
    </row>
    <row r="1364" spans="7:8">
      <c r="G1364" s="68"/>
      <c r="H1364" s="68"/>
    </row>
    <row r="1365" spans="7:8">
      <c r="G1365" s="68"/>
      <c r="H1365" s="68"/>
    </row>
    <row r="1366" spans="7:8">
      <c r="G1366" s="68"/>
      <c r="H1366" s="68"/>
    </row>
    <row r="1367" spans="7:8">
      <c r="G1367" s="68"/>
      <c r="H1367" s="68"/>
    </row>
    <row r="1368" spans="7:8">
      <c r="G1368" s="68"/>
      <c r="H1368" s="68"/>
    </row>
    <row r="1369" spans="7:8">
      <c r="G1369" s="68"/>
      <c r="H1369" s="68"/>
    </row>
    <row r="1370" spans="7:8">
      <c r="G1370" s="68"/>
      <c r="H1370" s="68"/>
    </row>
    <row r="1371" spans="7:8">
      <c r="G1371" s="68"/>
      <c r="H1371" s="68"/>
    </row>
    <row r="1372" spans="7:8">
      <c r="G1372" s="67"/>
      <c r="H1372" s="68"/>
    </row>
    <row r="1373" spans="7:8">
      <c r="G1373" s="67"/>
      <c r="H1373" s="67"/>
    </row>
    <row r="1374" spans="7:8">
      <c r="G1374" s="67"/>
      <c r="H1374" s="67"/>
    </row>
    <row r="1375" spans="7:8">
      <c r="G1375" s="67"/>
      <c r="H1375" s="67"/>
    </row>
    <row r="1376" spans="7:8">
      <c r="G1376" s="67"/>
      <c r="H1376" s="67"/>
    </row>
    <row r="1377" spans="7:8">
      <c r="G1377" s="67"/>
      <c r="H1377" s="67"/>
    </row>
    <row r="1378" spans="7:8">
      <c r="G1378" s="67"/>
      <c r="H1378" s="67"/>
    </row>
    <row r="1379" spans="7:8">
      <c r="G1379" s="67"/>
      <c r="H1379" s="67"/>
    </row>
    <row r="1380" spans="7:8">
      <c r="G1380" s="67"/>
      <c r="H1380" s="67"/>
    </row>
    <row r="1381" spans="7:8">
      <c r="G1381" s="67"/>
      <c r="H1381" s="67"/>
    </row>
    <row r="1382" spans="7:8">
      <c r="G1382" s="67"/>
      <c r="H1382" s="67"/>
    </row>
    <row r="1383" spans="7:8">
      <c r="G1383" s="67"/>
      <c r="H1383" s="67"/>
    </row>
    <row r="1384" spans="7:8">
      <c r="G1384" s="67"/>
      <c r="H1384" s="67"/>
    </row>
    <row r="1385" spans="7:8">
      <c r="G1385" s="67"/>
      <c r="H1385" s="67"/>
    </row>
    <row r="1386" spans="7:8">
      <c r="G1386" s="67"/>
      <c r="H1386" s="67"/>
    </row>
    <row r="1387" spans="7:8">
      <c r="G1387" s="67"/>
      <c r="H1387" s="67"/>
    </row>
    <row r="1388" spans="7:8">
      <c r="G1388" s="67"/>
      <c r="H1388" s="67"/>
    </row>
    <row r="1389" spans="7:8">
      <c r="G1389" s="67"/>
      <c r="H1389" s="67"/>
    </row>
    <row r="1390" spans="7:8">
      <c r="G1390" s="67"/>
      <c r="H1390" s="67"/>
    </row>
    <row r="1391" spans="7:8">
      <c r="G1391" s="67"/>
      <c r="H1391" s="67"/>
    </row>
    <row r="1392" spans="7:8">
      <c r="G1392" s="67"/>
      <c r="H1392" s="67"/>
    </row>
    <row r="1393" spans="7:8">
      <c r="G1393" s="67"/>
      <c r="H1393" s="67"/>
    </row>
    <row r="1394" spans="7:8">
      <c r="G1394" s="67"/>
      <c r="H1394" s="67"/>
    </row>
    <row r="1395" spans="7:8">
      <c r="G1395" s="67"/>
      <c r="H1395" s="67"/>
    </row>
    <row r="1396" spans="7:8">
      <c r="G1396" s="67"/>
      <c r="H1396" s="67"/>
    </row>
    <row r="1397" spans="7:8">
      <c r="G1397" s="67"/>
      <c r="H1397" s="67"/>
    </row>
    <row r="1398" spans="7:8">
      <c r="G1398" s="67"/>
      <c r="H1398" s="67"/>
    </row>
    <row r="1399" spans="7:8">
      <c r="G1399" s="67"/>
      <c r="H1399" s="67"/>
    </row>
    <row r="1400" spans="7:8">
      <c r="G1400" s="67"/>
      <c r="H1400" s="67"/>
    </row>
    <row r="1401" spans="7:8">
      <c r="G1401" s="67"/>
      <c r="H1401" s="67"/>
    </row>
    <row r="1402" spans="7:8">
      <c r="G1402" s="67"/>
      <c r="H1402" s="67"/>
    </row>
    <row r="1403" spans="7:8">
      <c r="G1403" s="67"/>
      <c r="H1403" s="67"/>
    </row>
    <row r="1404" spans="7:8">
      <c r="G1404" s="67"/>
      <c r="H1404" s="67"/>
    </row>
    <row r="1405" spans="7:8">
      <c r="G1405" s="67"/>
      <c r="H1405" s="67"/>
    </row>
    <row r="1406" spans="7:8">
      <c r="G1406" s="67"/>
      <c r="H1406" s="67"/>
    </row>
    <row r="1407" spans="7:8">
      <c r="G1407" s="67"/>
      <c r="H1407" s="67"/>
    </row>
    <row r="1408" spans="7:8">
      <c r="G1408" s="67"/>
      <c r="H1408" s="67"/>
    </row>
    <row r="1409" spans="7:8">
      <c r="G1409" s="67"/>
      <c r="H1409" s="67"/>
    </row>
    <row r="1410" spans="7:8">
      <c r="G1410" s="67"/>
      <c r="H1410" s="67"/>
    </row>
    <row r="1411" spans="7:8">
      <c r="G1411" s="67"/>
      <c r="H1411" s="67"/>
    </row>
    <row r="1412" spans="7:8">
      <c r="G1412" s="67"/>
      <c r="H1412" s="67"/>
    </row>
    <row r="1413" spans="7:8">
      <c r="G1413" s="67"/>
      <c r="H1413" s="67"/>
    </row>
    <row r="1414" spans="7:8">
      <c r="G1414" s="67"/>
      <c r="H1414" s="67"/>
    </row>
    <row r="1415" spans="7:8">
      <c r="G1415" s="67"/>
      <c r="H1415" s="67"/>
    </row>
    <row r="1416" spans="7:8">
      <c r="G1416" s="67"/>
      <c r="H1416" s="67"/>
    </row>
    <row r="1417" spans="7:8">
      <c r="G1417" s="67"/>
      <c r="H1417" s="67"/>
    </row>
    <row r="1418" spans="7:8">
      <c r="G1418" s="67"/>
      <c r="H1418" s="67"/>
    </row>
    <row r="1419" spans="7:8">
      <c r="G1419" s="67"/>
      <c r="H1419" s="67"/>
    </row>
    <row r="1420" spans="7:8">
      <c r="G1420" s="67"/>
      <c r="H1420" s="67"/>
    </row>
    <row r="1421" spans="7:8">
      <c r="G1421" s="67"/>
      <c r="H1421" s="67"/>
    </row>
    <row r="1422" spans="7:8">
      <c r="G1422" s="67"/>
      <c r="H1422" s="67"/>
    </row>
    <row r="1423" spans="7:8">
      <c r="G1423" s="67"/>
      <c r="H1423" s="67"/>
    </row>
    <row r="1424" spans="7:8">
      <c r="G1424" s="67"/>
      <c r="H1424" s="67"/>
    </row>
    <row r="1425" spans="7:8">
      <c r="G1425" s="67"/>
      <c r="H1425" s="67"/>
    </row>
    <row r="1426" spans="7:8">
      <c r="G1426" s="67"/>
      <c r="H1426" s="67"/>
    </row>
    <row r="1427" spans="7:8">
      <c r="G1427" s="67"/>
      <c r="H1427" s="67"/>
    </row>
    <row r="1428" spans="7:8">
      <c r="G1428" s="67"/>
      <c r="H1428" s="67"/>
    </row>
    <row r="1429" spans="7:8">
      <c r="G1429" s="67"/>
      <c r="H1429" s="67"/>
    </row>
    <row r="1430" spans="7:8">
      <c r="G1430" s="67"/>
      <c r="H1430" s="67"/>
    </row>
    <row r="1431" spans="7:8">
      <c r="G1431" s="67"/>
      <c r="H1431" s="67"/>
    </row>
    <row r="1432" spans="7:8">
      <c r="G1432" s="67"/>
      <c r="H1432" s="67"/>
    </row>
    <row r="1433" spans="7:8">
      <c r="G1433" s="67"/>
      <c r="H1433" s="67"/>
    </row>
    <row r="1434" spans="7:8">
      <c r="G1434" s="67"/>
      <c r="H1434" s="67"/>
    </row>
    <row r="1435" spans="7:8">
      <c r="G1435" s="67"/>
      <c r="H1435" s="67"/>
    </row>
    <row r="1436" spans="7:8">
      <c r="G1436" s="67"/>
      <c r="H1436" s="67"/>
    </row>
    <row r="1437" spans="7:8">
      <c r="G1437" s="67"/>
      <c r="H1437" s="67"/>
    </row>
    <row r="1438" spans="7:8">
      <c r="G1438" s="67"/>
      <c r="H1438" s="67"/>
    </row>
    <row r="1439" spans="7:8">
      <c r="G1439" s="67"/>
      <c r="H1439" s="67"/>
    </row>
    <row r="1440" spans="7:8">
      <c r="G1440" s="67"/>
      <c r="H1440" s="67"/>
    </row>
    <row r="1441" spans="7:8">
      <c r="G1441" s="67"/>
      <c r="H1441" s="67"/>
    </row>
    <row r="1442" spans="7:8">
      <c r="G1442" s="67"/>
      <c r="H1442" s="67"/>
    </row>
    <row r="1443" spans="7:8">
      <c r="G1443" s="67"/>
      <c r="H1443" s="67"/>
    </row>
    <row r="1444" spans="7:8">
      <c r="G1444" s="67"/>
      <c r="H1444" s="67"/>
    </row>
    <row r="1445" spans="7:8">
      <c r="G1445" s="67"/>
      <c r="H1445" s="67"/>
    </row>
    <row r="1446" spans="7:8">
      <c r="G1446" s="67"/>
      <c r="H1446" s="67"/>
    </row>
    <row r="1447" spans="7:8">
      <c r="G1447" s="67"/>
      <c r="H1447" s="67"/>
    </row>
    <row r="1448" spans="7:8">
      <c r="G1448" s="67"/>
      <c r="H1448" s="67"/>
    </row>
    <row r="1449" spans="7:8">
      <c r="G1449" s="67"/>
      <c r="H1449" s="67"/>
    </row>
    <row r="1450" spans="7:8">
      <c r="G1450" s="67"/>
      <c r="H1450" s="67"/>
    </row>
    <row r="1451" spans="7:8">
      <c r="G1451" s="67"/>
      <c r="H1451" s="67"/>
    </row>
    <row r="1452" spans="7:8">
      <c r="G1452" s="67"/>
      <c r="H1452" s="67"/>
    </row>
    <row r="1453" spans="7:8">
      <c r="G1453" s="67"/>
      <c r="H1453" s="67"/>
    </row>
    <row r="1454" spans="7:8">
      <c r="G1454" s="67"/>
      <c r="H1454" s="67"/>
    </row>
    <row r="1455" spans="7:8">
      <c r="G1455" s="67"/>
      <c r="H1455" s="67"/>
    </row>
    <row r="1456" spans="7:8">
      <c r="G1456" s="67"/>
      <c r="H1456" s="67"/>
    </row>
    <row r="1457" spans="7:8">
      <c r="G1457" s="67"/>
      <c r="H1457" s="67"/>
    </row>
    <row r="1458" spans="7:8">
      <c r="G1458" s="67"/>
      <c r="H1458" s="67"/>
    </row>
    <row r="1459" spans="7:8">
      <c r="G1459" s="67"/>
      <c r="H1459" s="67"/>
    </row>
    <row r="1460" spans="7:8">
      <c r="G1460" s="67"/>
      <c r="H1460" s="67"/>
    </row>
    <row r="1461" spans="7:8">
      <c r="G1461" s="67"/>
      <c r="H1461" s="67"/>
    </row>
    <row r="1462" spans="7:8">
      <c r="G1462" s="67"/>
      <c r="H1462" s="67"/>
    </row>
    <row r="1463" spans="7:8">
      <c r="G1463" s="67"/>
      <c r="H1463" s="67"/>
    </row>
    <row r="1464" spans="7:8">
      <c r="G1464" s="67"/>
      <c r="H1464" s="67"/>
    </row>
    <row r="1465" spans="7:8">
      <c r="G1465" s="67"/>
      <c r="H1465" s="67"/>
    </row>
    <row r="1466" spans="7:8">
      <c r="G1466" s="67"/>
      <c r="H1466" s="67"/>
    </row>
    <row r="1467" spans="7:8">
      <c r="G1467" s="67"/>
      <c r="H1467" s="67"/>
    </row>
    <row r="1468" spans="7:8">
      <c r="G1468" s="67"/>
      <c r="H1468" s="67"/>
    </row>
    <row r="1469" spans="7:8">
      <c r="G1469" s="67"/>
      <c r="H1469" s="67"/>
    </row>
    <row r="1470" spans="7:8">
      <c r="G1470" s="67"/>
      <c r="H1470" s="67"/>
    </row>
    <row r="1471" spans="7:8">
      <c r="G1471" s="67"/>
      <c r="H1471" s="67"/>
    </row>
    <row r="1472" spans="7:8">
      <c r="H1472" s="67"/>
    </row>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B2:S2">
    <sortState ref="B3:S14">
      <sortCondition descending="1" ref="D2"/>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478"/>
  <sheetViews>
    <sheetView zoomScale="78" zoomScaleNormal="40" workbookViewId="0">
      <selection activeCell="B19" sqref="B19:B22"/>
    </sheetView>
  </sheetViews>
  <sheetFormatPr defaultRowHeight="13.2"/>
  <cols>
    <col min="2" max="2" width="37.21875" customWidth="1"/>
    <col min="3" max="3" width="7.109375" bestFit="1" customWidth="1"/>
    <col min="4" max="4" width="11.33203125" bestFit="1" customWidth="1"/>
    <col min="6" max="6" width="115.88671875" customWidth="1"/>
    <col min="7" max="7" width="15.77734375" bestFit="1" customWidth="1"/>
    <col min="8" max="8" width="113" bestFit="1" customWidth="1"/>
    <col min="9" max="9" width="15.77734375" bestFit="1" customWidth="1"/>
    <col min="10" max="10" width="6" bestFit="1" customWidth="1"/>
    <col min="11" max="11" width="20.21875" bestFit="1" customWidth="1"/>
    <col min="12" max="12" width="36.109375" customWidth="1"/>
    <col min="13" max="13" width="15.109375" bestFit="1" customWidth="1"/>
  </cols>
  <sheetData>
    <row r="1" spans="2:12">
      <c r="B1" s="32" t="s">
        <v>5650</v>
      </c>
      <c r="G1" s="67"/>
      <c r="I1" s="41"/>
      <c r="J1" s="41"/>
      <c r="K1" s="41"/>
      <c r="L1" s="41"/>
    </row>
    <row r="2" spans="2:12">
      <c r="B2" s="30" t="s">
        <v>5651</v>
      </c>
      <c r="C2" s="30" t="s">
        <v>5592</v>
      </c>
      <c r="D2" s="30" t="s">
        <v>5637</v>
      </c>
    </row>
    <row r="3" spans="2:12">
      <c r="B3" s="102" t="s">
        <v>300</v>
      </c>
      <c r="C3" s="103">
        <f>1372</f>
        <v>1372</v>
      </c>
      <c r="D3" s="104">
        <v>29.01247621061535</v>
      </c>
    </row>
    <row r="4" spans="2:12">
      <c r="B4" s="102" t="s">
        <v>318</v>
      </c>
      <c r="C4" s="103">
        <f>186+1+358+131+6</f>
        <v>682</v>
      </c>
      <c r="D4" s="104">
        <v>14.421653626559527</v>
      </c>
    </row>
    <row r="5" spans="2:12">
      <c r="B5" s="102" t="s">
        <v>89</v>
      </c>
      <c r="C5" s="103">
        <f>288+380+1</f>
        <v>669</v>
      </c>
      <c r="D5" s="104">
        <v>14.14675407062804</v>
      </c>
    </row>
    <row r="6" spans="2:12">
      <c r="B6" s="102" t="s">
        <v>101</v>
      </c>
      <c r="C6" s="103">
        <f>8+202+307+34</f>
        <v>551</v>
      </c>
      <c r="D6" s="104">
        <v>11.651511947557623</v>
      </c>
    </row>
    <row r="7" spans="2:12">
      <c r="B7" s="86" t="s">
        <v>244</v>
      </c>
      <c r="C7" s="26">
        <f>18+9+70+218</f>
        <v>315</v>
      </c>
      <c r="D7" s="70">
        <v>6.6610277014167902</v>
      </c>
    </row>
    <row r="8" spans="2:12">
      <c r="B8" s="86" t="s">
        <v>127</v>
      </c>
      <c r="C8" s="26">
        <f>114+97+72</f>
        <v>283</v>
      </c>
      <c r="D8" s="70">
        <v>5.984351871431592</v>
      </c>
    </row>
    <row r="9" spans="2:12">
      <c r="B9" s="86" t="s">
        <v>399</v>
      </c>
      <c r="C9" s="26">
        <f>38+18+127+82</f>
        <v>265</v>
      </c>
      <c r="D9" s="70">
        <v>5.6037217170649178</v>
      </c>
    </row>
    <row r="10" spans="2:12">
      <c r="B10" s="86" t="s">
        <v>1753</v>
      </c>
      <c r="C10" s="26">
        <f>5+13+155+32+9</f>
        <v>214</v>
      </c>
      <c r="D10" s="70">
        <v>4.5252696130260093</v>
      </c>
    </row>
    <row r="11" spans="2:12">
      <c r="B11" s="86" t="s">
        <v>440</v>
      </c>
      <c r="C11" s="26">
        <f>33+88+71</f>
        <v>192</v>
      </c>
      <c r="D11" s="70">
        <v>4.060054979911186</v>
      </c>
    </row>
    <row r="12" spans="2:12">
      <c r="B12" s="86" t="s">
        <v>5652</v>
      </c>
      <c r="C12" s="26">
        <f>8+54+118</f>
        <v>180</v>
      </c>
      <c r="D12" s="70">
        <v>3.8063015436667373</v>
      </c>
    </row>
    <row r="13" spans="2:12">
      <c r="B13" s="86" t="s">
        <v>5690</v>
      </c>
      <c r="C13" s="26">
        <v>4</v>
      </c>
      <c r="D13" s="70">
        <v>8.4584478748149713E-2</v>
      </c>
    </row>
    <row r="14" spans="2:12">
      <c r="B14" s="86" t="s">
        <v>5691</v>
      </c>
      <c r="C14" s="26">
        <v>2</v>
      </c>
      <c r="D14" s="70">
        <v>4.2292239374074857E-2</v>
      </c>
    </row>
    <row r="16" spans="2:12">
      <c r="B16" s="71"/>
    </row>
    <row r="18" spans="2:7">
      <c r="B18" s="71"/>
    </row>
    <row r="19" spans="2:7" ht="26.4">
      <c r="B19" s="71" t="s">
        <v>6535</v>
      </c>
    </row>
    <row r="20" spans="2:7" ht="26.4">
      <c r="B20" s="71" t="s">
        <v>6536</v>
      </c>
    </row>
    <row r="21" spans="2:7">
      <c r="B21" s="71" t="s">
        <v>6537</v>
      </c>
    </row>
    <row r="22" spans="2:7" ht="26.4">
      <c r="B22" s="71" t="s">
        <v>6538</v>
      </c>
    </row>
    <row r="23" spans="2:7">
      <c r="B23" s="71"/>
    </row>
    <row r="24" spans="2:7">
      <c r="B24" s="71"/>
    </row>
    <row r="25" spans="2:7">
      <c r="B25" s="71"/>
    </row>
    <row r="26" spans="2:7">
      <c r="B26" s="71"/>
    </row>
    <row r="27" spans="2:7">
      <c r="B27" s="71"/>
    </row>
    <row r="28" spans="2:7">
      <c r="B28" s="71"/>
    </row>
    <row r="29" spans="2:7">
      <c r="B29" s="71"/>
    </row>
    <row r="30" spans="2:7">
      <c r="B30" s="71"/>
      <c r="G30" s="68"/>
    </row>
    <row r="55" spans="7:7">
      <c r="G55" s="68"/>
    </row>
    <row r="96" spans="7:7">
      <c r="G96" s="68"/>
    </row>
    <row r="97" spans="7:7">
      <c r="G97" s="68"/>
    </row>
    <row r="98" spans="7:7">
      <c r="G98" s="68"/>
    </row>
    <row r="99" spans="7:7">
      <c r="G99" s="68"/>
    </row>
    <row r="100" spans="7:7">
      <c r="G100" s="68"/>
    </row>
    <row r="101" spans="7:7">
      <c r="G101" s="68"/>
    </row>
    <row r="102" spans="7:7">
      <c r="G102" s="68"/>
    </row>
    <row r="103" spans="7:7">
      <c r="G103" s="68"/>
    </row>
    <row r="104" spans="7:7">
      <c r="G104" s="68"/>
    </row>
    <row r="105" spans="7:7">
      <c r="G105" s="68"/>
    </row>
    <row r="106" spans="7:7">
      <c r="G106" s="68"/>
    </row>
    <row r="107" spans="7:7">
      <c r="G107" s="68"/>
    </row>
    <row r="108" spans="7:7">
      <c r="G108" s="68"/>
    </row>
    <row r="109" spans="7:7">
      <c r="G109" s="68"/>
    </row>
    <row r="110" spans="7:7">
      <c r="G110" s="68"/>
    </row>
    <row r="111" spans="7:7">
      <c r="G111" s="68"/>
    </row>
    <row r="112" spans="7:7">
      <c r="G112" s="68"/>
    </row>
    <row r="113" spans="7:7">
      <c r="G113" s="68"/>
    </row>
    <row r="114" spans="7:7">
      <c r="G114" s="68"/>
    </row>
    <row r="115" spans="7:7">
      <c r="G115" s="68"/>
    </row>
    <row r="116" spans="7:7">
      <c r="G116" s="68"/>
    </row>
    <row r="117" spans="7:7">
      <c r="G117" s="68"/>
    </row>
    <row r="118" spans="7:7">
      <c r="G118" s="68"/>
    </row>
    <row r="119" spans="7:7">
      <c r="G119" s="68"/>
    </row>
    <row r="120" spans="7:7">
      <c r="G120" s="68"/>
    </row>
    <row r="121" spans="7:7">
      <c r="G121" s="68"/>
    </row>
    <row r="122" spans="7:7">
      <c r="G122" s="68"/>
    </row>
    <row r="123" spans="7:7">
      <c r="G123" s="68"/>
    </row>
    <row r="124" spans="7:7">
      <c r="G124" s="68"/>
    </row>
    <row r="125" spans="7:7">
      <c r="G125" s="68"/>
    </row>
    <row r="126" spans="7:7">
      <c r="G126" s="68"/>
    </row>
    <row r="127" spans="7:7">
      <c r="G127" s="68"/>
    </row>
    <row r="128" spans="7:7">
      <c r="G128" s="68"/>
    </row>
    <row r="129" spans="7:7">
      <c r="G129" s="68"/>
    </row>
    <row r="130" spans="7:7">
      <c r="G130" s="68"/>
    </row>
    <row r="131" spans="7:7">
      <c r="G131" s="68"/>
    </row>
    <row r="132" spans="7:7">
      <c r="G132" s="68"/>
    </row>
    <row r="133" spans="7:7">
      <c r="G133" s="68"/>
    </row>
    <row r="134" spans="7:7">
      <c r="G134" s="68"/>
    </row>
    <row r="135" spans="7:7">
      <c r="G135" s="68"/>
    </row>
    <row r="136" spans="7:7">
      <c r="G136" s="68"/>
    </row>
    <row r="137" spans="7:7">
      <c r="G137" s="68"/>
    </row>
    <row r="138" spans="7:7">
      <c r="G138" s="68"/>
    </row>
    <row r="139" spans="7:7">
      <c r="G139" s="68"/>
    </row>
    <row r="140" spans="7:7">
      <c r="G140" s="68"/>
    </row>
    <row r="141" spans="7:7">
      <c r="G141" s="68"/>
    </row>
    <row r="142" spans="7:7">
      <c r="G142" s="68"/>
    </row>
    <row r="143" spans="7:7">
      <c r="G143" s="68"/>
    </row>
    <row r="144" spans="7:7">
      <c r="G144" s="68"/>
    </row>
    <row r="145" spans="7:7">
      <c r="G145" s="68"/>
    </row>
    <row r="146" spans="7:7">
      <c r="G146" s="68"/>
    </row>
    <row r="147" spans="7:7">
      <c r="G147" s="68"/>
    </row>
    <row r="148" spans="7:7">
      <c r="G148" s="68"/>
    </row>
    <row r="149" spans="7:7">
      <c r="G149" s="68"/>
    </row>
    <row r="150" spans="7:7">
      <c r="G150" s="68"/>
    </row>
    <row r="151" spans="7:7">
      <c r="G151" s="68"/>
    </row>
    <row r="152" spans="7:7">
      <c r="G152" s="68"/>
    </row>
    <row r="153" spans="7:7">
      <c r="G153" s="68"/>
    </row>
    <row r="154" spans="7:7">
      <c r="G154" s="68"/>
    </row>
    <row r="155" spans="7:7">
      <c r="G155" s="68"/>
    </row>
    <row r="156" spans="7:7">
      <c r="G156" s="68"/>
    </row>
    <row r="157" spans="7:7">
      <c r="G157" s="68"/>
    </row>
    <row r="158" spans="7:7">
      <c r="G158" s="68"/>
    </row>
    <row r="159" spans="7:7">
      <c r="G159" s="68"/>
    </row>
    <row r="160" spans="7:7">
      <c r="G160" s="68"/>
    </row>
    <row r="161" spans="7:7">
      <c r="G161" s="68"/>
    </row>
    <row r="162" spans="7:7">
      <c r="G162" s="68"/>
    </row>
    <row r="163" spans="7:7">
      <c r="G163" s="68"/>
    </row>
    <row r="164" spans="7:7">
      <c r="G164" s="68"/>
    </row>
    <row r="165" spans="7:7">
      <c r="G165" s="68"/>
    </row>
    <row r="166" spans="7:7">
      <c r="G166" s="68"/>
    </row>
    <row r="167" spans="7:7">
      <c r="G167" s="68"/>
    </row>
    <row r="168" spans="7:7">
      <c r="G168" s="68"/>
    </row>
    <row r="169" spans="7:7">
      <c r="G169" s="68"/>
    </row>
    <row r="170" spans="7:7">
      <c r="G170" s="68"/>
    </row>
    <row r="171" spans="7:7">
      <c r="G171" s="68"/>
    </row>
    <row r="172" spans="7:7">
      <c r="G172" s="68"/>
    </row>
    <row r="173" spans="7:7">
      <c r="G173" s="68"/>
    </row>
    <row r="174" spans="7:7">
      <c r="G174" s="68"/>
    </row>
    <row r="175" spans="7:7">
      <c r="G175" s="68"/>
    </row>
    <row r="176" spans="7:7">
      <c r="G176" s="68"/>
    </row>
    <row r="177" spans="7:7">
      <c r="G177" s="68"/>
    </row>
    <row r="178" spans="7:7">
      <c r="G178" s="68"/>
    </row>
    <row r="179" spans="7:7">
      <c r="G179" s="68"/>
    </row>
    <row r="180" spans="7:7">
      <c r="G180" s="68"/>
    </row>
    <row r="181" spans="7:7">
      <c r="G181" s="68"/>
    </row>
    <row r="182" spans="7:7">
      <c r="G182" s="68"/>
    </row>
    <row r="183" spans="7:7">
      <c r="G183" s="68"/>
    </row>
    <row r="184" spans="7:7">
      <c r="G184" s="68"/>
    </row>
    <row r="185" spans="7:7">
      <c r="G185" s="68"/>
    </row>
    <row r="186" spans="7:7">
      <c r="G186" s="68"/>
    </row>
    <row r="187" spans="7:7">
      <c r="G187" s="68"/>
    </row>
    <row r="188" spans="7:7">
      <c r="G188" s="68"/>
    </row>
    <row r="189" spans="7:7">
      <c r="G189" s="68"/>
    </row>
    <row r="190" spans="7:7">
      <c r="G190" s="68"/>
    </row>
    <row r="191" spans="7:7">
      <c r="G191" s="68"/>
    </row>
    <row r="192" spans="7:7">
      <c r="G192" s="68"/>
    </row>
    <row r="193" spans="7:7">
      <c r="G193" s="68"/>
    </row>
    <row r="194" spans="7:7">
      <c r="G194" s="68"/>
    </row>
    <row r="195" spans="7:7">
      <c r="G195" s="68"/>
    </row>
    <row r="196" spans="7:7">
      <c r="G196" s="68"/>
    </row>
    <row r="197" spans="7:7">
      <c r="G197" s="68"/>
    </row>
    <row r="198" spans="7:7">
      <c r="G198" s="68"/>
    </row>
    <row r="199" spans="7:7">
      <c r="G199" s="68"/>
    </row>
    <row r="200" spans="7:7">
      <c r="G200" s="68"/>
    </row>
    <row r="201" spans="7:7">
      <c r="G201" s="68"/>
    </row>
    <row r="202" spans="7:7">
      <c r="G202" s="68"/>
    </row>
    <row r="203" spans="7:7">
      <c r="G203" s="68"/>
    </row>
    <row r="204" spans="7:7">
      <c r="G204" s="68"/>
    </row>
    <row r="205" spans="7:7">
      <c r="G205" s="68"/>
    </row>
    <row r="206" spans="7:7">
      <c r="G206" s="68"/>
    </row>
    <row r="207" spans="7:7">
      <c r="G207" s="68"/>
    </row>
    <row r="208" spans="7:7">
      <c r="G208" s="68"/>
    </row>
    <row r="209" spans="7:7">
      <c r="G209" s="68"/>
    </row>
    <row r="210" spans="7:7">
      <c r="G210" s="68"/>
    </row>
    <row r="211" spans="7:7">
      <c r="G211" s="68"/>
    </row>
    <row r="212" spans="7:7">
      <c r="G212" s="68"/>
    </row>
    <row r="213" spans="7:7">
      <c r="G213" s="68"/>
    </row>
    <row r="214" spans="7:7">
      <c r="G214" s="68"/>
    </row>
    <row r="215" spans="7:7">
      <c r="G215" s="68"/>
    </row>
    <row r="216" spans="7:7">
      <c r="G216" s="68"/>
    </row>
    <row r="217" spans="7:7">
      <c r="G217" s="68"/>
    </row>
    <row r="218" spans="7:7">
      <c r="G218" s="68"/>
    </row>
    <row r="219" spans="7:7">
      <c r="G219" s="68"/>
    </row>
    <row r="220" spans="7:7">
      <c r="G220" s="68"/>
    </row>
    <row r="221" spans="7:7">
      <c r="G221" s="68"/>
    </row>
    <row r="222" spans="7:7">
      <c r="G222" s="68"/>
    </row>
    <row r="223" spans="7:7">
      <c r="G223" s="68"/>
    </row>
    <row r="224" spans="7:7">
      <c r="G224" s="68"/>
    </row>
    <row r="225" spans="7:7">
      <c r="G225" s="68"/>
    </row>
    <row r="226" spans="7:7">
      <c r="G226" s="68"/>
    </row>
    <row r="227" spans="7:7">
      <c r="G227" s="68"/>
    </row>
    <row r="228" spans="7:7">
      <c r="G228" s="68"/>
    </row>
    <row r="229" spans="7:7">
      <c r="G229" s="68"/>
    </row>
    <row r="230" spans="7:7">
      <c r="G230" s="68"/>
    </row>
    <row r="231" spans="7:7">
      <c r="G231" s="68"/>
    </row>
    <row r="232" spans="7:7">
      <c r="G232" s="68"/>
    </row>
    <row r="233" spans="7:7">
      <c r="G233" s="68"/>
    </row>
    <row r="234" spans="7:7">
      <c r="G234" s="68"/>
    </row>
    <row r="235" spans="7:7">
      <c r="G235" s="68"/>
    </row>
    <row r="236" spans="7:7">
      <c r="G236" s="68"/>
    </row>
    <row r="237" spans="7:7">
      <c r="G237" s="68"/>
    </row>
    <row r="238" spans="7:7">
      <c r="G238" s="68"/>
    </row>
    <row r="239" spans="7:7">
      <c r="G239" s="68"/>
    </row>
    <row r="240" spans="7:7">
      <c r="G240" s="68"/>
    </row>
    <row r="241" spans="7:7">
      <c r="G241" s="68"/>
    </row>
    <row r="242" spans="7:7">
      <c r="G242" s="68"/>
    </row>
    <row r="243" spans="7:7">
      <c r="G243" s="68"/>
    </row>
    <row r="244" spans="7:7">
      <c r="G244" s="68"/>
    </row>
    <row r="245" spans="7:7">
      <c r="G245" s="68"/>
    </row>
    <row r="246" spans="7:7">
      <c r="G246" s="68"/>
    </row>
    <row r="247" spans="7:7">
      <c r="G247" s="68"/>
    </row>
    <row r="248" spans="7:7">
      <c r="G248" s="68"/>
    </row>
    <row r="249" spans="7:7">
      <c r="G249" s="68"/>
    </row>
    <row r="250" spans="7:7">
      <c r="G250" s="68"/>
    </row>
    <row r="251" spans="7:7">
      <c r="G251" s="68"/>
    </row>
    <row r="252" spans="7:7">
      <c r="G252" s="68"/>
    </row>
    <row r="253" spans="7:7">
      <c r="G253" s="68"/>
    </row>
    <row r="254" spans="7:7">
      <c r="G254" s="68"/>
    </row>
    <row r="255" spans="7:7">
      <c r="G255" s="68"/>
    </row>
    <row r="256" spans="7:7">
      <c r="G256" s="68"/>
    </row>
    <row r="257" spans="7:7">
      <c r="G257" s="68"/>
    </row>
    <row r="258" spans="7:7">
      <c r="G258" s="68"/>
    </row>
    <row r="259" spans="7:7">
      <c r="G259" s="68"/>
    </row>
    <row r="260" spans="7:7">
      <c r="G260" s="68"/>
    </row>
    <row r="261" spans="7:7">
      <c r="G261" s="68"/>
    </row>
    <row r="262" spans="7:7">
      <c r="G262" s="68"/>
    </row>
    <row r="263" spans="7:7">
      <c r="G263" s="68"/>
    </row>
    <row r="264" spans="7:7">
      <c r="G264" s="68"/>
    </row>
    <row r="265" spans="7:7">
      <c r="G265" s="68"/>
    </row>
    <row r="266" spans="7:7">
      <c r="G266" s="68"/>
    </row>
    <row r="267" spans="7:7">
      <c r="G267" s="68"/>
    </row>
    <row r="268" spans="7:7">
      <c r="G268" s="68"/>
    </row>
    <row r="269" spans="7:7">
      <c r="G269" s="68"/>
    </row>
    <row r="270" spans="7:7">
      <c r="G270" s="68"/>
    </row>
    <row r="271" spans="7:7">
      <c r="G271" s="68"/>
    </row>
    <row r="272" spans="7:7">
      <c r="G272" s="68"/>
    </row>
    <row r="273" spans="7:7">
      <c r="G273" s="68"/>
    </row>
    <row r="274" spans="7:7">
      <c r="G274" s="68"/>
    </row>
    <row r="275" spans="7:7">
      <c r="G275" s="68"/>
    </row>
    <row r="276" spans="7:7">
      <c r="G276" s="68"/>
    </row>
    <row r="277" spans="7:7">
      <c r="G277" s="68"/>
    </row>
    <row r="278" spans="7:7">
      <c r="G278" s="68"/>
    </row>
    <row r="279" spans="7:7">
      <c r="G279" s="68"/>
    </row>
    <row r="280" spans="7:7">
      <c r="G280" s="68"/>
    </row>
    <row r="281" spans="7:7">
      <c r="G281" s="68"/>
    </row>
    <row r="282" spans="7:7">
      <c r="G282" s="68"/>
    </row>
    <row r="283" spans="7:7">
      <c r="G283" s="68"/>
    </row>
    <row r="284" spans="7:7">
      <c r="G284" s="68"/>
    </row>
    <row r="285" spans="7:7">
      <c r="G285" s="68"/>
    </row>
    <row r="286" spans="7:7">
      <c r="G286" s="68"/>
    </row>
    <row r="287" spans="7:7">
      <c r="G287" s="68"/>
    </row>
    <row r="288" spans="7:7">
      <c r="G288" s="68"/>
    </row>
    <row r="289" spans="7:7">
      <c r="G289" s="68"/>
    </row>
    <row r="290" spans="7:7">
      <c r="G290" s="68"/>
    </row>
    <row r="291" spans="7:7">
      <c r="G291" s="68"/>
    </row>
    <row r="292" spans="7:7">
      <c r="G292" s="68"/>
    </row>
    <row r="293" spans="7:7">
      <c r="G293" s="68"/>
    </row>
    <row r="294" spans="7:7">
      <c r="G294" s="68"/>
    </row>
    <row r="295" spans="7:7">
      <c r="G295" s="68"/>
    </row>
    <row r="296" spans="7:7">
      <c r="G296" s="68"/>
    </row>
    <row r="297" spans="7:7">
      <c r="G297" s="68"/>
    </row>
    <row r="298" spans="7:7">
      <c r="G298" s="68"/>
    </row>
    <row r="299" spans="7:7">
      <c r="G299" s="68"/>
    </row>
    <row r="300" spans="7:7">
      <c r="G300" s="68"/>
    </row>
    <row r="301" spans="7:7">
      <c r="G301" s="68"/>
    </row>
    <row r="302" spans="7:7">
      <c r="G302" s="68"/>
    </row>
    <row r="303" spans="7:7">
      <c r="G303" s="68"/>
    </row>
    <row r="304" spans="7:7">
      <c r="G304" s="68"/>
    </row>
    <row r="305" spans="7:7">
      <c r="G305" s="68"/>
    </row>
    <row r="306" spans="7:7">
      <c r="G306" s="68"/>
    </row>
    <row r="307" spans="7:7">
      <c r="G307" s="68"/>
    </row>
    <row r="308" spans="7:7">
      <c r="G308" s="68"/>
    </row>
    <row r="309" spans="7:7">
      <c r="G309" s="68"/>
    </row>
    <row r="310" spans="7:7">
      <c r="G310" s="68"/>
    </row>
    <row r="311" spans="7:7">
      <c r="G311" s="68"/>
    </row>
    <row r="312" spans="7:7">
      <c r="G312" s="68"/>
    </row>
    <row r="313" spans="7:7">
      <c r="G313" s="68"/>
    </row>
    <row r="314" spans="7:7">
      <c r="G314" s="68"/>
    </row>
    <row r="315" spans="7:7">
      <c r="G315" s="68"/>
    </row>
    <row r="316" spans="7:7">
      <c r="G316" s="68"/>
    </row>
    <row r="317" spans="7:7">
      <c r="G317" s="68"/>
    </row>
    <row r="318" spans="7:7">
      <c r="G318" s="68"/>
    </row>
    <row r="319" spans="7:7">
      <c r="G319" s="68"/>
    </row>
    <row r="320" spans="7:7">
      <c r="G320" s="68"/>
    </row>
    <row r="321" spans="7:7">
      <c r="G321" s="68"/>
    </row>
    <row r="322" spans="7:7">
      <c r="G322" s="68"/>
    </row>
    <row r="323" spans="7:7">
      <c r="G323" s="68"/>
    </row>
    <row r="324" spans="7:7">
      <c r="G324" s="68"/>
    </row>
    <row r="325" spans="7:7">
      <c r="G325" s="68"/>
    </row>
    <row r="326" spans="7:7">
      <c r="G326" s="68"/>
    </row>
    <row r="327" spans="7:7">
      <c r="G327" s="68"/>
    </row>
    <row r="328" spans="7:7">
      <c r="G328" s="68"/>
    </row>
    <row r="329" spans="7:7">
      <c r="G329" s="68"/>
    </row>
    <row r="330" spans="7:7">
      <c r="G330" s="68"/>
    </row>
    <row r="331" spans="7:7">
      <c r="G331" s="68"/>
    </row>
    <row r="332" spans="7:7">
      <c r="G332" s="68"/>
    </row>
    <row r="333" spans="7:7">
      <c r="G333" s="68"/>
    </row>
    <row r="334" spans="7:7">
      <c r="G334" s="68"/>
    </row>
    <row r="335" spans="7:7">
      <c r="G335" s="68"/>
    </row>
    <row r="336" spans="7:7">
      <c r="G336" s="68"/>
    </row>
    <row r="337" spans="7:7">
      <c r="G337" s="68"/>
    </row>
    <row r="338" spans="7:7">
      <c r="G338" s="68"/>
    </row>
    <row r="339" spans="7:7">
      <c r="G339" s="68"/>
    </row>
    <row r="340" spans="7:7">
      <c r="G340" s="68"/>
    </row>
    <row r="341" spans="7:7">
      <c r="G341" s="68"/>
    </row>
    <row r="342" spans="7:7">
      <c r="G342" s="68"/>
    </row>
    <row r="343" spans="7:7">
      <c r="G343" s="68"/>
    </row>
    <row r="344" spans="7:7">
      <c r="G344" s="68"/>
    </row>
    <row r="345" spans="7:7">
      <c r="G345" s="68"/>
    </row>
    <row r="346" spans="7:7">
      <c r="G346" s="68"/>
    </row>
    <row r="347" spans="7:7">
      <c r="G347" s="68"/>
    </row>
    <row r="348" spans="7:7">
      <c r="G348" s="68"/>
    </row>
    <row r="349" spans="7:7">
      <c r="G349" s="68"/>
    </row>
    <row r="350" spans="7:7">
      <c r="G350" s="68"/>
    </row>
    <row r="351" spans="7:7">
      <c r="G351" s="68"/>
    </row>
    <row r="352" spans="7:7">
      <c r="G352" s="68"/>
    </row>
    <row r="353" spans="7:7">
      <c r="G353" s="68"/>
    </row>
    <row r="354" spans="7:7">
      <c r="G354" s="68"/>
    </row>
    <row r="355" spans="7:7">
      <c r="G355" s="68"/>
    </row>
    <row r="356" spans="7:7">
      <c r="G356" s="68"/>
    </row>
    <row r="357" spans="7:7">
      <c r="G357" s="68"/>
    </row>
    <row r="358" spans="7:7">
      <c r="G358" s="68"/>
    </row>
    <row r="359" spans="7:7">
      <c r="G359" s="68"/>
    </row>
    <row r="360" spans="7:7">
      <c r="G360" s="68"/>
    </row>
    <row r="361" spans="7:7">
      <c r="G361" s="68"/>
    </row>
    <row r="362" spans="7:7">
      <c r="G362" s="68"/>
    </row>
    <row r="363" spans="7:7">
      <c r="G363" s="68"/>
    </row>
    <row r="364" spans="7:7">
      <c r="G364" s="68"/>
    </row>
    <row r="365" spans="7:7">
      <c r="G365" s="68"/>
    </row>
    <row r="366" spans="7:7">
      <c r="G366" s="68"/>
    </row>
    <row r="367" spans="7:7">
      <c r="G367" s="68"/>
    </row>
    <row r="368" spans="7:7">
      <c r="G368" s="68"/>
    </row>
    <row r="369" spans="7:7">
      <c r="G369" s="68"/>
    </row>
    <row r="370" spans="7:7">
      <c r="G370" s="68"/>
    </row>
    <row r="371" spans="7:7">
      <c r="G371" s="68"/>
    </row>
    <row r="372" spans="7:7">
      <c r="G372" s="68"/>
    </row>
    <row r="373" spans="7:7">
      <c r="G373" s="68"/>
    </row>
    <row r="374" spans="7:7">
      <c r="G374" s="68"/>
    </row>
    <row r="375" spans="7:7">
      <c r="G375" s="68"/>
    </row>
    <row r="376" spans="7:7">
      <c r="G376" s="68"/>
    </row>
    <row r="377" spans="7:7">
      <c r="G377" s="68"/>
    </row>
    <row r="378" spans="7:7">
      <c r="G378" s="68"/>
    </row>
    <row r="379" spans="7:7">
      <c r="G379" s="68"/>
    </row>
    <row r="380" spans="7:7">
      <c r="G380" s="68"/>
    </row>
    <row r="381" spans="7:7">
      <c r="G381" s="68"/>
    </row>
    <row r="382" spans="7:7">
      <c r="G382" s="68"/>
    </row>
    <row r="383" spans="7:7">
      <c r="G383" s="68"/>
    </row>
    <row r="384" spans="7:7">
      <c r="G384" s="68"/>
    </row>
    <row r="385" spans="7:7">
      <c r="G385" s="68"/>
    </row>
    <row r="386" spans="7:7">
      <c r="G386" s="68"/>
    </row>
    <row r="387" spans="7:7">
      <c r="G387" s="68"/>
    </row>
    <row r="388" spans="7:7">
      <c r="G388" s="68"/>
    </row>
    <row r="389" spans="7:7">
      <c r="G389" s="68"/>
    </row>
    <row r="390" spans="7:7">
      <c r="G390" s="68"/>
    </row>
    <row r="391" spans="7:7">
      <c r="G391" s="68"/>
    </row>
    <row r="392" spans="7:7">
      <c r="G392" s="68"/>
    </row>
    <row r="393" spans="7:7">
      <c r="G393" s="68"/>
    </row>
    <row r="394" spans="7:7">
      <c r="G394" s="68"/>
    </row>
    <row r="395" spans="7:7">
      <c r="G395" s="68"/>
    </row>
    <row r="396" spans="7:7">
      <c r="G396" s="68"/>
    </row>
    <row r="397" spans="7:7">
      <c r="G397" s="68"/>
    </row>
    <row r="398" spans="7:7">
      <c r="G398" s="68"/>
    </row>
    <row r="399" spans="7:7">
      <c r="G399" s="68"/>
    </row>
    <row r="400" spans="7:7">
      <c r="G400" s="68"/>
    </row>
    <row r="401" spans="7:7">
      <c r="G401" s="68"/>
    </row>
    <row r="402" spans="7:7">
      <c r="G402" s="68"/>
    </row>
    <row r="403" spans="7:7">
      <c r="G403" s="68"/>
    </row>
    <row r="404" spans="7:7">
      <c r="G404" s="68"/>
    </row>
    <row r="405" spans="7:7">
      <c r="G405" s="68"/>
    </row>
    <row r="406" spans="7:7">
      <c r="G406" s="68"/>
    </row>
    <row r="407" spans="7:7">
      <c r="G407" s="68"/>
    </row>
    <row r="408" spans="7:7">
      <c r="G408" s="68"/>
    </row>
    <row r="409" spans="7:7">
      <c r="G409" s="68"/>
    </row>
    <row r="410" spans="7:7">
      <c r="G410" s="68"/>
    </row>
    <row r="411" spans="7:7">
      <c r="G411" s="68"/>
    </row>
    <row r="412" spans="7:7">
      <c r="G412" s="68"/>
    </row>
    <row r="413" spans="7:7">
      <c r="G413" s="68"/>
    </row>
    <row r="414" spans="7:7">
      <c r="G414" s="68"/>
    </row>
    <row r="415" spans="7:7">
      <c r="G415" s="68"/>
    </row>
    <row r="416" spans="7:7">
      <c r="G416" s="68"/>
    </row>
    <row r="417" spans="7:7">
      <c r="G417" s="68"/>
    </row>
    <row r="418" spans="7:7">
      <c r="G418" s="68"/>
    </row>
    <row r="419" spans="7:7">
      <c r="G419" s="68"/>
    </row>
    <row r="420" spans="7:7">
      <c r="G420" s="68"/>
    </row>
    <row r="421" spans="7:7">
      <c r="G421" s="68"/>
    </row>
    <row r="422" spans="7:7">
      <c r="G422" s="68"/>
    </row>
    <row r="423" spans="7:7">
      <c r="G423" s="68"/>
    </row>
    <row r="424" spans="7:7">
      <c r="G424" s="68"/>
    </row>
    <row r="425" spans="7:7">
      <c r="G425" s="68"/>
    </row>
    <row r="426" spans="7:7">
      <c r="G426" s="68"/>
    </row>
    <row r="427" spans="7:7">
      <c r="G427" s="68"/>
    </row>
    <row r="428" spans="7:7">
      <c r="G428" s="68"/>
    </row>
    <row r="429" spans="7:7">
      <c r="G429" s="68"/>
    </row>
    <row r="430" spans="7:7">
      <c r="G430" s="68"/>
    </row>
    <row r="431" spans="7:7">
      <c r="G431" s="68"/>
    </row>
    <row r="432" spans="7:7">
      <c r="G432" s="68"/>
    </row>
    <row r="433" spans="7:7">
      <c r="G433" s="68"/>
    </row>
    <row r="434" spans="7:7">
      <c r="G434" s="68"/>
    </row>
    <row r="435" spans="7:7">
      <c r="G435" s="68"/>
    </row>
    <row r="436" spans="7:7">
      <c r="G436" s="68"/>
    </row>
    <row r="437" spans="7:7">
      <c r="G437" s="68"/>
    </row>
    <row r="438" spans="7:7">
      <c r="G438" s="68"/>
    </row>
    <row r="439" spans="7:7">
      <c r="G439" s="68"/>
    </row>
    <row r="440" spans="7:7">
      <c r="G440" s="68"/>
    </row>
    <row r="441" spans="7:7">
      <c r="G441" s="68"/>
    </row>
    <row r="442" spans="7:7">
      <c r="G442" s="68"/>
    </row>
    <row r="443" spans="7:7">
      <c r="G443" s="68"/>
    </row>
    <row r="444" spans="7:7">
      <c r="G444" s="68"/>
    </row>
    <row r="445" spans="7:7">
      <c r="G445" s="68"/>
    </row>
    <row r="446" spans="7:7">
      <c r="G446" s="68"/>
    </row>
    <row r="447" spans="7:7">
      <c r="G447" s="68"/>
    </row>
    <row r="448" spans="7:7">
      <c r="G448" s="68"/>
    </row>
    <row r="449" spans="7:7">
      <c r="G449" s="68"/>
    </row>
    <row r="450" spans="7:7">
      <c r="G450" s="68"/>
    </row>
    <row r="451" spans="7:7">
      <c r="G451" s="68"/>
    </row>
    <row r="452" spans="7:7">
      <c r="G452" s="68"/>
    </row>
    <row r="453" spans="7:7">
      <c r="G453" s="68"/>
    </row>
    <row r="454" spans="7:7">
      <c r="G454" s="68"/>
    </row>
    <row r="455" spans="7:7">
      <c r="G455" s="68"/>
    </row>
    <row r="456" spans="7:7">
      <c r="G456" s="68"/>
    </row>
    <row r="457" spans="7:7">
      <c r="G457" s="68"/>
    </row>
    <row r="458" spans="7:7">
      <c r="G458" s="68"/>
    </row>
    <row r="459" spans="7:7">
      <c r="G459" s="68"/>
    </row>
    <row r="460" spans="7:7">
      <c r="G460" s="68"/>
    </row>
    <row r="461" spans="7:7">
      <c r="G461" s="68"/>
    </row>
    <row r="462" spans="7:7">
      <c r="G462" s="68"/>
    </row>
    <row r="463" spans="7:7">
      <c r="G463" s="68"/>
    </row>
    <row r="464" spans="7:7">
      <c r="G464" s="68"/>
    </row>
    <row r="465" spans="7:7">
      <c r="G465" s="68"/>
    </row>
    <row r="466" spans="7:7">
      <c r="G466" s="68"/>
    </row>
    <row r="467" spans="7:7">
      <c r="G467" s="68"/>
    </row>
    <row r="468" spans="7:7">
      <c r="G468" s="68"/>
    </row>
    <row r="469" spans="7:7">
      <c r="G469" s="68"/>
    </row>
    <row r="470" spans="7:7">
      <c r="G470" s="68"/>
    </row>
    <row r="471" spans="7:7">
      <c r="G471" s="68"/>
    </row>
    <row r="472" spans="7:7">
      <c r="G472" s="68"/>
    </row>
    <row r="473" spans="7:7">
      <c r="G473" s="68"/>
    </row>
    <row r="474" spans="7:7">
      <c r="G474" s="68"/>
    </row>
    <row r="475" spans="7:7">
      <c r="G475" s="68"/>
    </row>
    <row r="476" spans="7:7">
      <c r="G476" s="68"/>
    </row>
    <row r="477" spans="7:7">
      <c r="G477" s="68"/>
    </row>
    <row r="478" spans="7:7">
      <c r="G478" s="68"/>
    </row>
    <row r="479" spans="7:7">
      <c r="G479" s="68"/>
    </row>
    <row r="480" spans="7:7">
      <c r="G480" s="68"/>
    </row>
    <row r="481" spans="7:7">
      <c r="G481" s="68"/>
    </row>
    <row r="482" spans="7:7">
      <c r="G482" s="68"/>
    </row>
    <row r="483" spans="7:7">
      <c r="G483" s="68"/>
    </row>
    <row r="484" spans="7:7">
      <c r="G484" s="68"/>
    </row>
    <row r="485" spans="7:7">
      <c r="G485" s="68"/>
    </row>
    <row r="486" spans="7:7">
      <c r="G486" s="68"/>
    </row>
    <row r="487" spans="7:7">
      <c r="G487" s="68"/>
    </row>
    <row r="488" spans="7:7">
      <c r="G488" s="68"/>
    </row>
    <row r="489" spans="7:7">
      <c r="G489" s="68"/>
    </row>
    <row r="490" spans="7:7">
      <c r="G490" s="68"/>
    </row>
    <row r="491" spans="7:7">
      <c r="G491" s="68"/>
    </row>
    <row r="492" spans="7:7">
      <c r="G492" s="68"/>
    </row>
    <row r="493" spans="7:7">
      <c r="G493" s="68"/>
    </row>
    <row r="494" spans="7:7">
      <c r="G494" s="68"/>
    </row>
    <row r="495" spans="7:7">
      <c r="G495" s="68"/>
    </row>
    <row r="496" spans="7:7">
      <c r="G496" s="68"/>
    </row>
    <row r="497" spans="7:7">
      <c r="G497" s="68"/>
    </row>
    <row r="498" spans="7:7">
      <c r="G498" s="68"/>
    </row>
    <row r="499" spans="7:7">
      <c r="G499" s="68"/>
    </row>
    <row r="500" spans="7:7">
      <c r="G500" s="68"/>
    </row>
    <row r="501" spans="7:7">
      <c r="G501" s="68"/>
    </row>
    <row r="502" spans="7:7">
      <c r="G502" s="68"/>
    </row>
    <row r="503" spans="7:7">
      <c r="G503" s="68"/>
    </row>
    <row r="504" spans="7:7">
      <c r="G504" s="68"/>
    </row>
    <row r="505" spans="7:7">
      <c r="G505" s="68"/>
    </row>
    <row r="506" spans="7:7">
      <c r="G506" s="68"/>
    </row>
    <row r="507" spans="7:7">
      <c r="G507" s="68"/>
    </row>
    <row r="508" spans="7:7">
      <c r="G508" s="68"/>
    </row>
    <row r="509" spans="7:7">
      <c r="G509" s="68"/>
    </row>
    <row r="510" spans="7:7">
      <c r="G510" s="68"/>
    </row>
    <row r="511" spans="7:7">
      <c r="G511" s="68"/>
    </row>
    <row r="512" spans="7:7">
      <c r="G512" s="68"/>
    </row>
    <row r="513" spans="7:7">
      <c r="G513" s="68"/>
    </row>
    <row r="514" spans="7:7">
      <c r="G514" s="68"/>
    </row>
    <row r="515" spans="7:7">
      <c r="G515" s="68"/>
    </row>
    <row r="516" spans="7:7">
      <c r="G516" s="68"/>
    </row>
    <row r="517" spans="7:7">
      <c r="G517" s="68"/>
    </row>
    <row r="518" spans="7:7">
      <c r="G518" s="68"/>
    </row>
    <row r="519" spans="7:7">
      <c r="G519" s="68"/>
    </row>
    <row r="520" spans="7:7">
      <c r="G520" s="68"/>
    </row>
    <row r="521" spans="7:7">
      <c r="G521" s="68"/>
    </row>
    <row r="522" spans="7:7">
      <c r="G522" s="68"/>
    </row>
    <row r="523" spans="7:7">
      <c r="G523" s="68"/>
    </row>
    <row r="524" spans="7:7">
      <c r="G524" s="68"/>
    </row>
    <row r="525" spans="7:7">
      <c r="G525" s="68"/>
    </row>
    <row r="526" spans="7:7">
      <c r="G526" s="68"/>
    </row>
    <row r="527" spans="7:7">
      <c r="G527" s="68"/>
    </row>
    <row r="528" spans="7:7">
      <c r="G528" s="68"/>
    </row>
    <row r="529" spans="7:7">
      <c r="G529" s="68"/>
    </row>
    <row r="530" spans="7:7">
      <c r="G530" s="68"/>
    </row>
    <row r="531" spans="7:7">
      <c r="G531" s="68"/>
    </row>
    <row r="532" spans="7:7">
      <c r="G532" s="68"/>
    </row>
    <row r="533" spans="7:7">
      <c r="G533" s="68"/>
    </row>
    <row r="534" spans="7:7">
      <c r="G534" s="68"/>
    </row>
    <row r="535" spans="7:7">
      <c r="G535" s="68"/>
    </row>
    <row r="536" spans="7:7">
      <c r="G536" s="68"/>
    </row>
    <row r="537" spans="7:7">
      <c r="G537" s="68"/>
    </row>
    <row r="538" spans="7:7">
      <c r="G538" s="68"/>
    </row>
    <row r="539" spans="7:7">
      <c r="G539" s="68"/>
    </row>
    <row r="540" spans="7:7">
      <c r="G540" s="68"/>
    </row>
    <row r="541" spans="7:7">
      <c r="G541" s="68"/>
    </row>
    <row r="542" spans="7:7">
      <c r="G542" s="68"/>
    </row>
    <row r="543" spans="7:7">
      <c r="G543" s="68"/>
    </row>
    <row r="544" spans="7:7">
      <c r="G544" s="68"/>
    </row>
    <row r="545" spans="7:7">
      <c r="G545" s="68"/>
    </row>
    <row r="546" spans="7:7">
      <c r="G546" s="68"/>
    </row>
    <row r="547" spans="7:7">
      <c r="G547" s="68"/>
    </row>
    <row r="548" spans="7:7">
      <c r="G548" s="68"/>
    </row>
    <row r="549" spans="7:7">
      <c r="G549" s="68"/>
    </row>
    <row r="550" spans="7:7">
      <c r="G550" s="68"/>
    </row>
    <row r="551" spans="7:7">
      <c r="G551" s="68"/>
    </row>
    <row r="552" spans="7:7">
      <c r="G552" s="68"/>
    </row>
    <row r="553" spans="7:7">
      <c r="G553" s="68"/>
    </row>
    <row r="554" spans="7:7">
      <c r="G554" s="68"/>
    </row>
    <row r="555" spans="7:7">
      <c r="G555" s="68"/>
    </row>
    <row r="556" spans="7:7">
      <c r="G556" s="68"/>
    </row>
    <row r="557" spans="7:7">
      <c r="G557" s="68"/>
    </row>
    <row r="558" spans="7:7">
      <c r="G558" s="68"/>
    </row>
    <row r="559" spans="7:7">
      <c r="G559" s="68"/>
    </row>
    <row r="560" spans="7:7">
      <c r="G560" s="68"/>
    </row>
    <row r="561" spans="7:7">
      <c r="G561" s="68"/>
    </row>
    <row r="562" spans="7:7">
      <c r="G562" s="68"/>
    </row>
    <row r="563" spans="7:7">
      <c r="G563" s="68"/>
    </row>
    <row r="564" spans="7:7">
      <c r="G564" s="68"/>
    </row>
    <row r="565" spans="7:7">
      <c r="G565" s="68"/>
    </row>
    <row r="566" spans="7:7">
      <c r="G566" s="68"/>
    </row>
    <row r="567" spans="7:7">
      <c r="G567" s="68"/>
    </row>
    <row r="568" spans="7:7">
      <c r="G568" s="68"/>
    </row>
    <row r="569" spans="7:7">
      <c r="G569" s="68"/>
    </row>
    <row r="570" spans="7:7">
      <c r="G570" s="68"/>
    </row>
    <row r="571" spans="7:7">
      <c r="G571" s="68"/>
    </row>
    <row r="572" spans="7:7">
      <c r="G572" s="68"/>
    </row>
    <row r="573" spans="7:7">
      <c r="G573" s="68"/>
    </row>
    <row r="574" spans="7:7">
      <c r="G574" s="68"/>
    </row>
    <row r="575" spans="7:7">
      <c r="G575" s="68"/>
    </row>
    <row r="576" spans="7:7">
      <c r="G576" s="68"/>
    </row>
    <row r="577" spans="7:7">
      <c r="G577" s="68"/>
    </row>
    <row r="578" spans="7:7">
      <c r="G578" s="68"/>
    </row>
    <row r="579" spans="7:7">
      <c r="G579" s="68"/>
    </row>
    <row r="580" spans="7:7">
      <c r="G580" s="68"/>
    </row>
    <row r="581" spans="7:7">
      <c r="G581" s="68"/>
    </row>
    <row r="582" spans="7:7">
      <c r="G582" s="68"/>
    </row>
    <row r="583" spans="7:7">
      <c r="G583" s="68"/>
    </row>
    <row r="584" spans="7:7">
      <c r="G584" s="68"/>
    </row>
    <row r="585" spans="7:7">
      <c r="G585" s="68"/>
    </row>
    <row r="586" spans="7:7">
      <c r="G586" s="68"/>
    </row>
    <row r="587" spans="7:7">
      <c r="G587" s="68"/>
    </row>
    <row r="588" spans="7:7">
      <c r="G588" s="68"/>
    </row>
    <row r="589" spans="7:7">
      <c r="G589" s="68"/>
    </row>
    <row r="590" spans="7:7">
      <c r="G590" s="68"/>
    </row>
    <row r="591" spans="7:7">
      <c r="G591" s="68"/>
    </row>
    <row r="592" spans="7:7">
      <c r="G592" s="68"/>
    </row>
    <row r="593" spans="7:7">
      <c r="G593" s="68"/>
    </row>
    <row r="594" spans="7:7">
      <c r="G594" s="68"/>
    </row>
    <row r="595" spans="7:7">
      <c r="G595" s="68"/>
    </row>
    <row r="596" spans="7:7">
      <c r="G596" s="68"/>
    </row>
    <row r="597" spans="7:7">
      <c r="G597" s="68"/>
    </row>
    <row r="598" spans="7:7">
      <c r="G598" s="68"/>
    </row>
    <row r="599" spans="7:7">
      <c r="G599" s="68"/>
    </row>
    <row r="600" spans="7:7">
      <c r="G600" s="68"/>
    </row>
    <row r="601" spans="7:7">
      <c r="G601" s="68"/>
    </row>
    <row r="602" spans="7:7">
      <c r="G602" s="68"/>
    </row>
    <row r="603" spans="7:7">
      <c r="G603" s="68"/>
    </row>
    <row r="604" spans="7:7">
      <c r="G604" s="68"/>
    </row>
    <row r="605" spans="7:7">
      <c r="G605" s="68"/>
    </row>
    <row r="606" spans="7:7">
      <c r="G606" s="68"/>
    </row>
    <row r="607" spans="7:7">
      <c r="G607" s="68"/>
    </row>
    <row r="608" spans="7:7">
      <c r="G608" s="68"/>
    </row>
    <row r="609" spans="7:7">
      <c r="G609" s="68"/>
    </row>
    <row r="610" spans="7:7">
      <c r="G610" s="68"/>
    </row>
    <row r="611" spans="7:7">
      <c r="G611" s="68"/>
    </row>
    <row r="612" spans="7:7">
      <c r="G612" s="68"/>
    </row>
    <row r="613" spans="7:7">
      <c r="G613" s="68"/>
    </row>
    <row r="614" spans="7:7">
      <c r="G614" s="68"/>
    </row>
    <row r="615" spans="7:7">
      <c r="G615" s="68"/>
    </row>
    <row r="616" spans="7:7">
      <c r="G616" s="68"/>
    </row>
    <row r="617" spans="7:7">
      <c r="G617" s="68"/>
    </row>
    <row r="618" spans="7:7">
      <c r="G618" s="68"/>
    </row>
    <row r="619" spans="7:7">
      <c r="G619" s="68"/>
    </row>
    <row r="620" spans="7:7">
      <c r="G620" s="68"/>
    </row>
    <row r="621" spans="7:7">
      <c r="G621" s="68"/>
    </row>
    <row r="622" spans="7:7">
      <c r="G622" s="68"/>
    </row>
    <row r="623" spans="7:7">
      <c r="G623" s="68"/>
    </row>
    <row r="624" spans="7:7">
      <c r="G624" s="68"/>
    </row>
    <row r="625" spans="7:7">
      <c r="G625" s="68"/>
    </row>
    <row r="626" spans="7:7">
      <c r="G626" s="68"/>
    </row>
    <row r="627" spans="7:7">
      <c r="G627" s="68"/>
    </row>
    <row r="628" spans="7:7">
      <c r="G628" s="68"/>
    </row>
    <row r="629" spans="7:7">
      <c r="G629" s="68"/>
    </row>
    <row r="630" spans="7:7">
      <c r="G630" s="68"/>
    </row>
    <row r="631" spans="7:7">
      <c r="G631" s="68"/>
    </row>
    <row r="632" spans="7:7">
      <c r="G632" s="68"/>
    </row>
    <row r="633" spans="7:7">
      <c r="G633" s="68"/>
    </row>
    <row r="634" spans="7:7">
      <c r="G634" s="68"/>
    </row>
    <row r="635" spans="7:7">
      <c r="G635" s="68"/>
    </row>
    <row r="636" spans="7:7">
      <c r="G636" s="68"/>
    </row>
    <row r="637" spans="7:7">
      <c r="G637" s="68"/>
    </row>
    <row r="638" spans="7:7">
      <c r="G638" s="68"/>
    </row>
    <row r="639" spans="7:7">
      <c r="G639" s="68"/>
    </row>
    <row r="640" spans="7:7">
      <c r="G640" s="68"/>
    </row>
    <row r="641" spans="7:7">
      <c r="G641" s="68"/>
    </row>
    <row r="642" spans="7:7">
      <c r="G642" s="68"/>
    </row>
    <row r="643" spans="7:7">
      <c r="G643" s="68"/>
    </row>
    <row r="644" spans="7:7">
      <c r="G644" s="68"/>
    </row>
    <row r="645" spans="7:7">
      <c r="G645" s="68"/>
    </row>
    <row r="646" spans="7:7">
      <c r="G646" s="68"/>
    </row>
    <row r="647" spans="7:7">
      <c r="G647" s="68"/>
    </row>
    <row r="648" spans="7:7">
      <c r="G648" s="68"/>
    </row>
    <row r="649" spans="7:7">
      <c r="G649" s="68"/>
    </row>
    <row r="650" spans="7:7">
      <c r="G650" s="68"/>
    </row>
    <row r="651" spans="7:7">
      <c r="G651" s="68"/>
    </row>
    <row r="652" spans="7:7">
      <c r="G652" s="68"/>
    </row>
    <row r="653" spans="7:7">
      <c r="G653" s="68"/>
    </row>
    <row r="654" spans="7:7">
      <c r="G654" s="68"/>
    </row>
    <row r="655" spans="7:7">
      <c r="G655" s="68"/>
    </row>
    <row r="656" spans="7:7">
      <c r="G656" s="68"/>
    </row>
    <row r="657" spans="7:7">
      <c r="G657" s="68"/>
    </row>
    <row r="658" spans="7:7">
      <c r="G658" s="68"/>
    </row>
    <row r="659" spans="7:7">
      <c r="G659" s="68"/>
    </row>
    <row r="660" spans="7:7">
      <c r="G660" s="68"/>
    </row>
    <row r="661" spans="7:7">
      <c r="G661" s="68"/>
    </row>
    <row r="662" spans="7:7">
      <c r="G662" s="68"/>
    </row>
    <row r="663" spans="7:7">
      <c r="G663" s="68"/>
    </row>
    <row r="664" spans="7:7">
      <c r="G664" s="68"/>
    </row>
    <row r="665" spans="7:7">
      <c r="G665" s="68"/>
    </row>
    <row r="666" spans="7:7">
      <c r="G666" s="68"/>
    </row>
    <row r="667" spans="7:7">
      <c r="G667" s="68"/>
    </row>
    <row r="668" spans="7:7">
      <c r="G668" s="68"/>
    </row>
    <row r="669" spans="7:7">
      <c r="G669" s="68"/>
    </row>
    <row r="670" spans="7:7">
      <c r="G670" s="68"/>
    </row>
    <row r="671" spans="7:7">
      <c r="G671" s="68"/>
    </row>
    <row r="672" spans="7:7">
      <c r="G672" s="68"/>
    </row>
    <row r="673" spans="7:7">
      <c r="G673" s="68"/>
    </row>
    <row r="674" spans="7:7">
      <c r="G674" s="68"/>
    </row>
    <row r="675" spans="7:7">
      <c r="G675" s="68"/>
    </row>
    <row r="676" spans="7:7">
      <c r="G676" s="68"/>
    </row>
    <row r="677" spans="7:7">
      <c r="G677" s="68"/>
    </row>
    <row r="678" spans="7:7">
      <c r="G678" s="68"/>
    </row>
    <row r="679" spans="7:7">
      <c r="G679" s="68"/>
    </row>
    <row r="680" spans="7:7">
      <c r="G680" s="68"/>
    </row>
    <row r="681" spans="7:7">
      <c r="G681" s="68"/>
    </row>
    <row r="682" spans="7:7">
      <c r="G682" s="68"/>
    </row>
    <row r="683" spans="7:7">
      <c r="G683" s="68"/>
    </row>
    <row r="684" spans="7:7">
      <c r="G684" s="68"/>
    </row>
    <row r="685" spans="7:7">
      <c r="G685" s="68"/>
    </row>
    <row r="686" spans="7:7">
      <c r="G686" s="68"/>
    </row>
    <row r="687" spans="7:7">
      <c r="G687" s="68"/>
    </row>
    <row r="688" spans="7:7">
      <c r="G688" s="68"/>
    </row>
    <row r="689" spans="7:7">
      <c r="G689" s="68"/>
    </row>
    <row r="690" spans="7:7">
      <c r="G690" s="68"/>
    </row>
    <row r="691" spans="7:7">
      <c r="G691" s="68"/>
    </row>
    <row r="692" spans="7:7">
      <c r="G692" s="68"/>
    </row>
    <row r="693" spans="7:7">
      <c r="G693" s="68"/>
    </row>
    <row r="694" spans="7:7">
      <c r="G694" s="68"/>
    </row>
    <row r="695" spans="7:7">
      <c r="G695" s="68"/>
    </row>
    <row r="696" spans="7:7">
      <c r="G696" s="68"/>
    </row>
    <row r="697" spans="7:7">
      <c r="G697" s="68"/>
    </row>
    <row r="698" spans="7:7">
      <c r="G698" s="68"/>
    </row>
    <row r="699" spans="7:7">
      <c r="G699" s="68"/>
    </row>
    <row r="700" spans="7:7">
      <c r="G700" s="68"/>
    </row>
    <row r="701" spans="7:7">
      <c r="G701" s="68"/>
    </row>
    <row r="702" spans="7:7">
      <c r="G702" s="68"/>
    </row>
    <row r="703" spans="7:7">
      <c r="G703" s="68"/>
    </row>
    <row r="704" spans="7:7">
      <c r="G704" s="68"/>
    </row>
    <row r="705" spans="7:7">
      <c r="G705" s="68"/>
    </row>
    <row r="706" spans="7:7">
      <c r="G706" s="68"/>
    </row>
    <row r="707" spans="7:7">
      <c r="G707" s="68"/>
    </row>
    <row r="708" spans="7:7">
      <c r="G708" s="68"/>
    </row>
    <row r="709" spans="7:7">
      <c r="G709" s="68"/>
    </row>
    <row r="710" spans="7:7">
      <c r="G710" s="68"/>
    </row>
    <row r="711" spans="7:7">
      <c r="G711" s="68"/>
    </row>
    <row r="712" spans="7:7">
      <c r="G712" s="68"/>
    </row>
    <row r="713" spans="7:7">
      <c r="G713" s="68"/>
    </row>
    <row r="714" spans="7:7">
      <c r="G714" s="68"/>
    </row>
    <row r="715" spans="7:7">
      <c r="G715" s="68"/>
    </row>
    <row r="716" spans="7:7">
      <c r="G716" s="68"/>
    </row>
    <row r="717" spans="7:7">
      <c r="G717" s="68"/>
    </row>
    <row r="718" spans="7:7">
      <c r="G718" s="68"/>
    </row>
    <row r="719" spans="7:7">
      <c r="G719" s="68"/>
    </row>
    <row r="720" spans="7:7">
      <c r="G720" s="68"/>
    </row>
    <row r="721" spans="7:7">
      <c r="G721" s="68"/>
    </row>
    <row r="722" spans="7:7">
      <c r="G722" s="68"/>
    </row>
    <row r="723" spans="7:7">
      <c r="G723" s="68"/>
    </row>
    <row r="724" spans="7:7">
      <c r="G724" s="68"/>
    </row>
    <row r="725" spans="7:7">
      <c r="G725" s="68"/>
    </row>
    <row r="726" spans="7:7">
      <c r="G726" s="68"/>
    </row>
    <row r="727" spans="7:7">
      <c r="G727" s="68"/>
    </row>
    <row r="728" spans="7:7">
      <c r="G728" s="68"/>
    </row>
    <row r="729" spans="7:7">
      <c r="G729" s="68"/>
    </row>
    <row r="730" spans="7:7">
      <c r="G730" s="68"/>
    </row>
    <row r="731" spans="7:7">
      <c r="G731" s="68"/>
    </row>
    <row r="732" spans="7:7">
      <c r="G732" s="68"/>
    </row>
    <row r="733" spans="7:7">
      <c r="G733" s="68"/>
    </row>
    <row r="734" spans="7:7">
      <c r="G734" s="68"/>
    </row>
    <row r="735" spans="7:7">
      <c r="G735" s="68"/>
    </row>
    <row r="736" spans="7:7">
      <c r="G736" s="68"/>
    </row>
    <row r="737" spans="7:7">
      <c r="G737" s="68"/>
    </row>
    <row r="738" spans="7:7">
      <c r="G738" s="68"/>
    </row>
    <row r="739" spans="7:7">
      <c r="G739" s="68"/>
    </row>
    <row r="740" spans="7:7">
      <c r="G740" s="68"/>
    </row>
    <row r="741" spans="7:7">
      <c r="G741" s="68"/>
    </row>
    <row r="742" spans="7:7">
      <c r="G742" s="68"/>
    </row>
    <row r="743" spans="7:7">
      <c r="G743" s="68"/>
    </row>
    <row r="744" spans="7:7">
      <c r="G744" s="68"/>
    </row>
    <row r="745" spans="7:7">
      <c r="G745" s="68"/>
    </row>
    <row r="746" spans="7:7">
      <c r="G746" s="68"/>
    </row>
    <row r="747" spans="7:7">
      <c r="G747" s="68"/>
    </row>
    <row r="748" spans="7:7">
      <c r="G748" s="68"/>
    </row>
    <row r="749" spans="7:7">
      <c r="G749" s="68"/>
    </row>
    <row r="750" spans="7:7">
      <c r="G750" s="68"/>
    </row>
    <row r="751" spans="7:7">
      <c r="G751" s="68"/>
    </row>
    <row r="752" spans="7:7">
      <c r="G752" s="68"/>
    </row>
    <row r="753" spans="7:7">
      <c r="G753" s="68"/>
    </row>
    <row r="754" spans="7:7">
      <c r="G754" s="68"/>
    </row>
    <row r="755" spans="7:7">
      <c r="G755" s="68"/>
    </row>
    <row r="756" spans="7:7">
      <c r="G756" s="68"/>
    </row>
    <row r="757" spans="7:7">
      <c r="G757" s="68"/>
    </row>
    <row r="758" spans="7:7">
      <c r="G758" s="68"/>
    </row>
    <row r="759" spans="7:7">
      <c r="G759" s="68"/>
    </row>
    <row r="760" spans="7:7">
      <c r="G760" s="68"/>
    </row>
    <row r="761" spans="7:7">
      <c r="G761" s="68"/>
    </row>
    <row r="762" spans="7:7">
      <c r="G762" s="68"/>
    </row>
    <row r="763" spans="7:7">
      <c r="G763" s="68"/>
    </row>
    <row r="764" spans="7:7">
      <c r="G764" s="68"/>
    </row>
    <row r="765" spans="7:7">
      <c r="G765" s="68"/>
    </row>
    <row r="766" spans="7:7">
      <c r="G766" s="68"/>
    </row>
    <row r="767" spans="7:7">
      <c r="G767" s="68"/>
    </row>
    <row r="768" spans="7:7">
      <c r="G768" s="68"/>
    </row>
    <row r="769" spans="7:7">
      <c r="G769" s="68"/>
    </row>
    <row r="770" spans="7:7">
      <c r="G770" s="68"/>
    </row>
    <row r="771" spans="7:7">
      <c r="G771" s="68"/>
    </row>
    <row r="772" spans="7:7">
      <c r="G772" s="68"/>
    </row>
    <row r="773" spans="7:7">
      <c r="G773" s="68"/>
    </row>
    <row r="774" spans="7:7">
      <c r="G774" s="68"/>
    </row>
    <row r="775" spans="7:7">
      <c r="G775" s="68"/>
    </row>
    <row r="776" spans="7:7">
      <c r="G776" s="68"/>
    </row>
    <row r="777" spans="7:7">
      <c r="G777" s="68"/>
    </row>
    <row r="778" spans="7:7">
      <c r="G778" s="68"/>
    </row>
    <row r="779" spans="7:7">
      <c r="G779" s="68"/>
    </row>
    <row r="780" spans="7:7">
      <c r="G780" s="68"/>
    </row>
    <row r="781" spans="7:7">
      <c r="G781" s="68"/>
    </row>
    <row r="782" spans="7:7">
      <c r="G782" s="68"/>
    </row>
    <row r="783" spans="7:7">
      <c r="G783" s="68"/>
    </row>
    <row r="784" spans="7:7">
      <c r="G784" s="68"/>
    </row>
    <row r="785" spans="7:7">
      <c r="G785" s="68"/>
    </row>
    <row r="786" spans="7:7">
      <c r="G786" s="68"/>
    </row>
    <row r="787" spans="7:7">
      <c r="G787" s="68"/>
    </row>
    <row r="788" spans="7:7">
      <c r="G788" s="68"/>
    </row>
    <row r="789" spans="7:7">
      <c r="G789" s="68"/>
    </row>
    <row r="790" spans="7:7">
      <c r="G790" s="68"/>
    </row>
    <row r="791" spans="7:7">
      <c r="G791" s="68"/>
    </row>
    <row r="792" spans="7:7">
      <c r="G792" s="68"/>
    </row>
    <row r="793" spans="7:7">
      <c r="G793" s="68"/>
    </row>
    <row r="794" spans="7:7">
      <c r="G794" s="68"/>
    </row>
    <row r="795" spans="7:7">
      <c r="G795" s="68"/>
    </row>
    <row r="796" spans="7:7">
      <c r="G796" s="68"/>
    </row>
    <row r="797" spans="7:7">
      <c r="G797" s="68"/>
    </row>
    <row r="798" spans="7:7">
      <c r="G798" s="68"/>
    </row>
    <row r="799" spans="7:7">
      <c r="G799" s="68"/>
    </row>
    <row r="800" spans="7:7">
      <c r="G800" s="68"/>
    </row>
    <row r="801" spans="7:7">
      <c r="G801" s="68"/>
    </row>
    <row r="802" spans="7:7">
      <c r="G802" s="68"/>
    </row>
    <row r="803" spans="7:7">
      <c r="G803" s="68"/>
    </row>
    <row r="804" spans="7:7">
      <c r="G804" s="68"/>
    </row>
    <row r="805" spans="7:7">
      <c r="G805" s="68"/>
    </row>
    <row r="806" spans="7:7">
      <c r="G806" s="68"/>
    </row>
    <row r="807" spans="7:7">
      <c r="G807" s="68"/>
    </row>
    <row r="808" spans="7:7">
      <c r="G808" s="68"/>
    </row>
    <row r="809" spans="7:7">
      <c r="G809" s="68"/>
    </row>
    <row r="810" spans="7:7">
      <c r="G810" s="68"/>
    </row>
    <row r="811" spans="7:7">
      <c r="G811" s="68"/>
    </row>
    <row r="812" spans="7:7">
      <c r="G812" s="68"/>
    </row>
    <row r="813" spans="7:7">
      <c r="G813" s="68"/>
    </row>
    <row r="814" spans="7:7">
      <c r="G814" s="68"/>
    </row>
    <row r="815" spans="7:7">
      <c r="G815" s="68"/>
    </row>
    <row r="816" spans="7:7">
      <c r="G816" s="68"/>
    </row>
    <row r="817" spans="7:7">
      <c r="G817" s="68"/>
    </row>
    <row r="818" spans="7:7">
      <c r="G818" s="68"/>
    </row>
    <row r="819" spans="7:7">
      <c r="G819" s="68"/>
    </row>
    <row r="820" spans="7:7">
      <c r="G820" s="68"/>
    </row>
    <row r="821" spans="7:7">
      <c r="G821" s="68"/>
    </row>
    <row r="822" spans="7:7">
      <c r="G822" s="68"/>
    </row>
    <row r="823" spans="7:7">
      <c r="G823" s="68"/>
    </row>
    <row r="824" spans="7:7">
      <c r="G824" s="68"/>
    </row>
    <row r="825" spans="7:7">
      <c r="G825" s="68"/>
    </row>
    <row r="826" spans="7:7">
      <c r="G826" s="68"/>
    </row>
    <row r="827" spans="7:7">
      <c r="G827" s="68"/>
    </row>
    <row r="828" spans="7:7">
      <c r="G828" s="68"/>
    </row>
    <row r="829" spans="7:7">
      <c r="G829" s="68"/>
    </row>
    <row r="830" spans="7:7">
      <c r="G830" s="68"/>
    </row>
    <row r="831" spans="7:7">
      <c r="G831" s="68"/>
    </row>
    <row r="832" spans="7:7">
      <c r="G832" s="68"/>
    </row>
    <row r="833" spans="7:7">
      <c r="G833" s="68"/>
    </row>
    <row r="834" spans="7:7">
      <c r="G834" s="68"/>
    </row>
    <row r="835" spans="7:7">
      <c r="G835" s="68"/>
    </row>
    <row r="836" spans="7:7">
      <c r="G836" s="68"/>
    </row>
    <row r="837" spans="7:7">
      <c r="G837" s="68"/>
    </row>
    <row r="838" spans="7:7">
      <c r="G838" s="68"/>
    </row>
    <row r="839" spans="7:7">
      <c r="G839" s="68"/>
    </row>
    <row r="840" spans="7:7">
      <c r="G840" s="68"/>
    </row>
    <row r="841" spans="7:7">
      <c r="G841" s="68"/>
    </row>
    <row r="842" spans="7:7">
      <c r="G842" s="68"/>
    </row>
    <row r="843" spans="7:7">
      <c r="G843" s="68"/>
    </row>
    <row r="844" spans="7:7">
      <c r="G844" s="68"/>
    </row>
    <row r="845" spans="7:7">
      <c r="G845" s="68"/>
    </row>
    <row r="846" spans="7:7">
      <c r="G846" s="68"/>
    </row>
    <row r="847" spans="7:7">
      <c r="G847" s="68"/>
    </row>
    <row r="848" spans="7:7">
      <c r="G848" s="68"/>
    </row>
    <row r="849" spans="7:7">
      <c r="G849" s="68"/>
    </row>
    <row r="850" spans="7:7">
      <c r="G850" s="68"/>
    </row>
    <row r="851" spans="7:7">
      <c r="G851" s="68"/>
    </row>
    <row r="852" spans="7:7">
      <c r="G852" s="68"/>
    </row>
    <row r="853" spans="7:7">
      <c r="G853" s="68"/>
    </row>
    <row r="854" spans="7:7">
      <c r="G854" s="68"/>
    </row>
    <row r="855" spans="7:7">
      <c r="G855" s="68"/>
    </row>
    <row r="856" spans="7:7">
      <c r="G856" s="68"/>
    </row>
    <row r="857" spans="7:7">
      <c r="G857" s="68"/>
    </row>
    <row r="858" spans="7:7">
      <c r="G858" s="68"/>
    </row>
    <row r="859" spans="7:7">
      <c r="G859" s="68"/>
    </row>
    <row r="860" spans="7:7">
      <c r="G860" s="68"/>
    </row>
    <row r="861" spans="7:7">
      <c r="G861" s="68"/>
    </row>
    <row r="862" spans="7:7">
      <c r="G862" s="68"/>
    </row>
    <row r="863" spans="7:7">
      <c r="G863" s="68"/>
    </row>
    <row r="864" spans="7:7">
      <c r="G864" s="68"/>
    </row>
    <row r="865" spans="7:7">
      <c r="G865" s="68"/>
    </row>
    <row r="866" spans="7:7">
      <c r="G866" s="68"/>
    </row>
    <row r="867" spans="7:7">
      <c r="G867" s="68"/>
    </row>
    <row r="868" spans="7:7">
      <c r="G868" s="68"/>
    </row>
    <row r="869" spans="7:7">
      <c r="G869" s="68"/>
    </row>
    <row r="870" spans="7:7">
      <c r="G870" s="68"/>
    </row>
    <row r="871" spans="7:7">
      <c r="G871" s="68"/>
    </row>
    <row r="872" spans="7:7">
      <c r="G872" s="68"/>
    </row>
    <row r="873" spans="7:7">
      <c r="G873" s="68"/>
    </row>
    <row r="874" spans="7:7">
      <c r="G874" s="68"/>
    </row>
    <row r="875" spans="7:7">
      <c r="G875" s="68"/>
    </row>
    <row r="876" spans="7:7">
      <c r="G876" s="68"/>
    </row>
    <row r="877" spans="7:7">
      <c r="G877" s="68"/>
    </row>
    <row r="878" spans="7:7">
      <c r="G878" s="68"/>
    </row>
    <row r="879" spans="7:7">
      <c r="G879" s="68"/>
    </row>
    <row r="880" spans="7:7">
      <c r="G880" s="68"/>
    </row>
    <row r="881" spans="7:7">
      <c r="G881" s="68"/>
    </row>
    <row r="882" spans="7:7">
      <c r="G882" s="68"/>
    </row>
    <row r="883" spans="7:7">
      <c r="G883" s="68"/>
    </row>
    <row r="884" spans="7:7">
      <c r="G884" s="68"/>
    </row>
    <row r="885" spans="7:7">
      <c r="G885" s="68"/>
    </row>
    <row r="886" spans="7:7">
      <c r="G886" s="68"/>
    </row>
    <row r="887" spans="7:7">
      <c r="G887" s="68"/>
    </row>
    <row r="888" spans="7:7">
      <c r="G888" s="68"/>
    </row>
    <row r="889" spans="7:7">
      <c r="G889" s="68"/>
    </row>
    <row r="890" spans="7:7">
      <c r="G890" s="68"/>
    </row>
    <row r="891" spans="7:7">
      <c r="G891" s="68"/>
    </row>
    <row r="892" spans="7:7">
      <c r="G892" s="68"/>
    </row>
    <row r="893" spans="7:7">
      <c r="G893" s="68"/>
    </row>
    <row r="894" spans="7:7">
      <c r="G894" s="68"/>
    </row>
    <row r="895" spans="7:7">
      <c r="G895" s="68"/>
    </row>
    <row r="896" spans="7:7">
      <c r="G896" s="68"/>
    </row>
    <row r="897" spans="7:7">
      <c r="G897" s="68"/>
    </row>
    <row r="898" spans="7:7">
      <c r="G898" s="68"/>
    </row>
    <row r="899" spans="7:7">
      <c r="G899" s="68"/>
    </row>
    <row r="900" spans="7:7">
      <c r="G900" s="68"/>
    </row>
    <row r="901" spans="7:7">
      <c r="G901" s="68"/>
    </row>
    <row r="902" spans="7:7">
      <c r="G902" s="68"/>
    </row>
    <row r="903" spans="7:7">
      <c r="G903" s="68"/>
    </row>
    <row r="904" spans="7:7">
      <c r="G904" s="68"/>
    </row>
    <row r="905" spans="7:7">
      <c r="G905" s="68"/>
    </row>
    <row r="906" spans="7:7">
      <c r="G906" s="68"/>
    </row>
    <row r="907" spans="7:7">
      <c r="G907" s="68"/>
    </row>
    <row r="908" spans="7:7">
      <c r="G908" s="68"/>
    </row>
    <row r="909" spans="7:7">
      <c r="G909" s="68"/>
    </row>
    <row r="910" spans="7:7">
      <c r="G910" s="68"/>
    </row>
    <row r="911" spans="7:7">
      <c r="G911" s="68"/>
    </row>
    <row r="912" spans="7:7">
      <c r="G912" s="68"/>
    </row>
    <row r="913" spans="7:7">
      <c r="G913" s="68"/>
    </row>
    <row r="914" spans="7:7">
      <c r="G914" s="68"/>
    </row>
    <row r="915" spans="7:7">
      <c r="G915" s="68"/>
    </row>
    <row r="916" spans="7:7">
      <c r="G916" s="68"/>
    </row>
    <row r="917" spans="7:7">
      <c r="G917" s="68"/>
    </row>
    <row r="918" spans="7:7">
      <c r="G918" s="68"/>
    </row>
    <row r="919" spans="7:7">
      <c r="G919" s="68"/>
    </row>
    <row r="920" spans="7:7">
      <c r="G920" s="68"/>
    </row>
    <row r="921" spans="7:7">
      <c r="G921" s="68"/>
    </row>
    <row r="922" spans="7:7">
      <c r="G922" s="68"/>
    </row>
    <row r="923" spans="7:7">
      <c r="G923" s="68"/>
    </row>
    <row r="924" spans="7:7">
      <c r="G924" s="68"/>
    </row>
    <row r="925" spans="7:7">
      <c r="G925" s="68"/>
    </row>
    <row r="926" spans="7:7">
      <c r="G926" s="68"/>
    </row>
    <row r="927" spans="7:7">
      <c r="G927" s="68"/>
    </row>
    <row r="928" spans="7:7">
      <c r="G928" s="68"/>
    </row>
    <row r="929" spans="7:7">
      <c r="G929" s="68"/>
    </row>
    <row r="930" spans="7:7">
      <c r="G930" s="68"/>
    </row>
    <row r="931" spans="7:7">
      <c r="G931" s="68"/>
    </row>
    <row r="932" spans="7:7">
      <c r="G932" s="68"/>
    </row>
    <row r="933" spans="7:7">
      <c r="G933" s="68"/>
    </row>
    <row r="934" spans="7:7">
      <c r="G934" s="68"/>
    </row>
    <row r="935" spans="7:7">
      <c r="G935" s="68"/>
    </row>
    <row r="936" spans="7:7">
      <c r="G936" s="68"/>
    </row>
    <row r="937" spans="7:7">
      <c r="G937" s="68"/>
    </row>
    <row r="938" spans="7:7">
      <c r="G938" s="68"/>
    </row>
    <row r="939" spans="7:7">
      <c r="G939" s="68"/>
    </row>
    <row r="940" spans="7:7">
      <c r="G940" s="68"/>
    </row>
    <row r="941" spans="7:7">
      <c r="G941" s="68"/>
    </row>
    <row r="942" spans="7:7">
      <c r="G942" s="68"/>
    </row>
    <row r="943" spans="7:7">
      <c r="G943" s="68"/>
    </row>
    <row r="944" spans="7:7">
      <c r="G944" s="68"/>
    </row>
    <row r="945" spans="7:7">
      <c r="G945" s="68"/>
    </row>
    <row r="946" spans="7:7">
      <c r="G946" s="68"/>
    </row>
    <row r="947" spans="7:7">
      <c r="G947" s="68"/>
    </row>
    <row r="948" spans="7:7">
      <c r="G948" s="68"/>
    </row>
    <row r="949" spans="7:7">
      <c r="G949" s="68"/>
    </row>
    <row r="950" spans="7:7">
      <c r="G950" s="68"/>
    </row>
    <row r="951" spans="7:7">
      <c r="G951" s="68"/>
    </row>
    <row r="952" spans="7:7">
      <c r="G952" s="68"/>
    </row>
    <row r="953" spans="7:7">
      <c r="G953" s="68"/>
    </row>
    <row r="954" spans="7:7">
      <c r="G954" s="68"/>
    </row>
    <row r="955" spans="7:7">
      <c r="G955" s="68"/>
    </row>
    <row r="956" spans="7:7">
      <c r="G956" s="68"/>
    </row>
    <row r="957" spans="7:7">
      <c r="G957" s="68"/>
    </row>
    <row r="958" spans="7:7">
      <c r="G958" s="68"/>
    </row>
    <row r="959" spans="7:7">
      <c r="G959" s="68"/>
    </row>
    <row r="960" spans="7:7">
      <c r="G960" s="68"/>
    </row>
    <row r="961" spans="7:7">
      <c r="G961" s="68"/>
    </row>
    <row r="962" spans="7:7">
      <c r="G962" s="68"/>
    </row>
    <row r="963" spans="7:7">
      <c r="G963" s="68"/>
    </row>
    <row r="964" spans="7:7">
      <c r="G964" s="68"/>
    </row>
    <row r="965" spans="7:7">
      <c r="G965" s="68"/>
    </row>
    <row r="966" spans="7:7">
      <c r="G966" s="68"/>
    </row>
    <row r="967" spans="7:7">
      <c r="G967" s="68"/>
    </row>
    <row r="968" spans="7:7">
      <c r="G968" s="68"/>
    </row>
    <row r="969" spans="7:7">
      <c r="G969" s="68"/>
    </row>
    <row r="970" spans="7:7">
      <c r="G970" s="68"/>
    </row>
    <row r="971" spans="7:7">
      <c r="G971" s="68"/>
    </row>
    <row r="972" spans="7:7">
      <c r="G972" s="68"/>
    </row>
    <row r="973" spans="7:7">
      <c r="G973" s="68"/>
    </row>
    <row r="974" spans="7:7">
      <c r="G974" s="68"/>
    </row>
    <row r="975" spans="7:7">
      <c r="G975" s="68"/>
    </row>
    <row r="976" spans="7:7">
      <c r="G976" s="68"/>
    </row>
    <row r="977" spans="7:7">
      <c r="G977" s="68"/>
    </row>
    <row r="978" spans="7:7">
      <c r="G978" s="68"/>
    </row>
    <row r="979" spans="7:7">
      <c r="G979" s="68"/>
    </row>
    <row r="980" spans="7:7">
      <c r="G980" s="68"/>
    </row>
    <row r="981" spans="7:7">
      <c r="G981" s="68"/>
    </row>
    <row r="982" spans="7:7">
      <c r="G982" s="68"/>
    </row>
    <row r="983" spans="7:7">
      <c r="G983" s="68"/>
    </row>
    <row r="984" spans="7:7">
      <c r="G984" s="68"/>
    </row>
    <row r="985" spans="7:7">
      <c r="G985" s="68"/>
    </row>
    <row r="986" spans="7:7">
      <c r="G986" s="68"/>
    </row>
    <row r="987" spans="7:7">
      <c r="G987" s="68"/>
    </row>
    <row r="988" spans="7:7">
      <c r="G988" s="68"/>
    </row>
    <row r="989" spans="7:7">
      <c r="G989" s="68"/>
    </row>
    <row r="990" spans="7:7">
      <c r="G990" s="68"/>
    </row>
    <row r="991" spans="7:7">
      <c r="G991" s="68"/>
    </row>
    <row r="992" spans="7:7">
      <c r="G992" s="68"/>
    </row>
    <row r="993" spans="7:7">
      <c r="G993" s="68"/>
    </row>
    <row r="994" spans="7:7">
      <c r="G994" s="68"/>
    </row>
    <row r="995" spans="7:7">
      <c r="G995" s="68"/>
    </row>
    <row r="996" spans="7:7">
      <c r="G996" s="68"/>
    </row>
    <row r="997" spans="7:7">
      <c r="G997" s="68"/>
    </row>
    <row r="998" spans="7:7">
      <c r="G998" s="68"/>
    </row>
    <row r="999" spans="7:7">
      <c r="G999" s="68"/>
    </row>
    <row r="1000" spans="7:7">
      <c r="G1000" s="68"/>
    </row>
    <row r="1001" spans="7:7">
      <c r="G1001" s="68"/>
    </row>
    <row r="1002" spans="7:7">
      <c r="G1002" s="68"/>
    </row>
    <row r="1003" spans="7:7">
      <c r="G1003" s="68"/>
    </row>
    <row r="1004" spans="7:7">
      <c r="G1004" s="68"/>
    </row>
    <row r="1005" spans="7:7">
      <c r="G1005" s="68"/>
    </row>
    <row r="1006" spans="7:7">
      <c r="G1006" s="68"/>
    </row>
    <row r="1007" spans="7:7">
      <c r="G1007" s="68"/>
    </row>
    <row r="1008" spans="7:7">
      <c r="G1008" s="68"/>
    </row>
    <row r="1009" spans="7:7">
      <c r="G1009" s="68"/>
    </row>
    <row r="1010" spans="7:7">
      <c r="G1010" s="68"/>
    </row>
    <row r="1011" spans="7:7">
      <c r="G1011" s="68"/>
    </row>
    <row r="1012" spans="7:7">
      <c r="G1012" s="68"/>
    </row>
    <row r="1013" spans="7:7">
      <c r="G1013" s="68"/>
    </row>
    <row r="1014" spans="7:7">
      <c r="G1014" s="68"/>
    </row>
    <row r="1015" spans="7:7">
      <c r="G1015" s="68"/>
    </row>
    <row r="1016" spans="7:7">
      <c r="G1016" s="68"/>
    </row>
    <row r="1017" spans="7:7">
      <c r="G1017" s="68"/>
    </row>
    <row r="1018" spans="7:7">
      <c r="G1018" s="68"/>
    </row>
    <row r="1019" spans="7:7">
      <c r="G1019" s="68"/>
    </row>
    <row r="1020" spans="7:7">
      <c r="G1020" s="68"/>
    </row>
    <row r="1021" spans="7:7">
      <c r="G1021" s="68"/>
    </row>
    <row r="1022" spans="7:7">
      <c r="G1022" s="68"/>
    </row>
    <row r="1023" spans="7:7">
      <c r="G1023" s="68"/>
    </row>
    <row r="1024" spans="7:7">
      <c r="G1024" s="68"/>
    </row>
    <row r="1025" spans="7:7">
      <c r="G1025" s="68"/>
    </row>
    <row r="1026" spans="7:7">
      <c r="G1026" s="68"/>
    </row>
    <row r="1027" spans="7:7">
      <c r="G1027" s="68"/>
    </row>
    <row r="1028" spans="7:7">
      <c r="G1028" s="68"/>
    </row>
    <row r="1029" spans="7:7">
      <c r="G1029" s="68"/>
    </row>
    <row r="1030" spans="7:7">
      <c r="G1030" s="68"/>
    </row>
    <row r="1031" spans="7:7">
      <c r="G1031" s="68"/>
    </row>
    <row r="1032" spans="7:7">
      <c r="G1032" s="68"/>
    </row>
    <row r="1033" spans="7:7">
      <c r="G1033" s="68"/>
    </row>
    <row r="1034" spans="7:7">
      <c r="G1034" s="68"/>
    </row>
    <row r="1035" spans="7:7">
      <c r="G1035" s="68"/>
    </row>
    <row r="1036" spans="7:7">
      <c r="G1036" s="68"/>
    </row>
    <row r="1037" spans="7:7">
      <c r="G1037" s="68"/>
    </row>
    <row r="1038" spans="7:7">
      <c r="G1038" s="68"/>
    </row>
    <row r="1039" spans="7:7">
      <c r="G1039" s="68"/>
    </row>
    <row r="1040" spans="7:7">
      <c r="G1040" s="68"/>
    </row>
    <row r="1041" spans="7:7">
      <c r="G1041" s="68"/>
    </row>
    <row r="1042" spans="7:7">
      <c r="G1042" s="68"/>
    </row>
    <row r="1043" spans="7:7">
      <c r="G1043" s="68"/>
    </row>
    <row r="1044" spans="7:7">
      <c r="G1044" s="68"/>
    </row>
    <row r="1045" spans="7:7">
      <c r="G1045" s="68"/>
    </row>
    <row r="1046" spans="7:7">
      <c r="G1046" s="68"/>
    </row>
    <row r="1047" spans="7:7">
      <c r="G1047" s="68"/>
    </row>
    <row r="1048" spans="7:7">
      <c r="G1048" s="68"/>
    </row>
    <row r="1049" spans="7:7">
      <c r="G1049" s="68"/>
    </row>
    <row r="1050" spans="7:7">
      <c r="G1050" s="68"/>
    </row>
    <row r="1051" spans="7:7">
      <c r="G1051" s="68"/>
    </row>
    <row r="1052" spans="7:7">
      <c r="G1052" s="68"/>
    </row>
    <row r="1053" spans="7:7">
      <c r="G1053" s="68"/>
    </row>
    <row r="1054" spans="7:7">
      <c r="G1054" s="68"/>
    </row>
    <row r="1055" spans="7:7">
      <c r="G1055" s="68"/>
    </row>
    <row r="1056" spans="7:7">
      <c r="G1056" s="68"/>
    </row>
    <row r="1057" spans="7:7">
      <c r="G1057" s="68"/>
    </row>
    <row r="1058" spans="7:7">
      <c r="G1058" s="68"/>
    </row>
    <row r="1059" spans="7:7">
      <c r="G1059" s="68"/>
    </row>
    <row r="1060" spans="7:7">
      <c r="G1060" s="68"/>
    </row>
    <row r="1061" spans="7:7">
      <c r="G1061" s="68"/>
    </row>
    <row r="1062" spans="7:7">
      <c r="G1062" s="68"/>
    </row>
    <row r="1063" spans="7:7">
      <c r="G1063" s="68"/>
    </row>
    <row r="1064" spans="7:7">
      <c r="G1064" s="68"/>
    </row>
    <row r="1065" spans="7:7">
      <c r="G1065" s="68"/>
    </row>
    <row r="1066" spans="7:7">
      <c r="G1066" s="68"/>
    </row>
    <row r="1067" spans="7:7">
      <c r="G1067" s="68"/>
    </row>
    <row r="1068" spans="7:7">
      <c r="G1068" s="68"/>
    </row>
    <row r="1069" spans="7:7">
      <c r="G1069" s="68"/>
    </row>
    <row r="1070" spans="7:7">
      <c r="G1070" s="68"/>
    </row>
    <row r="1071" spans="7:7">
      <c r="G1071" s="68"/>
    </row>
    <row r="1072" spans="7:7">
      <c r="G1072" s="68"/>
    </row>
    <row r="1073" spans="7:7">
      <c r="G1073" s="68"/>
    </row>
    <row r="1074" spans="7:7">
      <c r="G1074" s="68"/>
    </row>
    <row r="1075" spans="7:7">
      <c r="G1075" s="68"/>
    </row>
    <row r="1076" spans="7:7">
      <c r="G1076" s="68"/>
    </row>
    <row r="1077" spans="7:7">
      <c r="G1077" s="68"/>
    </row>
    <row r="1078" spans="7:7">
      <c r="G1078" s="68"/>
    </row>
    <row r="1079" spans="7:7">
      <c r="G1079" s="68"/>
    </row>
    <row r="1080" spans="7:7">
      <c r="G1080" s="68"/>
    </row>
    <row r="1081" spans="7:7">
      <c r="G1081" s="68"/>
    </row>
    <row r="1082" spans="7:7">
      <c r="G1082" s="68"/>
    </row>
    <row r="1083" spans="7:7">
      <c r="G1083" s="68"/>
    </row>
    <row r="1084" spans="7:7">
      <c r="G1084" s="68"/>
    </row>
    <row r="1085" spans="7:7">
      <c r="G1085" s="68"/>
    </row>
    <row r="1086" spans="7:7">
      <c r="G1086" s="68"/>
    </row>
    <row r="1087" spans="7:7">
      <c r="G1087" s="68"/>
    </row>
    <row r="1088" spans="7:7">
      <c r="G1088" s="68"/>
    </row>
    <row r="1089" spans="7:7">
      <c r="G1089" s="68"/>
    </row>
    <row r="1090" spans="7:7">
      <c r="G1090" s="68"/>
    </row>
    <row r="1091" spans="7:7">
      <c r="G1091" s="68"/>
    </row>
    <row r="1092" spans="7:7">
      <c r="G1092" s="68"/>
    </row>
    <row r="1093" spans="7:7">
      <c r="G1093" s="68"/>
    </row>
    <row r="1094" spans="7:7">
      <c r="G1094" s="68"/>
    </row>
    <row r="1095" spans="7:7">
      <c r="G1095" s="68"/>
    </row>
    <row r="1096" spans="7:7">
      <c r="G1096" s="68"/>
    </row>
    <row r="1097" spans="7:7">
      <c r="G1097" s="68"/>
    </row>
    <row r="1098" spans="7:7">
      <c r="G1098" s="68"/>
    </row>
    <row r="1099" spans="7:7">
      <c r="G1099" s="68"/>
    </row>
    <row r="1100" spans="7:7">
      <c r="G1100" s="68"/>
    </row>
    <row r="1101" spans="7:7">
      <c r="G1101" s="68"/>
    </row>
    <row r="1102" spans="7:7">
      <c r="G1102" s="68"/>
    </row>
    <row r="1103" spans="7:7">
      <c r="G1103" s="68"/>
    </row>
    <row r="1104" spans="7:7">
      <c r="G1104" s="68"/>
    </row>
    <row r="1105" spans="7:7">
      <c r="G1105" s="68"/>
    </row>
    <row r="1106" spans="7:7">
      <c r="G1106" s="68"/>
    </row>
    <row r="1107" spans="7:7">
      <c r="G1107" s="68"/>
    </row>
    <row r="1108" spans="7:7">
      <c r="G1108" s="68"/>
    </row>
    <row r="1109" spans="7:7">
      <c r="G1109" s="68"/>
    </row>
    <row r="1110" spans="7:7">
      <c r="G1110" s="68"/>
    </row>
    <row r="1111" spans="7:7">
      <c r="G1111" s="68"/>
    </row>
    <row r="1112" spans="7:7">
      <c r="G1112" s="68"/>
    </row>
    <row r="1113" spans="7:7">
      <c r="G1113" s="68"/>
    </row>
    <row r="1114" spans="7:7">
      <c r="G1114" s="68"/>
    </row>
    <row r="1115" spans="7:7">
      <c r="G1115" s="68"/>
    </row>
    <row r="1116" spans="7:7">
      <c r="G1116" s="68"/>
    </row>
    <row r="1117" spans="7:7">
      <c r="G1117" s="68"/>
    </row>
    <row r="1118" spans="7:7">
      <c r="G1118" s="68"/>
    </row>
    <row r="1119" spans="7:7">
      <c r="G1119" s="68"/>
    </row>
    <row r="1120" spans="7:7">
      <c r="G1120" s="68"/>
    </row>
    <row r="1121" spans="7:7">
      <c r="G1121" s="68"/>
    </row>
    <row r="1122" spans="7:7">
      <c r="G1122" s="68"/>
    </row>
    <row r="1123" spans="7:7">
      <c r="G1123" s="68"/>
    </row>
    <row r="1124" spans="7:7">
      <c r="G1124" s="68"/>
    </row>
    <row r="1125" spans="7:7">
      <c r="G1125" s="68"/>
    </row>
    <row r="1126" spans="7:7">
      <c r="G1126" s="68"/>
    </row>
    <row r="1127" spans="7:7">
      <c r="G1127" s="68"/>
    </row>
    <row r="1128" spans="7:7">
      <c r="G1128" s="68"/>
    </row>
    <row r="1129" spans="7:7">
      <c r="G1129" s="68"/>
    </row>
    <row r="1130" spans="7:7">
      <c r="G1130" s="68"/>
    </row>
    <row r="1131" spans="7:7">
      <c r="G1131" s="68"/>
    </row>
    <row r="1132" spans="7:7">
      <c r="G1132" s="68"/>
    </row>
    <row r="1133" spans="7:7">
      <c r="G1133" s="68"/>
    </row>
    <row r="1134" spans="7:7">
      <c r="G1134" s="68"/>
    </row>
    <row r="1135" spans="7:7">
      <c r="G1135" s="68"/>
    </row>
    <row r="1136" spans="7:7">
      <c r="G1136" s="68"/>
    </row>
    <row r="1137" spans="7:7">
      <c r="G1137" s="68"/>
    </row>
    <row r="1138" spans="7:7">
      <c r="G1138" s="68"/>
    </row>
    <row r="1139" spans="7:7">
      <c r="G1139" s="68"/>
    </row>
    <row r="1140" spans="7:7">
      <c r="G1140" s="68"/>
    </row>
    <row r="1141" spans="7:7">
      <c r="G1141" s="68"/>
    </row>
    <row r="1142" spans="7:7">
      <c r="G1142" s="68"/>
    </row>
    <row r="1143" spans="7:7">
      <c r="G1143" s="68"/>
    </row>
    <row r="1144" spans="7:7">
      <c r="G1144" s="68"/>
    </row>
    <row r="1145" spans="7:7">
      <c r="G1145" s="68"/>
    </row>
    <row r="1146" spans="7:7">
      <c r="G1146" s="68"/>
    </row>
    <row r="1147" spans="7:7">
      <c r="G1147" s="68"/>
    </row>
    <row r="1148" spans="7:7">
      <c r="G1148" s="68"/>
    </row>
    <row r="1149" spans="7:7">
      <c r="G1149" s="68"/>
    </row>
    <row r="1150" spans="7:7">
      <c r="G1150" s="68"/>
    </row>
    <row r="1151" spans="7:7">
      <c r="G1151" s="68"/>
    </row>
    <row r="1152" spans="7:7">
      <c r="G1152" s="68"/>
    </row>
    <row r="1153" spans="7:7">
      <c r="G1153" s="68"/>
    </row>
    <row r="1154" spans="7:7">
      <c r="G1154" s="68"/>
    </row>
    <row r="1155" spans="7:7">
      <c r="G1155" s="68"/>
    </row>
    <row r="1156" spans="7:7">
      <c r="G1156" s="68"/>
    </row>
    <row r="1157" spans="7:7">
      <c r="G1157" s="68"/>
    </row>
    <row r="1158" spans="7:7">
      <c r="G1158" s="68"/>
    </row>
    <row r="1159" spans="7:7">
      <c r="G1159" s="68"/>
    </row>
    <row r="1160" spans="7:7">
      <c r="G1160" s="68"/>
    </row>
    <row r="1161" spans="7:7">
      <c r="G1161" s="68"/>
    </row>
    <row r="1162" spans="7:7">
      <c r="G1162" s="68"/>
    </row>
    <row r="1163" spans="7:7">
      <c r="G1163" s="68"/>
    </row>
    <row r="1164" spans="7:7">
      <c r="G1164" s="68"/>
    </row>
    <row r="1165" spans="7:7">
      <c r="G1165" s="68"/>
    </row>
    <row r="1166" spans="7:7">
      <c r="G1166" s="68"/>
    </row>
    <row r="1167" spans="7:7">
      <c r="G1167" s="68"/>
    </row>
    <row r="1168" spans="7:7">
      <c r="G1168" s="68"/>
    </row>
    <row r="1169" spans="7:7">
      <c r="G1169" s="68"/>
    </row>
    <row r="1170" spans="7:7">
      <c r="G1170" s="68"/>
    </row>
    <row r="1171" spans="7:7">
      <c r="G1171" s="68"/>
    </row>
    <row r="1172" spans="7:7">
      <c r="G1172" s="68"/>
    </row>
    <row r="1173" spans="7:7">
      <c r="G1173" s="68"/>
    </row>
    <row r="1174" spans="7:7">
      <c r="G1174" s="68"/>
    </row>
    <row r="1175" spans="7:7">
      <c r="G1175" s="68"/>
    </row>
    <row r="1176" spans="7:7">
      <c r="G1176" s="68"/>
    </row>
    <row r="1177" spans="7:7">
      <c r="G1177" s="68"/>
    </row>
    <row r="1178" spans="7:7">
      <c r="G1178" s="68"/>
    </row>
    <row r="1179" spans="7:7">
      <c r="G1179" s="68"/>
    </row>
    <row r="1180" spans="7:7">
      <c r="G1180" s="68"/>
    </row>
    <row r="1181" spans="7:7">
      <c r="G1181" s="68"/>
    </row>
    <row r="1182" spans="7:7">
      <c r="G1182" s="68"/>
    </row>
    <row r="1183" spans="7:7">
      <c r="G1183" s="68"/>
    </row>
    <row r="1184" spans="7:7">
      <c r="G1184" s="68"/>
    </row>
    <row r="1185" spans="7:7">
      <c r="G1185" s="68"/>
    </row>
    <row r="1186" spans="7:7">
      <c r="G1186" s="68"/>
    </row>
    <row r="1187" spans="7:7">
      <c r="G1187" s="68"/>
    </row>
    <row r="1188" spans="7:7">
      <c r="G1188" s="68"/>
    </row>
    <row r="1189" spans="7:7">
      <c r="G1189" s="68"/>
    </row>
    <row r="1190" spans="7:7">
      <c r="G1190" s="68"/>
    </row>
    <row r="1191" spans="7:7">
      <c r="G1191" s="68"/>
    </row>
    <row r="1192" spans="7:7">
      <c r="G1192" s="68"/>
    </row>
    <row r="1193" spans="7:7">
      <c r="G1193" s="68"/>
    </row>
    <row r="1194" spans="7:7">
      <c r="G1194" s="68"/>
    </row>
    <row r="1195" spans="7:7">
      <c r="G1195" s="68"/>
    </row>
    <row r="1196" spans="7:7">
      <c r="G1196" s="68"/>
    </row>
    <row r="1197" spans="7:7">
      <c r="G1197" s="68"/>
    </row>
    <row r="1198" spans="7:7">
      <c r="G1198" s="68"/>
    </row>
    <row r="1199" spans="7:7">
      <c r="G1199" s="68"/>
    </row>
    <row r="1200" spans="7:7">
      <c r="G1200" s="68"/>
    </row>
    <row r="1201" spans="7:7">
      <c r="G1201" s="68"/>
    </row>
    <row r="1202" spans="7:7">
      <c r="G1202" s="68"/>
    </row>
    <row r="1203" spans="7:7">
      <c r="G1203" s="68"/>
    </row>
    <row r="1204" spans="7:7">
      <c r="G1204" s="68"/>
    </row>
    <row r="1205" spans="7:7">
      <c r="G1205" s="68"/>
    </row>
    <row r="1206" spans="7:7">
      <c r="G1206" s="68"/>
    </row>
    <row r="1207" spans="7:7">
      <c r="G1207" s="68"/>
    </row>
    <row r="1208" spans="7:7">
      <c r="G1208" s="68"/>
    </row>
    <row r="1209" spans="7:7">
      <c r="G1209" s="68"/>
    </row>
    <row r="1210" spans="7:7">
      <c r="G1210" s="68"/>
    </row>
    <row r="1211" spans="7:7">
      <c r="G1211" s="68"/>
    </row>
    <row r="1212" spans="7:7">
      <c r="G1212" s="68"/>
    </row>
    <row r="1213" spans="7:7">
      <c r="G1213" s="68"/>
    </row>
    <row r="1214" spans="7:7">
      <c r="G1214" s="68"/>
    </row>
    <row r="1215" spans="7:7">
      <c r="G1215" s="68"/>
    </row>
    <row r="1216" spans="7:7">
      <c r="G1216" s="68"/>
    </row>
    <row r="1217" spans="7:7">
      <c r="G1217" s="68"/>
    </row>
    <row r="1218" spans="7:7">
      <c r="G1218" s="68"/>
    </row>
    <row r="1219" spans="7:7">
      <c r="G1219" s="68"/>
    </row>
    <row r="1220" spans="7:7">
      <c r="G1220" s="68"/>
    </row>
    <row r="1221" spans="7:7">
      <c r="G1221" s="68"/>
    </row>
    <row r="1222" spans="7:7">
      <c r="G1222" s="68"/>
    </row>
    <row r="1223" spans="7:7">
      <c r="G1223" s="68"/>
    </row>
    <row r="1224" spans="7:7">
      <c r="G1224" s="68"/>
    </row>
    <row r="1225" spans="7:7">
      <c r="G1225" s="68"/>
    </row>
    <row r="1226" spans="7:7">
      <c r="G1226" s="68"/>
    </row>
    <row r="1227" spans="7:7">
      <c r="G1227" s="68"/>
    </row>
    <row r="1228" spans="7:7">
      <c r="G1228" s="68"/>
    </row>
    <row r="1229" spans="7:7">
      <c r="G1229" s="68"/>
    </row>
    <row r="1230" spans="7:7">
      <c r="G1230" s="68"/>
    </row>
    <row r="1231" spans="7:7">
      <c r="G1231" s="68"/>
    </row>
    <row r="1232" spans="7:7">
      <c r="G1232" s="68"/>
    </row>
    <row r="1233" spans="7:7">
      <c r="G1233" s="68"/>
    </row>
    <row r="1234" spans="7:7">
      <c r="G1234" s="68"/>
    </row>
    <row r="1235" spans="7:7">
      <c r="G1235" s="68"/>
    </row>
    <row r="1236" spans="7:7">
      <c r="G1236" s="68"/>
    </row>
    <row r="1237" spans="7:7">
      <c r="G1237" s="68"/>
    </row>
    <row r="1238" spans="7:7">
      <c r="G1238" s="68"/>
    </row>
    <row r="1239" spans="7:7">
      <c r="G1239" s="68"/>
    </row>
    <row r="1240" spans="7:7">
      <c r="G1240" s="68"/>
    </row>
    <row r="1241" spans="7:7">
      <c r="G1241" s="68"/>
    </row>
    <row r="1242" spans="7:7">
      <c r="G1242" s="68"/>
    </row>
    <row r="1243" spans="7:7">
      <c r="G1243" s="68"/>
    </row>
    <row r="1244" spans="7:7">
      <c r="G1244" s="68"/>
    </row>
    <row r="1245" spans="7:7">
      <c r="G1245" s="68"/>
    </row>
    <row r="1246" spans="7:7">
      <c r="G1246" s="68"/>
    </row>
    <row r="1247" spans="7:7">
      <c r="G1247" s="68"/>
    </row>
    <row r="1248" spans="7:7">
      <c r="G1248" s="68"/>
    </row>
    <row r="1249" spans="7:7">
      <c r="G1249" s="68"/>
    </row>
    <row r="1250" spans="7:7">
      <c r="G1250" s="68"/>
    </row>
    <row r="1251" spans="7:7">
      <c r="G1251" s="68"/>
    </row>
    <row r="1252" spans="7:7">
      <c r="G1252" s="68"/>
    </row>
    <row r="1253" spans="7:7">
      <c r="G1253" s="68"/>
    </row>
    <row r="1254" spans="7:7">
      <c r="G1254" s="68"/>
    </row>
    <row r="1255" spans="7:7">
      <c r="G1255" s="68"/>
    </row>
    <row r="1256" spans="7:7">
      <c r="G1256" s="68"/>
    </row>
    <row r="1257" spans="7:7">
      <c r="G1257" s="68"/>
    </row>
    <row r="1258" spans="7:7">
      <c r="G1258" s="68"/>
    </row>
    <row r="1259" spans="7:7">
      <c r="G1259" s="68"/>
    </row>
    <row r="1260" spans="7:7">
      <c r="G1260" s="68"/>
    </row>
    <row r="1261" spans="7:7">
      <c r="G1261" s="68"/>
    </row>
    <row r="1262" spans="7:7">
      <c r="G1262" s="68"/>
    </row>
    <row r="1263" spans="7:7">
      <c r="G1263" s="68"/>
    </row>
    <row r="1264" spans="7:7">
      <c r="G1264" s="68"/>
    </row>
    <row r="1265" spans="7:7">
      <c r="G1265" s="68"/>
    </row>
    <row r="1266" spans="7:7">
      <c r="G1266" s="68"/>
    </row>
    <row r="1267" spans="7:7">
      <c r="G1267" s="68"/>
    </row>
    <row r="1268" spans="7:7">
      <c r="G1268" s="68"/>
    </row>
    <row r="1269" spans="7:7">
      <c r="G1269" s="68"/>
    </row>
    <row r="1270" spans="7:7">
      <c r="G1270" s="68"/>
    </row>
    <row r="1271" spans="7:7">
      <c r="G1271" s="68"/>
    </row>
    <row r="1272" spans="7:7">
      <c r="G1272" s="68"/>
    </row>
    <row r="1273" spans="7:7">
      <c r="G1273" s="68"/>
    </row>
    <row r="1274" spans="7:7">
      <c r="G1274" s="68"/>
    </row>
    <row r="1275" spans="7:7">
      <c r="G1275" s="68"/>
    </row>
    <row r="1276" spans="7:7">
      <c r="G1276" s="68"/>
    </row>
    <row r="1277" spans="7:7">
      <c r="G1277" s="68"/>
    </row>
    <row r="1278" spans="7:7">
      <c r="G1278" s="68"/>
    </row>
    <row r="1279" spans="7:7">
      <c r="G1279" s="68"/>
    </row>
    <row r="1280" spans="7:7">
      <c r="G1280" s="68"/>
    </row>
    <row r="1281" spans="7:7">
      <c r="G1281" s="68"/>
    </row>
    <row r="1282" spans="7:7">
      <c r="G1282" s="68"/>
    </row>
    <row r="1283" spans="7:7">
      <c r="G1283" s="68"/>
    </row>
    <row r="1284" spans="7:7">
      <c r="G1284" s="68"/>
    </row>
    <row r="1285" spans="7:7">
      <c r="G1285" s="68"/>
    </row>
    <row r="1286" spans="7:7">
      <c r="G1286" s="68"/>
    </row>
    <row r="1287" spans="7:7">
      <c r="G1287" s="68"/>
    </row>
    <row r="1288" spans="7:7">
      <c r="G1288" s="68"/>
    </row>
    <row r="1289" spans="7:7">
      <c r="G1289" s="68"/>
    </row>
    <row r="1290" spans="7:7">
      <c r="G1290" s="68"/>
    </row>
    <row r="1291" spans="7:7">
      <c r="G1291" s="68"/>
    </row>
    <row r="1292" spans="7:7">
      <c r="G1292" s="68"/>
    </row>
    <row r="1293" spans="7:7">
      <c r="G1293" s="68"/>
    </row>
    <row r="1294" spans="7:7">
      <c r="G1294" s="68"/>
    </row>
    <row r="1295" spans="7:7">
      <c r="G1295" s="68"/>
    </row>
    <row r="1296" spans="7:7">
      <c r="G1296" s="68"/>
    </row>
    <row r="1297" spans="7:7">
      <c r="G1297" s="68"/>
    </row>
    <row r="1298" spans="7:7">
      <c r="G1298" s="68"/>
    </row>
    <row r="1299" spans="7:7">
      <c r="G1299" s="68"/>
    </row>
    <row r="1300" spans="7:7">
      <c r="G1300" s="68"/>
    </row>
    <row r="1301" spans="7:7">
      <c r="G1301" s="68"/>
    </row>
    <row r="1302" spans="7:7">
      <c r="G1302" s="68"/>
    </row>
    <row r="1303" spans="7:7">
      <c r="G1303" s="68"/>
    </row>
    <row r="1304" spans="7:7">
      <c r="G1304" s="68"/>
    </row>
    <row r="1305" spans="7:7">
      <c r="G1305" s="68"/>
    </row>
    <row r="1306" spans="7:7">
      <c r="G1306" s="68"/>
    </row>
    <row r="1307" spans="7:7">
      <c r="G1307" s="68"/>
    </row>
    <row r="1308" spans="7:7">
      <c r="G1308" s="68"/>
    </row>
    <row r="1309" spans="7:7">
      <c r="G1309" s="68"/>
    </row>
    <row r="1310" spans="7:7">
      <c r="G1310" s="68"/>
    </row>
    <row r="1311" spans="7:7">
      <c r="G1311" s="68"/>
    </row>
    <row r="1312" spans="7:7">
      <c r="G1312" s="68"/>
    </row>
    <row r="1313" spans="7:7">
      <c r="G1313" s="68"/>
    </row>
    <row r="1314" spans="7:7">
      <c r="G1314" s="68"/>
    </row>
    <row r="1315" spans="7:7">
      <c r="G1315" s="68"/>
    </row>
    <row r="1316" spans="7:7">
      <c r="G1316" s="68"/>
    </row>
    <row r="1317" spans="7:7">
      <c r="G1317" s="68"/>
    </row>
    <row r="1318" spans="7:7">
      <c r="G1318" s="68"/>
    </row>
    <row r="1319" spans="7:7">
      <c r="G1319" s="68"/>
    </row>
    <row r="1320" spans="7:7">
      <c r="G1320" s="68"/>
    </row>
    <row r="1321" spans="7:7">
      <c r="G1321" s="68"/>
    </row>
    <row r="1322" spans="7:7">
      <c r="G1322" s="68"/>
    </row>
    <row r="1323" spans="7:7">
      <c r="G1323" s="68"/>
    </row>
    <row r="1324" spans="7:7">
      <c r="G1324" s="68"/>
    </row>
    <row r="1325" spans="7:7">
      <c r="G1325" s="68"/>
    </row>
    <row r="1326" spans="7:7">
      <c r="G1326" s="68"/>
    </row>
    <row r="1327" spans="7:7">
      <c r="G1327" s="68"/>
    </row>
    <row r="1328" spans="7:7">
      <c r="G1328" s="68"/>
    </row>
    <row r="1329" spans="7:7">
      <c r="G1329" s="68"/>
    </row>
    <row r="1330" spans="7:7">
      <c r="G1330" s="68"/>
    </row>
    <row r="1331" spans="7:7">
      <c r="G1331" s="68"/>
    </row>
    <row r="1332" spans="7:7">
      <c r="G1332" s="68"/>
    </row>
    <row r="1333" spans="7:7">
      <c r="G1333" s="68"/>
    </row>
    <row r="1334" spans="7:7">
      <c r="G1334" s="68"/>
    </row>
    <row r="1335" spans="7:7">
      <c r="G1335" s="68"/>
    </row>
    <row r="1336" spans="7:7">
      <c r="G1336" s="68"/>
    </row>
    <row r="1337" spans="7:7">
      <c r="G1337" s="68"/>
    </row>
    <row r="1338" spans="7:7">
      <c r="G1338" s="68"/>
    </row>
    <row r="1339" spans="7:7">
      <c r="G1339" s="68"/>
    </row>
    <row r="1340" spans="7:7">
      <c r="G1340" s="68"/>
    </row>
    <row r="1341" spans="7:7">
      <c r="G1341" s="68"/>
    </row>
    <row r="1342" spans="7:7">
      <c r="G1342" s="68"/>
    </row>
    <row r="1343" spans="7:7">
      <c r="G1343" s="68"/>
    </row>
    <row r="1344" spans="7:7">
      <c r="G1344" s="68"/>
    </row>
    <row r="1345" spans="7:7">
      <c r="G1345" s="68"/>
    </row>
    <row r="1346" spans="7:7">
      <c r="G1346" s="68"/>
    </row>
    <row r="1347" spans="7:7">
      <c r="G1347" s="68"/>
    </row>
    <row r="1348" spans="7:7">
      <c r="G1348" s="68"/>
    </row>
    <row r="1349" spans="7:7">
      <c r="G1349" s="68"/>
    </row>
    <row r="1350" spans="7:7">
      <c r="G1350" s="68"/>
    </row>
    <row r="1351" spans="7:7">
      <c r="G1351" s="68"/>
    </row>
    <row r="1352" spans="7:7">
      <c r="G1352" s="68"/>
    </row>
    <row r="1353" spans="7:7">
      <c r="G1353" s="68"/>
    </row>
    <row r="1354" spans="7:7">
      <c r="G1354" s="68"/>
    </row>
    <row r="1355" spans="7:7">
      <c r="G1355" s="68"/>
    </row>
    <row r="1356" spans="7:7">
      <c r="G1356" s="68"/>
    </row>
    <row r="1357" spans="7:7">
      <c r="G1357" s="68"/>
    </row>
    <row r="1358" spans="7:7">
      <c r="G1358" s="68"/>
    </row>
    <row r="1359" spans="7:7">
      <c r="G1359" s="68"/>
    </row>
    <row r="1360" spans="7:7">
      <c r="G1360" s="68"/>
    </row>
    <row r="1361" spans="7:7">
      <c r="G1361" s="68"/>
    </row>
    <row r="1362" spans="7:7">
      <c r="G1362" s="68"/>
    </row>
    <row r="1363" spans="7:7">
      <c r="G1363" s="68"/>
    </row>
    <row r="1364" spans="7:7">
      <c r="G1364" s="68"/>
    </row>
    <row r="1365" spans="7:7">
      <c r="G1365" s="68"/>
    </row>
    <row r="1366" spans="7:7">
      <c r="G1366" s="68"/>
    </row>
    <row r="1367" spans="7:7">
      <c r="G1367" s="68"/>
    </row>
    <row r="1368" spans="7:7">
      <c r="G1368" s="68"/>
    </row>
    <row r="1369" spans="7:7">
      <c r="G1369" s="68"/>
    </row>
    <row r="1370" spans="7:7">
      <c r="G1370" s="68"/>
    </row>
    <row r="1371" spans="7:7">
      <c r="G1371" s="68"/>
    </row>
    <row r="1372" spans="7:7">
      <c r="G1372" s="68"/>
    </row>
    <row r="1373" spans="7:7">
      <c r="G1373" s="68"/>
    </row>
    <row r="1374" spans="7:7">
      <c r="G1374" s="68"/>
    </row>
    <row r="1375" spans="7:7">
      <c r="G1375" s="68"/>
    </row>
    <row r="1376" spans="7:7">
      <c r="G1376" s="68"/>
    </row>
    <row r="1377" spans="7:7">
      <c r="G1377" s="68"/>
    </row>
    <row r="1378" spans="7:7">
      <c r="G1378" s="68"/>
    </row>
    <row r="1379" spans="7:7">
      <c r="G1379" s="67"/>
    </row>
    <row r="1380" spans="7:7">
      <c r="G1380" s="67"/>
    </row>
    <row r="1381" spans="7:7">
      <c r="G1381" s="67"/>
    </row>
    <row r="1382" spans="7:7">
      <c r="G1382" s="67"/>
    </row>
    <row r="1383" spans="7:7">
      <c r="G1383" s="67"/>
    </row>
    <row r="1384" spans="7:7">
      <c r="G1384" s="67"/>
    </row>
    <row r="1385" spans="7:7">
      <c r="G1385" s="67"/>
    </row>
    <row r="1386" spans="7:7">
      <c r="G1386" s="67"/>
    </row>
    <row r="1387" spans="7:7">
      <c r="G1387" s="67"/>
    </row>
    <row r="1388" spans="7:7">
      <c r="G1388" s="67"/>
    </row>
    <row r="1389" spans="7:7">
      <c r="G1389" s="67"/>
    </row>
    <row r="1390" spans="7:7">
      <c r="G1390" s="67"/>
    </row>
    <row r="1391" spans="7:7">
      <c r="G1391" s="67"/>
    </row>
    <row r="1392" spans="7:7">
      <c r="G1392" s="67"/>
    </row>
    <row r="1393" spans="7:7">
      <c r="G1393" s="67"/>
    </row>
    <row r="1394" spans="7:7">
      <c r="G1394" s="67"/>
    </row>
    <row r="1395" spans="7:7">
      <c r="G1395" s="67"/>
    </row>
    <row r="1396" spans="7:7">
      <c r="G1396" s="67"/>
    </row>
    <row r="1397" spans="7:7">
      <c r="G1397" s="67"/>
    </row>
    <row r="1398" spans="7:7">
      <c r="G1398" s="67"/>
    </row>
    <row r="1399" spans="7:7">
      <c r="G1399" s="67"/>
    </row>
    <row r="1400" spans="7:7">
      <c r="G1400" s="67"/>
    </row>
    <row r="1401" spans="7:7">
      <c r="G1401" s="67"/>
    </row>
    <row r="1402" spans="7:7">
      <c r="G1402" s="67"/>
    </row>
    <row r="1403" spans="7:7">
      <c r="G1403" s="67"/>
    </row>
    <row r="1404" spans="7:7">
      <c r="G1404" s="67"/>
    </row>
    <row r="1405" spans="7:7">
      <c r="G1405" s="67"/>
    </row>
    <row r="1406" spans="7:7">
      <c r="G1406" s="67"/>
    </row>
    <row r="1407" spans="7:7">
      <c r="G1407" s="67"/>
    </row>
    <row r="1408" spans="7:7">
      <c r="G1408" s="67"/>
    </row>
    <row r="1409" spans="7:7">
      <c r="G1409" s="67"/>
    </row>
    <row r="1410" spans="7:7">
      <c r="G1410" s="67"/>
    </row>
    <row r="1411" spans="7:7">
      <c r="G1411" s="67"/>
    </row>
    <row r="1412" spans="7:7">
      <c r="G1412" s="67"/>
    </row>
    <row r="1413" spans="7:7">
      <c r="G1413" s="67"/>
    </row>
    <row r="1414" spans="7:7">
      <c r="G1414" s="67"/>
    </row>
    <row r="1415" spans="7:7">
      <c r="G1415" s="67"/>
    </row>
    <row r="1416" spans="7:7">
      <c r="G1416" s="67"/>
    </row>
    <row r="1417" spans="7:7">
      <c r="G1417" s="67"/>
    </row>
    <row r="1418" spans="7:7">
      <c r="G1418" s="67"/>
    </row>
    <row r="1419" spans="7:7">
      <c r="G1419" s="67"/>
    </row>
    <row r="1420" spans="7:7">
      <c r="G1420" s="67"/>
    </row>
    <row r="1421" spans="7:7">
      <c r="G1421" s="67"/>
    </row>
    <row r="1422" spans="7:7">
      <c r="G1422" s="67"/>
    </row>
    <row r="1423" spans="7:7">
      <c r="G1423" s="67"/>
    </row>
    <row r="1424" spans="7:7">
      <c r="G1424" s="67"/>
    </row>
    <row r="1425" spans="7:7">
      <c r="G1425" s="67"/>
    </row>
    <row r="1426" spans="7:7">
      <c r="G1426" s="67"/>
    </row>
    <row r="1427" spans="7:7">
      <c r="G1427" s="67"/>
    </row>
    <row r="1428" spans="7:7">
      <c r="G1428" s="67"/>
    </row>
    <row r="1429" spans="7:7">
      <c r="G1429" s="67"/>
    </row>
    <row r="1430" spans="7:7">
      <c r="G1430" s="67"/>
    </row>
    <row r="1431" spans="7:7">
      <c r="G1431" s="67"/>
    </row>
    <row r="1432" spans="7:7">
      <c r="G1432" s="67"/>
    </row>
    <row r="1433" spans="7:7">
      <c r="G1433" s="67"/>
    </row>
    <row r="1434" spans="7:7">
      <c r="G1434" s="67"/>
    </row>
    <row r="1435" spans="7:7">
      <c r="G1435" s="67"/>
    </row>
    <row r="1436" spans="7:7">
      <c r="G1436" s="67"/>
    </row>
    <row r="1437" spans="7:7">
      <c r="G1437" s="67"/>
    </row>
    <row r="1438" spans="7:7">
      <c r="G1438" s="67"/>
    </row>
    <row r="1439" spans="7:7">
      <c r="G1439" s="67"/>
    </row>
    <row r="1440" spans="7:7">
      <c r="G1440" s="67"/>
    </row>
    <row r="1441" spans="7:7">
      <c r="G1441" s="67"/>
    </row>
    <row r="1442" spans="7:7">
      <c r="G1442" s="67"/>
    </row>
    <row r="1443" spans="7:7">
      <c r="G1443" s="67"/>
    </row>
    <row r="1444" spans="7:7">
      <c r="G1444" s="67"/>
    </row>
    <row r="1445" spans="7:7">
      <c r="G1445" s="67"/>
    </row>
    <row r="1446" spans="7:7">
      <c r="G1446" s="67"/>
    </row>
    <row r="1447" spans="7:7">
      <c r="G1447" s="67"/>
    </row>
    <row r="1448" spans="7:7">
      <c r="G1448" s="67"/>
    </row>
    <row r="1449" spans="7:7">
      <c r="G1449" s="67"/>
    </row>
    <row r="1450" spans="7:7">
      <c r="G1450" s="67"/>
    </row>
    <row r="1451" spans="7:7">
      <c r="G1451" s="67"/>
    </row>
    <row r="1452" spans="7:7">
      <c r="G1452" s="67"/>
    </row>
    <row r="1453" spans="7:7">
      <c r="G1453" s="67"/>
    </row>
    <row r="1454" spans="7:7">
      <c r="G1454" s="67"/>
    </row>
    <row r="1455" spans="7:7">
      <c r="G1455" s="67"/>
    </row>
    <row r="1456" spans="7:7">
      <c r="G1456" s="67"/>
    </row>
    <row r="1457" spans="7:7">
      <c r="G1457" s="67"/>
    </row>
    <row r="1458" spans="7:7">
      <c r="G1458" s="67"/>
    </row>
    <row r="1459" spans="7:7">
      <c r="G1459" s="67"/>
    </row>
    <row r="1460" spans="7:7">
      <c r="G1460" s="67"/>
    </row>
    <row r="1461" spans="7:7">
      <c r="G1461" s="67"/>
    </row>
    <row r="1462" spans="7:7">
      <c r="G1462" s="67"/>
    </row>
    <row r="1463" spans="7:7">
      <c r="G1463" s="67"/>
    </row>
    <row r="1464" spans="7:7">
      <c r="G1464" s="67"/>
    </row>
    <row r="1465" spans="7:7">
      <c r="G1465" s="67"/>
    </row>
    <row r="1466" spans="7:7">
      <c r="G1466" s="67"/>
    </row>
    <row r="1467" spans="7:7">
      <c r="G1467" s="67"/>
    </row>
    <row r="1468" spans="7:7">
      <c r="G1468" s="67"/>
    </row>
    <row r="1469" spans="7:7">
      <c r="G1469" s="67"/>
    </row>
    <row r="1470" spans="7:7">
      <c r="G1470" s="67"/>
    </row>
    <row r="1471" spans="7:7">
      <c r="G1471" s="67"/>
    </row>
    <row r="1472" spans="7:7">
      <c r="G1472" s="67"/>
    </row>
    <row r="1473" spans="7:7">
      <c r="G1473" s="67"/>
    </row>
    <row r="1474" spans="7:7">
      <c r="G1474" s="67"/>
    </row>
    <row r="1475" spans="7:7">
      <c r="G1475" s="67"/>
    </row>
    <row r="1476" spans="7:7">
      <c r="G1476" s="67"/>
    </row>
    <row r="1477" spans="7:7">
      <c r="G1477" s="67"/>
    </row>
    <row r="1478" spans="7:7">
      <c r="G1478" s="67"/>
    </row>
  </sheetData>
  <autoFilter ref="B2:L2">
    <sortState ref="B3:L14">
      <sortCondition descending="1" ref="D2"/>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471"/>
  <sheetViews>
    <sheetView topLeftCell="B1" zoomScale="79" zoomScaleNormal="79" workbookViewId="0">
      <selection activeCell="G35" sqref="G35"/>
    </sheetView>
  </sheetViews>
  <sheetFormatPr defaultRowHeight="13.2"/>
  <cols>
    <col min="2" max="2" width="42.77734375" customWidth="1"/>
    <col min="3" max="3" width="15.44140625" bestFit="1" customWidth="1"/>
    <col min="4" max="4" width="11.21875" customWidth="1"/>
    <col min="5" max="5" width="9.88671875" bestFit="1" customWidth="1"/>
    <col min="7" max="7" width="39.77734375" bestFit="1" customWidth="1"/>
    <col min="8" max="8" width="19.109375" bestFit="1" customWidth="1"/>
    <col min="10" max="10" width="17.109375" bestFit="1" customWidth="1"/>
    <col min="11" max="11" width="19.109375" bestFit="1" customWidth="1"/>
    <col min="12" max="12" width="57.44140625" bestFit="1" customWidth="1"/>
    <col min="13" max="13" width="32" bestFit="1" customWidth="1"/>
  </cols>
  <sheetData>
    <row r="1" spans="2:10">
      <c r="B1" s="32" t="s">
        <v>5653</v>
      </c>
      <c r="G1" s="67"/>
      <c r="H1" s="67"/>
      <c r="I1" s="41"/>
      <c r="J1" s="67"/>
    </row>
    <row r="2" spans="2:10">
      <c r="B2" s="30" t="s">
        <v>5654</v>
      </c>
      <c r="C2" s="30" t="s">
        <v>5592</v>
      </c>
      <c r="D2" s="30" t="s">
        <v>5637</v>
      </c>
    </row>
    <row r="3" spans="2:10">
      <c r="B3" s="105" t="s">
        <v>5657</v>
      </c>
      <c r="C3" s="100">
        <f>481+634+195</f>
        <v>1310</v>
      </c>
      <c r="D3" s="101">
        <v>23.552678892484717</v>
      </c>
    </row>
    <row r="4" spans="2:10">
      <c r="B4" s="105" t="s">
        <v>5655</v>
      </c>
      <c r="C4" s="100">
        <f>936</f>
        <v>936</v>
      </c>
      <c r="D4" s="101">
        <v>16.828478964401295</v>
      </c>
    </row>
    <row r="5" spans="2:10">
      <c r="B5" s="105" t="s">
        <v>102</v>
      </c>
      <c r="C5" s="100">
        <f>498+223+30</f>
        <v>751</v>
      </c>
      <c r="D5" s="101">
        <v>13.502337288745055</v>
      </c>
      <c r="G5" s="41" t="s">
        <v>6523</v>
      </c>
      <c r="J5" s="67"/>
    </row>
    <row r="6" spans="2:10">
      <c r="B6" s="105" t="s">
        <v>1256</v>
      </c>
      <c r="C6" s="100">
        <f>12+13+429</f>
        <v>454</v>
      </c>
      <c r="D6" s="101">
        <v>8.1625314635023365</v>
      </c>
      <c r="E6" s="49" t="s">
        <v>6521</v>
      </c>
      <c r="G6" s="41" t="s">
        <v>5708</v>
      </c>
      <c r="J6" s="67"/>
    </row>
    <row r="7" spans="2:10">
      <c r="B7" s="33" t="s">
        <v>5656</v>
      </c>
      <c r="C7" s="26">
        <f>15+166+161</f>
        <v>342</v>
      </c>
      <c r="D7" s="70">
        <v>6.1488673139158578</v>
      </c>
      <c r="G7" s="41" t="s">
        <v>6522</v>
      </c>
    </row>
    <row r="8" spans="2:10">
      <c r="B8" s="33" t="s">
        <v>5661</v>
      </c>
      <c r="C8" s="26">
        <f>203+107+26</f>
        <v>336</v>
      </c>
      <c r="D8" s="70">
        <v>6.0409924487594395</v>
      </c>
      <c r="G8" s="41" t="s">
        <v>1256</v>
      </c>
    </row>
    <row r="9" spans="2:10">
      <c r="B9" s="33" t="s">
        <v>531</v>
      </c>
      <c r="C9" s="26">
        <f>18+127+188</f>
        <v>333</v>
      </c>
      <c r="D9" s="70">
        <v>5.9870550161812295</v>
      </c>
    </row>
    <row r="10" spans="2:10">
      <c r="B10" s="33" t="s">
        <v>528</v>
      </c>
      <c r="C10" s="26">
        <f>103+148+42</f>
        <v>293</v>
      </c>
      <c r="D10" s="70">
        <v>5.2678892484717732</v>
      </c>
    </row>
    <row r="11" spans="2:10">
      <c r="B11" s="33" t="s">
        <v>1046</v>
      </c>
      <c r="C11" s="26">
        <f>85+64</f>
        <v>149</v>
      </c>
      <c r="D11" s="70">
        <v>2.6788924847177276</v>
      </c>
    </row>
    <row r="12" spans="2:10">
      <c r="B12" s="33" t="s">
        <v>1565</v>
      </c>
      <c r="C12" s="26">
        <f>17+70+41</f>
        <v>128</v>
      </c>
      <c r="D12" s="70">
        <v>2.3013304566702626</v>
      </c>
    </row>
    <row r="13" spans="2:10">
      <c r="B13" s="33" t="s">
        <v>1600</v>
      </c>
      <c r="C13" s="26">
        <f>21+51+53</f>
        <v>125</v>
      </c>
      <c r="D13" s="70">
        <v>2.2473930240920534</v>
      </c>
    </row>
    <row r="14" spans="2:10">
      <c r="B14" s="33" t="s">
        <v>5659</v>
      </c>
      <c r="C14" s="26">
        <f>20+52+42</f>
        <v>114</v>
      </c>
      <c r="D14" s="70">
        <v>2.0496224379719528</v>
      </c>
    </row>
    <row r="15" spans="2:10">
      <c r="B15" s="33" t="s">
        <v>2725</v>
      </c>
      <c r="C15" s="26">
        <f>22+47+32</f>
        <v>101</v>
      </c>
      <c r="D15" s="70">
        <v>1.8158935634663791</v>
      </c>
    </row>
    <row r="16" spans="2:10">
      <c r="B16" s="33" t="s">
        <v>2461</v>
      </c>
      <c r="C16" s="26">
        <f>36+37+17</f>
        <v>90</v>
      </c>
      <c r="D16" s="70">
        <v>1.6181229773462782</v>
      </c>
    </row>
    <row r="17" spans="2:10">
      <c r="B17" s="33" t="s">
        <v>5658</v>
      </c>
      <c r="C17" s="26">
        <f>19+38+10</f>
        <v>67</v>
      </c>
      <c r="D17" s="70">
        <v>1.2046026609133405</v>
      </c>
    </row>
    <row r="18" spans="2:10">
      <c r="B18" s="33" t="s">
        <v>5660</v>
      </c>
      <c r="C18" s="26">
        <f>17+13+3</f>
        <v>33</v>
      </c>
      <c r="D18" s="70">
        <v>0.59331175836030203</v>
      </c>
    </row>
    <row r="19" spans="2:10">
      <c r="J19" s="67"/>
    </row>
    <row r="20" spans="2:10">
      <c r="J20" s="67"/>
    </row>
    <row r="21" spans="2:10">
      <c r="J21" s="68"/>
    </row>
    <row r="22" spans="2:10">
      <c r="J22" s="68"/>
    </row>
    <row r="23" spans="2:10">
      <c r="J23" s="68"/>
    </row>
    <row r="24" spans="2:10">
      <c r="J24" s="68"/>
    </row>
    <row r="25" spans="2:10">
      <c r="J25" s="68"/>
    </row>
    <row r="26" spans="2:10">
      <c r="J26" s="68"/>
    </row>
    <row r="27" spans="2:10">
      <c r="J27" s="68"/>
    </row>
    <row r="28" spans="2:10">
      <c r="J28" s="68"/>
    </row>
    <row r="29" spans="2:10">
      <c r="J29" s="68"/>
    </row>
    <row r="30" spans="2:10">
      <c r="J30" s="68"/>
    </row>
    <row r="31" spans="2:10">
      <c r="J31" s="68"/>
    </row>
    <row r="32" spans="2:10">
      <c r="J32" s="68"/>
    </row>
    <row r="33" spans="7:10">
      <c r="J33" s="68"/>
    </row>
    <row r="34" spans="7:10">
      <c r="J34" s="68"/>
    </row>
    <row r="35" spans="7:10">
      <c r="J35" s="68"/>
    </row>
    <row r="36" spans="7:10">
      <c r="J36" s="68"/>
    </row>
    <row r="37" spans="7:10">
      <c r="J37" s="68"/>
    </row>
    <row r="38" spans="7:10">
      <c r="J38" s="68"/>
    </row>
    <row r="39" spans="7:10">
      <c r="J39" s="68"/>
    </row>
    <row r="40" spans="7:10">
      <c r="J40" s="68"/>
    </row>
    <row r="41" spans="7:10">
      <c r="J41" s="68"/>
    </row>
    <row r="42" spans="7:10">
      <c r="J42" s="68"/>
    </row>
    <row r="43" spans="7:10">
      <c r="J43" s="68"/>
    </row>
    <row r="44" spans="7:10">
      <c r="G44" s="68"/>
      <c r="H44" s="68"/>
      <c r="J44" s="68"/>
    </row>
    <row r="45" spans="7:10">
      <c r="G45" s="68"/>
      <c r="H45" s="68"/>
      <c r="J45" s="68"/>
    </row>
    <row r="46" spans="7:10">
      <c r="G46" s="68"/>
      <c r="H46" s="68"/>
      <c r="J46" s="68"/>
    </row>
    <row r="47" spans="7:10">
      <c r="G47" s="68"/>
      <c r="H47" s="68"/>
      <c r="J47" s="68"/>
    </row>
    <row r="48" spans="7:10">
      <c r="G48" s="68"/>
      <c r="H48" s="68"/>
      <c r="J48" s="68"/>
    </row>
    <row r="49" spans="7:10">
      <c r="G49" s="68"/>
      <c r="H49" s="68"/>
      <c r="J49" s="68"/>
    </row>
    <row r="50" spans="7:10">
      <c r="G50" s="68"/>
      <c r="H50" s="68"/>
      <c r="J50" s="68"/>
    </row>
    <row r="51" spans="7:10">
      <c r="G51" s="68"/>
      <c r="H51" s="68"/>
      <c r="J51" s="68"/>
    </row>
    <row r="52" spans="7:10">
      <c r="G52" s="68"/>
      <c r="H52" s="68"/>
      <c r="J52" s="68"/>
    </row>
    <row r="53" spans="7:10">
      <c r="G53" s="68"/>
      <c r="H53" s="68"/>
      <c r="J53" s="68"/>
    </row>
    <row r="54" spans="7:10">
      <c r="G54" s="68"/>
      <c r="H54" s="68"/>
      <c r="J54" s="68"/>
    </row>
    <row r="55" spans="7:10">
      <c r="G55" s="68"/>
      <c r="H55" s="68"/>
      <c r="J55" s="68"/>
    </row>
    <row r="56" spans="7:10">
      <c r="G56" s="68"/>
      <c r="H56" s="68"/>
      <c r="J56" s="68"/>
    </row>
    <row r="57" spans="7:10">
      <c r="G57" s="68"/>
      <c r="H57" s="68"/>
      <c r="J57" s="68"/>
    </row>
    <row r="58" spans="7:10">
      <c r="G58" s="68"/>
      <c r="H58" s="68"/>
      <c r="J58" s="68"/>
    </row>
    <row r="59" spans="7:10">
      <c r="G59" s="68"/>
      <c r="H59" s="68"/>
      <c r="J59" s="68"/>
    </row>
    <row r="60" spans="7:10">
      <c r="G60" s="68"/>
      <c r="H60" s="68"/>
      <c r="J60" s="68"/>
    </row>
    <row r="61" spans="7:10">
      <c r="G61" s="68"/>
      <c r="H61" s="68"/>
      <c r="J61" s="68"/>
    </row>
    <row r="62" spans="7:10">
      <c r="G62" s="68"/>
      <c r="H62" s="68"/>
      <c r="J62" s="68"/>
    </row>
    <row r="63" spans="7:10">
      <c r="G63" s="68"/>
      <c r="H63" s="68"/>
      <c r="J63" s="68"/>
    </row>
    <row r="64" spans="7:10">
      <c r="G64" s="68"/>
      <c r="H64" s="68"/>
      <c r="J64" s="68"/>
    </row>
    <row r="65" spans="7:10">
      <c r="G65" s="68"/>
      <c r="H65" s="68"/>
      <c r="J65" s="68"/>
    </row>
    <row r="66" spans="7:10">
      <c r="G66" s="68"/>
      <c r="H66" s="68"/>
      <c r="J66" s="68"/>
    </row>
    <row r="67" spans="7:10">
      <c r="G67" s="68"/>
      <c r="H67" s="68"/>
      <c r="J67" s="68"/>
    </row>
    <row r="68" spans="7:10">
      <c r="G68" s="68"/>
      <c r="H68" s="68"/>
      <c r="J68" s="68"/>
    </row>
    <row r="69" spans="7:10">
      <c r="G69" s="68"/>
      <c r="H69" s="68"/>
      <c r="J69" s="68"/>
    </row>
    <row r="70" spans="7:10">
      <c r="G70" s="68"/>
      <c r="H70" s="68"/>
      <c r="J70" s="68"/>
    </row>
    <row r="71" spans="7:10">
      <c r="G71" s="68"/>
      <c r="H71" s="68"/>
      <c r="J71" s="68"/>
    </row>
    <row r="72" spans="7:10">
      <c r="G72" s="68"/>
      <c r="H72" s="68"/>
      <c r="J72" s="68"/>
    </row>
    <row r="73" spans="7:10">
      <c r="G73" s="68"/>
      <c r="H73" s="68"/>
      <c r="J73" s="68"/>
    </row>
    <row r="74" spans="7:10">
      <c r="G74" s="68"/>
      <c r="H74" s="68"/>
      <c r="J74" s="68"/>
    </row>
    <row r="75" spans="7:10">
      <c r="G75" s="68"/>
      <c r="H75" s="68"/>
      <c r="J75" s="68"/>
    </row>
    <row r="76" spans="7:10">
      <c r="G76" s="68"/>
      <c r="H76" s="68"/>
      <c r="J76" s="68"/>
    </row>
    <row r="77" spans="7:10">
      <c r="G77" s="68"/>
      <c r="H77" s="68"/>
      <c r="J77" s="68"/>
    </row>
    <row r="78" spans="7:10">
      <c r="G78" s="68"/>
      <c r="H78" s="68"/>
      <c r="J78" s="68"/>
    </row>
    <row r="79" spans="7:10">
      <c r="G79" s="68"/>
      <c r="H79" s="68"/>
      <c r="J79" s="68"/>
    </row>
    <row r="80" spans="7:10">
      <c r="G80" s="68"/>
      <c r="H80" s="68"/>
      <c r="J80" s="68"/>
    </row>
    <row r="81" spans="7:10">
      <c r="G81" s="68"/>
      <c r="H81" s="68"/>
      <c r="J81" s="68"/>
    </row>
    <row r="82" spans="7:10">
      <c r="G82" s="68"/>
      <c r="H82" s="68"/>
      <c r="J82" s="68"/>
    </row>
    <row r="83" spans="7:10">
      <c r="G83" s="68"/>
      <c r="H83" s="68"/>
      <c r="J83" s="68"/>
    </row>
    <row r="84" spans="7:10">
      <c r="G84" s="68"/>
      <c r="H84" s="68"/>
      <c r="J84" s="68"/>
    </row>
    <row r="85" spans="7:10">
      <c r="G85" s="68"/>
      <c r="H85" s="68"/>
      <c r="J85" s="68"/>
    </row>
    <row r="86" spans="7:10">
      <c r="G86" s="68"/>
      <c r="H86" s="68"/>
      <c r="J86" s="68"/>
    </row>
    <row r="87" spans="7:10">
      <c r="G87" s="68"/>
      <c r="H87" s="68"/>
      <c r="J87" s="68"/>
    </row>
    <row r="88" spans="7:10">
      <c r="G88" s="68"/>
      <c r="H88" s="68"/>
      <c r="J88" s="68"/>
    </row>
    <row r="89" spans="7:10">
      <c r="G89" s="68"/>
      <c r="H89" s="68"/>
      <c r="J89" s="68"/>
    </row>
    <row r="90" spans="7:10">
      <c r="G90" s="68"/>
      <c r="H90" s="68"/>
      <c r="J90" s="68"/>
    </row>
    <row r="91" spans="7:10">
      <c r="G91" s="68"/>
      <c r="H91" s="68"/>
      <c r="J91" s="68"/>
    </row>
    <row r="92" spans="7:10">
      <c r="G92" s="68"/>
      <c r="H92" s="68"/>
      <c r="J92" s="68"/>
    </row>
    <row r="93" spans="7:10">
      <c r="G93" s="68"/>
      <c r="H93" s="68"/>
      <c r="J93" s="68"/>
    </row>
    <row r="94" spans="7:10">
      <c r="G94" s="68"/>
      <c r="H94" s="68"/>
      <c r="J94" s="68"/>
    </row>
    <row r="95" spans="7:10">
      <c r="G95" s="68"/>
      <c r="H95" s="68"/>
      <c r="J95" s="68"/>
    </row>
    <row r="96" spans="7:10">
      <c r="G96" s="68"/>
      <c r="H96" s="68"/>
      <c r="J96" s="68"/>
    </row>
    <row r="97" spans="7:10">
      <c r="G97" s="68"/>
      <c r="H97" s="68"/>
      <c r="J97" s="68"/>
    </row>
    <row r="98" spans="7:10">
      <c r="G98" s="68"/>
      <c r="H98" s="68"/>
      <c r="J98" s="68"/>
    </row>
    <row r="99" spans="7:10">
      <c r="G99" s="68"/>
      <c r="H99" s="68"/>
      <c r="J99" s="68"/>
    </row>
    <row r="100" spans="7:10">
      <c r="G100" s="68"/>
      <c r="H100" s="68"/>
      <c r="J100" s="68"/>
    </row>
    <row r="101" spans="7:10">
      <c r="G101" s="68"/>
      <c r="H101" s="68"/>
      <c r="J101" s="68"/>
    </row>
    <row r="102" spans="7:10">
      <c r="G102" s="68"/>
      <c r="H102" s="68"/>
      <c r="J102" s="68"/>
    </row>
    <row r="103" spans="7:10">
      <c r="G103" s="68"/>
      <c r="H103" s="68"/>
      <c r="J103" s="68"/>
    </row>
    <row r="104" spans="7:10">
      <c r="G104" s="68"/>
      <c r="H104" s="68"/>
      <c r="J104" s="68"/>
    </row>
    <row r="105" spans="7:10">
      <c r="G105" s="68"/>
      <c r="H105" s="68"/>
      <c r="J105" s="68"/>
    </row>
    <row r="106" spans="7:10">
      <c r="G106" s="68"/>
      <c r="H106" s="68"/>
      <c r="J106" s="68"/>
    </row>
    <row r="107" spans="7:10">
      <c r="G107" s="68"/>
      <c r="H107" s="68"/>
      <c r="J107" s="68"/>
    </row>
    <row r="108" spans="7:10">
      <c r="G108" s="68"/>
      <c r="H108" s="68"/>
      <c r="J108" s="68"/>
    </row>
    <row r="109" spans="7:10">
      <c r="G109" s="68"/>
      <c r="H109" s="68"/>
      <c r="J109" s="68"/>
    </row>
    <row r="110" spans="7:10">
      <c r="G110" s="68"/>
      <c r="H110" s="68"/>
      <c r="J110" s="68"/>
    </row>
    <row r="111" spans="7:10">
      <c r="G111" s="68"/>
      <c r="H111" s="68"/>
      <c r="J111" s="68"/>
    </row>
    <row r="112" spans="7:10">
      <c r="G112" s="68"/>
      <c r="H112" s="68"/>
      <c r="J112" s="68"/>
    </row>
    <row r="113" spans="7:10">
      <c r="G113" s="68"/>
      <c r="H113" s="68"/>
      <c r="J113" s="68"/>
    </row>
    <row r="114" spans="7:10">
      <c r="G114" s="68"/>
      <c r="H114" s="68"/>
      <c r="J114" s="68"/>
    </row>
    <row r="115" spans="7:10">
      <c r="G115" s="68"/>
      <c r="H115" s="68"/>
      <c r="J115" s="68"/>
    </row>
    <row r="116" spans="7:10">
      <c r="G116" s="68"/>
      <c r="H116" s="68"/>
      <c r="J116" s="68"/>
    </row>
    <row r="117" spans="7:10">
      <c r="G117" s="68"/>
      <c r="H117" s="68"/>
      <c r="J117" s="68"/>
    </row>
    <row r="118" spans="7:10">
      <c r="G118" s="68"/>
      <c r="H118" s="68"/>
      <c r="J118" s="68"/>
    </row>
    <row r="119" spans="7:10">
      <c r="G119" s="68"/>
      <c r="H119" s="68"/>
      <c r="J119" s="68"/>
    </row>
    <row r="120" spans="7:10">
      <c r="G120" s="68"/>
      <c r="H120" s="68"/>
      <c r="J120" s="68"/>
    </row>
    <row r="121" spans="7:10">
      <c r="G121" s="68"/>
      <c r="H121" s="68"/>
      <c r="J121" s="68"/>
    </row>
    <row r="122" spans="7:10">
      <c r="G122" s="68"/>
      <c r="H122" s="68"/>
      <c r="J122" s="68"/>
    </row>
    <row r="123" spans="7:10">
      <c r="G123" s="68"/>
      <c r="H123" s="68"/>
      <c r="J123" s="68"/>
    </row>
    <row r="124" spans="7:10">
      <c r="G124" s="68"/>
      <c r="H124" s="68"/>
      <c r="J124" s="68"/>
    </row>
    <row r="125" spans="7:10">
      <c r="G125" s="68"/>
      <c r="H125" s="68"/>
      <c r="J125" s="68"/>
    </row>
    <row r="126" spans="7:10">
      <c r="G126" s="68"/>
      <c r="H126" s="68"/>
      <c r="J126" s="68"/>
    </row>
    <row r="127" spans="7:10">
      <c r="G127" s="68"/>
      <c r="H127" s="68"/>
      <c r="J127" s="68"/>
    </row>
    <row r="128" spans="7:10">
      <c r="G128" s="68"/>
      <c r="H128" s="68"/>
      <c r="J128" s="68"/>
    </row>
    <row r="129" spans="7:10">
      <c r="G129" s="68"/>
      <c r="H129" s="68"/>
      <c r="J129" s="68"/>
    </row>
    <row r="130" spans="7:10">
      <c r="G130" s="68"/>
      <c r="H130" s="68"/>
      <c r="J130" s="68"/>
    </row>
    <row r="131" spans="7:10">
      <c r="G131" s="68"/>
      <c r="H131" s="68"/>
      <c r="J131" s="68"/>
    </row>
    <row r="132" spans="7:10">
      <c r="G132" s="68"/>
      <c r="H132" s="68"/>
      <c r="J132" s="68"/>
    </row>
    <row r="133" spans="7:10">
      <c r="G133" s="68"/>
      <c r="H133" s="68"/>
      <c r="J133" s="68"/>
    </row>
    <row r="134" spans="7:10">
      <c r="G134" s="68"/>
      <c r="H134" s="68"/>
      <c r="J134" s="68"/>
    </row>
    <row r="135" spans="7:10">
      <c r="G135" s="68"/>
      <c r="H135" s="68"/>
      <c r="J135" s="68"/>
    </row>
    <row r="136" spans="7:10">
      <c r="G136" s="68"/>
      <c r="H136" s="68"/>
      <c r="J136" s="68"/>
    </row>
    <row r="137" spans="7:10">
      <c r="G137" s="68"/>
      <c r="H137" s="68"/>
      <c r="J137" s="68"/>
    </row>
    <row r="138" spans="7:10">
      <c r="G138" s="68"/>
      <c r="H138" s="68"/>
      <c r="J138" s="68"/>
    </row>
    <row r="139" spans="7:10">
      <c r="G139" s="68"/>
      <c r="H139" s="68"/>
      <c r="J139" s="68"/>
    </row>
    <row r="140" spans="7:10">
      <c r="G140" s="68"/>
      <c r="H140" s="68"/>
      <c r="J140" s="68"/>
    </row>
    <row r="141" spans="7:10">
      <c r="G141" s="68"/>
      <c r="H141" s="68"/>
      <c r="J141" s="68"/>
    </row>
    <row r="142" spans="7:10">
      <c r="G142" s="68"/>
      <c r="H142" s="68"/>
      <c r="J142" s="68"/>
    </row>
    <row r="143" spans="7:10">
      <c r="G143" s="68"/>
      <c r="H143" s="68"/>
      <c r="J143" s="68"/>
    </row>
    <row r="144" spans="7:10">
      <c r="G144" s="68"/>
      <c r="H144" s="68"/>
      <c r="J144" s="68"/>
    </row>
    <row r="145" spans="7:10">
      <c r="G145" s="68"/>
      <c r="H145" s="68"/>
      <c r="J145" s="68"/>
    </row>
    <row r="146" spans="7:10">
      <c r="G146" s="68"/>
      <c r="H146" s="68"/>
      <c r="J146" s="68"/>
    </row>
    <row r="147" spans="7:10">
      <c r="G147" s="68"/>
      <c r="H147" s="68"/>
      <c r="J147" s="68"/>
    </row>
    <row r="148" spans="7:10">
      <c r="G148" s="68"/>
      <c r="H148" s="68"/>
      <c r="J148" s="68"/>
    </row>
    <row r="149" spans="7:10">
      <c r="G149" s="68"/>
      <c r="H149" s="68"/>
      <c r="J149" s="68"/>
    </row>
    <row r="150" spans="7:10">
      <c r="G150" s="68"/>
      <c r="H150" s="68"/>
      <c r="J150" s="68"/>
    </row>
    <row r="151" spans="7:10">
      <c r="G151" s="68"/>
      <c r="H151" s="68"/>
      <c r="J151" s="68"/>
    </row>
    <row r="152" spans="7:10">
      <c r="G152" s="68"/>
      <c r="H152" s="68"/>
      <c r="J152" s="68"/>
    </row>
    <row r="153" spans="7:10">
      <c r="G153" s="68"/>
      <c r="H153" s="68"/>
      <c r="J153" s="68"/>
    </row>
    <row r="154" spans="7:10">
      <c r="G154" s="68"/>
      <c r="H154" s="68"/>
      <c r="J154" s="68"/>
    </row>
    <row r="155" spans="7:10">
      <c r="G155" s="68"/>
      <c r="H155" s="68"/>
      <c r="J155" s="68"/>
    </row>
    <row r="156" spans="7:10">
      <c r="G156" s="68"/>
      <c r="H156" s="68"/>
      <c r="J156" s="68"/>
    </row>
    <row r="157" spans="7:10">
      <c r="G157" s="68"/>
      <c r="H157" s="68"/>
      <c r="J157" s="68"/>
    </row>
    <row r="158" spans="7:10">
      <c r="G158" s="68"/>
      <c r="H158" s="68"/>
      <c r="J158" s="68"/>
    </row>
    <row r="159" spans="7:10">
      <c r="G159" s="68"/>
      <c r="H159" s="68"/>
      <c r="J159" s="68"/>
    </row>
    <row r="160" spans="7:10">
      <c r="G160" s="68"/>
      <c r="H160" s="68"/>
      <c r="J160" s="68"/>
    </row>
    <row r="161" spans="7:10">
      <c r="G161" s="68"/>
      <c r="H161" s="68"/>
      <c r="J161" s="68"/>
    </row>
    <row r="162" spans="7:10">
      <c r="G162" s="68"/>
      <c r="H162" s="68"/>
      <c r="J162" s="68"/>
    </row>
    <row r="163" spans="7:10">
      <c r="G163" s="68"/>
      <c r="H163" s="68"/>
      <c r="J163" s="68"/>
    </row>
    <row r="164" spans="7:10">
      <c r="G164" s="68"/>
      <c r="H164" s="68"/>
      <c r="J164" s="68"/>
    </row>
    <row r="165" spans="7:10">
      <c r="G165" s="68"/>
      <c r="H165" s="68"/>
      <c r="J165" s="68"/>
    </row>
    <row r="166" spans="7:10">
      <c r="G166" s="68"/>
      <c r="H166" s="68"/>
      <c r="J166" s="68"/>
    </row>
    <row r="167" spans="7:10">
      <c r="G167" s="68"/>
      <c r="H167" s="68"/>
      <c r="J167" s="68"/>
    </row>
    <row r="168" spans="7:10">
      <c r="G168" s="68"/>
      <c r="H168" s="68"/>
      <c r="J168" s="68"/>
    </row>
    <row r="169" spans="7:10">
      <c r="G169" s="68"/>
      <c r="H169" s="68"/>
      <c r="J169" s="68"/>
    </row>
    <row r="170" spans="7:10">
      <c r="G170" s="68"/>
      <c r="H170" s="68"/>
      <c r="J170" s="68"/>
    </row>
    <row r="171" spans="7:10">
      <c r="G171" s="68"/>
      <c r="H171" s="68"/>
      <c r="J171" s="68"/>
    </row>
    <row r="172" spans="7:10">
      <c r="G172" s="68"/>
      <c r="H172" s="68"/>
      <c r="J172" s="68"/>
    </row>
    <row r="173" spans="7:10">
      <c r="G173" s="68"/>
      <c r="H173" s="68"/>
      <c r="J173" s="68"/>
    </row>
    <row r="174" spans="7:10">
      <c r="G174" s="68"/>
      <c r="H174" s="68"/>
      <c r="J174" s="68"/>
    </row>
    <row r="175" spans="7:10">
      <c r="G175" s="68"/>
      <c r="H175" s="68"/>
      <c r="J175" s="68"/>
    </row>
    <row r="176" spans="7:10">
      <c r="G176" s="68"/>
      <c r="H176" s="68"/>
      <c r="J176" s="68"/>
    </row>
    <row r="177" spans="7:10">
      <c r="G177" s="68"/>
      <c r="H177" s="68"/>
      <c r="J177" s="68"/>
    </row>
    <row r="178" spans="7:10">
      <c r="G178" s="68"/>
      <c r="H178" s="68"/>
      <c r="J178" s="68"/>
    </row>
    <row r="179" spans="7:10">
      <c r="G179" s="68"/>
      <c r="H179" s="68"/>
      <c r="J179" s="68"/>
    </row>
    <row r="180" spans="7:10">
      <c r="G180" s="68"/>
      <c r="H180" s="68"/>
      <c r="J180" s="68"/>
    </row>
    <row r="181" spans="7:10">
      <c r="G181" s="68"/>
      <c r="H181" s="68"/>
      <c r="J181" s="68"/>
    </row>
    <row r="182" spans="7:10">
      <c r="G182" s="68"/>
      <c r="H182" s="68"/>
      <c r="J182" s="68"/>
    </row>
    <row r="183" spans="7:10">
      <c r="G183" s="68"/>
      <c r="H183" s="68"/>
      <c r="J183" s="68"/>
    </row>
    <row r="184" spans="7:10">
      <c r="G184" s="68"/>
      <c r="H184" s="68"/>
      <c r="J184" s="68"/>
    </row>
    <row r="185" spans="7:10">
      <c r="G185" s="68"/>
      <c r="H185" s="68"/>
      <c r="J185" s="68"/>
    </row>
    <row r="186" spans="7:10">
      <c r="G186" s="68"/>
      <c r="H186" s="68"/>
      <c r="J186" s="68"/>
    </row>
    <row r="187" spans="7:10">
      <c r="G187" s="68"/>
      <c r="H187" s="68"/>
      <c r="J187" s="68"/>
    </row>
    <row r="188" spans="7:10">
      <c r="G188" s="68"/>
      <c r="H188" s="68"/>
      <c r="J188" s="68"/>
    </row>
    <row r="189" spans="7:10">
      <c r="G189" s="68"/>
      <c r="H189" s="68"/>
      <c r="J189" s="68"/>
    </row>
    <row r="190" spans="7:10">
      <c r="G190" s="68"/>
      <c r="H190" s="68"/>
      <c r="J190" s="68"/>
    </row>
    <row r="191" spans="7:10">
      <c r="G191" s="68"/>
      <c r="H191" s="68"/>
      <c r="J191" s="68"/>
    </row>
    <row r="192" spans="7:10">
      <c r="G192" s="68"/>
      <c r="H192" s="68"/>
      <c r="J192" s="68"/>
    </row>
    <row r="193" spans="7:10">
      <c r="G193" s="68"/>
      <c r="H193" s="68"/>
      <c r="J193" s="68"/>
    </row>
    <row r="194" spans="7:10">
      <c r="G194" s="68"/>
      <c r="H194" s="68"/>
      <c r="J194" s="68"/>
    </row>
    <row r="195" spans="7:10">
      <c r="G195" s="68"/>
      <c r="H195" s="68"/>
      <c r="J195" s="68"/>
    </row>
    <row r="196" spans="7:10">
      <c r="G196" s="68"/>
      <c r="H196" s="68"/>
      <c r="J196" s="68"/>
    </row>
    <row r="197" spans="7:10">
      <c r="G197" s="68"/>
      <c r="H197" s="68"/>
      <c r="J197" s="68"/>
    </row>
    <row r="198" spans="7:10">
      <c r="G198" s="68"/>
      <c r="H198" s="68"/>
      <c r="J198" s="68"/>
    </row>
    <row r="199" spans="7:10">
      <c r="G199" s="68"/>
      <c r="H199" s="68"/>
      <c r="J199" s="68"/>
    </row>
    <row r="200" spans="7:10">
      <c r="G200" s="68"/>
      <c r="H200" s="68"/>
      <c r="J200" s="68"/>
    </row>
    <row r="201" spans="7:10">
      <c r="G201" s="68"/>
      <c r="H201" s="68"/>
      <c r="J201" s="68"/>
    </row>
    <row r="202" spans="7:10">
      <c r="G202" s="68"/>
      <c r="H202" s="68"/>
      <c r="J202" s="68"/>
    </row>
    <row r="203" spans="7:10">
      <c r="G203" s="68"/>
      <c r="H203" s="68"/>
      <c r="J203" s="68"/>
    </row>
    <row r="204" spans="7:10">
      <c r="G204" s="68"/>
      <c r="H204" s="68"/>
      <c r="J204" s="68"/>
    </row>
    <row r="205" spans="7:10">
      <c r="G205" s="68"/>
      <c r="H205" s="68"/>
      <c r="J205" s="68"/>
    </row>
    <row r="206" spans="7:10">
      <c r="G206" s="68"/>
      <c r="H206" s="68"/>
      <c r="J206" s="68"/>
    </row>
    <row r="207" spans="7:10">
      <c r="G207" s="68"/>
      <c r="H207" s="68"/>
      <c r="J207" s="68"/>
    </row>
    <row r="208" spans="7:10">
      <c r="G208" s="68"/>
      <c r="H208" s="68"/>
      <c r="J208" s="68"/>
    </row>
    <row r="209" spans="7:10">
      <c r="G209" s="68"/>
      <c r="H209" s="68"/>
      <c r="J209" s="68"/>
    </row>
    <row r="210" spans="7:10">
      <c r="G210" s="68"/>
      <c r="H210" s="68"/>
      <c r="J210" s="68"/>
    </row>
    <row r="211" spans="7:10">
      <c r="G211" s="68"/>
      <c r="H211" s="68"/>
      <c r="J211" s="68"/>
    </row>
    <row r="212" spans="7:10">
      <c r="G212" s="68"/>
      <c r="H212" s="68"/>
      <c r="J212" s="68"/>
    </row>
    <row r="213" spans="7:10">
      <c r="G213" s="68"/>
      <c r="H213" s="68"/>
      <c r="J213" s="68"/>
    </row>
    <row r="214" spans="7:10">
      <c r="G214" s="68"/>
      <c r="H214" s="68"/>
      <c r="J214" s="68"/>
    </row>
    <row r="215" spans="7:10">
      <c r="G215" s="68"/>
      <c r="H215" s="68"/>
      <c r="J215" s="68"/>
    </row>
    <row r="216" spans="7:10">
      <c r="G216" s="68"/>
      <c r="H216" s="68"/>
      <c r="J216" s="68"/>
    </row>
    <row r="217" spans="7:10">
      <c r="G217" s="68"/>
      <c r="H217" s="68"/>
      <c r="J217" s="68"/>
    </row>
    <row r="218" spans="7:10">
      <c r="G218" s="68"/>
      <c r="H218" s="68"/>
      <c r="J218" s="68"/>
    </row>
    <row r="219" spans="7:10">
      <c r="G219" s="68"/>
      <c r="H219" s="68"/>
      <c r="J219" s="68"/>
    </row>
    <row r="220" spans="7:10">
      <c r="G220" s="68"/>
      <c r="H220" s="68"/>
      <c r="J220" s="68"/>
    </row>
    <row r="221" spans="7:10">
      <c r="G221" s="68"/>
      <c r="H221" s="68"/>
      <c r="J221" s="68"/>
    </row>
    <row r="222" spans="7:10">
      <c r="G222" s="68"/>
      <c r="H222" s="68"/>
      <c r="J222" s="68"/>
    </row>
    <row r="223" spans="7:10">
      <c r="G223" s="68"/>
      <c r="H223" s="68"/>
      <c r="J223" s="68"/>
    </row>
    <row r="224" spans="7:10">
      <c r="G224" s="68"/>
      <c r="H224" s="68"/>
      <c r="J224" s="68"/>
    </row>
    <row r="225" spans="7:10">
      <c r="G225" s="68"/>
      <c r="H225" s="68"/>
      <c r="J225" s="68"/>
    </row>
    <row r="226" spans="7:10">
      <c r="G226" s="68"/>
      <c r="H226" s="68"/>
      <c r="J226" s="68"/>
    </row>
    <row r="227" spans="7:10">
      <c r="G227" s="68"/>
      <c r="H227" s="68"/>
      <c r="J227" s="68"/>
    </row>
    <row r="228" spans="7:10">
      <c r="G228" s="68"/>
      <c r="H228" s="68"/>
      <c r="J228" s="68"/>
    </row>
    <row r="229" spans="7:10">
      <c r="G229" s="68"/>
      <c r="H229" s="68"/>
      <c r="J229" s="68"/>
    </row>
    <row r="230" spans="7:10">
      <c r="G230" s="68"/>
      <c r="H230" s="68"/>
      <c r="J230" s="68"/>
    </row>
    <row r="231" spans="7:10">
      <c r="G231" s="68"/>
      <c r="H231" s="68"/>
      <c r="J231" s="68"/>
    </row>
    <row r="232" spans="7:10">
      <c r="G232" s="68"/>
      <c r="H232" s="68"/>
      <c r="J232" s="68"/>
    </row>
    <row r="233" spans="7:10">
      <c r="G233" s="68"/>
      <c r="H233" s="68"/>
      <c r="J233" s="68"/>
    </row>
    <row r="234" spans="7:10">
      <c r="G234" s="68"/>
      <c r="H234" s="68"/>
      <c r="J234" s="68"/>
    </row>
    <row r="235" spans="7:10">
      <c r="G235" s="68"/>
      <c r="H235" s="68"/>
      <c r="J235" s="68"/>
    </row>
    <row r="236" spans="7:10">
      <c r="G236" s="68"/>
      <c r="H236" s="68"/>
      <c r="J236" s="68"/>
    </row>
    <row r="237" spans="7:10">
      <c r="G237" s="68"/>
      <c r="H237" s="68"/>
      <c r="J237" s="68"/>
    </row>
    <row r="238" spans="7:10">
      <c r="G238" s="68"/>
      <c r="H238" s="68"/>
      <c r="J238" s="68"/>
    </row>
    <row r="239" spans="7:10">
      <c r="G239" s="68"/>
      <c r="H239" s="68"/>
      <c r="J239" s="68"/>
    </row>
    <row r="240" spans="7:10">
      <c r="G240" s="68"/>
      <c r="H240" s="68"/>
      <c r="J240" s="68"/>
    </row>
    <row r="241" spans="7:10">
      <c r="G241" s="68"/>
      <c r="H241" s="68"/>
      <c r="J241" s="68"/>
    </row>
    <row r="242" spans="7:10">
      <c r="G242" s="68"/>
      <c r="H242" s="68"/>
      <c r="J242" s="68"/>
    </row>
    <row r="243" spans="7:10">
      <c r="G243" s="68"/>
      <c r="H243" s="68"/>
      <c r="J243" s="68"/>
    </row>
    <row r="244" spans="7:10">
      <c r="G244" s="68"/>
      <c r="H244" s="68"/>
      <c r="J244" s="68"/>
    </row>
    <row r="245" spans="7:10">
      <c r="G245" s="68"/>
      <c r="H245" s="68"/>
      <c r="J245" s="68"/>
    </row>
    <row r="246" spans="7:10">
      <c r="G246" s="68"/>
      <c r="H246" s="68"/>
      <c r="J246" s="68"/>
    </row>
    <row r="247" spans="7:10">
      <c r="G247" s="68"/>
      <c r="H247" s="68"/>
      <c r="J247" s="68"/>
    </row>
    <row r="248" spans="7:10">
      <c r="G248" s="68"/>
      <c r="H248" s="68"/>
      <c r="J248" s="68"/>
    </row>
    <row r="249" spans="7:10">
      <c r="G249" s="68"/>
      <c r="H249" s="68"/>
      <c r="J249" s="68"/>
    </row>
    <row r="250" spans="7:10">
      <c r="G250" s="68"/>
      <c r="H250" s="68"/>
      <c r="J250" s="68"/>
    </row>
    <row r="251" spans="7:10">
      <c r="G251" s="68"/>
      <c r="H251" s="68"/>
      <c r="J251" s="68"/>
    </row>
    <row r="252" spans="7:10">
      <c r="G252" s="68"/>
      <c r="H252" s="68"/>
      <c r="J252" s="68"/>
    </row>
    <row r="253" spans="7:10">
      <c r="G253" s="68"/>
      <c r="H253" s="68"/>
      <c r="J253" s="68"/>
    </row>
    <row r="254" spans="7:10">
      <c r="G254" s="68"/>
      <c r="H254" s="68"/>
      <c r="J254" s="68"/>
    </row>
    <row r="255" spans="7:10">
      <c r="G255" s="68"/>
      <c r="H255" s="68"/>
      <c r="J255" s="68"/>
    </row>
    <row r="256" spans="7:10">
      <c r="G256" s="68"/>
      <c r="H256" s="68"/>
      <c r="J256" s="68"/>
    </row>
    <row r="257" spans="7:10">
      <c r="G257" s="68"/>
      <c r="H257" s="68"/>
      <c r="J257" s="68"/>
    </row>
    <row r="258" spans="7:10">
      <c r="G258" s="68"/>
      <c r="H258" s="68"/>
      <c r="J258" s="68"/>
    </row>
    <row r="259" spans="7:10">
      <c r="G259" s="68"/>
      <c r="H259" s="68"/>
      <c r="J259" s="68"/>
    </row>
    <row r="260" spans="7:10">
      <c r="G260" s="68"/>
      <c r="H260" s="68"/>
      <c r="J260" s="68"/>
    </row>
    <row r="261" spans="7:10">
      <c r="G261" s="68"/>
      <c r="H261" s="68"/>
      <c r="J261" s="68"/>
    </row>
    <row r="262" spans="7:10">
      <c r="G262" s="68"/>
      <c r="H262" s="68"/>
      <c r="J262" s="68"/>
    </row>
    <row r="263" spans="7:10">
      <c r="G263" s="68"/>
      <c r="H263" s="68"/>
      <c r="J263" s="68"/>
    </row>
    <row r="264" spans="7:10">
      <c r="G264" s="68"/>
      <c r="H264" s="68"/>
      <c r="J264" s="68"/>
    </row>
    <row r="265" spans="7:10">
      <c r="G265" s="68"/>
      <c r="H265" s="68"/>
      <c r="J265" s="68"/>
    </row>
    <row r="266" spans="7:10">
      <c r="G266" s="68"/>
      <c r="H266" s="68"/>
      <c r="J266" s="68"/>
    </row>
    <row r="267" spans="7:10">
      <c r="G267" s="68"/>
      <c r="H267" s="68"/>
      <c r="J267" s="68"/>
    </row>
    <row r="268" spans="7:10">
      <c r="G268" s="68"/>
      <c r="H268" s="68"/>
      <c r="J268" s="68"/>
    </row>
    <row r="269" spans="7:10">
      <c r="G269" s="68"/>
      <c r="H269" s="68"/>
      <c r="J269" s="68"/>
    </row>
    <row r="270" spans="7:10">
      <c r="G270" s="68"/>
      <c r="H270" s="68"/>
      <c r="J270" s="68"/>
    </row>
    <row r="271" spans="7:10">
      <c r="G271" s="68"/>
      <c r="H271" s="68"/>
      <c r="J271" s="68"/>
    </row>
    <row r="272" spans="7:10">
      <c r="G272" s="68"/>
      <c r="H272" s="68"/>
      <c r="J272" s="68"/>
    </row>
    <row r="273" spans="7:10">
      <c r="G273" s="68"/>
      <c r="H273" s="68"/>
      <c r="J273" s="68"/>
    </row>
    <row r="274" spans="7:10">
      <c r="G274" s="68"/>
      <c r="H274" s="68"/>
      <c r="J274" s="68"/>
    </row>
    <row r="275" spans="7:10">
      <c r="G275" s="68"/>
      <c r="H275" s="68"/>
      <c r="J275" s="68"/>
    </row>
    <row r="276" spans="7:10">
      <c r="G276" s="68"/>
      <c r="H276" s="68"/>
      <c r="J276" s="68"/>
    </row>
    <row r="277" spans="7:10">
      <c r="G277" s="68"/>
      <c r="H277" s="68"/>
      <c r="J277" s="68"/>
    </row>
    <row r="278" spans="7:10">
      <c r="G278" s="68"/>
      <c r="H278" s="68"/>
      <c r="J278" s="68"/>
    </row>
    <row r="279" spans="7:10">
      <c r="G279" s="68"/>
      <c r="H279" s="68"/>
      <c r="J279" s="68"/>
    </row>
    <row r="280" spans="7:10">
      <c r="G280" s="68"/>
      <c r="H280" s="68"/>
      <c r="J280" s="68"/>
    </row>
    <row r="281" spans="7:10">
      <c r="G281" s="68"/>
      <c r="H281" s="68"/>
      <c r="J281" s="68"/>
    </row>
    <row r="282" spans="7:10">
      <c r="G282" s="68"/>
      <c r="H282" s="68"/>
      <c r="J282" s="68"/>
    </row>
    <row r="283" spans="7:10">
      <c r="G283" s="68"/>
      <c r="H283" s="68"/>
      <c r="J283" s="68"/>
    </row>
    <row r="284" spans="7:10">
      <c r="G284" s="68"/>
      <c r="H284" s="68"/>
      <c r="J284" s="68"/>
    </row>
    <row r="285" spans="7:10">
      <c r="G285" s="68"/>
      <c r="H285" s="68"/>
      <c r="J285" s="68"/>
    </row>
    <row r="286" spans="7:10">
      <c r="G286" s="68"/>
      <c r="H286" s="68"/>
      <c r="J286" s="68"/>
    </row>
    <row r="287" spans="7:10">
      <c r="G287" s="68"/>
      <c r="H287" s="68"/>
      <c r="J287" s="68"/>
    </row>
    <row r="288" spans="7:10">
      <c r="G288" s="68"/>
      <c r="H288" s="68"/>
      <c r="J288" s="68"/>
    </row>
    <row r="289" spans="7:10">
      <c r="G289" s="68"/>
      <c r="H289" s="68"/>
      <c r="J289" s="68"/>
    </row>
    <row r="290" spans="7:10">
      <c r="G290" s="68"/>
      <c r="H290" s="68"/>
      <c r="J290" s="68"/>
    </row>
    <row r="291" spans="7:10">
      <c r="G291" s="68"/>
      <c r="H291" s="68"/>
      <c r="J291" s="68"/>
    </row>
    <row r="292" spans="7:10">
      <c r="G292" s="68"/>
      <c r="H292" s="68"/>
      <c r="J292" s="68"/>
    </row>
    <row r="293" spans="7:10">
      <c r="G293" s="68"/>
      <c r="H293" s="68"/>
      <c r="J293" s="68"/>
    </row>
    <row r="294" spans="7:10">
      <c r="G294" s="68"/>
      <c r="H294" s="68"/>
      <c r="J294" s="68"/>
    </row>
    <row r="295" spans="7:10">
      <c r="G295" s="68"/>
      <c r="H295" s="68"/>
      <c r="J295" s="68"/>
    </row>
    <row r="296" spans="7:10">
      <c r="G296" s="68"/>
      <c r="H296" s="68"/>
      <c r="J296" s="68"/>
    </row>
    <row r="297" spans="7:10">
      <c r="G297" s="68"/>
      <c r="H297" s="68"/>
      <c r="J297" s="68"/>
    </row>
    <row r="298" spans="7:10">
      <c r="G298" s="68"/>
      <c r="H298" s="68"/>
      <c r="J298" s="68"/>
    </row>
    <row r="299" spans="7:10">
      <c r="G299" s="68"/>
      <c r="H299" s="68"/>
      <c r="J299" s="68"/>
    </row>
    <row r="300" spans="7:10">
      <c r="G300" s="68"/>
      <c r="H300" s="68"/>
      <c r="J300" s="68"/>
    </row>
    <row r="301" spans="7:10">
      <c r="G301" s="68"/>
      <c r="H301" s="68"/>
      <c r="J301" s="68"/>
    </row>
    <row r="302" spans="7:10">
      <c r="G302" s="68"/>
      <c r="H302" s="68"/>
      <c r="J302" s="68"/>
    </row>
    <row r="303" spans="7:10">
      <c r="G303" s="68"/>
      <c r="H303" s="68"/>
      <c r="J303" s="68"/>
    </row>
    <row r="304" spans="7:10">
      <c r="G304" s="68"/>
      <c r="H304" s="68"/>
      <c r="J304" s="68"/>
    </row>
    <row r="305" spans="7:10">
      <c r="G305" s="68"/>
      <c r="H305" s="68"/>
      <c r="J305" s="68"/>
    </row>
    <row r="306" spans="7:10">
      <c r="G306" s="68"/>
      <c r="H306" s="68"/>
      <c r="J306" s="68"/>
    </row>
    <row r="307" spans="7:10">
      <c r="G307" s="68"/>
      <c r="H307" s="68"/>
      <c r="J307" s="68"/>
    </row>
    <row r="308" spans="7:10">
      <c r="G308" s="68"/>
      <c r="H308" s="68"/>
      <c r="J308" s="68"/>
    </row>
    <row r="309" spans="7:10">
      <c r="G309" s="68"/>
      <c r="H309" s="68"/>
      <c r="J309" s="68"/>
    </row>
    <row r="310" spans="7:10">
      <c r="G310" s="68"/>
      <c r="H310" s="68"/>
      <c r="J310" s="68"/>
    </row>
    <row r="311" spans="7:10">
      <c r="G311" s="68"/>
      <c r="H311" s="68"/>
      <c r="J311" s="68"/>
    </row>
    <row r="312" spans="7:10">
      <c r="G312" s="68"/>
      <c r="H312" s="68"/>
      <c r="J312" s="68"/>
    </row>
    <row r="313" spans="7:10">
      <c r="G313" s="68"/>
      <c r="H313" s="68"/>
      <c r="J313" s="68"/>
    </row>
    <row r="314" spans="7:10">
      <c r="G314" s="68"/>
      <c r="H314" s="68"/>
      <c r="J314" s="68"/>
    </row>
    <row r="315" spans="7:10">
      <c r="G315" s="68"/>
      <c r="H315" s="68"/>
      <c r="J315" s="68"/>
    </row>
    <row r="316" spans="7:10">
      <c r="G316" s="68"/>
      <c r="H316" s="68"/>
      <c r="J316" s="68"/>
    </row>
    <row r="317" spans="7:10">
      <c r="G317" s="68"/>
      <c r="H317" s="68"/>
      <c r="J317" s="68"/>
    </row>
    <row r="318" spans="7:10">
      <c r="G318" s="68"/>
      <c r="H318" s="68"/>
      <c r="J318" s="68"/>
    </row>
    <row r="319" spans="7:10">
      <c r="G319" s="68"/>
      <c r="H319" s="68"/>
      <c r="J319" s="68"/>
    </row>
    <row r="320" spans="7:10">
      <c r="G320" s="68"/>
      <c r="H320" s="68"/>
      <c r="J320" s="68"/>
    </row>
    <row r="321" spans="7:10">
      <c r="G321" s="68"/>
      <c r="H321" s="68"/>
      <c r="J321" s="68"/>
    </row>
    <row r="322" spans="7:10">
      <c r="G322" s="68"/>
      <c r="H322" s="68"/>
      <c r="J322" s="68"/>
    </row>
    <row r="323" spans="7:10">
      <c r="G323" s="68"/>
      <c r="H323" s="68"/>
      <c r="J323" s="68"/>
    </row>
    <row r="324" spans="7:10">
      <c r="G324" s="68"/>
      <c r="H324" s="68"/>
      <c r="J324" s="68"/>
    </row>
    <row r="325" spans="7:10">
      <c r="G325" s="68"/>
      <c r="H325" s="68"/>
      <c r="J325" s="68"/>
    </row>
    <row r="326" spans="7:10">
      <c r="G326" s="68"/>
      <c r="H326" s="68"/>
      <c r="J326" s="68"/>
    </row>
    <row r="327" spans="7:10">
      <c r="G327" s="68"/>
      <c r="H327" s="68"/>
      <c r="J327" s="68"/>
    </row>
    <row r="328" spans="7:10">
      <c r="G328" s="68"/>
      <c r="H328" s="68"/>
      <c r="J328" s="68"/>
    </row>
    <row r="329" spans="7:10">
      <c r="G329" s="68"/>
      <c r="H329" s="68"/>
      <c r="J329" s="68"/>
    </row>
    <row r="330" spans="7:10">
      <c r="G330" s="68"/>
      <c r="H330" s="68"/>
      <c r="J330" s="68"/>
    </row>
    <row r="331" spans="7:10">
      <c r="G331" s="68"/>
      <c r="H331" s="68"/>
      <c r="J331" s="68"/>
    </row>
    <row r="332" spans="7:10">
      <c r="G332" s="68"/>
      <c r="H332" s="68"/>
      <c r="J332" s="68"/>
    </row>
    <row r="333" spans="7:10">
      <c r="G333" s="68"/>
      <c r="H333" s="68"/>
      <c r="J333" s="68"/>
    </row>
    <row r="334" spans="7:10">
      <c r="G334" s="68"/>
      <c r="H334" s="68"/>
      <c r="J334" s="68"/>
    </row>
    <row r="335" spans="7:10">
      <c r="G335" s="68"/>
      <c r="H335" s="68"/>
      <c r="J335" s="68"/>
    </row>
    <row r="336" spans="7:10">
      <c r="G336" s="68"/>
      <c r="H336" s="68"/>
      <c r="J336" s="68"/>
    </row>
    <row r="337" spans="7:10">
      <c r="G337" s="68"/>
      <c r="H337" s="68"/>
      <c r="J337" s="68"/>
    </row>
    <row r="338" spans="7:10">
      <c r="G338" s="68"/>
      <c r="H338" s="68"/>
      <c r="J338" s="68"/>
    </row>
    <row r="339" spans="7:10">
      <c r="G339" s="68"/>
      <c r="H339" s="68"/>
      <c r="J339" s="68"/>
    </row>
    <row r="340" spans="7:10">
      <c r="G340" s="68"/>
      <c r="H340" s="68"/>
      <c r="J340" s="68"/>
    </row>
    <row r="341" spans="7:10">
      <c r="G341" s="68"/>
      <c r="H341" s="68"/>
      <c r="J341" s="68"/>
    </row>
    <row r="342" spans="7:10">
      <c r="G342" s="68"/>
      <c r="H342" s="68"/>
      <c r="J342" s="68"/>
    </row>
    <row r="343" spans="7:10">
      <c r="G343" s="68"/>
      <c r="H343" s="68"/>
      <c r="J343" s="68"/>
    </row>
    <row r="344" spans="7:10">
      <c r="G344" s="68"/>
      <c r="H344" s="68"/>
      <c r="J344" s="68"/>
    </row>
    <row r="345" spans="7:10">
      <c r="G345" s="68"/>
      <c r="H345" s="68"/>
      <c r="J345" s="68"/>
    </row>
    <row r="346" spans="7:10">
      <c r="G346" s="68"/>
      <c r="H346" s="68"/>
      <c r="J346" s="68"/>
    </row>
    <row r="347" spans="7:10">
      <c r="G347" s="68"/>
      <c r="H347" s="68"/>
      <c r="J347" s="68"/>
    </row>
    <row r="348" spans="7:10">
      <c r="G348" s="68"/>
      <c r="H348" s="68"/>
      <c r="J348" s="68"/>
    </row>
    <row r="349" spans="7:10">
      <c r="G349" s="68"/>
      <c r="H349" s="68"/>
      <c r="J349" s="68"/>
    </row>
    <row r="350" spans="7:10">
      <c r="G350" s="68"/>
      <c r="H350" s="68"/>
      <c r="J350" s="68"/>
    </row>
    <row r="351" spans="7:10">
      <c r="G351" s="68"/>
      <c r="H351" s="68"/>
      <c r="J351" s="68"/>
    </row>
    <row r="352" spans="7:10">
      <c r="G352" s="68"/>
      <c r="H352" s="68"/>
      <c r="J352" s="68"/>
    </row>
    <row r="353" spans="7:10">
      <c r="G353" s="68"/>
      <c r="H353" s="68"/>
      <c r="J353" s="68"/>
    </row>
    <row r="354" spans="7:10">
      <c r="G354" s="68"/>
      <c r="H354" s="68"/>
      <c r="J354" s="68"/>
    </row>
    <row r="355" spans="7:10">
      <c r="G355" s="68"/>
      <c r="H355" s="68"/>
      <c r="J355" s="68"/>
    </row>
    <row r="356" spans="7:10">
      <c r="G356" s="68"/>
      <c r="H356" s="68"/>
      <c r="J356" s="68"/>
    </row>
    <row r="357" spans="7:10">
      <c r="G357" s="68"/>
      <c r="H357" s="68"/>
      <c r="J357" s="68"/>
    </row>
    <row r="358" spans="7:10">
      <c r="G358" s="68"/>
      <c r="H358" s="68"/>
      <c r="J358" s="68"/>
    </row>
    <row r="359" spans="7:10">
      <c r="G359" s="68"/>
      <c r="H359" s="68"/>
      <c r="J359" s="68"/>
    </row>
    <row r="360" spans="7:10">
      <c r="G360" s="68"/>
      <c r="H360" s="68"/>
      <c r="J360" s="68"/>
    </row>
    <row r="361" spans="7:10">
      <c r="G361" s="68"/>
      <c r="H361" s="68"/>
      <c r="J361" s="68"/>
    </row>
    <row r="362" spans="7:10">
      <c r="G362" s="68"/>
      <c r="H362" s="68"/>
      <c r="J362" s="68"/>
    </row>
    <row r="363" spans="7:10">
      <c r="G363" s="68"/>
      <c r="H363" s="68"/>
      <c r="J363" s="68"/>
    </row>
    <row r="364" spans="7:10">
      <c r="G364" s="68"/>
      <c r="H364" s="68"/>
      <c r="J364" s="68"/>
    </row>
    <row r="365" spans="7:10">
      <c r="G365" s="68"/>
      <c r="H365" s="68"/>
      <c r="J365" s="68"/>
    </row>
    <row r="366" spans="7:10">
      <c r="G366" s="68"/>
      <c r="H366" s="68"/>
      <c r="J366" s="68"/>
    </row>
    <row r="367" spans="7:10">
      <c r="G367" s="68"/>
      <c r="H367" s="68"/>
      <c r="J367" s="68"/>
    </row>
    <row r="368" spans="7:10">
      <c r="G368" s="68"/>
      <c r="H368" s="68"/>
      <c r="J368" s="68"/>
    </row>
    <row r="369" spans="7:10">
      <c r="G369" s="68"/>
      <c r="H369" s="68"/>
      <c r="J369" s="68"/>
    </row>
    <row r="370" spans="7:10">
      <c r="G370" s="68"/>
      <c r="H370" s="68"/>
      <c r="J370" s="68"/>
    </row>
    <row r="371" spans="7:10">
      <c r="G371" s="68"/>
      <c r="H371" s="68"/>
      <c r="J371" s="68"/>
    </row>
    <row r="372" spans="7:10">
      <c r="G372" s="68"/>
      <c r="H372" s="68"/>
      <c r="J372" s="68"/>
    </row>
    <row r="373" spans="7:10">
      <c r="G373" s="68"/>
      <c r="H373" s="68"/>
      <c r="J373" s="68"/>
    </row>
    <row r="374" spans="7:10">
      <c r="G374" s="68"/>
      <c r="H374" s="68"/>
      <c r="J374" s="68"/>
    </row>
    <row r="375" spans="7:10">
      <c r="G375" s="68"/>
      <c r="H375" s="68"/>
      <c r="J375" s="68"/>
    </row>
    <row r="376" spans="7:10">
      <c r="G376" s="68"/>
      <c r="H376" s="68"/>
      <c r="J376" s="68"/>
    </row>
    <row r="377" spans="7:10">
      <c r="G377" s="68"/>
      <c r="H377" s="68"/>
      <c r="J377" s="68"/>
    </row>
    <row r="378" spans="7:10">
      <c r="G378" s="68"/>
      <c r="H378" s="68"/>
      <c r="J378" s="68"/>
    </row>
    <row r="379" spans="7:10">
      <c r="G379" s="68"/>
      <c r="H379" s="68"/>
      <c r="J379" s="68"/>
    </row>
    <row r="380" spans="7:10">
      <c r="G380" s="68"/>
      <c r="H380" s="68"/>
      <c r="J380" s="68"/>
    </row>
    <row r="381" spans="7:10">
      <c r="G381" s="68"/>
      <c r="H381" s="68"/>
      <c r="J381" s="68"/>
    </row>
    <row r="382" spans="7:10">
      <c r="G382" s="68"/>
      <c r="H382" s="68"/>
      <c r="J382" s="68"/>
    </row>
    <row r="383" spans="7:10">
      <c r="G383" s="68"/>
      <c r="H383" s="68"/>
      <c r="J383" s="68"/>
    </row>
    <row r="384" spans="7:10">
      <c r="G384" s="68"/>
      <c r="H384" s="68"/>
      <c r="J384" s="68"/>
    </row>
    <row r="385" spans="7:10">
      <c r="G385" s="68"/>
      <c r="H385" s="68"/>
      <c r="J385" s="68"/>
    </row>
    <row r="386" spans="7:10">
      <c r="G386" s="68"/>
      <c r="H386" s="68"/>
      <c r="J386" s="68"/>
    </row>
    <row r="387" spans="7:10">
      <c r="G387" s="68"/>
      <c r="H387" s="68"/>
      <c r="J387" s="68"/>
    </row>
    <row r="388" spans="7:10">
      <c r="G388" s="68"/>
      <c r="H388" s="68"/>
      <c r="J388" s="68"/>
    </row>
    <row r="389" spans="7:10">
      <c r="G389" s="68"/>
      <c r="H389" s="68"/>
      <c r="J389" s="68"/>
    </row>
    <row r="390" spans="7:10">
      <c r="G390" s="68"/>
      <c r="H390" s="68"/>
      <c r="J390" s="68"/>
    </row>
    <row r="391" spans="7:10">
      <c r="G391" s="68"/>
      <c r="H391" s="68"/>
      <c r="J391" s="68"/>
    </row>
    <row r="392" spans="7:10">
      <c r="G392" s="68"/>
      <c r="H392" s="68"/>
      <c r="J392" s="68"/>
    </row>
    <row r="393" spans="7:10">
      <c r="G393" s="68"/>
      <c r="H393" s="68"/>
      <c r="J393" s="68"/>
    </row>
    <row r="394" spans="7:10">
      <c r="G394" s="68"/>
      <c r="H394" s="68"/>
      <c r="J394" s="68"/>
    </row>
    <row r="395" spans="7:10">
      <c r="G395" s="68"/>
      <c r="H395" s="68"/>
      <c r="J395" s="68"/>
    </row>
    <row r="396" spans="7:10">
      <c r="G396" s="68"/>
      <c r="H396" s="68"/>
      <c r="J396" s="68"/>
    </row>
    <row r="397" spans="7:10">
      <c r="G397" s="68"/>
      <c r="H397" s="68"/>
      <c r="J397" s="68"/>
    </row>
    <row r="398" spans="7:10">
      <c r="G398" s="68"/>
      <c r="H398" s="68"/>
      <c r="J398" s="68"/>
    </row>
    <row r="399" spans="7:10">
      <c r="G399" s="68"/>
      <c r="H399" s="68"/>
      <c r="J399" s="68"/>
    </row>
    <row r="400" spans="7:10">
      <c r="G400" s="68"/>
      <c r="H400" s="68"/>
      <c r="J400" s="68"/>
    </row>
    <row r="401" spans="7:10">
      <c r="G401" s="68"/>
      <c r="H401" s="68"/>
      <c r="J401" s="68"/>
    </row>
    <row r="402" spans="7:10">
      <c r="G402" s="68"/>
      <c r="H402" s="68"/>
      <c r="J402" s="68"/>
    </row>
    <row r="403" spans="7:10">
      <c r="G403" s="68"/>
      <c r="H403" s="68"/>
      <c r="J403" s="68"/>
    </row>
    <row r="404" spans="7:10">
      <c r="G404" s="68"/>
      <c r="H404" s="68"/>
      <c r="J404" s="68"/>
    </row>
    <row r="405" spans="7:10">
      <c r="G405" s="68"/>
      <c r="H405" s="68"/>
      <c r="J405" s="68"/>
    </row>
    <row r="406" spans="7:10">
      <c r="G406" s="68"/>
      <c r="H406" s="68"/>
      <c r="J406" s="68"/>
    </row>
    <row r="407" spans="7:10">
      <c r="G407" s="68"/>
      <c r="H407" s="68"/>
      <c r="J407" s="68"/>
    </row>
    <row r="408" spans="7:10">
      <c r="G408" s="68"/>
      <c r="H408" s="68"/>
      <c r="J408" s="68"/>
    </row>
    <row r="409" spans="7:10">
      <c r="G409" s="68"/>
      <c r="H409" s="68"/>
      <c r="J409" s="68"/>
    </row>
    <row r="410" spans="7:10">
      <c r="G410" s="68"/>
      <c r="H410" s="68"/>
      <c r="J410" s="68"/>
    </row>
    <row r="411" spans="7:10">
      <c r="G411" s="68"/>
      <c r="H411" s="68"/>
      <c r="J411" s="68"/>
    </row>
    <row r="412" spans="7:10">
      <c r="G412" s="68"/>
      <c r="H412" s="68"/>
      <c r="J412" s="68"/>
    </row>
    <row r="413" spans="7:10">
      <c r="G413" s="68"/>
      <c r="H413" s="68"/>
      <c r="J413" s="68"/>
    </row>
    <row r="414" spans="7:10">
      <c r="G414" s="68"/>
      <c r="H414" s="68"/>
      <c r="J414" s="68"/>
    </row>
    <row r="415" spans="7:10">
      <c r="G415" s="68"/>
      <c r="H415" s="68"/>
      <c r="J415" s="68"/>
    </row>
    <row r="416" spans="7:10">
      <c r="G416" s="68"/>
      <c r="H416" s="68"/>
      <c r="J416" s="68"/>
    </row>
    <row r="417" spans="7:10">
      <c r="G417" s="68"/>
      <c r="H417" s="68"/>
      <c r="J417" s="68"/>
    </row>
    <row r="418" spans="7:10">
      <c r="G418" s="68"/>
      <c r="H418" s="68"/>
      <c r="J418" s="68"/>
    </row>
    <row r="419" spans="7:10">
      <c r="G419" s="68"/>
      <c r="H419" s="68"/>
      <c r="J419" s="68"/>
    </row>
    <row r="420" spans="7:10">
      <c r="G420" s="68"/>
      <c r="H420" s="68"/>
      <c r="J420" s="68"/>
    </row>
    <row r="421" spans="7:10">
      <c r="G421" s="68"/>
      <c r="H421" s="68"/>
      <c r="J421" s="68"/>
    </row>
    <row r="422" spans="7:10">
      <c r="G422" s="68"/>
      <c r="H422" s="68"/>
      <c r="J422" s="68"/>
    </row>
    <row r="423" spans="7:10">
      <c r="G423" s="68"/>
      <c r="H423" s="68"/>
      <c r="J423" s="68"/>
    </row>
    <row r="424" spans="7:10">
      <c r="G424" s="68"/>
      <c r="H424" s="68"/>
      <c r="J424" s="68"/>
    </row>
    <row r="425" spans="7:10">
      <c r="G425" s="68"/>
      <c r="H425" s="68"/>
      <c r="J425" s="68"/>
    </row>
    <row r="426" spans="7:10">
      <c r="G426" s="68"/>
      <c r="H426" s="68"/>
      <c r="J426" s="68"/>
    </row>
    <row r="427" spans="7:10">
      <c r="G427" s="68"/>
      <c r="H427" s="68"/>
      <c r="J427" s="68"/>
    </row>
    <row r="428" spans="7:10">
      <c r="G428" s="68"/>
      <c r="H428" s="68"/>
      <c r="J428" s="68"/>
    </row>
    <row r="429" spans="7:10">
      <c r="G429" s="68"/>
      <c r="H429" s="68"/>
      <c r="J429" s="68"/>
    </row>
    <row r="430" spans="7:10">
      <c r="G430" s="68"/>
      <c r="H430" s="68"/>
      <c r="J430" s="68"/>
    </row>
    <row r="431" spans="7:10">
      <c r="G431" s="68"/>
      <c r="H431" s="68"/>
      <c r="J431" s="68"/>
    </row>
    <row r="432" spans="7:10">
      <c r="G432" s="68"/>
      <c r="H432" s="68"/>
      <c r="J432" s="68"/>
    </row>
    <row r="433" spans="7:10">
      <c r="G433" s="68"/>
      <c r="H433" s="68"/>
      <c r="J433" s="68"/>
    </row>
    <row r="434" spans="7:10">
      <c r="G434" s="68"/>
      <c r="H434" s="68"/>
      <c r="J434" s="68"/>
    </row>
    <row r="435" spans="7:10">
      <c r="G435" s="68"/>
      <c r="H435" s="68"/>
      <c r="J435" s="68"/>
    </row>
    <row r="436" spans="7:10">
      <c r="G436" s="68"/>
      <c r="H436" s="68"/>
      <c r="J436" s="68"/>
    </row>
    <row r="437" spans="7:10">
      <c r="G437" s="68"/>
      <c r="H437" s="68"/>
      <c r="J437" s="68"/>
    </row>
    <row r="438" spans="7:10">
      <c r="G438" s="68"/>
      <c r="H438" s="68"/>
      <c r="J438" s="68"/>
    </row>
    <row r="439" spans="7:10">
      <c r="G439" s="68"/>
      <c r="H439" s="68"/>
      <c r="J439" s="68"/>
    </row>
    <row r="440" spans="7:10">
      <c r="G440" s="68"/>
      <c r="H440" s="68"/>
      <c r="J440" s="68"/>
    </row>
    <row r="441" spans="7:10">
      <c r="G441" s="68"/>
      <c r="H441" s="68"/>
      <c r="J441" s="68"/>
    </row>
    <row r="442" spans="7:10">
      <c r="G442" s="68"/>
      <c r="H442" s="68"/>
      <c r="J442" s="68"/>
    </row>
    <row r="443" spans="7:10">
      <c r="G443" s="68"/>
      <c r="H443" s="68"/>
      <c r="J443" s="68"/>
    </row>
    <row r="444" spans="7:10">
      <c r="G444" s="68"/>
      <c r="H444" s="68"/>
      <c r="J444" s="68"/>
    </row>
    <row r="445" spans="7:10">
      <c r="G445" s="68"/>
      <c r="H445" s="68"/>
      <c r="J445" s="68"/>
    </row>
    <row r="446" spans="7:10">
      <c r="G446" s="68"/>
      <c r="H446" s="68"/>
      <c r="J446" s="68"/>
    </row>
    <row r="447" spans="7:10">
      <c r="G447" s="68"/>
      <c r="H447" s="68"/>
      <c r="J447" s="68"/>
    </row>
    <row r="448" spans="7:10">
      <c r="G448" s="68"/>
      <c r="H448" s="68"/>
      <c r="J448" s="68"/>
    </row>
    <row r="449" spans="7:10">
      <c r="G449" s="68"/>
      <c r="H449" s="68"/>
      <c r="J449" s="68"/>
    </row>
    <row r="450" spans="7:10">
      <c r="G450" s="68"/>
      <c r="H450" s="68"/>
      <c r="J450" s="68"/>
    </row>
    <row r="451" spans="7:10">
      <c r="G451" s="68"/>
      <c r="H451" s="68"/>
      <c r="J451" s="68"/>
    </row>
    <row r="452" spans="7:10">
      <c r="G452" s="68"/>
      <c r="H452" s="68"/>
      <c r="J452" s="68"/>
    </row>
    <row r="453" spans="7:10">
      <c r="G453" s="68"/>
      <c r="H453" s="68"/>
      <c r="J453" s="68"/>
    </row>
    <row r="454" spans="7:10">
      <c r="G454" s="68"/>
      <c r="H454" s="68"/>
      <c r="J454" s="68"/>
    </row>
    <row r="455" spans="7:10">
      <c r="G455" s="68"/>
      <c r="H455" s="68"/>
      <c r="J455" s="68"/>
    </row>
    <row r="456" spans="7:10">
      <c r="G456" s="68"/>
      <c r="H456" s="68"/>
      <c r="J456" s="68"/>
    </row>
    <row r="457" spans="7:10">
      <c r="G457" s="68"/>
      <c r="H457" s="68"/>
      <c r="J457" s="68"/>
    </row>
    <row r="458" spans="7:10">
      <c r="G458" s="68"/>
      <c r="H458" s="68"/>
      <c r="J458" s="68"/>
    </row>
    <row r="459" spans="7:10">
      <c r="G459" s="68"/>
      <c r="H459" s="68"/>
      <c r="J459" s="68"/>
    </row>
    <row r="460" spans="7:10">
      <c r="G460" s="68"/>
      <c r="H460" s="68"/>
      <c r="J460" s="68"/>
    </row>
    <row r="461" spans="7:10">
      <c r="G461" s="68"/>
      <c r="H461" s="68"/>
      <c r="J461" s="68"/>
    </row>
    <row r="462" spans="7:10">
      <c r="G462" s="68"/>
      <c r="H462" s="68"/>
      <c r="J462" s="68"/>
    </row>
    <row r="463" spans="7:10">
      <c r="G463" s="68"/>
      <c r="H463" s="68"/>
      <c r="J463" s="68"/>
    </row>
    <row r="464" spans="7:10">
      <c r="G464" s="68"/>
      <c r="H464" s="68"/>
      <c r="J464" s="68"/>
    </row>
    <row r="465" spans="7:10">
      <c r="G465" s="68"/>
      <c r="H465" s="68"/>
      <c r="J465" s="68"/>
    </row>
    <row r="466" spans="7:10">
      <c r="G466" s="68"/>
      <c r="H466" s="68"/>
      <c r="J466" s="68"/>
    </row>
    <row r="467" spans="7:10">
      <c r="G467" s="68"/>
      <c r="H467" s="68"/>
      <c r="J467" s="68"/>
    </row>
    <row r="468" spans="7:10">
      <c r="G468" s="68"/>
      <c r="H468" s="68"/>
      <c r="J468" s="68"/>
    </row>
    <row r="469" spans="7:10">
      <c r="G469" s="68"/>
      <c r="H469" s="68"/>
      <c r="J469" s="68"/>
    </row>
    <row r="470" spans="7:10">
      <c r="G470" s="68"/>
      <c r="H470" s="68"/>
      <c r="J470" s="68"/>
    </row>
    <row r="471" spans="7:10">
      <c r="G471" s="68"/>
      <c r="H471" s="68"/>
      <c r="J471" s="68"/>
    </row>
    <row r="472" spans="7:10">
      <c r="G472" s="68"/>
      <c r="H472" s="68"/>
      <c r="J472" s="68"/>
    </row>
    <row r="473" spans="7:10">
      <c r="G473" s="68"/>
      <c r="H473" s="68"/>
      <c r="J473" s="68"/>
    </row>
    <row r="474" spans="7:10">
      <c r="G474" s="68"/>
      <c r="H474" s="68"/>
      <c r="J474" s="68"/>
    </row>
    <row r="475" spans="7:10">
      <c r="G475" s="68"/>
      <c r="H475" s="68"/>
      <c r="J475" s="68"/>
    </row>
    <row r="476" spans="7:10">
      <c r="G476" s="68"/>
      <c r="H476" s="68"/>
      <c r="J476" s="68"/>
    </row>
    <row r="477" spans="7:10">
      <c r="G477" s="68"/>
      <c r="H477" s="68"/>
      <c r="J477" s="68"/>
    </row>
    <row r="478" spans="7:10">
      <c r="G478" s="68"/>
      <c r="H478" s="68"/>
      <c r="J478" s="68"/>
    </row>
    <row r="479" spans="7:10">
      <c r="G479" s="68"/>
      <c r="H479" s="68"/>
      <c r="J479" s="68"/>
    </row>
    <row r="480" spans="7:10">
      <c r="G480" s="68"/>
      <c r="H480" s="68"/>
      <c r="J480" s="68"/>
    </row>
    <row r="481" spans="7:10">
      <c r="G481" s="68"/>
      <c r="H481" s="68"/>
      <c r="J481" s="68"/>
    </row>
    <row r="482" spans="7:10">
      <c r="G482" s="68"/>
      <c r="H482" s="68"/>
      <c r="J482" s="68"/>
    </row>
    <row r="483" spans="7:10">
      <c r="G483" s="68"/>
      <c r="H483" s="68"/>
      <c r="J483" s="68"/>
    </row>
    <row r="484" spans="7:10">
      <c r="G484" s="68"/>
      <c r="H484" s="68"/>
      <c r="J484" s="68"/>
    </row>
    <row r="485" spans="7:10">
      <c r="G485" s="68"/>
      <c r="H485" s="68"/>
      <c r="J485" s="68"/>
    </row>
    <row r="486" spans="7:10">
      <c r="G486" s="68"/>
      <c r="H486" s="68"/>
      <c r="J486" s="68"/>
    </row>
    <row r="487" spans="7:10">
      <c r="G487" s="68"/>
      <c r="H487" s="68"/>
      <c r="J487" s="68"/>
    </row>
    <row r="488" spans="7:10">
      <c r="G488" s="68"/>
      <c r="H488" s="68"/>
      <c r="J488" s="68"/>
    </row>
    <row r="489" spans="7:10">
      <c r="G489" s="68"/>
      <c r="H489" s="68"/>
      <c r="J489" s="68"/>
    </row>
    <row r="490" spans="7:10">
      <c r="G490" s="68"/>
      <c r="H490" s="68"/>
      <c r="J490" s="68"/>
    </row>
    <row r="491" spans="7:10">
      <c r="G491" s="68"/>
      <c r="H491" s="68"/>
      <c r="J491" s="68"/>
    </row>
    <row r="492" spans="7:10">
      <c r="G492" s="68"/>
      <c r="H492" s="68"/>
      <c r="J492" s="68"/>
    </row>
    <row r="493" spans="7:10">
      <c r="G493" s="68"/>
      <c r="H493" s="68"/>
      <c r="J493" s="68"/>
    </row>
    <row r="494" spans="7:10">
      <c r="G494" s="68"/>
      <c r="H494" s="68"/>
      <c r="J494" s="68"/>
    </row>
    <row r="495" spans="7:10">
      <c r="G495" s="68"/>
      <c r="H495" s="68"/>
      <c r="J495" s="68"/>
    </row>
    <row r="496" spans="7:10">
      <c r="G496" s="68"/>
      <c r="H496" s="68"/>
      <c r="J496" s="68"/>
    </row>
    <row r="497" spans="7:10">
      <c r="G497" s="68"/>
      <c r="H497" s="68"/>
      <c r="J497" s="68"/>
    </row>
    <row r="498" spans="7:10">
      <c r="G498" s="68"/>
      <c r="H498" s="68"/>
      <c r="J498" s="68"/>
    </row>
    <row r="499" spans="7:10">
      <c r="G499" s="68"/>
      <c r="H499" s="68"/>
      <c r="J499" s="68"/>
    </row>
    <row r="500" spans="7:10">
      <c r="G500" s="68"/>
      <c r="H500" s="68"/>
      <c r="J500" s="68"/>
    </row>
    <row r="501" spans="7:10">
      <c r="G501" s="68"/>
      <c r="H501" s="68"/>
      <c r="J501" s="68"/>
    </row>
    <row r="502" spans="7:10">
      <c r="G502" s="68"/>
      <c r="H502" s="68"/>
      <c r="J502" s="68"/>
    </row>
    <row r="503" spans="7:10">
      <c r="G503" s="68"/>
      <c r="H503" s="68"/>
      <c r="J503" s="68"/>
    </row>
    <row r="504" spans="7:10">
      <c r="G504" s="68"/>
      <c r="H504" s="68"/>
      <c r="J504" s="68"/>
    </row>
    <row r="505" spans="7:10">
      <c r="G505" s="68"/>
      <c r="H505" s="68"/>
      <c r="J505" s="68"/>
    </row>
    <row r="506" spans="7:10">
      <c r="G506" s="68"/>
      <c r="H506" s="68"/>
      <c r="J506" s="68"/>
    </row>
    <row r="507" spans="7:10">
      <c r="G507" s="68"/>
      <c r="H507" s="68"/>
      <c r="J507" s="68"/>
    </row>
    <row r="508" spans="7:10">
      <c r="G508" s="68"/>
      <c r="H508" s="68"/>
      <c r="J508" s="68"/>
    </row>
    <row r="509" spans="7:10">
      <c r="G509" s="68"/>
      <c r="H509" s="68"/>
      <c r="J509" s="68"/>
    </row>
    <row r="510" spans="7:10">
      <c r="G510" s="68"/>
      <c r="H510" s="68"/>
      <c r="J510" s="68"/>
    </row>
    <row r="511" spans="7:10">
      <c r="G511" s="68"/>
      <c r="H511" s="68"/>
      <c r="J511" s="68"/>
    </row>
    <row r="512" spans="7:10">
      <c r="G512" s="68"/>
      <c r="H512" s="68"/>
      <c r="J512" s="68"/>
    </row>
    <row r="513" spans="7:10">
      <c r="G513" s="68"/>
      <c r="H513" s="68"/>
      <c r="J513" s="68"/>
    </row>
    <row r="514" spans="7:10">
      <c r="G514" s="68"/>
      <c r="H514" s="68"/>
      <c r="J514" s="68"/>
    </row>
    <row r="515" spans="7:10">
      <c r="G515" s="68"/>
      <c r="H515" s="68"/>
      <c r="J515" s="68"/>
    </row>
    <row r="516" spans="7:10">
      <c r="G516" s="68"/>
      <c r="H516" s="68"/>
      <c r="J516" s="68"/>
    </row>
    <row r="517" spans="7:10">
      <c r="G517" s="68"/>
      <c r="H517" s="68"/>
      <c r="J517" s="68"/>
    </row>
    <row r="518" spans="7:10">
      <c r="G518" s="68"/>
      <c r="H518" s="68"/>
      <c r="J518" s="68"/>
    </row>
    <row r="519" spans="7:10">
      <c r="G519" s="68"/>
      <c r="H519" s="68"/>
      <c r="J519" s="68"/>
    </row>
    <row r="520" spans="7:10">
      <c r="G520" s="68"/>
      <c r="H520" s="68"/>
      <c r="J520" s="68"/>
    </row>
    <row r="521" spans="7:10">
      <c r="G521" s="68"/>
      <c r="H521" s="68"/>
      <c r="J521" s="68"/>
    </row>
    <row r="522" spans="7:10">
      <c r="G522" s="68"/>
      <c r="H522" s="68"/>
      <c r="J522" s="68"/>
    </row>
    <row r="523" spans="7:10">
      <c r="G523" s="68"/>
      <c r="H523" s="68"/>
      <c r="J523" s="68"/>
    </row>
    <row r="524" spans="7:10">
      <c r="G524" s="68"/>
      <c r="H524" s="68"/>
      <c r="J524" s="68"/>
    </row>
    <row r="525" spans="7:10">
      <c r="G525" s="68"/>
      <c r="H525" s="68"/>
      <c r="J525" s="68"/>
    </row>
    <row r="526" spans="7:10">
      <c r="G526" s="68"/>
      <c r="H526" s="68"/>
      <c r="J526" s="68"/>
    </row>
    <row r="527" spans="7:10">
      <c r="G527" s="68"/>
      <c r="H527" s="68"/>
      <c r="J527" s="68"/>
    </row>
    <row r="528" spans="7:10">
      <c r="G528" s="68"/>
      <c r="H528" s="68"/>
      <c r="J528" s="68"/>
    </row>
    <row r="529" spans="7:10">
      <c r="G529" s="68"/>
      <c r="H529" s="68"/>
      <c r="J529" s="68"/>
    </row>
    <row r="530" spans="7:10">
      <c r="G530" s="68"/>
      <c r="H530" s="68"/>
      <c r="J530" s="68"/>
    </row>
    <row r="531" spans="7:10">
      <c r="G531" s="68"/>
      <c r="H531" s="68"/>
      <c r="J531" s="68"/>
    </row>
    <row r="532" spans="7:10">
      <c r="G532" s="68"/>
      <c r="H532" s="68"/>
      <c r="J532" s="68"/>
    </row>
    <row r="533" spans="7:10">
      <c r="G533" s="68"/>
      <c r="H533" s="68"/>
      <c r="J533" s="68"/>
    </row>
    <row r="534" spans="7:10">
      <c r="G534" s="68"/>
      <c r="H534" s="68"/>
      <c r="J534" s="68"/>
    </row>
    <row r="535" spans="7:10">
      <c r="G535" s="68"/>
      <c r="H535" s="68"/>
      <c r="J535" s="68"/>
    </row>
    <row r="536" spans="7:10">
      <c r="G536" s="68"/>
      <c r="H536" s="68"/>
      <c r="J536" s="68"/>
    </row>
    <row r="537" spans="7:10">
      <c r="G537" s="68"/>
      <c r="H537" s="68"/>
      <c r="J537" s="68"/>
    </row>
    <row r="538" spans="7:10">
      <c r="G538" s="68"/>
      <c r="H538" s="68"/>
      <c r="J538" s="68"/>
    </row>
    <row r="539" spans="7:10">
      <c r="G539" s="68"/>
      <c r="H539" s="68"/>
      <c r="J539" s="68"/>
    </row>
    <row r="540" spans="7:10">
      <c r="G540" s="68"/>
      <c r="H540" s="68"/>
      <c r="J540" s="68"/>
    </row>
    <row r="541" spans="7:10">
      <c r="G541" s="68"/>
      <c r="H541" s="68"/>
      <c r="J541" s="68"/>
    </row>
    <row r="542" spans="7:10">
      <c r="G542" s="68"/>
      <c r="H542" s="68"/>
      <c r="J542" s="68"/>
    </row>
    <row r="543" spans="7:10">
      <c r="G543" s="68"/>
      <c r="H543" s="68"/>
      <c r="J543" s="68"/>
    </row>
    <row r="544" spans="7:10">
      <c r="G544" s="68"/>
      <c r="H544" s="68"/>
      <c r="J544" s="68"/>
    </row>
    <row r="545" spans="7:10">
      <c r="G545" s="68"/>
      <c r="H545" s="68"/>
      <c r="J545" s="68"/>
    </row>
    <row r="546" spans="7:10">
      <c r="G546" s="68"/>
      <c r="H546" s="68"/>
      <c r="J546" s="68"/>
    </row>
    <row r="547" spans="7:10">
      <c r="G547" s="68"/>
      <c r="H547" s="68"/>
      <c r="J547" s="68"/>
    </row>
    <row r="548" spans="7:10">
      <c r="G548" s="68"/>
      <c r="H548" s="68"/>
      <c r="J548" s="68"/>
    </row>
    <row r="549" spans="7:10">
      <c r="G549" s="68"/>
      <c r="H549" s="68"/>
      <c r="J549" s="68"/>
    </row>
    <row r="550" spans="7:10">
      <c r="G550" s="68"/>
      <c r="H550" s="68"/>
      <c r="J550" s="68"/>
    </row>
    <row r="551" spans="7:10">
      <c r="G551" s="68"/>
      <c r="H551" s="68"/>
      <c r="J551" s="68"/>
    </row>
    <row r="552" spans="7:10">
      <c r="G552" s="68"/>
      <c r="H552" s="68"/>
      <c r="J552" s="68"/>
    </row>
    <row r="553" spans="7:10">
      <c r="G553" s="68"/>
      <c r="H553" s="68"/>
      <c r="J553" s="68"/>
    </row>
    <row r="554" spans="7:10">
      <c r="G554" s="68"/>
      <c r="H554" s="68"/>
      <c r="J554" s="68"/>
    </row>
    <row r="555" spans="7:10">
      <c r="G555" s="68"/>
      <c r="H555" s="68"/>
      <c r="J555" s="68"/>
    </row>
    <row r="556" spans="7:10">
      <c r="G556" s="68"/>
      <c r="H556" s="68"/>
      <c r="J556" s="68"/>
    </row>
    <row r="557" spans="7:10">
      <c r="G557" s="68"/>
      <c r="H557" s="68"/>
      <c r="J557" s="68"/>
    </row>
    <row r="558" spans="7:10">
      <c r="G558" s="68"/>
      <c r="H558" s="68"/>
      <c r="J558" s="68"/>
    </row>
    <row r="559" spans="7:10">
      <c r="G559" s="68"/>
      <c r="H559" s="68"/>
      <c r="J559" s="68"/>
    </row>
    <row r="560" spans="7:10">
      <c r="G560" s="68"/>
      <c r="H560" s="68"/>
      <c r="J560" s="68"/>
    </row>
    <row r="561" spans="7:10">
      <c r="G561" s="68"/>
      <c r="H561" s="68"/>
      <c r="J561" s="68"/>
    </row>
    <row r="562" spans="7:10">
      <c r="G562" s="68"/>
      <c r="H562" s="68"/>
      <c r="J562" s="68"/>
    </row>
    <row r="563" spans="7:10">
      <c r="G563" s="68"/>
      <c r="H563" s="68"/>
      <c r="J563" s="68"/>
    </row>
    <row r="564" spans="7:10">
      <c r="G564" s="68"/>
      <c r="H564" s="68"/>
      <c r="J564" s="68"/>
    </row>
    <row r="565" spans="7:10">
      <c r="G565" s="68"/>
      <c r="H565" s="68"/>
      <c r="J565" s="68"/>
    </row>
    <row r="566" spans="7:10">
      <c r="G566" s="68"/>
      <c r="H566" s="68"/>
      <c r="J566" s="68"/>
    </row>
    <row r="567" spans="7:10">
      <c r="G567" s="68"/>
      <c r="H567" s="68"/>
      <c r="J567" s="68"/>
    </row>
    <row r="568" spans="7:10">
      <c r="G568" s="68"/>
      <c r="H568" s="68"/>
      <c r="J568" s="68"/>
    </row>
    <row r="569" spans="7:10">
      <c r="G569" s="68"/>
      <c r="H569" s="68"/>
      <c r="J569" s="68"/>
    </row>
    <row r="570" spans="7:10">
      <c r="G570" s="68"/>
      <c r="H570" s="68"/>
      <c r="J570" s="68"/>
    </row>
    <row r="571" spans="7:10">
      <c r="G571" s="68"/>
      <c r="H571" s="68"/>
      <c r="J571" s="68"/>
    </row>
    <row r="572" spans="7:10">
      <c r="G572" s="68"/>
      <c r="H572" s="68"/>
      <c r="J572" s="68"/>
    </row>
    <row r="573" spans="7:10">
      <c r="G573" s="68"/>
      <c r="H573" s="68"/>
      <c r="J573" s="68"/>
    </row>
    <row r="574" spans="7:10">
      <c r="G574" s="68"/>
      <c r="H574" s="68"/>
      <c r="J574" s="68"/>
    </row>
    <row r="575" spans="7:10">
      <c r="G575" s="68"/>
      <c r="H575" s="68"/>
      <c r="J575" s="68"/>
    </row>
    <row r="576" spans="7:10">
      <c r="G576" s="68"/>
      <c r="H576" s="68"/>
      <c r="J576" s="68"/>
    </row>
    <row r="577" spans="7:10">
      <c r="G577" s="68"/>
      <c r="H577" s="68"/>
      <c r="J577" s="68"/>
    </row>
    <row r="578" spans="7:10">
      <c r="G578" s="68"/>
      <c r="H578" s="68"/>
      <c r="J578" s="68"/>
    </row>
    <row r="579" spans="7:10">
      <c r="G579" s="68"/>
      <c r="H579" s="68"/>
      <c r="J579" s="68"/>
    </row>
    <row r="580" spans="7:10">
      <c r="G580" s="68"/>
      <c r="H580" s="68"/>
      <c r="J580" s="68"/>
    </row>
    <row r="581" spans="7:10">
      <c r="G581" s="68"/>
      <c r="H581" s="68"/>
      <c r="J581" s="68"/>
    </row>
    <row r="582" spans="7:10">
      <c r="G582" s="68"/>
      <c r="H582" s="68"/>
      <c r="J582" s="68"/>
    </row>
    <row r="583" spans="7:10">
      <c r="G583" s="68"/>
      <c r="H583" s="68"/>
      <c r="J583" s="68"/>
    </row>
    <row r="584" spans="7:10">
      <c r="G584" s="68"/>
      <c r="H584" s="68"/>
      <c r="J584" s="68"/>
    </row>
    <row r="585" spans="7:10">
      <c r="G585" s="68"/>
      <c r="H585" s="68"/>
      <c r="J585" s="68"/>
    </row>
    <row r="586" spans="7:10">
      <c r="G586" s="68"/>
      <c r="H586" s="68"/>
      <c r="J586" s="68"/>
    </row>
    <row r="587" spans="7:10">
      <c r="G587" s="68"/>
      <c r="H587" s="68"/>
      <c r="J587" s="68"/>
    </row>
    <row r="588" spans="7:10">
      <c r="G588" s="68"/>
      <c r="H588" s="68"/>
      <c r="J588" s="68"/>
    </row>
    <row r="589" spans="7:10">
      <c r="G589" s="68"/>
      <c r="H589" s="68"/>
      <c r="J589" s="68"/>
    </row>
    <row r="590" spans="7:10">
      <c r="G590" s="68"/>
      <c r="H590" s="68"/>
      <c r="J590" s="68"/>
    </row>
    <row r="591" spans="7:10">
      <c r="G591" s="68"/>
      <c r="H591" s="68"/>
      <c r="J591" s="68"/>
    </row>
    <row r="592" spans="7:10">
      <c r="G592" s="68"/>
      <c r="H592" s="68"/>
      <c r="J592" s="68"/>
    </row>
    <row r="593" spans="7:10">
      <c r="G593" s="68"/>
      <c r="H593" s="68"/>
      <c r="J593" s="68"/>
    </row>
    <row r="594" spans="7:10">
      <c r="G594" s="68"/>
      <c r="H594" s="68"/>
      <c r="J594" s="68"/>
    </row>
    <row r="595" spans="7:10">
      <c r="G595" s="68"/>
      <c r="H595" s="68"/>
      <c r="J595" s="68"/>
    </row>
    <row r="596" spans="7:10">
      <c r="G596" s="68"/>
      <c r="H596" s="68"/>
      <c r="J596" s="68"/>
    </row>
    <row r="597" spans="7:10">
      <c r="G597" s="68"/>
      <c r="H597" s="68"/>
      <c r="J597" s="68"/>
    </row>
    <row r="598" spans="7:10">
      <c r="G598" s="68"/>
      <c r="H598" s="68"/>
      <c r="J598" s="68"/>
    </row>
    <row r="599" spans="7:10">
      <c r="G599" s="68"/>
      <c r="H599" s="68"/>
      <c r="J599" s="68"/>
    </row>
    <row r="600" spans="7:10">
      <c r="G600" s="68"/>
      <c r="H600" s="68"/>
      <c r="J600" s="68"/>
    </row>
    <row r="601" spans="7:10">
      <c r="G601" s="68"/>
      <c r="H601" s="68"/>
      <c r="J601" s="68"/>
    </row>
    <row r="602" spans="7:10">
      <c r="G602" s="68"/>
      <c r="H602" s="68"/>
      <c r="J602" s="68"/>
    </row>
    <row r="603" spans="7:10">
      <c r="G603" s="68"/>
      <c r="H603" s="68"/>
      <c r="J603" s="68"/>
    </row>
    <row r="604" spans="7:10">
      <c r="G604" s="68"/>
      <c r="H604" s="68"/>
      <c r="J604" s="68"/>
    </row>
    <row r="605" spans="7:10">
      <c r="G605" s="68"/>
      <c r="H605" s="68"/>
      <c r="J605" s="68"/>
    </row>
    <row r="606" spans="7:10">
      <c r="G606" s="68"/>
      <c r="H606" s="68"/>
      <c r="J606" s="68"/>
    </row>
    <row r="607" spans="7:10">
      <c r="G607" s="68"/>
      <c r="H607" s="68"/>
      <c r="J607" s="68"/>
    </row>
    <row r="608" spans="7:10">
      <c r="G608" s="68"/>
      <c r="H608" s="68"/>
      <c r="J608" s="68"/>
    </row>
    <row r="609" spans="7:10">
      <c r="G609" s="68"/>
      <c r="H609" s="68"/>
      <c r="J609" s="68"/>
    </row>
    <row r="610" spans="7:10">
      <c r="G610" s="68"/>
      <c r="H610" s="68"/>
      <c r="J610" s="68"/>
    </row>
    <row r="611" spans="7:10">
      <c r="G611" s="68"/>
      <c r="H611" s="68"/>
      <c r="J611" s="68"/>
    </row>
    <row r="612" spans="7:10">
      <c r="G612" s="68"/>
      <c r="H612" s="68"/>
      <c r="J612" s="68"/>
    </row>
    <row r="613" spans="7:10">
      <c r="G613" s="68"/>
      <c r="H613" s="68"/>
      <c r="J613" s="68"/>
    </row>
    <row r="614" spans="7:10">
      <c r="G614" s="68"/>
      <c r="H614" s="68"/>
      <c r="J614" s="68"/>
    </row>
    <row r="615" spans="7:10">
      <c r="G615" s="68"/>
      <c r="H615" s="68"/>
      <c r="J615" s="68"/>
    </row>
    <row r="616" spans="7:10">
      <c r="G616" s="68"/>
      <c r="H616" s="68"/>
      <c r="J616" s="68"/>
    </row>
    <row r="617" spans="7:10">
      <c r="G617" s="68"/>
      <c r="H617" s="68"/>
      <c r="J617" s="68"/>
    </row>
    <row r="618" spans="7:10">
      <c r="G618" s="68"/>
      <c r="H618" s="68"/>
      <c r="J618" s="68"/>
    </row>
    <row r="619" spans="7:10">
      <c r="G619" s="68"/>
      <c r="H619" s="68"/>
      <c r="J619" s="68"/>
    </row>
    <row r="620" spans="7:10">
      <c r="G620" s="68"/>
      <c r="H620" s="68"/>
      <c r="J620" s="68"/>
    </row>
    <row r="621" spans="7:10">
      <c r="G621" s="68"/>
      <c r="H621" s="68"/>
      <c r="J621" s="68"/>
    </row>
    <row r="622" spans="7:10">
      <c r="G622" s="68"/>
      <c r="H622" s="68"/>
      <c r="J622" s="68"/>
    </row>
    <row r="623" spans="7:10">
      <c r="G623" s="68"/>
      <c r="H623" s="68"/>
      <c r="J623" s="68"/>
    </row>
    <row r="624" spans="7:10">
      <c r="G624" s="68"/>
      <c r="H624" s="68"/>
      <c r="J624" s="68"/>
    </row>
    <row r="625" spans="7:10">
      <c r="G625" s="68"/>
      <c r="H625" s="68"/>
      <c r="J625" s="68"/>
    </row>
    <row r="626" spans="7:10">
      <c r="G626" s="68"/>
      <c r="H626" s="68"/>
      <c r="J626" s="68"/>
    </row>
    <row r="627" spans="7:10">
      <c r="G627" s="68"/>
      <c r="H627" s="68"/>
      <c r="J627" s="68"/>
    </row>
    <row r="628" spans="7:10">
      <c r="G628" s="68"/>
      <c r="H628" s="68"/>
      <c r="J628" s="68"/>
    </row>
    <row r="629" spans="7:10">
      <c r="G629" s="68"/>
      <c r="H629" s="68"/>
      <c r="J629" s="68"/>
    </row>
    <row r="630" spans="7:10">
      <c r="G630" s="68"/>
      <c r="H630" s="68"/>
      <c r="J630" s="68"/>
    </row>
    <row r="631" spans="7:10">
      <c r="G631" s="68"/>
      <c r="H631" s="68"/>
      <c r="J631" s="68"/>
    </row>
    <row r="632" spans="7:10">
      <c r="G632" s="68"/>
      <c r="H632" s="68"/>
      <c r="J632" s="68"/>
    </row>
    <row r="633" spans="7:10">
      <c r="G633" s="68"/>
      <c r="H633" s="68"/>
      <c r="J633" s="68"/>
    </row>
    <row r="634" spans="7:10">
      <c r="G634" s="68"/>
      <c r="H634" s="68"/>
      <c r="J634" s="68"/>
    </row>
    <row r="635" spans="7:10">
      <c r="G635" s="68"/>
      <c r="H635" s="68"/>
      <c r="J635" s="68"/>
    </row>
    <row r="636" spans="7:10">
      <c r="G636" s="68"/>
      <c r="H636" s="68"/>
      <c r="J636" s="68"/>
    </row>
    <row r="637" spans="7:10">
      <c r="G637" s="68"/>
      <c r="H637" s="68"/>
      <c r="J637" s="68"/>
    </row>
    <row r="638" spans="7:10">
      <c r="G638" s="68"/>
      <c r="H638" s="68"/>
      <c r="J638" s="68"/>
    </row>
    <row r="639" spans="7:10">
      <c r="G639" s="68"/>
      <c r="H639" s="68"/>
      <c r="J639" s="68"/>
    </row>
    <row r="640" spans="7:10">
      <c r="G640" s="68"/>
      <c r="H640" s="68"/>
      <c r="J640" s="68"/>
    </row>
    <row r="641" spans="7:10">
      <c r="G641" s="68"/>
      <c r="H641" s="68"/>
      <c r="J641" s="68"/>
    </row>
    <row r="642" spans="7:10">
      <c r="G642" s="68"/>
      <c r="H642" s="68"/>
      <c r="J642" s="68"/>
    </row>
    <row r="643" spans="7:10">
      <c r="G643" s="68"/>
      <c r="H643" s="68"/>
      <c r="J643" s="68"/>
    </row>
    <row r="644" spans="7:10">
      <c r="G644" s="68"/>
      <c r="H644" s="68"/>
      <c r="J644" s="68"/>
    </row>
    <row r="645" spans="7:10">
      <c r="G645" s="68"/>
      <c r="H645" s="68"/>
      <c r="J645" s="68"/>
    </row>
    <row r="646" spans="7:10">
      <c r="G646" s="68"/>
      <c r="H646" s="68"/>
      <c r="J646" s="68"/>
    </row>
    <row r="647" spans="7:10">
      <c r="G647" s="68"/>
      <c r="H647" s="68"/>
      <c r="J647" s="68"/>
    </row>
    <row r="648" spans="7:10">
      <c r="G648" s="68"/>
      <c r="H648" s="68"/>
      <c r="J648" s="68"/>
    </row>
    <row r="649" spans="7:10">
      <c r="G649" s="68"/>
      <c r="H649" s="68"/>
      <c r="J649" s="68"/>
    </row>
    <row r="650" spans="7:10">
      <c r="G650" s="68"/>
      <c r="H650" s="68"/>
      <c r="J650" s="68"/>
    </row>
    <row r="651" spans="7:10">
      <c r="G651" s="68"/>
      <c r="H651" s="68"/>
      <c r="J651" s="68"/>
    </row>
    <row r="652" spans="7:10">
      <c r="G652" s="68"/>
      <c r="H652" s="68"/>
      <c r="J652" s="68"/>
    </row>
    <row r="653" spans="7:10">
      <c r="G653" s="68"/>
      <c r="H653" s="68"/>
      <c r="J653" s="68"/>
    </row>
    <row r="654" spans="7:10">
      <c r="G654" s="68"/>
      <c r="H654" s="68"/>
      <c r="J654" s="68"/>
    </row>
    <row r="655" spans="7:10">
      <c r="G655" s="68"/>
      <c r="H655" s="68"/>
      <c r="J655" s="68"/>
    </row>
    <row r="656" spans="7:10">
      <c r="G656" s="68"/>
      <c r="H656" s="68"/>
      <c r="J656" s="68"/>
    </row>
    <row r="657" spans="7:10">
      <c r="G657" s="68"/>
      <c r="H657" s="68"/>
      <c r="J657" s="68"/>
    </row>
    <row r="658" spans="7:10">
      <c r="G658" s="68"/>
      <c r="H658" s="68"/>
      <c r="J658" s="68"/>
    </row>
    <row r="659" spans="7:10">
      <c r="G659" s="68"/>
      <c r="H659" s="68"/>
      <c r="J659" s="68"/>
    </row>
    <row r="660" spans="7:10">
      <c r="G660" s="68"/>
      <c r="H660" s="68"/>
      <c r="J660" s="68"/>
    </row>
    <row r="661" spans="7:10">
      <c r="G661" s="68"/>
      <c r="H661" s="68"/>
      <c r="J661" s="68"/>
    </row>
    <row r="662" spans="7:10">
      <c r="G662" s="68"/>
      <c r="H662" s="68"/>
      <c r="J662" s="68"/>
    </row>
    <row r="663" spans="7:10">
      <c r="G663" s="68"/>
      <c r="H663" s="68"/>
      <c r="J663" s="68"/>
    </row>
    <row r="664" spans="7:10">
      <c r="G664" s="68"/>
      <c r="H664" s="68"/>
      <c r="J664" s="68"/>
    </row>
    <row r="665" spans="7:10">
      <c r="G665" s="68"/>
      <c r="H665" s="68"/>
      <c r="J665" s="68"/>
    </row>
    <row r="666" spans="7:10">
      <c r="G666" s="68"/>
      <c r="H666" s="68"/>
      <c r="J666" s="68"/>
    </row>
    <row r="667" spans="7:10">
      <c r="G667" s="68"/>
      <c r="H667" s="68"/>
      <c r="J667" s="68"/>
    </row>
    <row r="668" spans="7:10">
      <c r="G668" s="68"/>
      <c r="H668" s="68"/>
      <c r="J668" s="68"/>
    </row>
    <row r="669" spans="7:10">
      <c r="G669" s="68"/>
      <c r="H669" s="68"/>
      <c r="J669" s="68"/>
    </row>
    <row r="670" spans="7:10">
      <c r="G670" s="68"/>
      <c r="H670" s="68"/>
      <c r="J670" s="68"/>
    </row>
    <row r="671" spans="7:10">
      <c r="G671" s="68"/>
      <c r="H671" s="68"/>
      <c r="J671" s="68"/>
    </row>
    <row r="672" spans="7:10">
      <c r="G672" s="68"/>
      <c r="H672" s="68"/>
      <c r="J672" s="68"/>
    </row>
    <row r="673" spans="7:10">
      <c r="G673" s="68"/>
      <c r="H673" s="68"/>
      <c r="J673" s="68"/>
    </row>
    <row r="674" spans="7:10">
      <c r="G674" s="68"/>
      <c r="H674" s="68"/>
      <c r="J674" s="68"/>
    </row>
    <row r="675" spans="7:10">
      <c r="G675" s="68"/>
      <c r="H675" s="68"/>
      <c r="J675" s="68"/>
    </row>
    <row r="676" spans="7:10">
      <c r="G676" s="68"/>
      <c r="H676" s="68"/>
      <c r="J676" s="68"/>
    </row>
    <row r="677" spans="7:10">
      <c r="G677" s="68"/>
      <c r="H677" s="68"/>
      <c r="J677" s="68"/>
    </row>
    <row r="678" spans="7:10">
      <c r="G678" s="68"/>
      <c r="H678" s="68"/>
      <c r="J678" s="68"/>
    </row>
    <row r="679" spans="7:10">
      <c r="G679" s="68"/>
      <c r="H679" s="68"/>
      <c r="J679" s="68"/>
    </row>
    <row r="680" spans="7:10">
      <c r="G680" s="68"/>
      <c r="H680" s="68"/>
      <c r="J680" s="68"/>
    </row>
    <row r="681" spans="7:10">
      <c r="G681" s="68"/>
      <c r="H681" s="68"/>
      <c r="J681" s="68"/>
    </row>
    <row r="682" spans="7:10">
      <c r="G682" s="68"/>
      <c r="H682" s="68"/>
      <c r="J682" s="68"/>
    </row>
    <row r="683" spans="7:10">
      <c r="G683" s="68"/>
      <c r="H683" s="68"/>
      <c r="J683" s="68"/>
    </row>
    <row r="684" spans="7:10">
      <c r="G684" s="68"/>
      <c r="H684" s="68"/>
      <c r="J684" s="68"/>
    </row>
    <row r="685" spans="7:10">
      <c r="G685" s="68"/>
      <c r="H685" s="68"/>
      <c r="J685" s="68"/>
    </row>
    <row r="686" spans="7:10">
      <c r="G686" s="68"/>
      <c r="H686" s="68"/>
      <c r="J686" s="68"/>
    </row>
    <row r="687" spans="7:10">
      <c r="G687" s="68"/>
      <c r="H687" s="68"/>
      <c r="J687" s="68"/>
    </row>
    <row r="688" spans="7:10">
      <c r="G688" s="68"/>
      <c r="H688" s="68"/>
      <c r="J688" s="68"/>
    </row>
    <row r="689" spans="7:10">
      <c r="G689" s="68"/>
      <c r="H689" s="68"/>
      <c r="J689" s="68"/>
    </row>
    <row r="690" spans="7:10">
      <c r="G690" s="68"/>
      <c r="H690" s="68"/>
      <c r="J690" s="68"/>
    </row>
    <row r="691" spans="7:10">
      <c r="G691" s="68"/>
      <c r="H691" s="68"/>
      <c r="J691" s="68"/>
    </row>
    <row r="692" spans="7:10">
      <c r="G692" s="68"/>
      <c r="H692" s="68"/>
      <c r="J692" s="68"/>
    </row>
    <row r="693" spans="7:10">
      <c r="G693" s="68"/>
      <c r="H693" s="68"/>
      <c r="J693" s="68"/>
    </row>
    <row r="694" spans="7:10">
      <c r="G694" s="68"/>
      <c r="H694" s="68"/>
      <c r="J694" s="68"/>
    </row>
    <row r="695" spans="7:10">
      <c r="G695" s="68"/>
      <c r="H695" s="68"/>
      <c r="J695" s="68"/>
    </row>
    <row r="696" spans="7:10">
      <c r="G696" s="68"/>
      <c r="H696" s="68"/>
      <c r="J696" s="68"/>
    </row>
    <row r="697" spans="7:10">
      <c r="G697" s="68"/>
      <c r="H697" s="68"/>
      <c r="J697" s="68"/>
    </row>
    <row r="698" spans="7:10">
      <c r="G698" s="68"/>
      <c r="H698" s="68"/>
      <c r="J698" s="68"/>
    </row>
    <row r="699" spans="7:10">
      <c r="G699" s="68"/>
      <c r="H699" s="68"/>
      <c r="J699" s="68"/>
    </row>
    <row r="700" spans="7:10">
      <c r="G700" s="68"/>
      <c r="H700" s="68"/>
      <c r="J700" s="68"/>
    </row>
    <row r="701" spans="7:10">
      <c r="G701" s="68"/>
      <c r="H701" s="68"/>
      <c r="J701" s="68"/>
    </row>
    <row r="702" spans="7:10">
      <c r="G702" s="68"/>
      <c r="H702" s="68"/>
      <c r="J702" s="68"/>
    </row>
    <row r="703" spans="7:10">
      <c r="G703" s="68"/>
      <c r="H703" s="68"/>
      <c r="J703" s="68"/>
    </row>
    <row r="704" spans="7:10">
      <c r="G704" s="68"/>
      <c r="H704" s="68"/>
      <c r="J704" s="68"/>
    </row>
    <row r="705" spans="7:10">
      <c r="G705" s="68"/>
      <c r="H705" s="68"/>
      <c r="J705" s="68"/>
    </row>
    <row r="706" spans="7:10">
      <c r="G706" s="68"/>
      <c r="H706" s="68"/>
      <c r="J706" s="68"/>
    </row>
    <row r="707" spans="7:10">
      <c r="G707" s="68"/>
      <c r="H707" s="68"/>
      <c r="J707" s="68"/>
    </row>
    <row r="708" spans="7:10">
      <c r="G708" s="68"/>
      <c r="H708" s="68"/>
      <c r="J708" s="68"/>
    </row>
    <row r="709" spans="7:10">
      <c r="G709" s="68"/>
      <c r="H709" s="68"/>
      <c r="J709" s="68"/>
    </row>
    <row r="710" spans="7:10">
      <c r="G710" s="68"/>
      <c r="H710" s="68"/>
      <c r="J710" s="68"/>
    </row>
    <row r="711" spans="7:10">
      <c r="G711" s="68"/>
      <c r="H711" s="68"/>
      <c r="J711" s="68"/>
    </row>
    <row r="712" spans="7:10">
      <c r="G712" s="68"/>
      <c r="H712" s="68"/>
      <c r="J712" s="68"/>
    </row>
    <row r="713" spans="7:10">
      <c r="G713" s="68"/>
      <c r="H713" s="68"/>
      <c r="J713" s="68"/>
    </row>
    <row r="714" spans="7:10">
      <c r="G714" s="68"/>
      <c r="H714" s="68"/>
      <c r="J714" s="68"/>
    </row>
    <row r="715" spans="7:10">
      <c r="G715" s="68"/>
      <c r="H715" s="68"/>
      <c r="J715" s="68"/>
    </row>
    <row r="716" spans="7:10">
      <c r="G716" s="68"/>
      <c r="H716" s="68"/>
      <c r="J716" s="68"/>
    </row>
    <row r="717" spans="7:10">
      <c r="G717" s="68"/>
      <c r="H717" s="68"/>
      <c r="J717" s="68"/>
    </row>
    <row r="718" spans="7:10">
      <c r="G718" s="68"/>
      <c r="H718" s="68"/>
      <c r="J718" s="68"/>
    </row>
    <row r="719" spans="7:10">
      <c r="G719" s="68"/>
      <c r="H719" s="68"/>
      <c r="J719" s="68"/>
    </row>
    <row r="720" spans="7:10">
      <c r="G720" s="68"/>
      <c r="H720" s="68"/>
      <c r="J720" s="68"/>
    </row>
    <row r="721" spans="7:10">
      <c r="G721" s="68"/>
      <c r="H721" s="68"/>
      <c r="J721" s="68"/>
    </row>
    <row r="722" spans="7:10">
      <c r="G722" s="68"/>
      <c r="H722" s="68"/>
      <c r="J722" s="68"/>
    </row>
    <row r="723" spans="7:10">
      <c r="G723" s="68"/>
      <c r="H723" s="68"/>
      <c r="J723" s="68"/>
    </row>
    <row r="724" spans="7:10">
      <c r="G724" s="68"/>
      <c r="H724" s="68"/>
      <c r="J724" s="68"/>
    </row>
    <row r="725" spans="7:10">
      <c r="G725" s="68"/>
      <c r="H725" s="68"/>
      <c r="J725" s="68"/>
    </row>
    <row r="726" spans="7:10">
      <c r="G726" s="68"/>
      <c r="H726" s="68"/>
      <c r="J726" s="68"/>
    </row>
    <row r="727" spans="7:10">
      <c r="G727" s="68"/>
      <c r="H727" s="68"/>
      <c r="J727" s="68"/>
    </row>
    <row r="728" spans="7:10">
      <c r="G728" s="68"/>
      <c r="H728" s="68"/>
      <c r="J728" s="68"/>
    </row>
    <row r="729" spans="7:10">
      <c r="G729" s="68"/>
      <c r="H729" s="68"/>
      <c r="J729" s="68"/>
    </row>
    <row r="730" spans="7:10">
      <c r="G730" s="68"/>
      <c r="H730" s="68"/>
      <c r="J730" s="68"/>
    </row>
    <row r="731" spans="7:10">
      <c r="G731" s="68"/>
      <c r="H731" s="68"/>
      <c r="J731" s="68"/>
    </row>
    <row r="732" spans="7:10">
      <c r="G732" s="68"/>
      <c r="H732" s="68"/>
      <c r="J732" s="68"/>
    </row>
    <row r="733" spans="7:10">
      <c r="G733" s="68"/>
      <c r="H733" s="68"/>
      <c r="J733" s="68"/>
    </row>
    <row r="734" spans="7:10">
      <c r="G734" s="68"/>
      <c r="H734" s="68"/>
      <c r="J734" s="68"/>
    </row>
    <row r="735" spans="7:10">
      <c r="G735" s="68"/>
      <c r="H735" s="68"/>
      <c r="J735" s="68"/>
    </row>
    <row r="736" spans="7:10">
      <c r="G736" s="68"/>
      <c r="H736" s="68"/>
      <c r="J736" s="68"/>
    </row>
    <row r="737" spans="7:10">
      <c r="G737" s="68"/>
      <c r="H737" s="68"/>
      <c r="J737" s="68"/>
    </row>
    <row r="738" spans="7:10">
      <c r="G738" s="68"/>
      <c r="H738" s="68"/>
      <c r="J738" s="68"/>
    </row>
    <row r="739" spans="7:10">
      <c r="G739" s="68"/>
      <c r="H739" s="68"/>
      <c r="J739" s="68"/>
    </row>
    <row r="740" spans="7:10">
      <c r="G740" s="68"/>
      <c r="H740" s="68"/>
      <c r="J740" s="68"/>
    </row>
    <row r="741" spans="7:10">
      <c r="G741" s="68"/>
      <c r="H741" s="68"/>
      <c r="J741" s="68"/>
    </row>
    <row r="742" spans="7:10">
      <c r="G742" s="68"/>
      <c r="H742" s="68"/>
      <c r="J742" s="68"/>
    </row>
    <row r="743" spans="7:10">
      <c r="G743" s="68"/>
      <c r="H743" s="68"/>
      <c r="J743" s="68"/>
    </row>
    <row r="744" spans="7:10">
      <c r="G744" s="68"/>
      <c r="H744" s="68"/>
      <c r="J744" s="68"/>
    </row>
    <row r="745" spans="7:10">
      <c r="G745" s="68"/>
      <c r="H745" s="68"/>
      <c r="J745" s="68"/>
    </row>
    <row r="746" spans="7:10">
      <c r="G746" s="68"/>
      <c r="H746" s="68"/>
      <c r="J746" s="68"/>
    </row>
    <row r="747" spans="7:10">
      <c r="G747" s="68"/>
      <c r="H747" s="68"/>
      <c r="J747" s="68"/>
    </row>
    <row r="748" spans="7:10">
      <c r="G748" s="68"/>
      <c r="H748" s="68"/>
      <c r="J748" s="68"/>
    </row>
    <row r="749" spans="7:10">
      <c r="G749" s="68"/>
      <c r="H749" s="68"/>
      <c r="J749" s="68"/>
    </row>
    <row r="750" spans="7:10">
      <c r="G750" s="68"/>
      <c r="H750" s="68"/>
      <c r="J750" s="68"/>
    </row>
    <row r="751" spans="7:10">
      <c r="G751" s="68"/>
      <c r="H751" s="68"/>
      <c r="J751" s="68"/>
    </row>
    <row r="752" spans="7:10">
      <c r="G752" s="68"/>
      <c r="H752" s="68"/>
      <c r="J752" s="68"/>
    </row>
    <row r="753" spans="7:10">
      <c r="G753" s="68"/>
      <c r="H753" s="68"/>
      <c r="J753" s="68"/>
    </row>
    <row r="754" spans="7:10">
      <c r="G754" s="68"/>
      <c r="H754" s="68"/>
      <c r="J754" s="68"/>
    </row>
    <row r="755" spans="7:10">
      <c r="G755" s="68"/>
      <c r="H755" s="68"/>
      <c r="J755" s="68"/>
    </row>
    <row r="756" spans="7:10">
      <c r="G756" s="68"/>
      <c r="H756" s="68"/>
      <c r="J756" s="68"/>
    </row>
    <row r="757" spans="7:10">
      <c r="G757" s="68"/>
      <c r="H757" s="68"/>
      <c r="J757" s="68"/>
    </row>
    <row r="758" spans="7:10">
      <c r="G758" s="68"/>
      <c r="H758" s="68"/>
      <c r="J758" s="68"/>
    </row>
    <row r="759" spans="7:10">
      <c r="G759" s="68"/>
      <c r="H759" s="68"/>
      <c r="J759" s="68"/>
    </row>
    <row r="760" spans="7:10">
      <c r="G760" s="68"/>
      <c r="H760" s="68"/>
      <c r="J760" s="68"/>
    </row>
    <row r="761" spans="7:10">
      <c r="G761" s="68"/>
      <c r="H761" s="68"/>
      <c r="J761" s="68"/>
    </row>
    <row r="762" spans="7:10">
      <c r="G762" s="68"/>
      <c r="H762" s="68"/>
      <c r="J762" s="68"/>
    </row>
    <row r="763" spans="7:10">
      <c r="G763" s="68"/>
      <c r="H763" s="68"/>
      <c r="J763" s="68"/>
    </row>
    <row r="764" spans="7:10">
      <c r="G764" s="68"/>
      <c r="H764" s="68"/>
      <c r="J764" s="68"/>
    </row>
    <row r="765" spans="7:10">
      <c r="G765" s="68"/>
      <c r="H765" s="68"/>
      <c r="J765" s="68"/>
    </row>
    <row r="766" spans="7:10">
      <c r="G766" s="68"/>
      <c r="H766" s="68"/>
      <c r="J766" s="68"/>
    </row>
    <row r="767" spans="7:10">
      <c r="G767" s="68"/>
      <c r="H767" s="68"/>
      <c r="J767" s="68"/>
    </row>
    <row r="768" spans="7:10">
      <c r="G768" s="68"/>
      <c r="H768" s="68"/>
      <c r="J768" s="68"/>
    </row>
    <row r="769" spans="7:10">
      <c r="G769" s="68"/>
      <c r="H769" s="68"/>
      <c r="J769" s="68"/>
    </row>
    <row r="770" spans="7:10">
      <c r="G770" s="68"/>
      <c r="H770" s="68"/>
      <c r="J770" s="68"/>
    </row>
    <row r="771" spans="7:10">
      <c r="G771" s="68"/>
      <c r="H771" s="68"/>
      <c r="J771" s="68"/>
    </row>
    <row r="772" spans="7:10">
      <c r="G772" s="68"/>
      <c r="H772" s="68"/>
      <c r="J772" s="68"/>
    </row>
    <row r="773" spans="7:10">
      <c r="G773" s="68"/>
      <c r="H773" s="68"/>
      <c r="J773" s="68"/>
    </row>
    <row r="774" spans="7:10">
      <c r="G774" s="68"/>
      <c r="H774" s="68"/>
      <c r="J774" s="68"/>
    </row>
    <row r="775" spans="7:10">
      <c r="G775" s="68"/>
      <c r="H775" s="68"/>
      <c r="J775" s="68"/>
    </row>
    <row r="776" spans="7:10">
      <c r="G776" s="68"/>
      <c r="H776" s="68"/>
      <c r="J776" s="68"/>
    </row>
    <row r="777" spans="7:10">
      <c r="G777" s="68"/>
      <c r="H777" s="68"/>
      <c r="J777" s="68"/>
    </row>
    <row r="778" spans="7:10">
      <c r="G778" s="68"/>
      <c r="H778" s="68"/>
      <c r="J778" s="68"/>
    </row>
    <row r="779" spans="7:10">
      <c r="G779" s="68"/>
      <c r="H779" s="68"/>
      <c r="J779" s="68"/>
    </row>
    <row r="780" spans="7:10">
      <c r="G780" s="68"/>
      <c r="H780" s="68"/>
      <c r="J780" s="68"/>
    </row>
    <row r="781" spans="7:10">
      <c r="G781" s="68"/>
      <c r="H781" s="68"/>
      <c r="J781" s="68"/>
    </row>
    <row r="782" spans="7:10">
      <c r="G782" s="68"/>
      <c r="H782" s="68"/>
      <c r="J782" s="68"/>
    </row>
    <row r="783" spans="7:10">
      <c r="G783" s="68"/>
      <c r="H783" s="68"/>
      <c r="J783" s="68"/>
    </row>
    <row r="784" spans="7:10">
      <c r="G784" s="68"/>
      <c r="H784" s="68"/>
      <c r="J784" s="68"/>
    </row>
    <row r="785" spans="7:10">
      <c r="G785" s="68"/>
      <c r="H785" s="68"/>
      <c r="J785" s="68"/>
    </row>
    <row r="786" spans="7:10">
      <c r="G786" s="68"/>
      <c r="H786" s="68"/>
      <c r="J786" s="68"/>
    </row>
    <row r="787" spans="7:10">
      <c r="G787" s="68"/>
      <c r="H787" s="68"/>
      <c r="J787" s="68"/>
    </row>
    <row r="788" spans="7:10">
      <c r="G788" s="68"/>
      <c r="H788" s="68"/>
      <c r="J788" s="68"/>
    </row>
    <row r="789" spans="7:10">
      <c r="G789" s="68"/>
      <c r="H789" s="68"/>
      <c r="J789" s="68"/>
    </row>
    <row r="790" spans="7:10">
      <c r="G790" s="68"/>
      <c r="H790" s="68"/>
      <c r="J790" s="68"/>
    </row>
    <row r="791" spans="7:10">
      <c r="G791" s="68"/>
      <c r="H791" s="68"/>
      <c r="J791" s="68"/>
    </row>
    <row r="792" spans="7:10">
      <c r="G792" s="68"/>
      <c r="H792" s="68"/>
      <c r="J792" s="68"/>
    </row>
    <row r="793" spans="7:10">
      <c r="G793" s="68"/>
      <c r="H793" s="68"/>
      <c r="J793" s="68"/>
    </row>
    <row r="794" spans="7:10">
      <c r="G794" s="68"/>
      <c r="H794" s="68"/>
      <c r="J794" s="68"/>
    </row>
    <row r="795" spans="7:10">
      <c r="G795" s="68"/>
      <c r="H795" s="68"/>
      <c r="J795" s="68"/>
    </row>
    <row r="796" spans="7:10">
      <c r="G796" s="68"/>
      <c r="H796" s="68"/>
      <c r="J796" s="68"/>
    </row>
    <row r="797" spans="7:10">
      <c r="G797" s="68"/>
      <c r="H797" s="68"/>
      <c r="J797" s="68"/>
    </row>
    <row r="798" spans="7:10">
      <c r="G798" s="68"/>
      <c r="H798" s="68"/>
      <c r="J798" s="68"/>
    </row>
    <row r="799" spans="7:10">
      <c r="G799" s="68"/>
      <c r="H799" s="68"/>
      <c r="J799" s="68"/>
    </row>
    <row r="800" spans="7:10">
      <c r="G800" s="68"/>
      <c r="H800" s="68"/>
      <c r="J800" s="68"/>
    </row>
    <row r="801" spans="7:10">
      <c r="G801" s="68"/>
      <c r="H801" s="68"/>
      <c r="J801" s="68"/>
    </row>
    <row r="802" spans="7:10">
      <c r="G802" s="68"/>
      <c r="H802" s="68"/>
      <c r="J802" s="68"/>
    </row>
    <row r="803" spans="7:10">
      <c r="G803" s="68"/>
      <c r="H803" s="68"/>
      <c r="J803" s="68"/>
    </row>
    <row r="804" spans="7:10">
      <c r="G804" s="68"/>
      <c r="H804" s="68"/>
      <c r="J804" s="68"/>
    </row>
    <row r="805" spans="7:10">
      <c r="G805" s="68"/>
      <c r="H805" s="68"/>
      <c r="J805" s="68"/>
    </row>
    <row r="806" spans="7:10">
      <c r="G806" s="68"/>
      <c r="H806" s="68"/>
      <c r="J806" s="68"/>
    </row>
    <row r="807" spans="7:10">
      <c r="G807" s="68"/>
      <c r="H807" s="68"/>
      <c r="J807" s="68"/>
    </row>
    <row r="808" spans="7:10">
      <c r="G808" s="68"/>
      <c r="H808" s="68"/>
      <c r="J808" s="68"/>
    </row>
    <row r="809" spans="7:10">
      <c r="G809" s="68"/>
      <c r="H809" s="68"/>
      <c r="J809" s="68"/>
    </row>
    <row r="810" spans="7:10">
      <c r="G810" s="68"/>
      <c r="H810" s="68"/>
      <c r="J810" s="68"/>
    </row>
    <row r="811" spans="7:10">
      <c r="G811" s="68"/>
      <c r="H811" s="68"/>
      <c r="J811" s="68"/>
    </row>
    <row r="812" spans="7:10">
      <c r="G812" s="68"/>
      <c r="H812" s="68"/>
      <c r="J812" s="68"/>
    </row>
    <row r="813" spans="7:10">
      <c r="G813" s="68"/>
      <c r="H813" s="68"/>
      <c r="J813" s="68"/>
    </row>
    <row r="814" spans="7:10">
      <c r="G814" s="68"/>
      <c r="H814" s="68"/>
      <c r="J814" s="68"/>
    </row>
    <row r="815" spans="7:10">
      <c r="G815" s="68"/>
      <c r="H815" s="68"/>
      <c r="J815" s="68"/>
    </row>
    <row r="816" spans="7:10">
      <c r="G816" s="68"/>
      <c r="H816" s="68"/>
      <c r="J816" s="68"/>
    </row>
    <row r="817" spans="7:10">
      <c r="G817" s="68"/>
      <c r="H817" s="68"/>
      <c r="J817" s="68"/>
    </row>
    <row r="818" spans="7:10">
      <c r="G818" s="68"/>
      <c r="H818" s="68"/>
      <c r="J818" s="68"/>
    </row>
    <row r="819" spans="7:10">
      <c r="G819" s="68"/>
      <c r="H819" s="68"/>
      <c r="J819" s="68"/>
    </row>
    <row r="820" spans="7:10">
      <c r="G820" s="68"/>
      <c r="H820" s="68"/>
      <c r="J820" s="68"/>
    </row>
    <row r="821" spans="7:10">
      <c r="G821" s="68"/>
      <c r="H821" s="68"/>
      <c r="J821" s="68"/>
    </row>
    <row r="822" spans="7:10">
      <c r="G822" s="68"/>
      <c r="H822" s="68"/>
      <c r="J822" s="68"/>
    </row>
    <row r="823" spans="7:10">
      <c r="G823" s="68"/>
      <c r="H823" s="68"/>
      <c r="J823" s="68"/>
    </row>
    <row r="824" spans="7:10">
      <c r="G824" s="68"/>
      <c r="H824" s="68"/>
      <c r="J824" s="68"/>
    </row>
    <row r="825" spans="7:10">
      <c r="G825" s="68"/>
      <c r="H825" s="68"/>
      <c r="J825" s="68"/>
    </row>
    <row r="826" spans="7:10">
      <c r="G826" s="68"/>
      <c r="H826" s="68"/>
      <c r="J826" s="68"/>
    </row>
    <row r="827" spans="7:10">
      <c r="G827" s="68"/>
      <c r="H827" s="68"/>
      <c r="J827" s="68"/>
    </row>
    <row r="828" spans="7:10">
      <c r="G828" s="68"/>
      <c r="H828" s="68"/>
      <c r="J828" s="68"/>
    </row>
    <row r="829" spans="7:10">
      <c r="G829" s="68"/>
      <c r="H829" s="68"/>
      <c r="J829" s="68"/>
    </row>
    <row r="830" spans="7:10">
      <c r="G830" s="68"/>
      <c r="H830" s="68"/>
      <c r="J830" s="68"/>
    </row>
    <row r="831" spans="7:10">
      <c r="G831" s="68"/>
      <c r="H831" s="68"/>
      <c r="J831" s="68"/>
    </row>
    <row r="832" spans="7:10">
      <c r="G832" s="68"/>
      <c r="H832" s="68"/>
      <c r="J832" s="68"/>
    </row>
    <row r="833" spans="7:10">
      <c r="G833" s="68"/>
      <c r="H833" s="68"/>
      <c r="J833" s="68"/>
    </row>
    <row r="834" spans="7:10">
      <c r="G834" s="68"/>
      <c r="H834" s="68"/>
      <c r="J834" s="68"/>
    </row>
    <row r="835" spans="7:10">
      <c r="G835" s="68"/>
      <c r="H835" s="68"/>
      <c r="J835" s="68"/>
    </row>
    <row r="836" spans="7:10">
      <c r="G836" s="68"/>
      <c r="H836" s="68"/>
      <c r="J836" s="68"/>
    </row>
    <row r="837" spans="7:10">
      <c r="G837" s="68"/>
      <c r="H837" s="68"/>
      <c r="J837" s="68"/>
    </row>
    <row r="838" spans="7:10">
      <c r="G838" s="68"/>
      <c r="H838" s="68"/>
      <c r="J838" s="68"/>
    </row>
    <row r="839" spans="7:10">
      <c r="G839" s="68"/>
      <c r="H839" s="68"/>
      <c r="J839" s="68"/>
    </row>
    <row r="840" spans="7:10">
      <c r="G840" s="68"/>
      <c r="H840" s="68"/>
      <c r="J840" s="68"/>
    </row>
    <row r="841" spans="7:10">
      <c r="G841" s="68"/>
      <c r="H841" s="68"/>
      <c r="J841" s="68"/>
    </row>
    <row r="842" spans="7:10">
      <c r="G842" s="68"/>
      <c r="H842" s="68"/>
      <c r="J842" s="68"/>
    </row>
    <row r="843" spans="7:10">
      <c r="G843" s="68"/>
      <c r="H843" s="68"/>
      <c r="J843" s="68"/>
    </row>
    <row r="844" spans="7:10">
      <c r="G844" s="68"/>
      <c r="H844" s="68"/>
      <c r="J844" s="68"/>
    </row>
    <row r="845" spans="7:10">
      <c r="G845" s="68"/>
      <c r="H845" s="68"/>
      <c r="J845" s="68"/>
    </row>
    <row r="846" spans="7:10">
      <c r="G846" s="68"/>
      <c r="H846" s="68"/>
      <c r="J846" s="68"/>
    </row>
    <row r="847" spans="7:10">
      <c r="G847" s="68"/>
      <c r="H847" s="68"/>
      <c r="J847" s="68"/>
    </row>
    <row r="848" spans="7:10">
      <c r="G848" s="68"/>
      <c r="H848" s="68"/>
      <c r="J848" s="68"/>
    </row>
    <row r="849" spans="7:10">
      <c r="G849" s="68"/>
      <c r="H849" s="68"/>
      <c r="J849" s="68"/>
    </row>
    <row r="850" spans="7:10">
      <c r="G850" s="68"/>
      <c r="H850" s="68"/>
      <c r="J850" s="68"/>
    </row>
    <row r="851" spans="7:10">
      <c r="G851" s="68"/>
      <c r="H851" s="68"/>
      <c r="J851" s="68"/>
    </row>
    <row r="852" spans="7:10">
      <c r="G852" s="68"/>
      <c r="H852" s="68"/>
      <c r="J852" s="68"/>
    </row>
    <row r="853" spans="7:10">
      <c r="G853" s="68"/>
      <c r="H853" s="68"/>
      <c r="J853" s="68"/>
    </row>
    <row r="854" spans="7:10">
      <c r="G854" s="68"/>
      <c r="H854" s="68"/>
      <c r="J854" s="68"/>
    </row>
    <row r="855" spans="7:10">
      <c r="G855" s="68"/>
      <c r="H855" s="68"/>
      <c r="J855" s="68"/>
    </row>
    <row r="856" spans="7:10">
      <c r="G856" s="68"/>
      <c r="H856" s="68"/>
      <c r="J856" s="68"/>
    </row>
    <row r="857" spans="7:10">
      <c r="G857" s="68"/>
      <c r="H857" s="68"/>
      <c r="J857" s="68"/>
    </row>
    <row r="858" spans="7:10">
      <c r="G858" s="68"/>
      <c r="H858" s="68"/>
      <c r="J858" s="68"/>
    </row>
    <row r="859" spans="7:10">
      <c r="G859" s="68"/>
      <c r="H859" s="68"/>
      <c r="J859" s="68"/>
    </row>
    <row r="860" spans="7:10">
      <c r="G860" s="68"/>
      <c r="H860" s="68"/>
      <c r="J860" s="68"/>
    </row>
    <row r="861" spans="7:10">
      <c r="G861" s="68"/>
      <c r="H861" s="68"/>
      <c r="J861" s="68"/>
    </row>
    <row r="862" spans="7:10">
      <c r="G862" s="68"/>
      <c r="H862" s="68"/>
      <c r="J862" s="68"/>
    </row>
    <row r="863" spans="7:10">
      <c r="G863" s="68"/>
      <c r="H863" s="68"/>
      <c r="J863" s="68"/>
    </row>
    <row r="864" spans="7:10">
      <c r="G864" s="68"/>
      <c r="H864" s="68"/>
      <c r="J864" s="68"/>
    </row>
    <row r="865" spans="7:10">
      <c r="G865" s="68"/>
      <c r="H865" s="68"/>
      <c r="J865" s="68"/>
    </row>
    <row r="866" spans="7:10">
      <c r="G866" s="68"/>
      <c r="H866" s="68"/>
      <c r="J866" s="68"/>
    </row>
    <row r="867" spans="7:10">
      <c r="G867" s="68"/>
      <c r="H867" s="68"/>
      <c r="J867" s="68"/>
    </row>
    <row r="868" spans="7:10">
      <c r="G868" s="68"/>
      <c r="H868" s="68"/>
      <c r="J868" s="68"/>
    </row>
    <row r="869" spans="7:10">
      <c r="G869" s="68"/>
      <c r="H869" s="68"/>
      <c r="J869" s="68"/>
    </row>
    <row r="870" spans="7:10">
      <c r="G870" s="68"/>
      <c r="H870" s="68"/>
      <c r="J870" s="68"/>
    </row>
    <row r="871" spans="7:10">
      <c r="G871" s="68"/>
      <c r="H871" s="68"/>
      <c r="J871" s="68"/>
    </row>
    <row r="872" spans="7:10">
      <c r="G872" s="68"/>
      <c r="H872" s="68"/>
      <c r="J872" s="68"/>
    </row>
    <row r="873" spans="7:10">
      <c r="G873" s="68"/>
      <c r="H873" s="68"/>
      <c r="J873" s="68"/>
    </row>
    <row r="874" spans="7:10">
      <c r="G874" s="68"/>
      <c r="H874" s="68"/>
      <c r="J874" s="68"/>
    </row>
    <row r="875" spans="7:10">
      <c r="G875" s="68"/>
      <c r="H875" s="68"/>
      <c r="J875" s="68"/>
    </row>
    <row r="876" spans="7:10">
      <c r="G876" s="68"/>
      <c r="H876" s="68"/>
      <c r="J876" s="68"/>
    </row>
    <row r="877" spans="7:10">
      <c r="G877" s="68"/>
      <c r="H877" s="68"/>
      <c r="J877" s="68"/>
    </row>
    <row r="878" spans="7:10">
      <c r="G878" s="68"/>
      <c r="H878" s="68"/>
      <c r="J878" s="68"/>
    </row>
    <row r="879" spans="7:10">
      <c r="G879" s="68"/>
      <c r="H879" s="68"/>
      <c r="J879" s="68"/>
    </row>
    <row r="880" spans="7:10">
      <c r="G880" s="68"/>
      <c r="H880" s="68"/>
      <c r="J880" s="68"/>
    </row>
    <row r="881" spans="7:10">
      <c r="G881" s="68"/>
      <c r="H881" s="68"/>
      <c r="J881" s="68"/>
    </row>
    <row r="882" spans="7:10">
      <c r="G882" s="68"/>
      <c r="H882" s="68"/>
      <c r="J882" s="68"/>
    </row>
    <row r="883" spans="7:10">
      <c r="G883" s="68"/>
      <c r="H883" s="68"/>
      <c r="J883" s="68"/>
    </row>
    <row r="884" spans="7:10">
      <c r="G884" s="68"/>
      <c r="H884" s="68"/>
      <c r="J884" s="68"/>
    </row>
    <row r="885" spans="7:10">
      <c r="G885" s="68"/>
      <c r="H885" s="68"/>
      <c r="J885" s="68"/>
    </row>
    <row r="886" spans="7:10">
      <c r="G886" s="68"/>
      <c r="H886" s="68"/>
      <c r="J886" s="68"/>
    </row>
    <row r="887" spans="7:10">
      <c r="G887" s="68"/>
      <c r="H887" s="68"/>
      <c r="J887" s="68"/>
    </row>
    <row r="888" spans="7:10">
      <c r="G888" s="68"/>
      <c r="H888" s="68"/>
      <c r="J888" s="68"/>
    </row>
    <row r="889" spans="7:10">
      <c r="G889" s="68"/>
      <c r="H889" s="68"/>
      <c r="J889" s="68"/>
    </row>
    <row r="890" spans="7:10">
      <c r="G890" s="68"/>
      <c r="H890" s="68"/>
      <c r="J890" s="68"/>
    </row>
    <row r="891" spans="7:10">
      <c r="G891" s="68"/>
      <c r="H891" s="68"/>
      <c r="J891" s="68"/>
    </row>
    <row r="892" spans="7:10">
      <c r="G892" s="68"/>
      <c r="H892" s="68"/>
      <c r="J892" s="68"/>
    </row>
    <row r="893" spans="7:10">
      <c r="G893" s="68"/>
      <c r="H893" s="68"/>
      <c r="J893" s="68"/>
    </row>
    <row r="894" spans="7:10">
      <c r="G894" s="68"/>
      <c r="H894" s="68"/>
      <c r="J894" s="68"/>
    </row>
    <row r="895" spans="7:10">
      <c r="G895" s="68"/>
      <c r="H895" s="68"/>
      <c r="J895" s="68"/>
    </row>
    <row r="896" spans="7:10">
      <c r="G896" s="68"/>
      <c r="H896" s="68"/>
      <c r="J896" s="68"/>
    </row>
    <row r="897" spans="7:10">
      <c r="G897" s="68"/>
      <c r="H897" s="68"/>
      <c r="J897" s="68"/>
    </row>
    <row r="898" spans="7:10">
      <c r="G898" s="68"/>
      <c r="H898" s="68"/>
      <c r="J898" s="68"/>
    </row>
    <row r="899" spans="7:10">
      <c r="G899" s="68"/>
      <c r="H899" s="68"/>
      <c r="J899" s="68"/>
    </row>
    <row r="900" spans="7:10">
      <c r="G900" s="68"/>
      <c r="H900" s="68"/>
      <c r="J900" s="68"/>
    </row>
    <row r="901" spans="7:10">
      <c r="G901" s="68"/>
      <c r="H901" s="68"/>
      <c r="J901" s="68"/>
    </row>
    <row r="902" spans="7:10">
      <c r="G902" s="68"/>
      <c r="H902" s="68"/>
      <c r="J902" s="68"/>
    </row>
    <row r="903" spans="7:10">
      <c r="G903" s="68"/>
      <c r="H903" s="68"/>
      <c r="J903" s="68"/>
    </row>
    <row r="904" spans="7:10">
      <c r="G904" s="68"/>
      <c r="H904" s="68"/>
      <c r="J904" s="68"/>
    </row>
    <row r="905" spans="7:10">
      <c r="G905" s="68"/>
      <c r="H905" s="68"/>
      <c r="J905" s="68"/>
    </row>
    <row r="906" spans="7:10">
      <c r="G906" s="68"/>
      <c r="H906" s="68"/>
      <c r="J906" s="68"/>
    </row>
    <row r="907" spans="7:10">
      <c r="G907" s="68"/>
      <c r="H907" s="68"/>
      <c r="J907" s="68"/>
    </row>
    <row r="908" spans="7:10">
      <c r="G908" s="68"/>
      <c r="H908" s="68"/>
      <c r="J908" s="68"/>
    </row>
    <row r="909" spans="7:10">
      <c r="G909" s="68"/>
      <c r="H909" s="68"/>
      <c r="J909" s="68"/>
    </row>
    <row r="910" spans="7:10">
      <c r="G910" s="68"/>
      <c r="H910" s="68"/>
      <c r="J910" s="68"/>
    </row>
    <row r="911" spans="7:10">
      <c r="G911" s="68"/>
      <c r="H911" s="68"/>
      <c r="J911" s="68"/>
    </row>
    <row r="912" spans="7:10">
      <c r="G912" s="68"/>
      <c r="H912" s="68"/>
      <c r="J912" s="68"/>
    </row>
    <row r="913" spans="7:10">
      <c r="G913" s="68"/>
      <c r="H913" s="68"/>
      <c r="J913" s="68"/>
    </row>
    <row r="914" spans="7:10">
      <c r="G914" s="68"/>
      <c r="H914" s="68"/>
      <c r="J914" s="68"/>
    </row>
    <row r="915" spans="7:10">
      <c r="G915" s="68"/>
      <c r="H915" s="68"/>
      <c r="J915" s="68"/>
    </row>
    <row r="916" spans="7:10">
      <c r="G916" s="68"/>
      <c r="H916" s="68"/>
      <c r="J916" s="68"/>
    </row>
    <row r="917" spans="7:10">
      <c r="G917" s="68"/>
      <c r="H917" s="68"/>
      <c r="J917" s="68"/>
    </row>
    <row r="918" spans="7:10">
      <c r="G918" s="68"/>
      <c r="H918" s="68"/>
      <c r="J918" s="68"/>
    </row>
    <row r="919" spans="7:10">
      <c r="G919" s="68"/>
      <c r="H919" s="68"/>
      <c r="J919" s="68"/>
    </row>
    <row r="920" spans="7:10">
      <c r="G920" s="68"/>
      <c r="H920" s="68"/>
      <c r="J920" s="68"/>
    </row>
    <row r="921" spans="7:10">
      <c r="G921" s="68"/>
      <c r="H921" s="68"/>
      <c r="J921" s="68"/>
    </row>
    <row r="922" spans="7:10">
      <c r="G922" s="68"/>
      <c r="H922" s="68"/>
      <c r="J922" s="68"/>
    </row>
    <row r="923" spans="7:10">
      <c r="G923" s="68"/>
      <c r="H923" s="68"/>
      <c r="J923" s="68"/>
    </row>
    <row r="924" spans="7:10">
      <c r="G924" s="68"/>
      <c r="H924" s="68"/>
      <c r="J924" s="68"/>
    </row>
    <row r="925" spans="7:10">
      <c r="G925" s="68"/>
      <c r="H925" s="68"/>
      <c r="J925" s="68"/>
    </row>
    <row r="926" spans="7:10">
      <c r="G926" s="68"/>
      <c r="H926" s="68"/>
      <c r="J926" s="68"/>
    </row>
    <row r="927" spans="7:10">
      <c r="G927" s="68"/>
      <c r="H927" s="68"/>
      <c r="J927" s="68"/>
    </row>
    <row r="928" spans="7:10">
      <c r="G928" s="68"/>
      <c r="H928" s="68"/>
      <c r="J928" s="68"/>
    </row>
    <row r="929" spans="7:10">
      <c r="G929" s="68"/>
      <c r="H929" s="68"/>
      <c r="J929" s="68"/>
    </row>
    <row r="930" spans="7:10">
      <c r="G930" s="68"/>
      <c r="H930" s="68"/>
      <c r="J930" s="68"/>
    </row>
    <row r="931" spans="7:10">
      <c r="G931" s="68"/>
      <c r="H931" s="68"/>
      <c r="J931" s="68"/>
    </row>
    <row r="932" spans="7:10">
      <c r="G932" s="68"/>
      <c r="H932" s="68"/>
      <c r="J932" s="68"/>
    </row>
    <row r="933" spans="7:10">
      <c r="G933" s="68"/>
      <c r="H933" s="68"/>
      <c r="J933" s="68"/>
    </row>
    <row r="934" spans="7:10">
      <c r="G934" s="68"/>
      <c r="H934" s="68"/>
      <c r="J934" s="68"/>
    </row>
    <row r="935" spans="7:10">
      <c r="G935" s="68"/>
      <c r="H935" s="68"/>
      <c r="J935" s="68"/>
    </row>
    <row r="936" spans="7:10">
      <c r="G936" s="68"/>
      <c r="H936" s="68"/>
      <c r="J936" s="68"/>
    </row>
    <row r="937" spans="7:10">
      <c r="G937" s="68"/>
      <c r="H937" s="68"/>
      <c r="J937" s="68"/>
    </row>
    <row r="938" spans="7:10">
      <c r="G938" s="68"/>
      <c r="H938" s="68"/>
      <c r="J938" s="68"/>
    </row>
    <row r="939" spans="7:10">
      <c r="G939" s="68"/>
      <c r="H939" s="68"/>
      <c r="J939" s="68"/>
    </row>
    <row r="940" spans="7:10">
      <c r="G940" s="68"/>
      <c r="H940" s="68"/>
      <c r="J940" s="68"/>
    </row>
    <row r="941" spans="7:10">
      <c r="G941" s="68"/>
      <c r="H941" s="68"/>
      <c r="J941" s="68"/>
    </row>
    <row r="942" spans="7:10">
      <c r="G942" s="68"/>
      <c r="H942" s="68"/>
      <c r="J942" s="68"/>
    </row>
    <row r="943" spans="7:10">
      <c r="G943" s="68"/>
      <c r="H943" s="68"/>
      <c r="J943" s="68"/>
    </row>
    <row r="944" spans="7:10">
      <c r="G944" s="68"/>
      <c r="H944" s="68"/>
      <c r="J944" s="68"/>
    </row>
    <row r="945" spans="7:10">
      <c r="G945" s="68"/>
      <c r="H945" s="68"/>
      <c r="J945" s="68"/>
    </row>
    <row r="946" spans="7:10">
      <c r="G946" s="68"/>
      <c r="H946" s="68"/>
      <c r="J946" s="68"/>
    </row>
    <row r="947" spans="7:10">
      <c r="G947" s="68"/>
      <c r="H947" s="68"/>
      <c r="J947" s="68"/>
    </row>
    <row r="948" spans="7:10">
      <c r="G948" s="68"/>
      <c r="H948" s="68"/>
      <c r="J948" s="68"/>
    </row>
    <row r="949" spans="7:10">
      <c r="G949" s="68"/>
      <c r="H949" s="68"/>
      <c r="J949" s="68"/>
    </row>
    <row r="950" spans="7:10">
      <c r="G950" s="68"/>
      <c r="H950" s="68"/>
      <c r="J950" s="68"/>
    </row>
    <row r="951" spans="7:10">
      <c r="G951" s="68"/>
      <c r="H951" s="68"/>
      <c r="J951" s="68"/>
    </row>
    <row r="952" spans="7:10">
      <c r="G952" s="68"/>
      <c r="H952" s="68"/>
      <c r="J952" s="68"/>
    </row>
    <row r="953" spans="7:10">
      <c r="G953" s="68"/>
      <c r="H953" s="68"/>
      <c r="J953" s="68"/>
    </row>
    <row r="954" spans="7:10">
      <c r="G954" s="68"/>
      <c r="H954" s="68"/>
      <c r="J954" s="68"/>
    </row>
    <row r="955" spans="7:10">
      <c r="G955" s="68"/>
      <c r="H955" s="68"/>
      <c r="J955" s="68"/>
    </row>
    <row r="956" spans="7:10">
      <c r="G956" s="68"/>
      <c r="H956" s="68"/>
      <c r="J956" s="68"/>
    </row>
    <row r="957" spans="7:10">
      <c r="G957" s="68"/>
      <c r="H957" s="68"/>
      <c r="J957" s="68"/>
    </row>
    <row r="958" spans="7:10">
      <c r="G958" s="68"/>
      <c r="H958" s="68"/>
      <c r="J958" s="68"/>
    </row>
    <row r="959" spans="7:10">
      <c r="G959" s="68"/>
      <c r="H959" s="68"/>
      <c r="J959" s="68"/>
    </row>
    <row r="960" spans="7:10">
      <c r="G960" s="68"/>
      <c r="H960" s="68"/>
      <c r="J960" s="68"/>
    </row>
    <row r="961" spans="7:10">
      <c r="G961" s="68"/>
      <c r="H961" s="68"/>
      <c r="J961" s="68"/>
    </row>
    <row r="962" spans="7:10">
      <c r="G962" s="68"/>
      <c r="H962" s="68"/>
      <c r="J962" s="68"/>
    </row>
    <row r="963" spans="7:10">
      <c r="G963" s="68"/>
      <c r="H963" s="68"/>
      <c r="J963" s="68"/>
    </row>
    <row r="964" spans="7:10">
      <c r="G964" s="68"/>
      <c r="H964" s="68"/>
      <c r="J964" s="68"/>
    </row>
    <row r="965" spans="7:10">
      <c r="G965" s="68"/>
      <c r="H965" s="68"/>
      <c r="J965" s="68"/>
    </row>
    <row r="966" spans="7:10">
      <c r="G966" s="68"/>
      <c r="H966" s="68"/>
      <c r="J966" s="68"/>
    </row>
    <row r="967" spans="7:10">
      <c r="G967" s="68"/>
      <c r="H967" s="68"/>
      <c r="J967" s="68"/>
    </row>
    <row r="968" spans="7:10">
      <c r="G968" s="68"/>
      <c r="H968" s="68"/>
      <c r="J968" s="68"/>
    </row>
    <row r="969" spans="7:10">
      <c r="G969" s="68"/>
      <c r="H969" s="68"/>
      <c r="J969" s="68"/>
    </row>
    <row r="970" spans="7:10">
      <c r="G970" s="68"/>
      <c r="H970" s="68"/>
      <c r="J970" s="68"/>
    </row>
    <row r="971" spans="7:10">
      <c r="G971" s="68"/>
      <c r="H971" s="68"/>
      <c r="J971" s="68"/>
    </row>
    <row r="972" spans="7:10">
      <c r="G972" s="68"/>
      <c r="H972" s="68"/>
      <c r="J972" s="68"/>
    </row>
    <row r="973" spans="7:10">
      <c r="G973" s="68"/>
      <c r="H973" s="68"/>
      <c r="J973" s="68"/>
    </row>
    <row r="974" spans="7:10">
      <c r="G974" s="68"/>
      <c r="H974" s="68"/>
      <c r="J974" s="68"/>
    </row>
    <row r="975" spans="7:10">
      <c r="G975" s="68"/>
      <c r="H975" s="68"/>
      <c r="J975" s="68"/>
    </row>
    <row r="976" spans="7:10">
      <c r="G976" s="68"/>
      <c r="H976" s="68"/>
      <c r="J976" s="68"/>
    </row>
    <row r="977" spans="7:10">
      <c r="G977" s="68"/>
      <c r="H977" s="68"/>
      <c r="J977" s="68"/>
    </row>
    <row r="978" spans="7:10">
      <c r="G978" s="68"/>
      <c r="H978" s="68"/>
      <c r="J978" s="68"/>
    </row>
    <row r="979" spans="7:10">
      <c r="G979" s="68"/>
      <c r="H979" s="68"/>
      <c r="J979" s="68"/>
    </row>
    <row r="980" spans="7:10">
      <c r="G980" s="68"/>
      <c r="H980" s="68"/>
      <c r="J980" s="68"/>
    </row>
    <row r="981" spans="7:10">
      <c r="G981" s="68"/>
      <c r="H981" s="68"/>
      <c r="J981" s="68"/>
    </row>
    <row r="982" spans="7:10">
      <c r="G982" s="68"/>
      <c r="H982" s="68"/>
      <c r="J982" s="68"/>
    </row>
    <row r="983" spans="7:10">
      <c r="G983" s="68"/>
      <c r="H983" s="68"/>
      <c r="J983" s="68"/>
    </row>
    <row r="984" spans="7:10">
      <c r="G984" s="68"/>
      <c r="H984" s="68"/>
      <c r="J984" s="68"/>
    </row>
    <row r="985" spans="7:10">
      <c r="G985" s="68"/>
      <c r="H985" s="68"/>
      <c r="J985" s="68"/>
    </row>
    <row r="986" spans="7:10">
      <c r="G986" s="68"/>
      <c r="H986" s="68"/>
      <c r="J986" s="68"/>
    </row>
    <row r="987" spans="7:10">
      <c r="G987" s="68"/>
      <c r="H987" s="68"/>
      <c r="J987" s="68"/>
    </row>
    <row r="988" spans="7:10">
      <c r="G988" s="68"/>
      <c r="H988" s="68"/>
      <c r="J988" s="68"/>
    </row>
    <row r="989" spans="7:10">
      <c r="G989" s="68"/>
      <c r="H989" s="68"/>
      <c r="J989" s="68"/>
    </row>
    <row r="990" spans="7:10">
      <c r="G990" s="68"/>
      <c r="H990" s="68"/>
      <c r="J990" s="68"/>
    </row>
    <row r="991" spans="7:10">
      <c r="G991" s="68"/>
      <c r="H991" s="68"/>
      <c r="J991" s="68"/>
    </row>
    <row r="992" spans="7:10">
      <c r="G992" s="68"/>
      <c r="H992" s="68"/>
      <c r="J992" s="68"/>
    </row>
    <row r="993" spans="7:10">
      <c r="G993" s="68"/>
      <c r="H993" s="68"/>
      <c r="J993" s="68"/>
    </row>
    <row r="994" spans="7:10">
      <c r="G994" s="68"/>
      <c r="H994" s="68"/>
      <c r="J994" s="68"/>
    </row>
    <row r="995" spans="7:10">
      <c r="G995" s="68"/>
      <c r="H995" s="68"/>
      <c r="J995" s="68"/>
    </row>
    <row r="996" spans="7:10">
      <c r="G996" s="68"/>
      <c r="H996" s="68"/>
      <c r="J996" s="68"/>
    </row>
    <row r="997" spans="7:10">
      <c r="G997" s="68"/>
      <c r="H997" s="68"/>
      <c r="J997" s="68"/>
    </row>
    <row r="998" spans="7:10">
      <c r="G998" s="68"/>
      <c r="H998" s="68"/>
      <c r="J998" s="68"/>
    </row>
    <row r="999" spans="7:10">
      <c r="G999" s="68"/>
      <c r="H999" s="68"/>
      <c r="J999" s="68"/>
    </row>
    <row r="1000" spans="7:10">
      <c r="G1000" s="68"/>
      <c r="H1000" s="68"/>
      <c r="J1000" s="68"/>
    </row>
    <row r="1001" spans="7:10">
      <c r="G1001" s="68"/>
      <c r="H1001" s="68"/>
      <c r="J1001" s="68"/>
    </row>
    <row r="1002" spans="7:10">
      <c r="G1002" s="68"/>
      <c r="H1002" s="68"/>
      <c r="J1002" s="68"/>
    </row>
    <row r="1003" spans="7:10">
      <c r="G1003" s="68"/>
      <c r="H1003" s="68"/>
      <c r="J1003" s="68"/>
    </row>
    <row r="1004" spans="7:10">
      <c r="G1004" s="68"/>
      <c r="H1004" s="68"/>
      <c r="J1004" s="68"/>
    </row>
    <row r="1005" spans="7:10">
      <c r="G1005" s="68"/>
      <c r="H1005" s="68"/>
      <c r="J1005" s="68"/>
    </row>
    <row r="1006" spans="7:10">
      <c r="G1006" s="68"/>
      <c r="H1006" s="68"/>
      <c r="J1006" s="68"/>
    </row>
    <row r="1007" spans="7:10">
      <c r="G1007" s="68"/>
      <c r="H1007" s="68"/>
      <c r="J1007" s="68"/>
    </row>
    <row r="1008" spans="7:10">
      <c r="G1008" s="68"/>
      <c r="H1008" s="68"/>
      <c r="J1008" s="68"/>
    </row>
    <row r="1009" spans="7:10">
      <c r="G1009" s="68"/>
      <c r="H1009" s="68"/>
      <c r="J1009" s="68"/>
    </row>
    <row r="1010" spans="7:10">
      <c r="G1010" s="68"/>
      <c r="H1010" s="68"/>
      <c r="J1010" s="68"/>
    </row>
    <row r="1011" spans="7:10">
      <c r="G1011" s="68"/>
      <c r="H1011" s="68"/>
      <c r="J1011" s="68"/>
    </row>
    <row r="1012" spans="7:10">
      <c r="G1012" s="68"/>
      <c r="H1012" s="68"/>
      <c r="J1012" s="68"/>
    </row>
    <row r="1013" spans="7:10">
      <c r="G1013" s="68"/>
      <c r="H1013" s="68"/>
      <c r="J1013" s="68"/>
    </row>
    <row r="1014" spans="7:10">
      <c r="G1014" s="68"/>
      <c r="H1014" s="68"/>
      <c r="J1014" s="68"/>
    </row>
    <row r="1015" spans="7:10">
      <c r="G1015" s="68"/>
      <c r="H1015" s="68"/>
      <c r="J1015" s="68"/>
    </row>
    <row r="1016" spans="7:10">
      <c r="G1016" s="68"/>
      <c r="H1016" s="68"/>
      <c r="J1016" s="68"/>
    </row>
    <row r="1017" spans="7:10">
      <c r="G1017" s="68"/>
      <c r="H1017" s="68"/>
      <c r="J1017" s="68"/>
    </row>
    <row r="1018" spans="7:10">
      <c r="G1018" s="68"/>
      <c r="H1018" s="68"/>
      <c r="J1018" s="68"/>
    </row>
    <row r="1019" spans="7:10">
      <c r="G1019" s="68"/>
      <c r="H1019" s="68"/>
      <c r="J1019" s="68"/>
    </row>
    <row r="1020" spans="7:10">
      <c r="G1020" s="68"/>
      <c r="H1020" s="68"/>
      <c r="J1020" s="68"/>
    </row>
    <row r="1021" spans="7:10">
      <c r="G1021" s="68"/>
      <c r="H1021" s="68"/>
      <c r="J1021" s="68"/>
    </row>
    <row r="1022" spans="7:10">
      <c r="G1022" s="68"/>
      <c r="H1022" s="68"/>
      <c r="J1022" s="68"/>
    </row>
    <row r="1023" spans="7:10">
      <c r="G1023" s="68"/>
      <c r="H1023" s="68"/>
      <c r="J1023" s="68"/>
    </row>
    <row r="1024" spans="7:10">
      <c r="G1024" s="68"/>
      <c r="H1024" s="68"/>
      <c r="J1024" s="68"/>
    </row>
    <row r="1025" spans="7:10">
      <c r="G1025" s="68"/>
      <c r="H1025" s="68"/>
      <c r="J1025" s="68"/>
    </row>
    <row r="1026" spans="7:10">
      <c r="G1026" s="68"/>
      <c r="H1026" s="68"/>
      <c r="J1026" s="68"/>
    </row>
    <row r="1027" spans="7:10">
      <c r="G1027" s="68"/>
      <c r="H1027" s="68"/>
      <c r="J1027" s="68"/>
    </row>
    <row r="1028" spans="7:10">
      <c r="G1028" s="68"/>
      <c r="H1028" s="68"/>
      <c r="J1028" s="68"/>
    </row>
    <row r="1029" spans="7:10">
      <c r="G1029" s="68"/>
      <c r="H1029" s="68"/>
      <c r="J1029" s="68"/>
    </row>
    <row r="1030" spans="7:10">
      <c r="G1030" s="68"/>
      <c r="H1030" s="68"/>
      <c r="J1030" s="68"/>
    </row>
    <row r="1031" spans="7:10">
      <c r="G1031" s="68"/>
      <c r="H1031" s="68"/>
      <c r="J1031" s="68"/>
    </row>
    <row r="1032" spans="7:10">
      <c r="G1032" s="68"/>
      <c r="H1032" s="68"/>
      <c r="J1032" s="68"/>
    </row>
    <row r="1033" spans="7:10">
      <c r="G1033" s="68"/>
      <c r="H1033" s="68"/>
      <c r="J1033" s="68"/>
    </row>
    <row r="1034" spans="7:10">
      <c r="G1034" s="68"/>
      <c r="H1034" s="68"/>
      <c r="J1034" s="68"/>
    </row>
    <row r="1035" spans="7:10">
      <c r="G1035" s="68"/>
      <c r="H1035" s="68"/>
      <c r="J1035" s="68"/>
    </row>
    <row r="1036" spans="7:10">
      <c r="G1036" s="68"/>
      <c r="H1036" s="68"/>
      <c r="J1036" s="68"/>
    </row>
    <row r="1037" spans="7:10">
      <c r="G1037" s="68"/>
      <c r="H1037" s="68"/>
      <c r="J1037" s="68"/>
    </row>
    <row r="1038" spans="7:10">
      <c r="G1038" s="68"/>
      <c r="H1038" s="68"/>
      <c r="J1038" s="68"/>
    </row>
    <row r="1039" spans="7:10">
      <c r="G1039" s="68"/>
      <c r="H1039" s="68"/>
      <c r="J1039" s="68"/>
    </row>
    <row r="1040" spans="7:10">
      <c r="G1040" s="68"/>
      <c r="H1040" s="68"/>
      <c r="J1040" s="68"/>
    </row>
    <row r="1041" spans="7:10">
      <c r="G1041" s="68"/>
      <c r="H1041" s="68"/>
      <c r="J1041" s="68"/>
    </row>
    <row r="1042" spans="7:10">
      <c r="G1042" s="68"/>
      <c r="H1042" s="68"/>
      <c r="J1042" s="68"/>
    </row>
    <row r="1043" spans="7:10">
      <c r="G1043" s="68"/>
      <c r="H1043" s="68"/>
      <c r="J1043" s="68"/>
    </row>
    <row r="1044" spans="7:10">
      <c r="G1044" s="68"/>
      <c r="H1044" s="68"/>
      <c r="J1044" s="68"/>
    </row>
    <row r="1045" spans="7:10">
      <c r="G1045" s="68"/>
      <c r="H1045" s="68"/>
      <c r="J1045" s="68"/>
    </row>
    <row r="1046" spans="7:10">
      <c r="G1046" s="68"/>
      <c r="H1046" s="68"/>
      <c r="J1046" s="68"/>
    </row>
    <row r="1047" spans="7:10">
      <c r="G1047" s="68"/>
      <c r="H1047" s="68"/>
      <c r="J1047" s="68"/>
    </row>
    <row r="1048" spans="7:10">
      <c r="G1048" s="68"/>
      <c r="H1048" s="68"/>
      <c r="J1048" s="68"/>
    </row>
    <row r="1049" spans="7:10">
      <c r="G1049" s="68"/>
      <c r="H1049" s="68"/>
      <c r="J1049" s="68"/>
    </row>
    <row r="1050" spans="7:10">
      <c r="G1050" s="68"/>
      <c r="H1050" s="68"/>
      <c r="J1050" s="68"/>
    </row>
    <row r="1051" spans="7:10">
      <c r="G1051" s="68"/>
      <c r="H1051" s="68"/>
      <c r="J1051" s="68"/>
    </row>
    <row r="1052" spans="7:10">
      <c r="G1052" s="68"/>
      <c r="H1052" s="68"/>
      <c r="J1052" s="68"/>
    </row>
    <row r="1053" spans="7:10">
      <c r="G1053" s="68"/>
      <c r="H1053" s="68"/>
      <c r="J1053" s="68"/>
    </row>
    <row r="1054" spans="7:10">
      <c r="G1054" s="68"/>
      <c r="H1054" s="68"/>
      <c r="J1054" s="68"/>
    </row>
    <row r="1055" spans="7:10">
      <c r="G1055" s="68"/>
      <c r="H1055" s="68"/>
      <c r="J1055" s="68"/>
    </row>
    <row r="1056" spans="7:10">
      <c r="G1056" s="68"/>
      <c r="H1056" s="68"/>
      <c r="J1056" s="68"/>
    </row>
    <row r="1057" spans="7:10">
      <c r="G1057" s="68"/>
      <c r="H1057" s="68"/>
      <c r="J1057" s="68"/>
    </row>
    <row r="1058" spans="7:10">
      <c r="G1058" s="68"/>
      <c r="H1058" s="68"/>
      <c r="J1058" s="68"/>
    </row>
    <row r="1059" spans="7:10">
      <c r="G1059" s="68"/>
      <c r="H1059" s="68"/>
      <c r="J1059" s="68"/>
    </row>
    <row r="1060" spans="7:10">
      <c r="G1060" s="68"/>
      <c r="H1060" s="68"/>
      <c r="J1060" s="68"/>
    </row>
    <row r="1061" spans="7:10">
      <c r="G1061" s="68"/>
      <c r="H1061" s="68"/>
      <c r="J1061" s="68"/>
    </row>
    <row r="1062" spans="7:10">
      <c r="G1062" s="68"/>
      <c r="H1062" s="68"/>
      <c r="J1062" s="68"/>
    </row>
    <row r="1063" spans="7:10">
      <c r="G1063" s="68"/>
      <c r="H1063" s="68"/>
      <c r="J1063" s="68"/>
    </row>
    <row r="1064" spans="7:10">
      <c r="G1064" s="68"/>
      <c r="H1064" s="68"/>
      <c r="J1064" s="68"/>
    </row>
    <row r="1065" spans="7:10">
      <c r="G1065" s="68"/>
      <c r="H1065" s="68"/>
      <c r="J1065" s="68"/>
    </row>
    <row r="1066" spans="7:10">
      <c r="G1066" s="68"/>
      <c r="H1066" s="68"/>
      <c r="J1066" s="68"/>
    </row>
    <row r="1067" spans="7:10">
      <c r="G1067" s="68"/>
      <c r="H1067" s="68"/>
      <c r="J1067" s="68"/>
    </row>
    <row r="1068" spans="7:10">
      <c r="G1068" s="68"/>
      <c r="H1068" s="68"/>
      <c r="J1068" s="68"/>
    </row>
    <row r="1069" spans="7:10">
      <c r="G1069" s="68"/>
      <c r="H1069" s="68"/>
      <c r="J1069" s="68"/>
    </row>
    <row r="1070" spans="7:10">
      <c r="G1070" s="68"/>
      <c r="H1070" s="68"/>
      <c r="J1070" s="68"/>
    </row>
    <row r="1071" spans="7:10">
      <c r="G1071" s="68"/>
      <c r="H1071" s="68"/>
      <c r="J1071" s="68"/>
    </row>
    <row r="1072" spans="7:10">
      <c r="G1072" s="68"/>
      <c r="H1072" s="68"/>
      <c r="J1072" s="68"/>
    </row>
    <row r="1073" spans="7:10">
      <c r="G1073" s="68"/>
      <c r="H1073" s="68"/>
      <c r="J1073" s="68"/>
    </row>
    <row r="1074" spans="7:10">
      <c r="G1074" s="68"/>
      <c r="H1074" s="68"/>
      <c r="J1074" s="68"/>
    </row>
    <row r="1075" spans="7:10">
      <c r="G1075" s="68"/>
      <c r="H1075" s="68"/>
      <c r="J1075" s="68"/>
    </row>
    <row r="1076" spans="7:10">
      <c r="G1076" s="68"/>
      <c r="H1076" s="68"/>
      <c r="J1076" s="68"/>
    </row>
    <row r="1077" spans="7:10">
      <c r="G1077" s="68"/>
      <c r="H1077" s="68"/>
      <c r="J1077" s="68"/>
    </row>
    <row r="1078" spans="7:10">
      <c r="G1078" s="68"/>
      <c r="H1078" s="68"/>
      <c r="J1078" s="68"/>
    </row>
    <row r="1079" spans="7:10">
      <c r="G1079" s="68"/>
      <c r="H1079" s="68"/>
      <c r="J1079" s="68"/>
    </row>
    <row r="1080" spans="7:10">
      <c r="G1080" s="68"/>
      <c r="H1080" s="68"/>
      <c r="J1080" s="68"/>
    </row>
    <row r="1081" spans="7:10">
      <c r="G1081" s="68"/>
      <c r="H1081" s="68"/>
      <c r="J1081" s="68"/>
    </row>
    <row r="1082" spans="7:10">
      <c r="G1082" s="68"/>
      <c r="H1082" s="68"/>
      <c r="J1082" s="68"/>
    </row>
    <row r="1083" spans="7:10">
      <c r="G1083" s="68"/>
      <c r="H1083" s="68"/>
      <c r="J1083" s="68"/>
    </row>
    <row r="1084" spans="7:10">
      <c r="G1084" s="68"/>
      <c r="H1084" s="68"/>
      <c r="J1084" s="68"/>
    </row>
    <row r="1085" spans="7:10">
      <c r="G1085" s="68"/>
      <c r="H1085" s="68"/>
      <c r="J1085" s="68"/>
    </row>
    <row r="1086" spans="7:10">
      <c r="G1086" s="68"/>
      <c r="H1086" s="68"/>
      <c r="J1086" s="68"/>
    </row>
    <row r="1087" spans="7:10">
      <c r="G1087" s="68"/>
      <c r="H1087" s="68"/>
      <c r="J1087" s="68"/>
    </row>
    <row r="1088" spans="7:10">
      <c r="G1088" s="68"/>
      <c r="H1088" s="68"/>
      <c r="J1088" s="68"/>
    </row>
    <row r="1089" spans="7:10">
      <c r="G1089" s="68"/>
      <c r="H1089" s="68"/>
      <c r="J1089" s="68"/>
    </row>
    <row r="1090" spans="7:10">
      <c r="G1090" s="68"/>
      <c r="H1090" s="68"/>
      <c r="J1090" s="68"/>
    </row>
    <row r="1091" spans="7:10">
      <c r="G1091" s="68"/>
      <c r="H1091" s="68"/>
      <c r="J1091" s="68"/>
    </row>
    <row r="1092" spans="7:10">
      <c r="G1092" s="68"/>
      <c r="H1092" s="68"/>
      <c r="J1092" s="68"/>
    </row>
    <row r="1093" spans="7:10">
      <c r="G1093" s="68"/>
      <c r="H1093" s="68"/>
      <c r="J1093" s="68"/>
    </row>
    <row r="1094" spans="7:10">
      <c r="G1094" s="68"/>
      <c r="H1094" s="68"/>
      <c r="J1094" s="68"/>
    </row>
    <row r="1095" spans="7:10">
      <c r="G1095" s="68"/>
      <c r="H1095" s="68"/>
      <c r="J1095" s="68"/>
    </row>
    <row r="1096" spans="7:10">
      <c r="G1096" s="68"/>
      <c r="H1096" s="68"/>
      <c r="J1096" s="68"/>
    </row>
    <row r="1097" spans="7:10">
      <c r="G1097" s="68"/>
      <c r="H1097" s="68"/>
      <c r="J1097" s="68"/>
    </row>
    <row r="1098" spans="7:10">
      <c r="G1098" s="68"/>
      <c r="H1098" s="68"/>
      <c r="J1098" s="68"/>
    </row>
    <row r="1099" spans="7:10">
      <c r="G1099" s="68"/>
      <c r="H1099" s="68"/>
      <c r="J1099" s="68"/>
    </row>
    <row r="1100" spans="7:10">
      <c r="G1100" s="68"/>
      <c r="H1100" s="68"/>
      <c r="J1100" s="68"/>
    </row>
    <row r="1101" spans="7:10">
      <c r="G1101" s="68"/>
      <c r="H1101" s="68"/>
      <c r="J1101" s="68"/>
    </row>
    <row r="1102" spans="7:10">
      <c r="G1102" s="68"/>
      <c r="H1102" s="68"/>
      <c r="J1102" s="68"/>
    </row>
    <row r="1103" spans="7:10">
      <c r="G1103" s="68"/>
      <c r="H1103" s="68"/>
      <c r="J1103" s="68"/>
    </row>
    <row r="1104" spans="7:10">
      <c r="G1104" s="68"/>
      <c r="H1104" s="68"/>
      <c r="J1104" s="68"/>
    </row>
    <row r="1105" spans="7:10">
      <c r="G1105" s="68"/>
      <c r="H1105" s="68"/>
      <c r="J1105" s="68"/>
    </row>
    <row r="1106" spans="7:10">
      <c r="G1106" s="68"/>
      <c r="H1106" s="68"/>
      <c r="J1106" s="68"/>
    </row>
    <row r="1107" spans="7:10">
      <c r="G1107" s="68"/>
      <c r="H1107" s="68"/>
      <c r="J1107" s="68"/>
    </row>
    <row r="1108" spans="7:10">
      <c r="G1108" s="68"/>
      <c r="H1108" s="68"/>
      <c r="J1108" s="68"/>
    </row>
    <row r="1109" spans="7:10">
      <c r="G1109" s="68"/>
      <c r="H1109" s="68"/>
      <c r="J1109" s="68"/>
    </row>
    <row r="1110" spans="7:10">
      <c r="G1110" s="68"/>
      <c r="H1110" s="68"/>
      <c r="J1110" s="68"/>
    </row>
    <row r="1111" spans="7:10">
      <c r="G1111" s="68"/>
      <c r="H1111" s="68"/>
      <c r="J1111" s="68"/>
    </row>
    <row r="1112" spans="7:10">
      <c r="G1112" s="68"/>
      <c r="H1112" s="68"/>
      <c r="J1112" s="68"/>
    </row>
    <row r="1113" spans="7:10">
      <c r="G1113" s="68"/>
      <c r="H1113" s="68"/>
      <c r="J1113" s="68"/>
    </row>
    <row r="1114" spans="7:10">
      <c r="G1114" s="68"/>
      <c r="H1114" s="68"/>
      <c r="J1114" s="68"/>
    </row>
    <row r="1115" spans="7:10">
      <c r="G1115" s="68"/>
      <c r="H1115" s="68"/>
      <c r="J1115" s="68"/>
    </row>
    <row r="1116" spans="7:10">
      <c r="G1116" s="68"/>
      <c r="H1116" s="68"/>
      <c r="J1116" s="68"/>
    </row>
    <row r="1117" spans="7:10">
      <c r="G1117" s="68"/>
      <c r="H1117" s="68"/>
      <c r="J1117" s="68"/>
    </row>
    <row r="1118" spans="7:10">
      <c r="G1118" s="68"/>
      <c r="H1118" s="68"/>
      <c r="J1118" s="68"/>
    </row>
    <row r="1119" spans="7:10">
      <c r="G1119" s="68"/>
      <c r="H1119" s="68"/>
      <c r="J1119" s="68"/>
    </row>
    <row r="1120" spans="7:10">
      <c r="G1120" s="68"/>
      <c r="H1120" s="68"/>
      <c r="J1120" s="68"/>
    </row>
    <row r="1121" spans="7:10">
      <c r="G1121" s="68"/>
      <c r="H1121" s="68"/>
      <c r="J1121" s="68"/>
    </row>
    <row r="1122" spans="7:10">
      <c r="G1122" s="68"/>
      <c r="H1122" s="68"/>
      <c r="J1122" s="68"/>
    </row>
    <row r="1123" spans="7:10">
      <c r="G1123" s="68"/>
      <c r="H1123" s="68"/>
      <c r="J1123" s="68"/>
    </row>
    <row r="1124" spans="7:10">
      <c r="G1124" s="68"/>
      <c r="H1124" s="68"/>
      <c r="J1124" s="68"/>
    </row>
    <row r="1125" spans="7:10">
      <c r="G1125" s="68"/>
      <c r="H1125" s="68"/>
      <c r="J1125" s="68"/>
    </row>
    <row r="1126" spans="7:10">
      <c r="G1126" s="68"/>
      <c r="H1126" s="68"/>
      <c r="J1126" s="68"/>
    </row>
    <row r="1127" spans="7:10">
      <c r="G1127" s="68"/>
      <c r="H1127" s="68"/>
      <c r="J1127" s="68"/>
    </row>
    <row r="1128" spans="7:10">
      <c r="G1128" s="68"/>
      <c r="H1128" s="68"/>
      <c r="J1128" s="68"/>
    </row>
    <row r="1129" spans="7:10">
      <c r="G1129" s="68"/>
      <c r="H1129" s="68"/>
      <c r="J1129" s="68"/>
    </row>
    <row r="1130" spans="7:10">
      <c r="G1130" s="68"/>
      <c r="H1130" s="68"/>
      <c r="J1130" s="68"/>
    </row>
    <row r="1131" spans="7:10">
      <c r="G1131" s="68"/>
      <c r="H1131" s="68"/>
      <c r="J1131" s="68"/>
    </row>
    <row r="1132" spans="7:10">
      <c r="G1132" s="68"/>
      <c r="H1132" s="68"/>
      <c r="J1132" s="68"/>
    </row>
    <row r="1133" spans="7:10">
      <c r="G1133" s="68"/>
      <c r="H1133" s="68"/>
      <c r="J1133" s="68"/>
    </row>
    <row r="1134" spans="7:10">
      <c r="G1134" s="68"/>
      <c r="H1134" s="68"/>
      <c r="J1134" s="68"/>
    </row>
    <row r="1135" spans="7:10">
      <c r="G1135" s="68"/>
      <c r="H1135" s="68"/>
      <c r="J1135" s="68"/>
    </row>
    <row r="1136" spans="7:10">
      <c r="G1136" s="68"/>
      <c r="H1136" s="68"/>
      <c r="J1136" s="68"/>
    </row>
    <row r="1137" spans="7:10">
      <c r="G1137" s="68"/>
      <c r="H1137" s="68"/>
      <c r="J1137" s="68"/>
    </row>
    <row r="1138" spans="7:10">
      <c r="G1138" s="68"/>
      <c r="H1138" s="68"/>
      <c r="J1138" s="68"/>
    </row>
    <row r="1139" spans="7:10">
      <c r="G1139" s="68"/>
      <c r="H1139" s="68"/>
      <c r="J1139" s="68"/>
    </row>
    <row r="1140" spans="7:10">
      <c r="G1140" s="68"/>
      <c r="H1140" s="68"/>
      <c r="J1140" s="68"/>
    </row>
    <row r="1141" spans="7:10">
      <c r="G1141" s="68"/>
      <c r="H1141" s="68"/>
      <c r="J1141" s="68"/>
    </row>
    <row r="1142" spans="7:10">
      <c r="G1142" s="68"/>
      <c r="H1142" s="68"/>
      <c r="J1142" s="68"/>
    </row>
    <row r="1143" spans="7:10">
      <c r="G1143" s="68"/>
      <c r="H1143" s="68"/>
      <c r="J1143" s="68"/>
    </row>
    <row r="1144" spans="7:10">
      <c r="G1144" s="68"/>
      <c r="H1144" s="68"/>
      <c r="J1144" s="68"/>
    </row>
    <row r="1145" spans="7:10">
      <c r="G1145" s="68"/>
      <c r="H1145" s="68"/>
      <c r="J1145" s="68"/>
    </row>
    <row r="1146" spans="7:10">
      <c r="G1146" s="68"/>
      <c r="H1146" s="68"/>
      <c r="J1146" s="68"/>
    </row>
    <row r="1147" spans="7:10">
      <c r="G1147" s="68"/>
      <c r="H1147" s="68"/>
      <c r="J1147" s="68"/>
    </row>
    <row r="1148" spans="7:10">
      <c r="G1148" s="68"/>
      <c r="H1148" s="68"/>
      <c r="J1148" s="68"/>
    </row>
    <row r="1149" spans="7:10">
      <c r="G1149" s="68"/>
      <c r="H1149" s="68"/>
      <c r="J1149" s="68"/>
    </row>
    <row r="1150" spans="7:10">
      <c r="G1150" s="68"/>
      <c r="H1150" s="68"/>
      <c r="J1150" s="68"/>
    </row>
    <row r="1151" spans="7:10">
      <c r="G1151" s="68"/>
      <c r="H1151" s="68"/>
      <c r="J1151" s="68"/>
    </row>
    <row r="1152" spans="7:10">
      <c r="G1152" s="68"/>
      <c r="H1152" s="68"/>
      <c r="J1152" s="68"/>
    </row>
    <row r="1153" spans="7:10">
      <c r="G1153" s="68"/>
      <c r="H1153" s="68"/>
      <c r="J1153" s="68"/>
    </row>
    <row r="1154" spans="7:10">
      <c r="G1154" s="68"/>
      <c r="H1154" s="68"/>
      <c r="J1154" s="68"/>
    </row>
    <row r="1155" spans="7:10">
      <c r="G1155" s="68"/>
      <c r="H1155" s="68"/>
      <c r="J1155" s="68"/>
    </row>
    <row r="1156" spans="7:10">
      <c r="G1156" s="68"/>
      <c r="H1156" s="68"/>
      <c r="J1156" s="68"/>
    </row>
    <row r="1157" spans="7:10">
      <c r="G1157" s="68"/>
      <c r="H1157" s="68"/>
      <c r="J1157" s="68"/>
    </row>
    <row r="1158" spans="7:10">
      <c r="G1158" s="68"/>
      <c r="H1158" s="68"/>
      <c r="J1158" s="68"/>
    </row>
    <row r="1159" spans="7:10">
      <c r="G1159" s="68"/>
      <c r="H1159" s="68"/>
      <c r="J1159" s="68"/>
    </row>
    <row r="1160" spans="7:10">
      <c r="G1160" s="68"/>
      <c r="H1160" s="68"/>
      <c r="J1160" s="68"/>
    </row>
    <row r="1161" spans="7:10">
      <c r="G1161" s="68"/>
      <c r="H1161" s="68"/>
      <c r="J1161" s="68"/>
    </row>
    <row r="1162" spans="7:10">
      <c r="G1162" s="68"/>
      <c r="H1162" s="68"/>
      <c r="J1162" s="68"/>
    </row>
    <row r="1163" spans="7:10">
      <c r="G1163" s="68"/>
      <c r="H1163" s="68"/>
      <c r="J1163" s="68"/>
    </row>
    <row r="1164" spans="7:10">
      <c r="G1164" s="68"/>
      <c r="H1164" s="68"/>
      <c r="J1164" s="68"/>
    </row>
    <row r="1165" spans="7:10">
      <c r="G1165" s="68"/>
      <c r="H1165" s="68"/>
      <c r="J1165" s="68"/>
    </row>
    <row r="1166" spans="7:10">
      <c r="G1166" s="68"/>
      <c r="H1166" s="68"/>
      <c r="J1166" s="68"/>
    </row>
    <row r="1167" spans="7:10">
      <c r="G1167" s="68"/>
      <c r="H1167" s="68"/>
      <c r="J1167" s="68"/>
    </row>
    <row r="1168" spans="7:10">
      <c r="G1168" s="68"/>
      <c r="H1168" s="68"/>
      <c r="J1168" s="68"/>
    </row>
    <row r="1169" spans="7:10">
      <c r="G1169" s="68"/>
      <c r="H1169" s="68"/>
      <c r="J1169" s="68"/>
    </row>
    <row r="1170" spans="7:10">
      <c r="G1170" s="68"/>
      <c r="H1170" s="68"/>
      <c r="J1170" s="68"/>
    </row>
    <row r="1171" spans="7:10">
      <c r="G1171" s="68"/>
      <c r="H1171" s="68"/>
      <c r="J1171" s="68"/>
    </row>
    <row r="1172" spans="7:10">
      <c r="G1172" s="68"/>
      <c r="H1172" s="68"/>
      <c r="J1172" s="68"/>
    </row>
    <row r="1173" spans="7:10">
      <c r="G1173" s="68"/>
      <c r="H1173" s="68"/>
      <c r="J1173" s="68"/>
    </row>
    <row r="1174" spans="7:10">
      <c r="G1174" s="68"/>
      <c r="H1174" s="68"/>
      <c r="J1174" s="68"/>
    </row>
    <row r="1175" spans="7:10">
      <c r="G1175" s="68"/>
      <c r="H1175" s="68"/>
      <c r="J1175" s="68"/>
    </row>
    <row r="1176" spans="7:10">
      <c r="G1176" s="68"/>
      <c r="H1176" s="68"/>
      <c r="J1176" s="68"/>
    </row>
    <row r="1177" spans="7:10">
      <c r="G1177" s="68"/>
      <c r="H1177" s="68"/>
      <c r="J1177" s="68"/>
    </row>
    <row r="1178" spans="7:10">
      <c r="G1178" s="68"/>
      <c r="H1178" s="68"/>
      <c r="J1178" s="68"/>
    </row>
    <row r="1179" spans="7:10">
      <c r="G1179" s="68"/>
      <c r="H1179" s="68"/>
      <c r="J1179" s="68"/>
    </row>
    <row r="1180" spans="7:10">
      <c r="G1180" s="68"/>
      <c r="H1180" s="68"/>
      <c r="J1180" s="68"/>
    </row>
    <row r="1181" spans="7:10">
      <c r="G1181" s="68"/>
      <c r="H1181" s="68"/>
      <c r="J1181" s="68"/>
    </row>
    <row r="1182" spans="7:10">
      <c r="G1182" s="68"/>
      <c r="H1182" s="68"/>
      <c r="J1182" s="68"/>
    </row>
    <row r="1183" spans="7:10">
      <c r="G1183" s="68"/>
      <c r="H1183" s="68"/>
      <c r="J1183" s="68"/>
    </row>
    <row r="1184" spans="7:10">
      <c r="G1184" s="68"/>
      <c r="H1184" s="68"/>
      <c r="J1184" s="68"/>
    </row>
    <row r="1185" spans="7:10">
      <c r="G1185" s="68"/>
      <c r="H1185" s="68"/>
      <c r="J1185" s="68"/>
    </row>
    <row r="1186" spans="7:10">
      <c r="G1186" s="68"/>
      <c r="H1186" s="68"/>
      <c r="J1186" s="68"/>
    </row>
    <row r="1187" spans="7:10">
      <c r="G1187" s="68"/>
      <c r="H1187" s="68"/>
      <c r="J1187" s="68"/>
    </row>
    <row r="1188" spans="7:10">
      <c r="G1188" s="68"/>
      <c r="H1188" s="68"/>
      <c r="J1188" s="68"/>
    </row>
    <row r="1189" spans="7:10">
      <c r="G1189" s="68"/>
      <c r="H1189" s="68"/>
      <c r="J1189" s="68"/>
    </row>
    <row r="1190" spans="7:10">
      <c r="G1190" s="68"/>
      <c r="H1190" s="68"/>
      <c r="J1190" s="68"/>
    </row>
    <row r="1191" spans="7:10">
      <c r="G1191" s="68"/>
      <c r="H1191" s="68"/>
      <c r="J1191" s="68"/>
    </row>
    <row r="1192" spans="7:10">
      <c r="G1192" s="68"/>
      <c r="H1192" s="68"/>
      <c r="J1192" s="68"/>
    </row>
    <row r="1193" spans="7:10">
      <c r="G1193" s="68"/>
      <c r="H1193" s="68"/>
      <c r="J1193" s="68"/>
    </row>
    <row r="1194" spans="7:10">
      <c r="G1194" s="68"/>
      <c r="H1194" s="68"/>
      <c r="J1194" s="68"/>
    </row>
    <row r="1195" spans="7:10">
      <c r="G1195" s="68"/>
      <c r="H1195" s="68"/>
      <c r="J1195" s="68"/>
    </row>
    <row r="1196" spans="7:10">
      <c r="G1196" s="68"/>
      <c r="H1196" s="68"/>
      <c r="J1196" s="68"/>
    </row>
    <row r="1197" spans="7:10">
      <c r="G1197" s="68"/>
      <c r="H1197" s="68"/>
      <c r="J1197" s="68"/>
    </row>
    <row r="1198" spans="7:10">
      <c r="G1198" s="68"/>
      <c r="H1198" s="68"/>
      <c r="J1198" s="68"/>
    </row>
    <row r="1199" spans="7:10">
      <c r="G1199" s="68"/>
      <c r="H1199" s="68"/>
      <c r="J1199" s="68"/>
    </row>
    <row r="1200" spans="7:10">
      <c r="G1200" s="68"/>
      <c r="H1200" s="68"/>
      <c r="J1200" s="68"/>
    </row>
    <row r="1201" spans="7:10">
      <c r="G1201" s="68"/>
      <c r="H1201" s="68"/>
      <c r="J1201" s="68"/>
    </row>
    <row r="1202" spans="7:10">
      <c r="G1202" s="68"/>
      <c r="H1202" s="68"/>
      <c r="J1202" s="68"/>
    </row>
    <row r="1203" spans="7:10">
      <c r="G1203" s="68"/>
      <c r="H1203" s="68"/>
      <c r="J1203" s="68"/>
    </row>
    <row r="1204" spans="7:10">
      <c r="G1204" s="68"/>
      <c r="H1204" s="68"/>
      <c r="J1204" s="68"/>
    </row>
    <row r="1205" spans="7:10">
      <c r="G1205" s="68"/>
      <c r="H1205" s="68"/>
      <c r="J1205" s="68"/>
    </row>
    <row r="1206" spans="7:10">
      <c r="G1206" s="68"/>
      <c r="H1206" s="68"/>
      <c r="J1206" s="68"/>
    </row>
    <row r="1207" spans="7:10">
      <c r="G1207" s="68"/>
      <c r="H1207" s="68"/>
      <c r="J1207" s="68"/>
    </row>
    <row r="1208" spans="7:10">
      <c r="G1208" s="68"/>
      <c r="H1208" s="68"/>
      <c r="J1208" s="68"/>
    </row>
    <row r="1209" spans="7:10">
      <c r="G1209" s="68"/>
      <c r="H1209" s="68"/>
      <c r="J1209" s="68"/>
    </row>
    <row r="1210" spans="7:10">
      <c r="G1210" s="68"/>
      <c r="H1210" s="68"/>
      <c r="J1210" s="68"/>
    </row>
    <row r="1211" spans="7:10">
      <c r="G1211" s="68"/>
      <c r="H1211" s="68"/>
      <c r="J1211" s="68"/>
    </row>
    <row r="1212" spans="7:10">
      <c r="G1212" s="68"/>
      <c r="H1212" s="68"/>
      <c r="J1212" s="68"/>
    </row>
    <row r="1213" spans="7:10">
      <c r="G1213" s="68"/>
      <c r="H1213" s="68"/>
      <c r="J1213" s="68"/>
    </row>
    <row r="1214" spans="7:10">
      <c r="G1214" s="68"/>
      <c r="H1214" s="68"/>
      <c r="J1214" s="68"/>
    </row>
    <row r="1215" spans="7:10">
      <c r="G1215" s="68"/>
      <c r="H1215" s="68"/>
      <c r="J1215" s="68"/>
    </row>
    <row r="1216" spans="7:10">
      <c r="G1216" s="68"/>
      <c r="H1216" s="68"/>
      <c r="J1216" s="68"/>
    </row>
    <row r="1217" spans="7:10">
      <c r="G1217" s="68"/>
      <c r="H1217" s="68"/>
      <c r="J1217" s="68"/>
    </row>
    <row r="1218" spans="7:10">
      <c r="G1218" s="68"/>
      <c r="H1218" s="68"/>
      <c r="J1218" s="68"/>
    </row>
    <row r="1219" spans="7:10">
      <c r="G1219" s="68"/>
      <c r="H1219" s="68"/>
      <c r="J1219" s="68"/>
    </row>
    <row r="1220" spans="7:10">
      <c r="G1220" s="68"/>
      <c r="H1220" s="68"/>
      <c r="J1220" s="68"/>
    </row>
    <row r="1221" spans="7:10">
      <c r="G1221" s="68"/>
      <c r="H1221" s="68"/>
      <c r="J1221" s="68"/>
    </row>
    <row r="1222" spans="7:10">
      <c r="G1222" s="68"/>
      <c r="H1222" s="68"/>
      <c r="J1222" s="68"/>
    </row>
    <row r="1223" spans="7:10">
      <c r="G1223" s="68"/>
      <c r="H1223" s="68"/>
      <c r="J1223" s="68"/>
    </row>
    <row r="1224" spans="7:10">
      <c r="G1224" s="68"/>
      <c r="H1224" s="68"/>
      <c r="J1224" s="68"/>
    </row>
    <row r="1225" spans="7:10">
      <c r="G1225" s="68"/>
      <c r="H1225" s="68"/>
      <c r="J1225" s="68"/>
    </row>
    <row r="1226" spans="7:10">
      <c r="G1226" s="68"/>
      <c r="H1226" s="68"/>
      <c r="J1226" s="68"/>
    </row>
    <row r="1227" spans="7:10">
      <c r="G1227" s="68"/>
      <c r="H1227" s="68"/>
      <c r="J1227" s="68"/>
    </row>
    <row r="1228" spans="7:10">
      <c r="G1228" s="68"/>
      <c r="H1228" s="68"/>
      <c r="J1228" s="68"/>
    </row>
    <row r="1229" spans="7:10">
      <c r="G1229" s="68"/>
      <c r="H1229" s="68"/>
      <c r="J1229" s="68"/>
    </row>
    <row r="1230" spans="7:10">
      <c r="G1230" s="68"/>
      <c r="H1230" s="68"/>
      <c r="J1230" s="68"/>
    </row>
    <row r="1231" spans="7:10">
      <c r="G1231" s="68"/>
      <c r="H1231" s="68"/>
      <c r="J1231" s="68"/>
    </row>
    <row r="1232" spans="7:10">
      <c r="G1232" s="68"/>
      <c r="H1232" s="68"/>
      <c r="J1232" s="68"/>
    </row>
    <row r="1233" spans="7:10">
      <c r="G1233" s="68"/>
      <c r="H1233" s="68"/>
      <c r="J1233" s="68"/>
    </row>
    <row r="1234" spans="7:10">
      <c r="G1234" s="68"/>
      <c r="H1234" s="68"/>
      <c r="J1234" s="68"/>
    </row>
    <row r="1235" spans="7:10">
      <c r="G1235" s="68"/>
      <c r="H1235" s="68"/>
      <c r="J1235" s="68"/>
    </row>
    <row r="1236" spans="7:10">
      <c r="G1236" s="68"/>
      <c r="H1236" s="68"/>
      <c r="J1236" s="68"/>
    </row>
    <row r="1237" spans="7:10">
      <c r="G1237" s="68"/>
      <c r="H1237" s="68"/>
      <c r="J1237" s="68"/>
    </row>
    <row r="1238" spans="7:10">
      <c r="G1238" s="68"/>
      <c r="H1238" s="68"/>
      <c r="J1238" s="68"/>
    </row>
    <row r="1239" spans="7:10">
      <c r="G1239" s="68"/>
      <c r="H1239" s="68"/>
      <c r="J1239" s="68"/>
    </row>
    <row r="1240" spans="7:10">
      <c r="G1240" s="68"/>
      <c r="H1240" s="68"/>
      <c r="J1240" s="68"/>
    </row>
    <row r="1241" spans="7:10">
      <c r="G1241" s="68"/>
      <c r="H1241" s="68"/>
      <c r="J1241" s="68"/>
    </row>
    <row r="1242" spans="7:10">
      <c r="G1242" s="68"/>
      <c r="H1242" s="68"/>
      <c r="J1242" s="68"/>
    </row>
    <row r="1243" spans="7:10">
      <c r="G1243" s="68"/>
      <c r="H1243" s="68"/>
      <c r="J1243" s="68"/>
    </row>
    <row r="1244" spans="7:10">
      <c r="G1244" s="68"/>
      <c r="H1244" s="68"/>
      <c r="J1244" s="68"/>
    </row>
    <row r="1245" spans="7:10">
      <c r="G1245" s="68"/>
      <c r="H1245" s="68"/>
      <c r="J1245" s="68"/>
    </row>
    <row r="1246" spans="7:10">
      <c r="G1246" s="68"/>
      <c r="H1246" s="68"/>
      <c r="J1246" s="68"/>
    </row>
    <row r="1247" spans="7:10">
      <c r="G1247" s="68"/>
      <c r="H1247" s="68"/>
      <c r="J1247" s="68"/>
    </row>
    <row r="1248" spans="7:10">
      <c r="G1248" s="68"/>
      <c r="H1248" s="68"/>
      <c r="J1248" s="68"/>
    </row>
    <row r="1249" spans="7:10">
      <c r="G1249" s="68"/>
      <c r="H1249" s="68"/>
      <c r="J1249" s="68"/>
    </row>
    <row r="1250" spans="7:10">
      <c r="G1250" s="68"/>
      <c r="H1250" s="68"/>
      <c r="J1250" s="68"/>
    </row>
    <row r="1251" spans="7:10">
      <c r="G1251" s="68"/>
      <c r="H1251" s="68"/>
      <c r="J1251" s="68"/>
    </row>
    <row r="1252" spans="7:10">
      <c r="G1252" s="68"/>
      <c r="H1252" s="68"/>
      <c r="J1252" s="68"/>
    </row>
    <row r="1253" spans="7:10">
      <c r="G1253" s="68"/>
      <c r="H1253" s="68"/>
      <c r="J1253" s="68"/>
    </row>
    <row r="1254" spans="7:10">
      <c r="G1254" s="68"/>
      <c r="H1254" s="68"/>
      <c r="J1254" s="68"/>
    </row>
    <row r="1255" spans="7:10">
      <c r="G1255" s="68"/>
      <c r="H1255" s="68"/>
      <c r="J1255" s="68"/>
    </row>
    <row r="1256" spans="7:10">
      <c r="G1256" s="68"/>
      <c r="H1256" s="68"/>
      <c r="J1256" s="68"/>
    </row>
    <row r="1257" spans="7:10">
      <c r="G1257" s="68"/>
      <c r="H1257" s="68"/>
      <c r="J1257" s="68"/>
    </row>
    <row r="1258" spans="7:10">
      <c r="G1258" s="68"/>
      <c r="H1258" s="68"/>
      <c r="J1258" s="68"/>
    </row>
    <row r="1259" spans="7:10">
      <c r="G1259" s="68"/>
      <c r="H1259" s="68"/>
      <c r="J1259" s="68"/>
    </row>
    <row r="1260" spans="7:10">
      <c r="G1260" s="68"/>
      <c r="H1260" s="68"/>
      <c r="J1260" s="68"/>
    </row>
    <row r="1261" spans="7:10">
      <c r="G1261" s="68"/>
      <c r="H1261" s="68"/>
      <c r="J1261" s="68"/>
    </row>
    <row r="1262" spans="7:10">
      <c r="G1262" s="68"/>
      <c r="H1262" s="68"/>
      <c r="J1262" s="68"/>
    </row>
    <row r="1263" spans="7:10">
      <c r="G1263" s="68"/>
      <c r="H1263" s="68"/>
      <c r="J1263" s="68"/>
    </row>
    <row r="1264" spans="7:10">
      <c r="G1264" s="68"/>
      <c r="H1264" s="68"/>
      <c r="J1264" s="68"/>
    </row>
    <row r="1265" spans="7:10">
      <c r="G1265" s="68"/>
      <c r="H1265" s="68"/>
      <c r="J1265" s="68"/>
    </row>
    <row r="1266" spans="7:10">
      <c r="G1266" s="68"/>
      <c r="H1266" s="68"/>
      <c r="J1266" s="68"/>
    </row>
    <row r="1267" spans="7:10">
      <c r="G1267" s="68"/>
      <c r="H1267" s="68"/>
      <c r="J1267" s="68"/>
    </row>
    <row r="1268" spans="7:10">
      <c r="G1268" s="68"/>
      <c r="H1268" s="68"/>
      <c r="J1268" s="68"/>
    </row>
    <row r="1269" spans="7:10">
      <c r="G1269" s="68"/>
      <c r="H1269" s="68"/>
      <c r="J1269" s="68"/>
    </row>
    <row r="1270" spans="7:10">
      <c r="G1270" s="68"/>
      <c r="H1270" s="68"/>
      <c r="J1270" s="68"/>
    </row>
    <row r="1271" spans="7:10">
      <c r="G1271" s="68"/>
      <c r="H1271" s="68"/>
      <c r="J1271" s="68"/>
    </row>
    <row r="1272" spans="7:10">
      <c r="G1272" s="68"/>
      <c r="H1272" s="68"/>
      <c r="J1272" s="68"/>
    </row>
    <row r="1273" spans="7:10">
      <c r="G1273" s="68"/>
      <c r="H1273" s="68"/>
      <c r="J1273" s="68"/>
    </row>
    <row r="1274" spans="7:10">
      <c r="G1274" s="68"/>
      <c r="H1274" s="68"/>
      <c r="J1274" s="68"/>
    </row>
    <row r="1275" spans="7:10">
      <c r="G1275" s="68"/>
      <c r="H1275" s="68"/>
      <c r="J1275" s="68"/>
    </row>
    <row r="1276" spans="7:10">
      <c r="G1276" s="68"/>
      <c r="H1276" s="68"/>
      <c r="J1276" s="68"/>
    </row>
    <row r="1277" spans="7:10">
      <c r="G1277" s="68"/>
      <c r="H1277" s="68"/>
      <c r="J1277" s="68"/>
    </row>
    <row r="1278" spans="7:10">
      <c r="G1278" s="68"/>
      <c r="H1278" s="68"/>
      <c r="J1278" s="68"/>
    </row>
    <row r="1279" spans="7:10">
      <c r="G1279" s="68"/>
      <c r="H1279" s="68"/>
      <c r="J1279" s="68"/>
    </row>
    <row r="1280" spans="7:10">
      <c r="G1280" s="68"/>
      <c r="H1280" s="68"/>
      <c r="J1280" s="68"/>
    </row>
    <row r="1281" spans="7:10">
      <c r="G1281" s="68"/>
      <c r="H1281" s="68"/>
      <c r="J1281" s="68"/>
    </row>
    <row r="1282" spans="7:10">
      <c r="G1282" s="68"/>
      <c r="H1282" s="68"/>
      <c r="J1282" s="68"/>
    </row>
    <row r="1283" spans="7:10">
      <c r="G1283" s="68"/>
      <c r="H1283" s="68"/>
      <c r="J1283" s="68"/>
    </row>
    <row r="1284" spans="7:10">
      <c r="G1284" s="68"/>
      <c r="H1284" s="68"/>
      <c r="J1284" s="68"/>
    </row>
    <row r="1285" spans="7:10">
      <c r="G1285" s="68"/>
      <c r="H1285" s="68"/>
      <c r="J1285" s="68"/>
    </row>
    <row r="1286" spans="7:10">
      <c r="G1286" s="68"/>
      <c r="H1286" s="68"/>
      <c r="J1286" s="68"/>
    </row>
    <row r="1287" spans="7:10">
      <c r="G1287" s="68"/>
      <c r="H1287" s="68"/>
      <c r="J1287" s="68"/>
    </row>
    <row r="1288" spans="7:10">
      <c r="G1288" s="68"/>
      <c r="H1288" s="68"/>
      <c r="J1288" s="68"/>
    </row>
    <row r="1289" spans="7:10">
      <c r="G1289" s="68"/>
      <c r="H1289" s="68"/>
      <c r="J1289" s="68"/>
    </row>
    <row r="1290" spans="7:10">
      <c r="G1290" s="68"/>
      <c r="H1290" s="68"/>
      <c r="J1290" s="68"/>
    </row>
    <row r="1291" spans="7:10">
      <c r="G1291" s="68"/>
      <c r="H1291" s="68"/>
      <c r="J1291" s="68"/>
    </row>
    <row r="1292" spans="7:10">
      <c r="G1292" s="68"/>
      <c r="H1292" s="68"/>
      <c r="J1292" s="68"/>
    </row>
    <row r="1293" spans="7:10">
      <c r="G1293" s="68"/>
      <c r="H1293" s="68"/>
      <c r="J1293" s="68"/>
    </row>
    <row r="1294" spans="7:10">
      <c r="G1294" s="68"/>
      <c r="H1294" s="68"/>
      <c r="J1294" s="68"/>
    </row>
    <row r="1295" spans="7:10">
      <c r="G1295" s="68"/>
      <c r="H1295" s="68"/>
      <c r="J1295" s="68"/>
    </row>
    <row r="1296" spans="7:10">
      <c r="G1296" s="68"/>
      <c r="H1296" s="68"/>
      <c r="J1296" s="68"/>
    </row>
    <row r="1297" spans="7:10">
      <c r="G1297" s="68"/>
      <c r="H1297" s="68"/>
      <c r="J1297" s="68"/>
    </row>
    <row r="1298" spans="7:10">
      <c r="G1298" s="68"/>
      <c r="H1298" s="68"/>
      <c r="J1298" s="68"/>
    </row>
    <row r="1299" spans="7:10">
      <c r="G1299" s="68"/>
      <c r="H1299" s="68"/>
      <c r="J1299" s="68"/>
    </row>
    <row r="1300" spans="7:10">
      <c r="G1300" s="68"/>
      <c r="H1300" s="68"/>
      <c r="J1300" s="68"/>
    </row>
    <row r="1301" spans="7:10">
      <c r="G1301" s="68"/>
      <c r="H1301" s="68"/>
      <c r="J1301" s="68"/>
    </row>
    <row r="1302" spans="7:10">
      <c r="G1302" s="68"/>
      <c r="H1302" s="68"/>
      <c r="J1302" s="68"/>
    </row>
    <row r="1303" spans="7:10">
      <c r="G1303" s="68"/>
      <c r="H1303" s="68"/>
      <c r="J1303" s="68"/>
    </row>
    <row r="1304" spans="7:10">
      <c r="G1304" s="68"/>
      <c r="H1304" s="68"/>
      <c r="J1304" s="68"/>
    </row>
    <row r="1305" spans="7:10">
      <c r="G1305" s="68"/>
      <c r="H1305" s="68"/>
      <c r="J1305" s="68"/>
    </row>
    <row r="1306" spans="7:10">
      <c r="G1306" s="68"/>
      <c r="H1306" s="68"/>
      <c r="J1306" s="68"/>
    </row>
    <row r="1307" spans="7:10">
      <c r="G1307" s="68"/>
      <c r="H1307" s="68"/>
      <c r="J1307" s="68"/>
    </row>
    <row r="1308" spans="7:10">
      <c r="G1308" s="68"/>
      <c r="H1308" s="68"/>
      <c r="J1308" s="68"/>
    </row>
    <row r="1309" spans="7:10">
      <c r="G1309" s="68"/>
      <c r="H1309" s="68"/>
      <c r="J1309" s="68"/>
    </row>
    <row r="1310" spans="7:10">
      <c r="G1310" s="68"/>
      <c r="H1310" s="68"/>
      <c r="J1310" s="68"/>
    </row>
    <row r="1311" spans="7:10">
      <c r="G1311" s="68"/>
      <c r="H1311" s="68"/>
      <c r="J1311" s="68"/>
    </row>
    <row r="1312" spans="7:10">
      <c r="G1312" s="68"/>
      <c r="H1312" s="68"/>
      <c r="J1312" s="68"/>
    </row>
    <row r="1313" spans="7:10">
      <c r="G1313" s="68"/>
      <c r="H1313" s="68"/>
      <c r="J1313" s="68"/>
    </row>
    <row r="1314" spans="7:10">
      <c r="G1314" s="68"/>
      <c r="H1314" s="68"/>
      <c r="J1314" s="68"/>
    </row>
    <row r="1315" spans="7:10">
      <c r="G1315" s="68"/>
      <c r="H1315" s="68"/>
      <c r="J1315" s="68"/>
    </row>
    <row r="1316" spans="7:10">
      <c r="G1316" s="68"/>
      <c r="H1316" s="68"/>
      <c r="J1316" s="68"/>
    </row>
    <row r="1317" spans="7:10">
      <c r="G1317" s="68"/>
      <c r="H1317" s="68"/>
      <c r="J1317" s="68"/>
    </row>
    <row r="1318" spans="7:10">
      <c r="G1318" s="68"/>
      <c r="H1318" s="68"/>
      <c r="J1318" s="68"/>
    </row>
    <row r="1319" spans="7:10">
      <c r="G1319" s="68"/>
      <c r="H1319" s="68"/>
      <c r="J1319" s="68"/>
    </row>
    <row r="1320" spans="7:10">
      <c r="G1320" s="68"/>
      <c r="H1320" s="68"/>
      <c r="J1320" s="68"/>
    </row>
    <row r="1321" spans="7:10">
      <c r="G1321" s="68"/>
      <c r="H1321" s="68"/>
      <c r="J1321" s="68"/>
    </row>
    <row r="1322" spans="7:10">
      <c r="G1322" s="68"/>
      <c r="H1322" s="68"/>
      <c r="J1322" s="68"/>
    </row>
    <row r="1323" spans="7:10">
      <c r="G1323" s="68"/>
      <c r="H1323" s="68"/>
      <c r="J1323" s="68"/>
    </row>
    <row r="1324" spans="7:10">
      <c r="G1324" s="68"/>
      <c r="H1324" s="68"/>
      <c r="J1324" s="68"/>
    </row>
    <row r="1325" spans="7:10">
      <c r="G1325" s="68"/>
      <c r="H1325" s="68"/>
      <c r="J1325" s="68"/>
    </row>
    <row r="1326" spans="7:10">
      <c r="G1326" s="68"/>
      <c r="H1326" s="68"/>
      <c r="J1326" s="68"/>
    </row>
    <row r="1327" spans="7:10">
      <c r="G1327" s="68"/>
      <c r="H1327" s="68"/>
      <c r="J1327" s="68"/>
    </row>
    <row r="1328" spans="7:10">
      <c r="G1328" s="68"/>
      <c r="H1328" s="68"/>
      <c r="J1328" s="68"/>
    </row>
    <row r="1329" spans="7:10">
      <c r="G1329" s="68"/>
      <c r="H1329" s="68"/>
      <c r="J1329" s="68"/>
    </row>
    <row r="1330" spans="7:10">
      <c r="G1330" s="68"/>
      <c r="H1330" s="68"/>
      <c r="J1330" s="68"/>
    </row>
    <row r="1331" spans="7:10">
      <c r="G1331" s="68"/>
      <c r="H1331" s="68"/>
      <c r="J1331" s="68"/>
    </row>
    <row r="1332" spans="7:10">
      <c r="G1332" s="68"/>
      <c r="H1332" s="68"/>
      <c r="J1332" s="68"/>
    </row>
    <row r="1333" spans="7:10">
      <c r="G1333" s="68"/>
      <c r="H1333" s="68"/>
      <c r="J1333" s="68"/>
    </row>
    <row r="1334" spans="7:10">
      <c r="G1334" s="68"/>
      <c r="H1334" s="68"/>
      <c r="J1334" s="68"/>
    </row>
    <row r="1335" spans="7:10">
      <c r="G1335" s="68"/>
      <c r="H1335" s="68"/>
      <c r="J1335" s="68"/>
    </row>
    <row r="1336" spans="7:10">
      <c r="G1336" s="68"/>
      <c r="H1336" s="68"/>
      <c r="J1336" s="68"/>
    </row>
    <row r="1337" spans="7:10">
      <c r="G1337" s="68"/>
      <c r="H1337" s="68"/>
      <c r="J1337" s="68"/>
    </row>
    <row r="1338" spans="7:10">
      <c r="G1338" s="68"/>
      <c r="H1338" s="68"/>
      <c r="J1338" s="68"/>
    </row>
    <row r="1339" spans="7:10">
      <c r="G1339" s="68"/>
      <c r="H1339" s="68"/>
      <c r="J1339" s="68"/>
    </row>
    <row r="1340" spans="7:10">
      <c r="G1340" s="68"/>
      <c r="H1340" s="68"/>
      <c r="J1340" s="68"/>
    </row>
    <row r="1341" spans="7:10">
      <c r="G1341" s="68"/>
      <c r="H1341" s="68"/>
      <c r="J1341" s="68"/>
    </row>
    <row r="1342" spans="7:10">
      <c r="G1342" s="68"/>
      <c r="H1342" s="68"/>
      <c r="J1342" s="68"/>
    </row>
    <row r="1343" spans="7:10">
      <c r="G1343" s="68"/>
      <c r="H1343" s="68"/>
      <c r="J1343" s="68"/>
    </row>
    <row r="1344" spans="7:10">
      <c r="G1344" s="68"/>
      <c r="H1344" s="68"/>
      <c r="J1344" s="68"/>
    </row>
    <row r="1345" spans="7:10">
      <c r="G1345" s="68"/>
      <c r="H1345" s="68"/>
      <c r="J1345" s="68"/>
    </row>
    <row r="1346" spans="7:10">
      <c r="G1346" s="68"/>
      <c r="H1346" s="68"/>
      <c r="J1346" s="68"/>
    </row>
    <row r="1347" spans="7:10">
      <c r="G1347" s="68"/>
      <c r="H1347" s="68"/>
      <c r="J1347" s="68"/>
    </row>
    <row r="1348" spans="7:10">
      <c r="G1348" s="68"/>
      <c r="H1348" s="68"/>
      <c r="J1348" s="68"/>
    </row>
    <row r="1349" spans="7:10">
      <c r="G1349" s="68"/>
      <c r="H1349" s="68"/>
      <c r="J1349" s="68"/>
    </row>
    <row r="1350" spans="7:10">
      <c r="G1350" s="68"/>
      <c r="H1350" s="68"/>
      <c r="J1350" s="68"/>
    </row>
    <row r="1351" spans="7:10">
      <c r="G1351" s="68"/>
      <c r="H1351" s="68"/>
      <c r="J1351" s="68"/>
    </row>
    <row r="1352" spans="7:10">
      <c r="G1352" s="68"/>
      <c r="H1352" s="68"/>
      <c r="J1352" s="68"/>
    </row>
    <row r="1353" spans="7:10">
      <c r="G1353" s="68"/>
      <c r="H1353" s="68"/>
      <c r="J1353" s="68"/>
    </row>
    <row r="1354" spans="7:10">
      <c r="G1354" s="68"/>
      <c r="H1354" s="68"/>
      <c r="J1354" s="68"/>
    </row>
    <row r="1355" spans="7:10">
      <c r="G1355" s="68"/>
      <c r="H1355" s="68"/>
      <c r="J1355" s="68"/>
    </row>
    <row r="1356" spans="7:10">
      <c r="G1356" s="68"/>
      <c r="H1356" s="68"/>
      <c r="J1356" s="68"/>
    </row>
    <row r="1357" spans="7:10">
      <c r="G1357" s="68"/>
      <c r="H1357" s="68"/>
      <c r="J1357" s="68"/>
    </row>
    <row r="1358" spans="7:10">
      <c r="G1358" s="68"/>
      <c r="H1358" s="68"/>
      <c r="J1358" s="68"/>
    </row>
    <row r="1359" spans="7:10">
      <c r="G1359" s="68"/>
      <c r="H1359" s="68"/>
      <c r="J1359" s="68"/>
    </row>
    <row r="1360" spans="7:10">
      <c r="G1360" s="68"/>
      <c r="H1360" s="68"/>
      <c r="J1360" s="68"/>
    </row>
    <row r="1361" spans="7:10">
      <c r="G1361" s="68"/>
      <c r="H1361" s="68"/>
      <c r="J1361" s="68"/>
    </row>
    <row r="1362" spans="7:10">
      <c r="G1362" s="68"/>
      <c r="H1362" s="68"/>
      <c r="J1362" s="68"/>
    </row>
    <row r="1363" spans="7:10">
      <c r="G1363" s="68"/>
      <c r="H1363" s="68"/>
      <c r="J1363" s="68"/>
    </row>
    <row r="1364" spans="7:10">
      <c r="G1364" s="68"/>
      <c r="H1364" s="68"/>
      <c r="J1364" s="68"/>
    </row>
    <row r="1365" spans="7:10">
      <c r="G1365" s="68"/>
      <c r="H1365" s="68"/>
      <c r="J1365" s="68"/>
    </row>
    <row r="1366" spans="7:10">
      <c r="G1366" s="68"/>
      <c r="H1366" s="68"/>
      <c r="J1366" s="68"/>
    </row>
    <row r="1367" spans="7:10">
      <c r="G1367" s="68"/>
      <c r="H1367" s="68"/>
      <c r="J1367" s="68"/>
    </row>
    <row r="1368" spans="7:10">
      <c r="G1368" s="68"/>
      <c r="H1368" s="68"/>
      <c r="J1368" s="68"/>
    </row>
    <row r="1369" spans="7:10">
      <c r="G1369" s="68"/>
      <c r="H1369" s="68"/>
      <c r="J1369" s="68"/>
    </row>
    <row r="1370" spans="7:10">
      <c r="G1370" s="68"/>
      <c r="H1370" s="68"/>
      <c r="J1370" s="68"/>
    </row>
    <row r="1371" spans="7:10">
      <c r="G1371" s="68"/>
      <c r="H1371" s="68"/>
      <c r="J1371" s="68"/>
    </row>
    <row r="1372" spans="7:10">
      <c r="G1372" s="67"/>
      <c r="H1372" s="67"/>
      <c r="J1372" s="67"/>
    </row>
    <row r="1373" spans="7:10">
      <c r="G1373" s="67"/>
      <c r="H1373" s="67"/>
      <c r="J1373" s="67"/>
    </row>
    <row r="1374" spans="7:10">
      <c r="G1374" s="67"/>
      <c r="H1374" s="67"/>
      <c r="J1374" s="67"/>
    </row>
    <row r="1375" spans="7:10">
      <c r="G1375" s="67"/>
      <c r="H1375" s="67"/>
      <c r="J1375" s="67"/>
    </row>
    <row r="1376" spans="7:10">
      <c r="G1376" s="67"/>
      <c r="H1376" s="67"/>
      <c r="J1376" s="67"/>
    </row>
    <row r="1377" spans="7:10">
      <c r="G1377" s="67"/>
      <c r="H1377" s="67"/>
      <c r="J1377" s="67"/>
    </row>
    <row r="1378" spans="7:10">
      <c r="G1378" s="67"/>
      <c r="H1378" s="67"/>
      <c r="J1378" s="67"/>
    </row>
    <row r="1379" spans="7:10">
      <c r="G1379" s="67"/>
      <c r="H1379" s="67"/>
      <c r="J1379" s="67"/>
    </row>
    <row r="1380" spans="7:10">
      <c r="G1380" s="67"/>
      <c r="H1380" s="67"/>
      <c r="J1380" s="67"/>
    </row>
    <row r="1381" spans="7:10">
      <c r="G1381" s="67"/>
      <c r="H1381" s="67"/>
      <c r="J1381" s="67"/>
    </row>
    <row r="1382" spans="7:10">
      <c r="G1382" s="67"/>
      <c r="H1382" s="67"/>
      <c r="J1382" s="67"/>
    </row>
    <row r="1383" spans="7:10">
      <c r="G1383" s="67"/>
      <c r="H1383" s="67"/>
      <c r="J1383" s="67"/>
    </row>
    <row r="1384" spans="7:10">
      <c r="G1384" s="67"/>
      <c r="H1384" s="67"/>
      <c r="J1384" s="67"/>
    </row>
    <row r="1385" spans="7:10">
      <c r="G1385" s="67"/>
      <c r="H1385" s="67"/>
      <c r="J1385" s="67"/>
    </row>
    <row r="1386" spans="7:10">
      <c r="G1386" s="67"/>
      <c r="H1386" s="67"/>
      <c r="J1386" s="67"/>
    </row>
    <row r="1387" spans="7:10">
      <c r="G1387" s="67"/>
      <c r="H1387" s="67"/>
      <c r="J1387" s="67"/>
    </row>
    <row r="1388" spans="7:10">
      <c r="G1388" s="67"/>
      <c r="H1388" s="67"/>
      <c r="J1388" s="67"/>
    </row>
    <row r="1389" spans="7:10">
      <c r="G1389" s="67"/>
      <c r="H1389" s="67"/>
      <c r="J1389" s="67"/>
    </row>
    <row r="1390" spans="7:10">
      <c r="G1390" s="67"/>
      <c r="H1390" s="67"/>
      <c r="J1390" s="67"/>
    </row>
    <row r="1391" spans="7:10">
      <c r="G1391" s="67"/>
      <c r="H1391" s="67"/>
      <c r="J1391" s="67"/>
    </row>
    <row r="1392" spans="7:10">
      <c r="G1392" s="67"/>
      <c r="H1392" s="67"/>
      <c r="J1392" s="67"/>
    </row>
    <row r="1393" spans="7:10">
      <c r="G1393" s="67"/>
      <c r="H1393" s="67"/>
      <c r="J1393" s="67"/>
    </row>
    <row r="1394" spans="7:10">
      <c r="G1394" s="67"/>
      <c r="H1394" s="67"/>
      <c r="J1394" s="67"/>
    </row>
    <row r="1395" spans="7:10">
      <c r="G1395" s="67"/>
      <c r="H1395" s="67"/>
      <c r="J1395" s="67"/>
    </row>
    <row r="1396" spans="7:10">
      <c r="G1396" s="67"/>
      <c r="H1396" s="67"/>
      <c r="J1396" s="67"/>
    </row>
    <row r="1397" spans="7:10">
      <c r="G1397" s="67"/>
      <c r="H1397" s="67"/>
      <c r="J1397" s="67"/>
    </row>
    <row r="1398" spans="7:10">
      <c r="G1398" s="67"/>
      <c r="H1398" s="67"/>
      <c r="J1398" s="67"/>
    </row>
    <row r="1399" spans="7:10">
      <c r="G1399" s="67"/>
      <c r="H1399" s="67"/>
      <c r="J1399" s="67"/>
    </row>
    <row r="1400" spans="7:10">
      <c r="G1400" s="67"/>
      <c r="H1400" s="67"/>
      <c r="J1400" s="67"/>
    </row>
    <row r="1401" spans="7:10">
      <c r="G1401" s="67"/>
      <c r="H1401" s="67"/>
      <c r="J1401" s="67"/>
    </row>
    <row r="1402" spans="7:10">
      <c r="G1402" s="67"/>
      <c r="H1402" s="67"/>
      <c r="J1402" s="67"/>
    </row>
    <row r="1403" spans="7:10">
      <c r="G1403" s="67"/>
      <c r="H1403" s="67"/>
      <c r="J1403" s="67"/>
    </row>
    <row r="1404" spans="7:10">
      <c r="G1404" s="67"/>
      <c r="H1404" s="67"/>
      <c r="J1404" s="67"/>
    </row>
    <row r="1405" spans="7:10">
      <c r="G1405" s="67"/>
      <c r="H1405" s="67"/>
      <c r="J1405" s="67"/>
    </row>
    <row r="1406" spans="7:10">
      <c r="G1406" s="67"/>
      <c r="H1406" s="67"/>
      <c r="J1406" s="67"/>
    </row>
    <row r="1407" spans="7:10">
      <c r="G1407" s="67"/>
      <c r="H1407" s="67"/>
      <c r="J1407" s="67"/>
    </row>
    <row r="1408" spans="7:10">
      <c r="G1408" s="67"/>
      <c r="H1408" s="67"/>
      <c r="J1408" s="67"/>
    </row>
    <row r="1409" spans="7:10">
      <c r="G1409" s="67"/>
      <c r="H1409" s="67"/>
      <c r="J1409" s="67"/>
    </row>
    <row r="1410" spans="7:10">
      <c r="G1410" s="67"/>
      <c r="H1410" s="67"/>
      <c r="J1410" s="67"/>
    </row>
    <row r="1411" spans="7:10">
      <c r="G1411" s="67"/>
      <c r="H1411" s="67"/>
      <c r="J1411" s="67"/>
    </row>
    <row r="1412" spans="7:10">
      <c r="G1412" s="67"/>
      <c r="H1412" s="67"/>
      <c r="J1412" s="67"/>
    </row>
    <row r="1413" spans="7:10">
      <c r="G1413" s="67"/>
      <c r="H1413" s="67"/>
      <c r="J1413" s="67"/>
    </row>
    <row r="1414" spans="7:10">
      <c r="G1414" s="67"/>
      <c r="H1414" s="67"/>
      <c r="J1414" s="67"/>
    </row>
    <row r="1415" spans="7:10">
      <c r="G1415" s="67"/>
      <c r="H1415" s="67"/>
      <c r="J1415" s="67"/>
    </row>
    <row r="1416" spans="7:10">
      <c r="G1416" s="67"/>
      <c r="H1416" s="67"/>
      <c r="J1416" s="67"/>
    </row>
    <row r="1417" spans="7:10">
      <c r="G1417" s="67"/>
      <c r="H1417" s="67"/>
      <c r="J1417" s="67"/>
    </row>
    <row r="1418" spans="7:10">
      <c r="G1418" s="67"/>
      <c r="H1418" s="67"/>
      <c r="J1418" s="67"/>
    </row>
    <row r="1419" spans="7:10">
      <c r="G1419" s="67"/>
      <c r="H1419" s="67"/>
      <c r="J1419" s="67"/>
    </row>
    <row r="1420" spans="7:10">
      <c r="G1420" s="67"/>
      <c r="H1420" s="67"/>
      <c r="J1420" s="67"/>
    </row>
    <row r="1421" spans="7:10">
      <c r="G1421" s="67"/>
      <c r="H1421" s="67"/>
      <c r="J1421" s="67"/>
    </row>
    <row r="1422" spans="7:10">
      <c r="G1422" s="67"/>
      <c r="H1422" s="67"/>
      <c r="J1422" s="67"/>
    </row>
    <row r="1423" spans="7:10">
      <c r="G1423" s="67"/>
      <c r="H1423" s="67"/>
      <c r="J1423" s="67"/>
    </row>
    <row r="1424" spans="7:10">
      <c r="G1424" s="67"/>
      <c r="H1424" s="67"/>
      <c r="J1424" s="67"/>
    </row>
    <row r="1425" spans="7:10">
      <c r="G1425" s="67"/>
      <c r="H1425" s="67"/>
      <c r="J1425" s="67"/>
    </row>
    <row r="1426" spans="7:10">
      <c r="G1426" s="67"/>
      <c r="H1426" s="67"/>
      <c r="J1426" s="67"/>
    </row>
    <row r="1427" spans="7:10">
      <c r="G1427" s="67"/>
      <c r="H1427" s="67"/>
      <c r="J1427" s="67"/>
    </row>
    <row r="1428" spans="7:10">
      <c r="G1428" s="67"/>
      <c r="H1428" s="67"/>
      <c r="J1428" s="67"/>
    </row>
    <row r="1429" spans="7:10">
      <c r="G1429" s="67"/>
      <c r="H1429" s="67"/>
      <c r="J1429" s="67"/>
    </row>
    <row r="1430" spans="7:10">
      <c r="G1430" s="67"/>
      <c r="H1430" s="67"/>
      <c r="J1430" s="67"/>
    </row>
    <row r="1431" spans="7:10">
      <c r="G1431" s="67"/>
      <c r="H1431" s="67"/>
      <c r="J1431" s="67"/>
    </row>
    <row r="1432" spans="7:10">
      <c r="G1432" s="67"/>
      <c r="H1432" s="67"/>
      <c r="J1432" s="67"/>
    </row>
    <row r="1433" spans="7:10">
      <c r="G1433" s="67"/>
      <c r="H1433" s="67"/>
      <c r="J1433" s="67"/>
    </row>
    <row r="1434" spans="7:10">
      <c r="G1434" s="67"/>
      <c r="H1434" s="67"/>
      <c r="J1434" s="67"/>
    </row>
    <row r="1435" spans="7:10">
      <c r="G1435" s="67"/>
      <c r="H1435" s="67"/>
      <c r="J1435" s="67"/>
    </row>
    <row r="1436" spans="7:10">
      <c r="G1436" s="67"/>
      <c r="H1436" s="67"/>
      <c r="J1436" s="67"/>
    </row>
    <row r="1437" spans="7:10">
      <c r="G1437" s="67"/>
      <c r="H1437" s="67"/>
      <c r="J1437" s="67"/>
    </row>
    <row r="1438" spans="7:10">
      <c r="G1438" s="67"/>
      <c r="H1438" s="67"/>
      <c r="J1438" s="67"/>
    </row>
    <row r="1439" spans="7:10">
      <c r="G1439" s="67"/>
      <c r="H1439" s="67"/>
      <c r="J1439" s="67"/>
    </row>
    <row r="1440" spans="7:10">
      <c r="G1440" s="67"/>
      <c r="H1440" s="67"/>
      <c r="J1440" s="67"/>
    </row>
    <row r="1441" spans="7:10">
      <c r="G1441" s="67"/>
      <c r="H1441" s="67"/>
      <c r="J1441" s="67"/>
    </row>
    <row r="1442" spans="7:10">
      <c r="G1442" s="67"/>
      <c r="H1442" s="67"/>
      <c r="J1442" s="67"/>
    </row>
    <row r="1443" spans="7:10">
      <c r="G1443" s="67"/>
      <c r="H1443" s="67"/>
      <c r="J1443" s="67"/>
    </row>
    <row r="1444" spans="7:10">
      <c r="G1444" s="67"/>
      <c r="H1444" s="67"/>
      <c r="J1444" s="67"/>
    </row>
    <row r="1445" spans="7:10">
      <c r="G1445" s="67"/>
      <c r="H1445" s="67"/>
      <c r="J1445" s="67"/>
    </row>
    <row r="1446" spans="7:10">
      <c r="G1446" s="67"/>
      <c r="H1446" s="67"/>
      <c r="J1446" s="67"/>
    </row>
    <row r="1447" spans="7:10">
      <c r="G1447" s="67"/>
      <c r="H1447" s="67"/>
      <c r="J1447" s="67"/>
    </row>
    <row r="1448" spans="7:10">
      <c r="G1448" s="67"/>
      <c r="H1448" s="67"/>
      <c r="J1448" s="67"/>
    </row>
    <row r="1449" spans="7:10">
      <c r="G1449" s="67"/>
      <c r="H1449" s="67"/>
      <c r="J1449" s="67"/>
    </row>
    <row r="1450" spans="7:10">
      <c r="G1450" s="67"/>
      <c r="H1450" s="67"/>
      <c r="J1450" s="67"/>
    </row>
    <row r="1451" spans="7:10">
      <c r="G1451" s="67"/>
      <c r="H1451" s="67"/>
      <c r="J1451" s="67"/>
    </row>
    <row r="1452" spans="7:10">
      <c r="G1452" s="67"/>
      <c r="H1452" s="67"/>
      <c r="J1452" s="67"/>
    </row>
    <row r="1453" spans="7:10">
      <c r="G1453" s="67"/>
      <c r="H1453" s="67"/>
      <c r="J1453" s="67"/>
    </row>
    <row r="1454" spans="7:10">
      <c r="G1454" s="67"/>
      <c r="H1454" s="67"/>
      <c r="J1454" s="67"/>
    </row>
    <row r="1455" spans="7:10">
      <c r="G1455" s="67"/>
      <c r="H1455" s="67"/>
      <c r="J1455" s="67"/>
    </row>
    <row r="1456" spans="7:10">
      <c r="G1456" s="67"/>
      <c r="H1456" s="67"/>
      <c r="J1456" s="67"/>
    </row>
    <row r="1457" spans="7:10">
      <c r="G1457" s="67"/>
      <c r="H1457" s="67"/>
      <c r="J1457" s="67"/>
    </row>
    <row r="1458" spans="7:10">
      <c r="G1458" s="67"/>
      <c r="H1458" s="67"/>
      <c r="J1458" s="67"/>
    </row>
    <row r="1459" spans="7:10">
      <c r="G1459" s="67"/>
      <c r="H1459" s="67"/>
      <c r="J1459" s="67"/>
    </row>
    <row r="1460" spans="7:10">
      <c r="G1460" s="67"/>
      <c r="H1460" s="67"/>
      <c r="J1460" s="67"/>
    </row>
    <row r="1461" spans="7:10">
      <c r="G1461" s="67"/>
      <c r="H1461" s="67"/>
      <c r="J1461" s="67"/>
    </row>
    <row r="1462" spans="7:10">
      <c r="G1462" s="67"/>
      <c r="H1462" s="67"/>
      <c r="J1462" s="67"/>
    </row>
    <row r="1463" spans="7:10">
      <c r="G1463" s="67"/>
      <c r="H1463" s="67"/>
      <c r="J1463" s="67"/>
    </row>
    <row r="1464" spans="7:10">
      <c r="G1464" s="67"/>
      <c r="H1464" s="67"/>
      <c r="J1464" s="67"/>
    </row>
    <row r="1465" spans="7:10">
      <c r="G1465" s="67"/>
      <c r="H1465" s="67"/>
      <c r="J1465" s="67"/>
    </row>
    <row r="1466" spans="7:10">
      <c r="G1466" s="67"/>
      <c r="H1466" s="67"/>
      <c r="J1466" s="67"/>
    </row>
    <row r="1467" spans="7:10">
      <c r="G1467" s="67"/>
      <c r="H1467" s="67"/>
      <c r="J1467" s="67"/>
    </row>
    <row r="1468" spans="7:10">
      <c r="G1468" s="67"/>
      <c r="H1468" s="67"/>
      <c r="J1468" s="67"/>
    </row>
    <row r="1469" spans="7:10">
      <c r="G1469" s="67"/>
      <c r="H1469" s="67"/>
      <c r="J1469" s="67"/>
    </row>
    <row r="1470" spans="7:10">
      <c r="G1470" s="67"/>
      <c r="H1470" s="67"/>
      <c r="J1470" s="67"/>
    </row>
    <row r="1471" spans="7:10">
      <c r="G1471" s="67"/>
      <c r="H1471" s="67"/>
      <c r="J1471" s="67"/>
    </row>
  </sheetData>
  <autoFilter ref="B2:J2">
    <sortState ref="B3:J18">
      <sortCondition descending="1" ref="D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6"/>
  <sheetViews>
    <sheetView zoomScale="78" zoomScaleNormal="78" workbookViewId="0">
      <pane xSplit="4" ySplit="2" topLeftCell="E2450" activePane="bottomRight" state="frozen"/>
      <selection activeCell="G7" sqref="G7"/>
      <selection pane="topRight" activeCell="G7" sqref="G7"/>
      <selection pane="bottomLeft" activeCell="G7" sqref="G7"/>
      <selection pane="bottomRight" activeCell="D254" sqref="D254"/>
    </sheetView>
  </sheetViews>
  <sheetFormatPr defaultColWidth="8.88671875" defaultRowHeight="13.2"/>
  <cols>
    <col min="1" max="1" width="18" style="72" customWidth="1"/>
    <col min="2" max="2" width="12.6640625" style="72" customWidth="1"/>
    <col min="3" max="3" width="8.88671875" style="72" customWidth="1"/>
    <col min="4" max="4" width="57.44140625" style="72" customWidth="1"/>
    <col min="5" max="5" width="22.88671875" style="74" customWidth="1"/>
    <col min="6" max="6" width="13.77734375" style="74" bestFit="1" customWidth="1"/>
    <col min="7" max="7" width="12.5546875" style="74" customWidth="1"/>
    <col min="8" max="8" width="13.21875" style="74" bestFit="1" customWidth="1"/>
    <col min="9" max="9" width="13.109375" style="74" bestFit="1" customWidth="1"/>
    <col min="10" max="10" width="7.33203125" style="74" bestFit="1" customWidth="1"/>
    <col min="11" max="11" width="19.5546875" style="74" bestFit="1" customWidth="1"/>
    <col min="12" max="12" width="14.5546875" style="74" customWidth="1"/>
    <col min="13" max="13" width="8.88671875" style="74"/>
    <col min="14" max="14" width="9.5546875" style="74" customWidth="1"/>
    <col min="15" max="16" width="8.88671875" style="74"/>
    <col min="17" max="17" width="11.33203125" style="72" customWidth="1"/>
    <col min="18" max="18" width="8.88671875" style="72"/>
    <col min="19" max="19" width="14.21875" style="72" customWidth="1"/>
    <col min="20" max="20" width="12.88671875" style="72" customWidth="1"/>
    <col min="21" max="16384" width="8.88671875" style="72"/>
  </cols>
  <sheetData>
    <row r="1" spans="1:27">
      <c r="D1" s="73" t="s">
        <v>5662</v>
      </c>
    </row>
    <row r="2" spans="1:27" ht="48" customHeight="1">
      <c r="A2" s="72" t="s">
        <v>5663</v>
      </c>
      <c r="B2" s="72" t="s">
        <v>5664</v>
      </c>
      <c r="D2" s="75" t="s">
        <v>5665</v>
      </c>
      <c r="E2" s="76" t="s">
        <v>5666</v>
      </c>
      <c r="F2" s="77" t="s">
        <v>5667</v>
      </c>
      <c r="G2" s="76" t="s">
        <v>1889</v>
      </c>
      <c r="H2" s="76" t="s">
        <v>5668</v>
      </c>
      <c r="I2" s="76" t="s">
        <v>5669</v>
      </c>
      <c r="J2" s="76" t="s">
        <v>5670</v>
      </c>
      <c r="K2" s="76" t="s">
        <v>5671</v>
      </c>
      <c r="L2" s="77" t="s">
        <v>5672</v>
      </c>
      <c r="M2" s="76" t="s">
        <v>5673</v>
      </c>
      <c r="N2" s="77" t="s">
        <v>5693</v>
      </c>
      <c r="O2" s="76" t="s">
        <v>5674</v>
      </c>
      <c r="P2" s="76" t="s">
        <v>5675</v>
      </c>
      <c r="Q2" s="88" t="s">
        <v>5676</v>
      </c>
      <c r="R2" s="88" t="s">
        <v>5677</v>
      </c>
      <c r="S2" s="88" t="s">
        <v>5678</v>
      </c>
      <c r="T2" s="88" t="s">
        <v>5692</v>
      </c>
      <c r="V2" s="78"/>
      <c r="W2" s="78"/>
      <c r="X2" s="78"/>
      <c r="Y2" s="78"/>
      <c r="Z2" s="78"/>
      <c r="AA2" s="78"/>
    </row>
    <row r="3" spans="1:27" ht="39.6">
      <c r="A3" s="79" t="s">
        <v>5627</v>
      </c>
      <c r="B3" s="79" t="s">
        <v>5679</v>
      </c>
      <c r="D3" s="4" t="s">
        <v>53</v>
      </c>
      <c r="E3" s="74">
        <v>1</v>
      </c>
    </row>
    <row r="4" spans="1:27" ht="39.6">
      <c r="A4" s="79" t="s">
        <v>5628</v>
      </c>
      <c r="B4" s="79" t="s">
        <v>5679</v>
      </c>
      <c r="D4" s="4" t="s">
        <v>80</v>
      </c>
      <c r="E4" s="74">
        <v>1</v>
      </c>
      <c r="G4" s="74">
        <v>1</v>
      </c>
      <c r="L4" s="74">
        <v>1</v>
      </c>
    </row>
    <row r="5" spans="1:27" ht="26.4">
      <c r="A5" s="79" t="s">
        <v>5680</v>
      </c>
      <c r="B5" s="79" t="s">
        <v>1889</v>
      </c>
      <c r="D5" s="4" t="s">
        <v>91</v>
      </c>
      <c r="G5" s="74">
        <v>1</v>
      </c>
    </row>
    <row r="6" spans="1:27" ht="52.8">
      <c r="A6" s="79" t="s">
        <v>5681</v>
      </c>
      <c r="B6" s="79" t="s">
        <v>5669</v>
      </c>
      <c r="D6" s="4" t="s">
        <v>103</v>
      </c>
      <c r="I6" s="74">
        <v>1</v>
      </c>
      <c r="K6" s="74">
        <v>1</v>
      </c>
    </row>
    <row r="7" spans="1:27" ht="52.8">
      <c r="A7" s="79" t="s">
        <v>5682</v>
      </c>
      <c r="B7" s="79" t="s">
        <v>5670</v>
      </c>
      <c r="D7" s="4" t="s">
        <v>109</v>
      </c>
      <c r="G7" s="74">
        <v>1</v>
      </c>
    </row>
    <row r="8" spans="1:27" ht="39.6">
      <c r="A8" s="80"/>
      <c r="B8" s="80"/>
      <c r="D8" s="4" t="s">
        <v>137</v>
      </c>
      <c r="I8" s="74">
        <v>1</v>
      </c>
      <c r="J8" s="74">
        <v>1</v>
      </c>
      <c r="K8" s="74">
        <v>1</v>
      </c>
    </row>
    <row r="9" spans="1:27">
      <c r="A9" s="80"/>
      <c r="B9" s="80"/>
      <c r="D9" s="4" t="s">
        <v>141</v>
      </c>
      <c r="R9" s="72">
        <v>1</v>
      </c>
    </row>
    <row r="10" spans="1:27" ht="26.4">
      <c r="A10" s="80"/>
      <c r="B10" s="80"/>
      <c r="D10" s="4" t="s">
        <v>145</v>
      </c>
      <c r="K10" s="74">
        <v>1</v>
      </c>
    </row>
    <row r="11" spans="1:27">
      <c r="A11" s="80"/>
      <c r="B11" s="80"/>
      <c r="D11" s="4" t="s">
        <v>157</v>
      </c>
      <c r="G11" s="74">
        <v>1</v>
      </c>
    </row>
    <row r="12" spans="1:27" ht="39.6">
      <c r="D12" s="4" t="s">
        <v>162</v>
      </c>
      <c r="F12" s="74">
        <v>1</v>
      </c>
      <c r="G12" s="74">
        <v>1</v>
      </c>
    </row>
    <row r="13" spans="1:27">
      <c r="D13" s="4" t="s">
        <v>166</v>
      </c>
      <c r="N13" s="74">
        <v>1</v>
      </c>
    </row>
    <row r="14" spans="1:27">
      <c r="D14" s="4" t="s">
        <v>169</v>
      </c>
      <c r="E14" s="74">
        <v>1</v>
      </c>
      <c r="K14" s="74">
        <v>1</v>
      </c>
    </row>
    <row r="15" spans="1:27" ht="26.4">
      <c r="D15" s="4" t="s">
        <v>172</v>
      </c>
      <c r="G15" s="74">
        <v>1</v>
      </c>
      <c r="H15" s="74">
        <v>1</v>
      </c>
    </row>
    <row r="16" spans="1:27">
      <c r="D16" s="4" t="s">
        <v>180</v>
      </c>
      <c r="G16" s="74">
        <v>1</v>
      </c>
      <c r="M16" s="74">
        <v>1</v>
      </c>
    </row>
    <row r="17" spans="4:20">
      <c r="D17" s="4" t="s">
        <v>183</v>
      </c>
      <c r="K17" s="74">
        <v>1</v>
      </c>
    </row>
    <row r="18" spans="4:20" ht="26.4">
      <c r="D18" s="4" t="s">
        <v>194</v>
      </c>
      <c r="G18" s="74">
        <v>1</v>
      </c>
      <c r="Q18" s="72">
        <v>1</v>
      </c>
    </row>
    <row r="19" spans="4:20" ht="26.4">
      <c r="D19" s="4" t="s">
        <v>203</v>
      </c>
      <c r="E19" s="74">
        <v>1</v>
      </c>
      <c r="M19" s="74">
        <v>1</v>
      </c>
    </row>
    <row r="20" spans="4:20" ht="39.6">
      <c r="D20" s="4" t="s">
        <v>211</v>
      </c>
      <c r="E20" s="74">
        <v>1</v>
      </c>
      <c r="G20" s="74">
        <v>1</v>
      </c>
      <c r="Q20" s="72">
        <v>1</v>
      </c>
    </row>
    <row r="21" spans="4:20" ht="26.4">
      <c r="D21" s="4" t="s">
        <v>228</v>
      </c>
      <c r="F21" s="74">
        <v>1</v>
      </c>
      <c r="G21" s="74">
        <v>1</v>
      </c>
    </row>
    <row r="22" spans="4:20">
      <c r="D22" s="4" t="s">
        <v>233</v>
      </c>
      <c r="T22" s="72">
        <v>1</v>
      </c>
    </row>
    <row r="23" spans="4:20">
      <c r="D23" s="4" t="s">
        <v>235</v>
      </c>
      <c r="G23" s="74">
        <v>1</v>
      </c>
      <c r="K23" s="74">
        <v>1</v>
      </c>
    </row>
    <row r="24" spans="4:20">
      <c r="D24" s="4" t="s">
        <v>245</v>
      </c>
      <c r="E24" s="74">
        <v>1</v>
      </c>
      <c r="K24" s="74">
        <v>1</v>
      </c>
    </row>
    <row r="25" spans="4:20" ht="39.6">
      <c r="D25" s="4" t="s">
        <v>260</v>
      </c>
      <c r="E25" s="74">
        <v>1</v>
      </c>
      <c r="G25" s="74">
        <v>1</v>
      </c>
      <c r="N25" s="74">
        <v>1</v>
      </c>
    </row>
    <row r="26" spans="4:20">
      <c r="D26" s="4" t="s">
        <v>268</v>
      </c>
      <c r="F26" s="74">
        <v>1</v>
      </c>
      <c r="G26" s="74">
        <v>1</v>
      </c>
      <c r="L26" s="74">
        <v>1</v>
      </c>
    </row>
    <row r="27" spans="4:20" ht="52.8">
      <c r="D27" s="4" t="s">
        <v>271</v>
      </c>
      <c r="G27" s="74">
        <v>1</v>
      </c>
      <c r="L27" s="74">
        <v>1</v>
      </c>
    </row>
    <row r="28" spans="4:20" ht="26.4">
      <c r="D28" s="4" t="s">
        <v>280</v>
      </c>
      <c r="E28" s="74">
        <v>1</v>
      </c>
    </row>
    <row r="29" spans="4:20">
      <c r="D29" s="4" t="s">
        <v>284</v>
      </c>
      <c r="G29" s="74">
        <v>1</v>
      </c>
    </row>
    <row r="30" spans="4:20">
      <c r="D30" s="4" t="s">
        <v>287</v>
      </c>
      <c r="G30" s="74">
        <v>1</v>
      </c>
    </row>
    <row r="31" spans="4:20">
      <c r="D31" s="4" t="s">
        <v>293</v>
      </c>
      <c r="G31" s="74">
        <v>1</v>
      </c>
      <c r="L31" s="74">
        <v>1</v>
      </c>
    </row>
    <row r="32" spans="4:20" ht="26.4">
      <c r="D32" s="4" t="s">
        <v>297</v>
      </c>
      <c r="L32" s="74">
        <v>1</v>
      </c>
    </row>
    <row r="33" spans="4:20" ht="26.4">
      <c r="D33" s="4" t="s">
        <v>313</v>
      </c>
      <c r="S33" s="72">
        <v>1</v>
      </c>
    </row>
    <row r="34" spans="4:20">
      <c r="D34" s="4" t="s">
        <v>316</v>
      </c>
      <c r="G34" s="74">
        <v>1</v>
      </c>
    </row>
    <row r="35" spans="4:20" ht="26.4">
      <c r="D35" s="4" t="s">
        <v>319</v>
      </c>
      <c r="T35" s="72">
        <v>1</v>
      </c>
    </row>
    <row r="36" spans="4:20">
      <c r="D36" s="4" t="s">
        <v>321</v>
      </c>
      <c r="I36" s="74">
        <v>1</v>
      </c>
    </row>
    <row r="37" spans="4:20">
      <c r="D37" s="4" t="s">
        <v>324</v>
      </c>
      <c r="I37" s="74">
        <v>1</v>
      </c>
    </row>
    <row r="38" spans="4:20">
      <c r="D38" s="4" t="s">
        <v>329</v>
      </c>
      <c r="F38" s="74">
        <v>1</v>
      </c>
      <c r="M38" s="74">
        <v>1</v>
      </c>
    </row>
    <row r="39" spans="4:20">
      <c r="D39" s="4" t="s">
        <v>331</v>
      </c>
      <c r="G39" s="74">
        <v>1</v>
      </c>
      <c r="M39" s="74">
        <v>1</v>
      </c>
    </row>
    <row r="40" spans="4:20" ht="26.4">
      <c r="D40" s="4" t="s">
        <v>335</v>
      </c>
      <c r="F40" s="74">
        <v>1</v>
      </c>
      <c r="M40" s="74">
        <v>1</v>
      </c>
    </row>
    <row r="41" spans="4:20" ht="26.4">
      <c r="D41" s="4" t="s">
        <v>341</v>
      </c>
      <c r="I41" s="74">
        <v>1</v>
      </c>
      <c r="K41" s="74">
        <v>1</v>
      </c>
    </row>
    <row r="42" spans="4:20" ht="52.8">
      <c r="D42" s="4" t="s">
        <v>345</v>
      </c>
      <c r="F42" s="74">
        <v>1</v>
      </c>
      <c r="I42" s="74">
        <v>1</v>
      </c>
      <c r="S42" s="72">
        <v>1</v>
      </c>
    </row>
    <row r="43" spans="4:20">
      <c r="D43" s="4" t="s">
        <v>372</v>
      </c>
      <c r="G43" s="74">
        <v>1</v>
      </c>
      <c r="L43" s="74">
        <v>1</v>
      </c>
    </row>
    <row r="44" spans="4:20">
      <c r="D44" s="4" t="s">
        <v>373</v>
      </c>
      <c r="E44" s="74">
        <v>1</v>
      </c>
    </row>
    <row r="45" spans="4:20">
      <c r="D45" s="4" t="s">
        <v>381</v>
      </c>
      <c r="I45" s="74">
        <v>1</v>
      </c>
      <c r="K45" s="74">
        <v>1</v>
      </c>
    </row>
    <row r="46" spans="4:20" ht="26.4">
      <c r="D46" s="89" t="s">
        <v>400</v>
      </c>
    </row>
    <row r="47" spans="4:20">
      <c r="D47" s="4" t="s">
        <v>413</v>
      </c>
      <c r="E47" s="74">
        <v>1</v>
      </c>
    </row>
    <row r="48" spans="4:20" ht="52.8">
      <c r="D48" s="4" t="s">
        <v>419</v>
      </c>
      <c r="L48" s="74">
        <v>1</v>
      </c>
    </row>
    <row r="49" spans="1:27" ht="26.4">
      <c r="D49" s="4" t="s">
        <v>424</v>
      </c>
      <c r="H49" s="74">
        <v>1</v>
      </c>
      <c r="K49" s="74">
        <v>1</v>
      </c>
      <c r="R49" s="72">
        <v>1</v>
      </c>
    </row>
    <row r="50" spans="1:27" ht="26.4">
      <c r="D50" s="4" t="s">
        <v>427</v>
      </c>
      <c r="F50" s="74">
        <v>1</v>
      </c>
    </row>
    <row r="51" spans="1:27">
      <c r="D51" s="4" t="s">
        <v>429</v>
      </c>
      <c r="E51" s="74">
        <v>1</v>
      </c>
      <c r="G51" s="74">
        <v>1</v>
      </c>
    </row>
    <row r="52" spans="1:27" s="74" customFormat="1" ht="52.8">
      <c r="A52" s="72"/>
      <c r="B52" s="72"/>
      <c r="C52" s="72"/>
      <c r="D52" s="4" t="s">
        <v>437</v>
      </c>
      <c r="I52" s="74">
        <v>1</v>
      </c>
      <c r="K52" s="74">
        <v>1</v>
      </c>
      <c r="M52" s="74">
        <v>1</v>
      </c>
      <c r="Q52" s="72"/>
      <c r="R52" s="72"/>
      <c r="S52" s="72"/>
      <c r="T52" s="72"/>
      <c r="U52" s="72"/>
      <c r="V52" s="72"/>
      <c r="W52" s="72"/>
      <c r="X52" s="72"/>
      <c r="Y52" s="72"/>
      <c r="Z52" s="72"/>
      <c r="AA52" s="72"/>
    </row>
    <row r="53" spans="1:27" s="74" customFormat="1" ht="26.4">
      <c r="A53" s="72"/>
      <c r="B53" s="72"/>
      <c r="C53" s="72"/>
      <c r="D53" s="4" t="s">
        <v>448</v>
      </c>
      <c r="E53" s="74">
        <v>1</v>
      </c>
      <c r="M53" s="74">
        <v>1</v>
      </c>
      <c r="Q53" s="72"/>
      <c r="R53" s="72"/>
      <c r="S53" s="72"/>
      <c r="T53" s="72"/>
      <c r="U53" s="72"/>
      <c r="V53" s="72"/>
      <c r="W53" s="72"/>
      <c r="X53" s="72"/>
      <c r="Y53" s="72"/>
      <c r="Z53" s="72"/>
      <c r="AA53" s="72"/>
    </row>
    <row r="54" spans="1:27" s="74" customFormat="1" ht="52.8">
      <c r="A54" s="72"/>
      <c r="B54" s="72"/>
      <c r="C54" s="72"/>
      <c r="D54" s="4" t="s">
        <v>452</v>
      </c>
      <c r="K54" s="74">
        <v>1</v>
      </c>
      <c r="Q54" s="72"/>
      <c r="R54" s="72"/>
      <c r="S54" s="72"/>
      <c r="T54" s="72">
        <v>1</v>
      </c>
      <c r="U54" s="72"/>
      <c r="V54" s="72"/>
      <c r="W54" s="72"/>
      <c r="X54" s="72"/>
      <c r="Y54" s="72"/>
      <c r="Z54" s="72"/>
      <c r="AA54" s="72"/>
    </row>
    <row r="55" spans="1:27" s="74" customFormat="1">
      <c r="A55" s="72"/>
      <c r="B55" s="72"/>
      <c r="C55" s="72"/>
      <c r="D55" s="4" t="s">
        <v>467</v>
      </c>
      <c r="G55" s="74">
        <v>1</v>
      </c>
      <c r="Q55" s="72"/>
      <c r="R55" s="72"/>
      <c r="S55" s="72"/>
      <c r="T55" s="72"/>
      <c r="U55" s="72"/>
      <c r="V55" s="72"/>
      <c r="W55" s="72"/>
      <c r="X55" s="72"/>
      <c r="Y55" s="72"/>
      <c r="Z55" s="72"/>
      <c r="AA55" s="72"/>
    </row>
    <row r="56" spans="1:27" s="74" customFormat="1">
      <c r="A56" s="72"/>
      <c r="B56" s="72"/>
      <c r="C56" s="72"/>
      <c r="D56" s="4" t="s">
        <v>470</v>
      </c>
      <c r="L56" s="74">
        <v>1</v>
      </c>
      <c r="Q56" s="72"/>
      <c r="R56" s="72"/>
      <c r="S56" s="72"/>
      <c r="T56" s="72"/>
      <c r="U56" s="72"/>
      <c r="V56" s="72"/>
      <c r="W56" s="72"/>
      <c r="X56" s="72"/>
      <c r="Y56" s="72"/>
      <c r="Z56" s="72"/>
      <c r="AA56" s="72"/>
    </row>
    <row r="57" spans="1:27" s="74" customFormat="1" ht="303.60000000000002">
      <c r="A57" s="72"/>
      <c r="B57" s="72"/>
      <c r="C57" s="72"/>
      <c r="D57" s="4" t="s">
        <v>482</v>
      </c>
      <c r="L57" s="74">
        <v>1</v>
      </c>
      <c r="Q57" s="72"/>
      <c r="R57" s="72"/>
      <c r="S57" s="72"/>
      <c r="T57" s="72"/>
      <c r="U57" s="72"/>
      <c r="V57" s="72"/>
      <c r="W57" s="72"/>
      <c r="X57" s="72"/>
      <c r="Y57" s="72"/>
      <c r="Z57" s="72"/>
      <c r="AA57" s="72"/>
    </row>
    <row r="58" spans="1:27" s="74" customFormat="1" ht="26.4">
      <c r="A58" s="72"/>
      <c r="B58" s="72"/>
      <c r="C58" s="72"/>
      <c r="D58" s="4" t="s">
        <v>498</v>
      </c>
      <c r="G58" s="74">
        <v>1</v>
      </c>
      <c r="Q58" s="72"/>
      <c r="R58" s="72"/>
      <c r="S58" s="72"/>
      <c r="T58" s="72"/>
      <c r="U58" s="72"/>
      <c r="V58" s="72"/>
      <c r="W58" s="72"/>
      <c r="X58" s="72"/>
      <c r="Y58" s="72"/>
      <c r="Z58" s="72"/>
      <c r="AA58" s="72"/>
    </row>
    <row r="59" spans="1:27" s="74" customFormat="1" ht="26.4">
      <c r="A59" s="72"/>
      <c r="B59" s="72"/>
      <c r="C59" s="72"/>
      <c r="D59" s="4" t="s">
        <v>506</v>
      </c>
      <c r="K59" s="74">
        <v>1</v>
      </c>
      <c r="Q59" s="72"/>
      <c r="R59" s="72"/>
      <c r="S59" s="72"/>
      <c r="T59" s="72"/>
      <c r="U59" s="72"/>
      <c r="V59" s="72"/>
      <c r="W59" s="72"/>
      <c r="X59" s="72"/>
      <c r="Y59" s="72"/>
      <c r="Z59" s="72"/>
      <c r="AA59" s="72"/>
    </row>
    <row r="60" spans="1:27" s="74" customFormat="1" ht="39.6">
      <c r="A60" s="72"/>
      <c r="B60" s="72"/>
      <c r="C60" s="72"/>
      <c r="D60" s="4" t="s">
        <v>514</v>
      </c>
      <c r="L60" s="74">
        <v>1</v>
      </c>
      <c r="Q60" s="72"/>
      <c r="R60" s="72"/>
      <c r="S60" s="72"/>
      <c r="T60" s="72"/>
      <c r="U60" s="72"/>
      <c r="V60" s="72"/>
      <c r="W60" s="72"/>
      <c r="X60" s="72"/>
      <c r="Y60" s="72"/>
      <c r="Z60" s="72"/>
      <c r="AA60" s="72"/>
    </row>
    <row r="61" spans="1:27" s="74" customFormat="1">
      <c r="A61" s="72"/>
      <c r="B61" s="72"/>
      <c r="C61" s="72"/>
      <c r="D61" s="4" t="s">
        <v>517</v>
      </c>
      <c r="K61" s="74">
        <v>1</v>
      </c>
      <c r="Q61" s="72"/>
      <c r="R61" s="72"/>
      <c r="S61" s="72"/>
      <c r="T61" s="72">
        <v>1</v>
      </c>
      <c r="U61" s="72"/>
      <c r="V61" s="72"/>
      <c r="W61" s="72"/>
      <c r="X61" s="72"/>
      <c r="Y61" s="72"/>
      <c r="Z61" s="72"/>
      <c r="AA61" s="72"/>
    </row>
    <row r="62" spans="1:27" s="74" customFormat="1">
      <c r="A62" s="72"/>
      <c r="B62" s="72"/>
      <c r="C62" s="72"/>
      <c r="D62" s="4" t="s">
        <v>519</v>
      </c>
      <c r="G62" s="74">
        <v>1</v>
      </c>
      <c r="Q62" s="72"/>
      <c r="R62" s="72"/>
      <c r="S62" s="72"/>
      <c r="T62" s="72"/>
      <c r="U62" s="72"/>
      <c r="V62" s="72"/>
      <c r="W62" s="72"/>
      <c r="X62" s="72"/>
      <c r="Y62" s="72"/>
      <c r="Z62" s="72"/>
      <c r="AA62" s="72"/>
    </row>
    <row r="63" spans="1:27" s="74" customFormat="1">
      <c r="A63" s="72"/>
      <c r="B63" s="72"/>
      <c r="C63" s="72"/>
      <c r="D63" s="4" t="s">
        <v>526</v>
      </c>
      <c r="K63" s="74">
        <v>1</v>
      </c>
      <c r="Q63" s="72"/>
      <c r="R63" s="72"/>
      <c r="S63" s="72"/>
      <c r="T63" s="72"/>
      <c r="U63" s="72"/>
      <c r="V63" s="72"/>
      <c r="W63" s="72"/>
      <c r="X63" s="72"/>
      <c r="Y63" s="72"/>
      <c r="Z63" s="72"/>
      <c r="AA63" s="72"/>
    </row>
    <row r="64" spans="1:27" ht="26.4">
      <c r="D64" s="4" t="s">
        <v>536</v>
      </c>
      <c r="E64" s="74">
        <v>1</v>
      </c>
    </row>
    <row r="65" spans="4:20">
      <c r="D65" s="4" t="s">
        <v>545</v>
      </c>
      <c r="K65" s="74">
        <v>1</v>
      </c>
    </row>
    <row r="66" spans="4:20">
      <c r="D66" s="4" t="s">
        <v>563</v>
      </c>
      <c r="Q66" s="72">
        <v>1</v>
      </c>
    </row>
    <row r="67" spans="4:20" ht="52.8">
      <c r="D67" s="4" t="s">
        <v>566</v>
      </c>
      <c r="F67" s="74">
        <v>1</v>
      </c>
      <c r="G67" s="74">
        <v>1</v>
      </c>
      <c r="L67" s="74">
        <v>1</v>
      </c>
    </row>
    <row r="68" spans="4:20">
      <c r="D68" s="4" t="s">
        <v>568</v>
      </c>
      <c r="E68" s="74">
        <v>1</v>
      </c>
      <c r="G68" s="74">
        <v>1</v>
      </c>
    </row>
    <row r="69" spans="4:20">
      <c r="D69" s="4" t="s">
        <v>571</v>
      </c>
      <c r="G69" s="74">
        <v>1</v>
      </c>
    </row>
    <row r="70" spans="4:20">
      <c r="D70" s="4" t="s">
        <v>575</v>
      </c>
      <c r="G70" s="74">
        <v>1</v>
      </c>
    </row>
    <row r="71" spans="4:20" ht="66">
      <c r="D71" s="4" t="s">
        <v>579</v>
      </c>
      <c r="S71" s="72">
        <v>1</v>
      </c>
    </row>
    <row r="72" spans="4:20">
      <c r="D72" s="4" t="s">
        <v>582</v>
      </c>
      <c r="G72" s="74">
        <v>1</v>
      </c>
    </row>
    <row r="73" spans="4:20" ht="39.6">
      <c r="D73" s="4" t="s">
        <v>592</v>
      </c>
      <c r="G73" s="74">
        <v>1</v>
      </c>
      <c r="T73" s="72">
        <v>1</v>
      </c>
    </row>
    <row r="74" spans="4:20" ht="52.8">
      <c r="D74" s="4" t="s">
        <v>595</v>
      </c>
      <c r="F74" s="74">
        <v>1</v>
      </c>
      <c r="G74" s="74">
        <v>1</v>
      </c>
      <c r="R74" s="72">
        <v>1</v>
      </c>
    </row>
    <row r="75" spans="4:20" ht="26.4">
      <c r="D75" s="4" t="s">
        <v>598</v>
      </c>
      <c r="G75" s="74">
        <v>1</v>
      </c>
    </row>
    <row r="76" spans="4:20" ht="26.4">
      <c r="D76" s="4" t="s">
        <v>601</v>
      </c>
      <c r="E76" s="74">
        <v>1</v>
      </c>
      <c r="K76" s="74">
        <v>1</v>
      </c>
    </row>
    <row r="77" spans="4:20" ht="39.6">
      <c r="D77" s="4" t="s">
        <v>604</v>
      </c>
      <c r="S77" s="72">
        <v>1</v>
      </c>
    </row>
    <row r="78" spans="4:20" ht="26.4">
      <c r="D78" s="4" t="s">
        <v>615</v>
      </c>
      <c r="L78" s="74">
        <v>1</v>
      </c>
    </row>
    <row r="79" spans="4:20">
      <c r="D79" s="4" t="s">
        <v>627</v>
      </c>
      <c r="F79" s="74">
        <v>1</v>
      </c>
      <c r="G79" s="74">
        <v>1</v>
      </c>
    </row>
    <row r="80" spans="4:20" ht="39.6">
      <c r="D80" s="4" t="s">
        <v>646</v>
      </c>
      <c r="K80" s="74">
        <v>1</v>
      </c>
      <c r="M80" s="74">
        <v>1</v>
      </c>
    </row>
    <row r="81" spans="4:19">
      <c r="D81" s="4" t="s">
        <v>650</v>
      </c>
      <c r="S81" s="72">
        <v>1</v>
      </c>
    </row>
    <row r="82" spans="4:19">
      <c r="D82" s="4" t="s">
        <v>655</v>
      </c>
      <c r="G82" s="74">
        <v>1</v>
      </c>
    </row>
    <row r="83" spans="4:19">
      <c r="D83" s="4" t="s">
        <v>662</v>
      </c>
      <c r="G83" s="74">
        <v>1</v>
      </c>
      <c r="R83" s="72">
        <v>1</v>
      </c>
    </row>
    <row r="84" spans="4:19" ht="66">
      <c r="D84" s="4" t="s">
        <v>672</v>
      </c>
      <c r="E84" s="74">
        <v>1</v>
      </c>
      <c r="F84" s="74">
        <v>1</v>
      </c>
      <c r="K84" s="74">
        <v>1</v>
      </c>
    </row>
    <row r="85" spans="4:19">
      <c r="D85" s="4" t="s">
        <v>679</v>
      </c>
      <c r="G85" s="74">
        <v>1</v>
      </c>
      <c r="M85" s="74">
        <v>1</v>
      </c>
      <c r="O85" s="74">
        <v>1</v>
      </c>
    </row>
    <row r="86" spans="4:19" ht="26.4">
      <c r="D86" s="4" t="s">
        <v>690</v>
      </c>
      <c r="S86" s="72">
        <v>1</v>
      </c>
    </row>
    <row r="87" spans="4:19">
      <c r="D87" s="4" t="s">
        <v>692</v>
      </c>
      <c r="K87" s="74">
        <v>1</v>
      </c>
    </row>
    <row r="88" spans="4:19" ht="26.4">
      <c r="D88" s="4" t="s">
        <v>697</v>
      </c>
      <c r="G88" s="74">
        <v>1</v>
      </c>
      <c r="L88" s="74">
        <v>1</v>
      </c>
    </row>
    <row r="89" spans="4:19">
      <c r="D89" s="4" t="s">
        <v>699</v>
      </c>
      <c r="K89" s="74">
        <v>1</v>
      </c>
    </row>
    <row r="90" spans="4:19">
      <c r="D90" s="4" t="s">
        <v>708</v>
      </c>
      <c r="M90" s="74">
        <v>1</v>
      </c>
    </row>
    <row r="91" spans="4:19">
      <c r="D91" s="4" t="s">
        <v>714</v>
      </c>
      <c r="K91" s="74">
        <v>1</v>
      </c>
      <c r="L91" s="74">
        <v>1</v>
      </c>
    </row>
    <row r="92" spans="4:19">
      <c r="D92" s="4" t="s">
        <v>718</v>
      </c>
      <c r="G92" s="74">
        <v>1</v>
      </c>
    </row>
    <row r="93" spans="4:19">
      <c r="D93" s="4" t="s">
        <v>729</v>
      </c>
      <c r="G93" s="74">
        <v>1</v>
      </c>
    </row>
    <row r="94" spans="4:19" ht="26.4">
      <c r="D94" s="4" t="s">
        <v>733</v>
      </c>
      <c r="N94" s="74">
        <v>1</v>
      </c>
    </row>
    <row r="95" spans="4:19">
      <c r="D95" s="4" t="s">
        <v>740</v>
      </c>
      <c r="G95" s="74">
        <v>1</v>
      </c>
    </row>
    <row r="96" spans="4:19">
      <c r="D96" s="4" t="s">
        <v>742</v>
      </c>
      <c r="F96" s="74">
        <v>1</v>
      </c>
      <c r="M96" s="74">
        <v>1</v>
      </c>
    </row>
    <row r="97" spans="4:20" ht="26.4">
      <c r="D97" s="4" t="s">
        <v>749</v>
      </c>
      <c r="G97" s="74">
        <v>1</v>
      </c>
      <c r="K97" s="74">
        <v>1</v>
      </c>
      <c r="T97" s="72">
        <v>1</v>
      </c>
    </row>
    <row r="98" spans="4:20" ht="26.4">
      <c r="D98" s="4" t="s">
        <v>759</v>
      </c>
      <c r="H98" s="74">
        <v>1</v>
      </c>
      <c r="K98" s="74">
        <v>1</v>
      </c>
      <c r="L98" s="74">
        <v>1</v>
      </c>
    </row>
    <row r="99" spans="4:20" ht="26.4">
      <c r="D99" s="4" t="s">
        <v>767</v>
      </c>
      <c r="R99" s="72">
        <v>1</v>
      </c>
    </row>
    <row r="100" spans="4:20">
      <c r="D100" s="4" t="s">
        <v>780</v>
      </c>
      <c r="G100" s="74">
        <v>1</v>
      </c>
    </row>
    <row r="101" spans="4:20" ht="52.8">
      <c r="D101" s="4" t="s">
        <v>782</v>
      </c>
      <c r="F101" s="74">
        <v>1</v>
      </c>
    </row>
    <row r="102" spans="4:20">
      <c r="D102" s="4" t="s">
        <v>790</v>
      </c>
      <c r="G102" s="74">
        <v>1</v>
      </c>
    </row>
    <row r="103" spans="4:20">
      <c r="D103" s="4" t="s">
        <v>793</v>
      </c>
      <c r="N103" s="74">
        <v>1</v>
      </c>
    </row>
    <row r="104" spans="4:20" ht="26.4">
      <c r="D104" s="4" t="s">
        <v>795</v>
      </c>
      <c r="G104" s="74">
        <v>1</v>
      </c>
      <c r="S104" s="72">
        <v>1</v>
      </c>
    </row>
    <row r="105" spans="4:20">
      <c r="D105" s="4" t="s">
        <v>800</v>
      </c>
      <c r="G105" s="74">
        <v>1</v>
      </c>
    </row>
    <row r="106" spans="4:20" ht="26.4">
      <c r="D106" s="4" t="s">
        <v>802</v>
      </c>
      <c r="G106" s="74">
        <v>1</v>
      </c>
    </row>
    <row r="107" spans="4:20">
      <c r="D107" s="4" t="s">
        <v>805</v>
      </c>
      <c r="G107" s="74">
        <v>1</v>
      </c>
      <c r="K107" s="74">
        <v>1</v>
      </c>
    </row>
    <row r="108" spans="4:20">
      <c r="D108" s="4" t="s">
        <v>813</v>
      </c>
      <c r="F108" s="74">
        <v>1</v>
      </c>
      <c r="G108" s="74">
        <v>1</v>
      </c>
    </row>
    <row r="109" spans="4:20" ht="26.4">
      <c r="D109" s="4" t="s">
        <v>815</v>
      </c>
      <c r="L109" s="74">
        <v>1</v>
      </c>
    </row>
    <row r="110" spans="4:20">
      <c r="D110" s="4" t="s">
        <v>822</v>
      </c>
      <c r="G110" s="74">
        <v>1</v>
      </c>
      <c r="J110" s="74">
        <v>1</v>
      </c>
      <c r="K110" s="74">
        <v>1</v>
      </c>
    </row>
    <row r="111" spans="4:20">
      <c r="D111" s="4" t="s">
        <v>825</v>
      </c>
      <c r="K111" s="74">
        <v>1</v>
      </c>
    </row>
    <row r="112" spans="4:20">
      <c r="D112" s="4" t="s">
        <v>831</v>
      </c>
      <c r="E112" s="74">
        <v>1</v>
      </c>
      <c r="G112" s="74">
        <v>1</v>
      </c>
    </row>
    <row r="113" spans="4:20" ht="26.4">
      <c r="D113" s="4" t="s">
        <v>836</v>
      </c>
      <c r="F113" s="74">
        <v>1</v>
      </c>
    </row>
    <row r="114" spans="4:20" ht="26.4">
      <c r="D114" s="4" t="s">
        <v>839</v>
      </c>
      <c r="E114" s="74">
        <v>1</v>
      </c>
      <c r="G114" s="74">
        <v>1</v>
      </c>
    </row>
    <row r="115" spans="4:20">
      <c r="D115" s="4" t="s">
        <v>848</v>
      </c>
      <c r="G115" s="74">
        <v>1</v>
      </c>
    </row>
    <row r="116" spans="4:20">
      <c r="D116" s="4" t="s">
        <v>852</v>
      </c>
      <c r="E116" s="74">
        <v>1</v>
      </c>
      <c r="G116" s="74">
        <v>1</v>
      </c>
      <c r="K116" s="74">
        <v>1</v>
      </c>
    </row>
    <row r="117" spans="4:20" ht="66">
      <c r="D117" s="4" t="s">
        <v>854</v>
      </c>
      <c r="F117" s="74">
        <v>1</v>
      </c>
      <c r="T117" s="72">
        <v>1</v>
      </c>
    </row>
    <row r="118" spans="4:20">
      <c r="D118" s="4" t="s">
        <v>856</v>
      </c>
      <c r="F118" s="74">
        <v>1</v>
      </c>
    </row>
    <row r="119" spans="4:20" ht="39.6">
      <c r="D119" s="4" t="s">
        <v>869</v>
      </c>
      <c r="L119" s="74">
        <v>1</v>
      </c>
    </row>
    <row r="120" spans="4:20" ht="26.4">
      <c r="D120" s="4" t="s">
        <v>883</v>
      </c>
      <c r="K120" s="74">
        <v>1</v>
      </c>
    </row>
    <row r="121" spans="4:20" ht="26.4">
      <c r="D121" s="4" t="s">
        <v>886</v>
      </c>
      <c r="L121" s="74">
        <v>1</v>
      </c>
    </row>
    <row r="122" spans="4:20">
      <c r="D122" s="4" t="s">
        <v>907</v>
      </c>
      <c r="G122" s="74">
        <v>1</v>
      </c>
      <c r="J122" s="74">
        <v>1</v>
      </c>
      <c r="K122" s="74">
        <v>1</v>
      </c>
    </row>
    <row r="123" spans="4:20" ht="26.4">
      <c r="D123" s="7" t="s">
        <v>909</v>
      </c>
      <c r="G123" s="74">
        <v>1</v>
      </c>
      <c r="J123" s="74">
        <v>1</v>
      </c>
      <c r="K123" s="74">
        <v>1</v>
      </c>
    </row>
    <row r="124" spans="4:20">
      <c r="D124" s="7" t="s">
        <v>927</v>
      </c>
      <c r="E124" s="74">
        <v>1</v>
      </c>
      <c r="K124" s="74">
        <v>1</v>
      </c>
    </row>
    <row r="125" spans="4:20" ht="250.8">
      <c r="D125" s="7" t="s">
        <v>930</v>
      </c>
      <c r="F125" s="74">
        <v>1</v>
      </c>
      <c r="K125" s="74">
        <v>1</v>
      </c>
    </row>
    <row r="126" spans="4:20">
      <c r="D126" s="7" t="s">
        <v>937</v>
      </c>
      <c r="E126" s="74">
        <v>1</v>
      </c>
      <c r="G126" s="74">
        <v>1</v>
      </c>
    </row>
    <row r="127" spans="4:20" ht="26.4">
      <c r="D127" s="7" t="s">
        <v>941</v>
      </c>
      <c r="T127" s="72">
        <v>1</v>
      </c>
    </row>
    <row r="128" spans="4:20">
      <c r="D128" s="6" t="s">
        <v>948</v>
      </c>
      <c r="K128" s="74">
        <v>1</v>
      </c>
    </row>
    <row r="129" spans="4:13">
      <c r="D129" s="6" t="s">
        <v>951</v>
      </c>
      <c r="G129" s="74">
        <v>1</v>
      </c>
    </row>
    <row r="130" spans="4:13">
      <c r="D130" s="6" t="s">
        <v>953</v>
      </c>
      <c r="L130" s="74">
        <v>1</v>
      </c>
    </row>
    <row r="131" spans="4:13">
      <c r="D131" s="6" t="s">
        <v>957</v>
      </c>
      <c r="G131" s="74">
        <v>1</v>
      </c>
    </row>
    <row r="132" spans="4:13">
      <c r="D132" s="6" t="s">
        <v>963</v>
      </c>
      <c r="K132" s="74">
        <v>1</v>
      </c>
    </row>
    <row r="133" spans="4:13">
      <c r="D133" s="6" t="s">
        <v>966</v>
      </c>
      <c r="E133" s="74">
        <v>1</v>
      </c>
    </row>
    <row r="134" spans="4:13">
      <c r="D134" s="6" t="s">
        <v>968</v>
      </c>
      <c r="E134" s="74">
        <v>1</v>
      </c>
      <c r="F134" s="74">
        <v>1</v>
      </c>
      <c r="G134" s="74">
        <v>1</v>
      </c>
    </row>
    <row r="135" spans="4:13">
      <c r="D135" s="6" t="s">
        <v>972</v>
      </c>
      <c r="F135" s="74">
        <v>1</v>
      </c>
      <c r="K135" s="74">
        <v>1</v>
      </c>
      <c r="M135" s="74">
        <v>1</v>
      </c>
    </row>
    <row r="136" spans="4:13">
      <c r="D136" s="6" t="s">
        <v>988</v>
      </c>
      <c r="E136" s="74">
        <v>1</v>
      </c>
      <c r="F136" s="74">
        <v>1</v>
      </c>
      <c r="G136" s="74">
        <v>1</v>
      </c>
    </row>
    <row r="137" spans="4:13">
      <c r="D137" s="6" t="s">
        <v>991</v>
      </c>
      <c r="G137" s="74">
        <v>1</v>
      </c>
    </row>
    <row r="138" spans="4:13">
      <c r="D138" s="6" t="s">
        <v>1002</v>
      </c>
      <c r="G138" s="74">
        <v>1</v>
      </c>
      <c r="K138" s="74">
        <v>1</v>
      </c>
    </row>
    <row r="139" spans="4:13">
      <c r="D139" s="6" t="s">
        <v>1005</v>
      </c>
      <c r="L139" s="74">
        <v>1</v>
      </c>
    </row>
    <row r="140" spans="4:13">
      <c r="D140" s="6" t="s">
        <v>1010</v>
      </c>
      <c r="G140" s="74">
        <v>1</v>
      </c>
    </row>
    <row r="141" spans="4:13">
      <c r="D141" s="6" t="s">
        <v>1029</v>
      </c>
      <c r="E141" s="74">
        <v>1</v>
      </c>
      <c r="K141" s="74">
        <v>1</v>
      </c>
    </row>
    <row r="142" spans="4:13">
      <c r="D142" s="6" t="s">
        <v>1035</v>
      </c>
      <c r="F142" s="74">
        <v>1</v>
      </c>
      <c r="G142" s="74">
        <v>1</v>
      </c>
    </row>
    <row r="143" spans="4:13">
      <c r="D143" s="6" t="s">
        <v>1040</v>
      </c>
      <c r="E143" s="74">
        <v>1</v>
      </c>
      <c r="G143" s="74">
        <v>1</v>
      </c>
    </row>
    <row r="144" spans="4:13">
      <c r="D144" s="6" t="s">
        <v>1043</v>
      </c>
      <c r="E144" s="74">
        <v>1</v>
      </c>
      <c r="G144" s="74">
        <v>1</v>
      </c>
      <c r="K144" s="74">
        <v>1</v>
      </c>
      <c r="M144" s="74">
        <v>1</v>
      </c>
    </row>
    <row r="145" spans="4:20">
      <c r="D145" s="6" t="s">
        <v>1047</v>
      </c>
      <c r="M145" s="74">
        <v>1</v>
      </c>
    </row>
    <row r="146" spans="4:20">
      <c r="D146" s="6" t="s">
        <v>1053</v>
      </c>
      <c r="K146" s="74">
        <v>1</v>
      </c>
      <c r="M146" s="74">
        <v>1</v>
      </c>
    </row>
    <row r="147" spans="4:20">
      <c r="D147" s="6" t="s">
        <v>1056</v>
      </c>
      <c r="E147" s="74">
        <v>1</v>
      </c>
      <c r="K147" s="74">
        <v>1</v>
      </c>
    </row>
    <row r="148" spans="4:20">
      <c r="D148" s="6" t="s">
        <v>1059</v>
      </c>
      <c r="I148" s="74">
        <v>1</v>
      </c>
      <c r="T148" s="72">
        <v>1</v>
      </c>
    </row>
    <row r="149" spans="4:20">
      <c r="D149" s="6" t="s">
        <v>1062</v>
      </c>
      <c r="L149" s="74">
        <v>1</v>
      </c>
    </row>
    <row r="150" spans="4:20">
      <c r="D150" s="6" t="s">
        <v>1068</v>
      </c>
      <c r="G150" s="74">
        <v>1</v>
      </c>
    </row>
    <row r="151" spans="4:20">
      <c r="D151" s="6" t="s">
        <v>1071</v>
      </c>
      <c r="K151" s="74">
        <v>1</v>
      </c>
    </row>
    <row r="152" spans="4:20">
      <c r="D152" s="6" t="s">
        <v>1085</v>
      </c>
      <c r="L152" s="74">
        <v>1</v>
      </c>
    </row>
    <row r="153" spans="4:20">
      <c r="D153" s="6" t="s">
        <v>1094</v>
      </c>
      <c r="K153" s="74">
        <v>1</v>
      </c>
      <c r="S153" s="72">
        <v>1</v>
      </c>
    </row>
    <row r="154" spans="4:20">
      <c r="D154" s="6" t="s">
        <v>1097</v>
      </c>
      <c r="K154" s="74">
        <v>1</v>
      </c>
    </row>
    <row r="155" spans="4:20">
      <c r="D155" s="6" t="s">
        <v>1104</v>
      </c>
      <c r="E155" s="74">
        <v>1</v>
      </c>
      <c r="G155" s="74">
        <v>1</v>
      </c>
      <c r="H155" s="74">
        <v>1</v>
      </c>
    </row>
    <row r="156" spans="4:20">
      <c r="D156" s="6" t="s">
        <v>1109</v>
      </c>
      <c r="F156" s="74">
        <v>1</v>
      </c>
    </row>
    <row r="157" spans="4:20">
      <c r="D157" s="6" t="s">
        <v>1118</v>
      </c>
      <c r="G157" s="74">
        <v>1</v>
      </c>
    </row>
    <row r="158" spans="4:20">
      <c r="D158" s="6" t="s">
        <v>1120</v>
      </c>
      <c r="R158" s="72">
        <v>1</v>
      </c>
    </row>
    <row r="159" spans="4:20">
      <c r="D159" s="6" t="s">
        <v>1123</v>
      </c>
      <c r="H159" s="74">
        <v>1</v>
      </c>
    </row>
    <row r="160" spans="4:20">
      <c r="D160" s="6" t="s">
        <v>1126</v>
      </c>
      <c r="E160" s="74">
        <v>1</v>
      </c>
      <c r="T160" s="72">
        <v>1</v>
      </c>
    </row>
    <row r="161" spans="4:20">
      <c r="D161" s="6" t="s">
        <v>1128</v>
      </c>
      <c r="K161" s="74">
        <v>1</v>
      </c>
    </row>
    <row r="162" spans="4:20">
      <c r="D162" s="6" t="s">
        <v>1134</v>
      </c>
      <c r="G162" s="74">
        <v>1</v>
      </c>
    </row>
    <row r="163" spans="4:20">
      <c r="D163" s="6" t="s">
        <v>1145</v>
      </c>
      <c r="E163" s="74">
        <v>1</v>
      </c>
      <c r="G163" s="74">
        <v>1</v>
      </c>
    </row>
    <row r="164" spans="4:20">
      <c r="D164" s="6" t="s">
        <v>1147</v>
      </c>
      <c r="G164" s="74">
        <v>1</v>
      </c>
      <c r="J164" s="74">
        <v>1</v>
      </c>
      <c r="R164" s="72">
        <v>1</v>
      </c>
    </row>
    <row r="165" spans="4:20">
      <c r="D165" s="6" t="s">
        <v>1150</v>
      </c>
      <c r="G165" s="74">
        <v>1</v>
      </c>
      <c r="I165" s="74">
        <v>1</v>
      </c>
      <c r="L165" s="74">
        <v>1</v>
      </c>
    </row>
    <row r="166" spans="4:20">
      <c r="D166" s="6" t="s">
        <v>1152</v>
      </c>
      <c r="G166" s="74">
        <v>1</v>
      </c>
    </row>
    <row r="167" spans="4:20">
      <c r="D167" s="6" t="s">
        <v>1155</v>
      </c>
      <c r="O167" s="74">
        <v>1</v>
      </c>
    </row>
    <row r="168" spans="4:20">
      <c r="D168" s="6" t="s">
        <v>1173</v>
      </c>
      <c r="G168" s="74">
        <v>1</v>
      </c>
    </row>
    <row r="169" spans="4:20">
      <c r="D169" s="6" t="s">
        <v>1177</v>
      </c>
      <c r="G169" s="74">
        <v>1</v>
      </c>
      <c r="K169" s="74">
        <v>1</v>
      </c>
    </row>
    <row r="170" spans="4:20">
      <c r="D170" s="6" t="s">
        <v>1184</v>
      </c>
      <c r="O170" s="74">
        <v>1</v>
      </c>
    </row>
    <row r="171" spans="4:20">
      <c r="D171" s="6" t="s">
        <v>1190</v>
      </c>
      <c r="F171" s="74">
        <v>1</v>
      </c>
    </row>
    <row r="172" spans="4:20">
      <c r="D172" s="6" t="s">
        <v>1196</v>
      </c>
      <c r="E172" s="74">
        <v>1</v>
      </c>
    </row>
    <row r="173" spans="4:20">
      <c r="D173" s="6" t="s">
        <v>1205</v>
      </c>
      <c r="K173" s="74">
        <v>1</v>
      </c>
    </row>
    <row r="174" spans="4:20">
      <c r="D174" s="6" t="s">
        <v>1210</v>
      </c>
      <c r="T174" s="72">
        <v>1</v>
      </c>
    </row>
    <row r="175" spans="4:20">
      <c r="D175" s="6" t="s">
        <v>1212</v>
      </c>
      <c r="O175" s="74">
        <v>1</v>
      </c>
    </row>
    <row r="176" spans="4:20">
      <c r="D176" s="6" t="s">
        <v>1214</v>
      </c>
      <c r="K176" s="74">
        <v>1</v>
      </c>
    </row>
    <row r="177" spans="4:19">
      <c r="D177" s="6" t="s">
        <v>1216</v>
      </c>
      <c r="N177" s="74">
        <v>1</v>
      </c>
    </row>
    <row r="178" spans="4:19">
      <c r="D178" s="6" t="s">
        <v>1218</v>
      </c>
      <c r="M178" s="74">
        <v>1</v>
      </c>
    </row>
    <row r="179" spans="4:19">
      <c r="D179" s="6" t="s">
        <v>1225</v>
      </c>
      <c r="P179" s="74">
        <v>1</v>
      </c>
    </row>
    <row r="180" spans="4:19">
      <c r="D180" s="6" t="s">
        <v>1233</v>
      </c>
      <c r="K180" s="74">
        <v>1</v>
      </c>
    </row>
    <row r="181" spans="4:19">
      <c r="D181" s="6" t="s">
        <v>1235</v>
      </c>
      <c r="S181" s="72">
        <v>1</v>
      </c>
    </row>
    <row r="182" spans="4:19">
      <c r="D182" s="6" t="s">
        <v>1237</v>
      </c>
      <c r="G182" s="74">
        <v>1</v>
      </c>
    </row>
    <row r="183" spans="4:19">
      <c r="D183" s="6" t="s">
        <v>1247</v>
      </c>
      <c r="E183" s="74">
        <v>1</v>
      </c>
      <c r="G183" s="74">
        <v>1</v>
      </c>
    </row>
    <row r="184" spans="4:19">
      <c r="D184" s="6" t="s">
        <v>1249</v>
      </c>
      <c r="K184" s="74">
        <v>1</v>
      </c>
    </row>
    <row r="185" spans="4:19">
      <c r="D185" s="6" t="s">
        <v>1251</v>
      </c>
      <c r="M185" s="74">
        <v>1</v>
      </c>
      <c r="S185" s="72">
        <v>1</v>
      </c>
    </row>
    <row r="186" spans="4:19">
      <c r="D186" s="6" t="s">
        <v>1253</v>
      </c>
      <c r="E186" s="74">
        <v>1</v>
      </c>
      <c r="G186" s="74">
        <v>1</v>
      </c>
    </row>
    <row r="187" spans="4:19">
      <c r="D187" s="6" t="s">
        <v>1257</v>
      </c>
      <c r="G187" s="74">
        <v>1</v>
      </c>
    </row>
    <row r="188" spans="4:19">
      <c r="D188" s="6" t="s">
        <v>1260</v>
      </c>
      <c r="I188" s="74">
        <v>1</v>
      </c>
      <c r="L188" s="74">
        <v>1</v>
      </c>
    </row>
    <row r="189" spans="4:19">
      <c r="D189" s="6" t="s">
        <v>1270</v>
      </c>
      <c r="F189" s="74">
        <v>1</v>
      </c>
    </row>
    <row r="190" spans="4:19">
      <c r="D190" s="6" t="s">
        <v>1272</v>
      </c>
      <c r="P190" s="74">
        <v>1</v>
      </c>
    </row>
    <row r="191" spans="4:19">
      <c r="D191" s="6" t="s">
        <v>1278</v>
      </c>
      <c r="E191" s="74">
        <v>1</v>
      </c>
      <c r="G191" s="74">
        <v>1</v>
      </c>
      <c r="K191" s="74">
        <v>1</v>
      </c>
    </row>
    <row r="192" spans="4:19">
      <c r="D192" s="6" t="s">
        <v>1281</v>
      </c>
      <c r="G192" s="74">
        <v>1</v>
      </c>
    </row>
    <row r="193" spans="4:20">
      <c r="D193" s="6" t="s">
        <v>1283</v>
      </c>
      <c r="L193" s="74">
        <v>1</v>
      </c>
      <c r="T193" s="72">
        <v>1</v>
      </c>
    </row>
    <row r="194" spans="4:20">
      <c r="D194" s="6" t="s">
        <v>1285</v>
      </c>
      <c r="N194" s="74">
        <v>1</v>
      </c>
    </row>
    <row r="195" spans="4:20">
      <c r="D195" s="6" t="s">
        <v>1295</v>
      </c>
      <c r="N195" s="74">
        <v>1</v>
      </c>
    </row>
    <row r="196" spans="4:20">
      <c r="D196" s="6" t="s">
        <v>1299</v>
      </c>
      <c r="F196" s="74">
        <v>1</v>
      </c>
    </row>
    <row r="197" spans="4:20">
      <c r="D197" s="6" t="s">
        <v>1303</v>
      </c>
      <c r="K197" s="74">
        <v>1</v>
      </c>
    </row>
    <row r="198" spans="4:20">
      <c r="D198" s="6" t="s">
        <v>1305</v>
      </c>
      <c r="N198" s="74">
        <v>1</v>
      </c>
    </row>
    <row r="199" spans="4:20">
      <c r="D199" s="6" t="s">
        <v>529</v>
      </c>
      <c r="G199" s="74">
        <v>1</v>
      </c>
    </row>
    <row r="200" spans="4:20">
      <c r="D200" s="6" t="s">
        <v>1321</v>
      </c>
      <c r="G200" s="74">
        <v>1</v>
      </c>
      <c r="R200" s="72">
        <v>1</v>
      </c>
    </row>
    <row r="201" spans="4:20">
      <c r="D201" s="6" t="s">
        <v>1324</v>
      </c>
      <c r="G201" s="74">
        <v>1</v>
      </c>
      <c r="T201" s="72">
        <v>1</v>
      </c>
    </row>
    <row r="202" spans="4:20">
      <c r="D202" s="6" t="s">
        <v>1337</v>
      </c>
      <c r="E202" s="74">
        <v>1</v>
      </c>
      <c r="G202" s="74">
        <v>1</v>
      </c>
      <c r="K202" s="74">
        <v>1</v>
      </c>
    </row>
    <row r="203" spans="4:20">
      <c r="D203" s="6" t="s">
        <v>1344</v>
      </c>
      <c r="E203" s="74">
        <v>1</v>
      </c>
    </row>
    <row r="204" spans="4:20">
      <c r="D204" s="6" t="s">
        <v>1347</v>
      </c>
      <c r="G204" s="74">
        <v>1</v>
      </c>
    </row>
    <row r="205" spans="4:20">
      <c r="D205" s="6" t="s">
        <v>1350</v>
      </c>
      <c r="I205" s="74">
        <v>1</v>
      </c>
    </row>
    <row r="206" spans="4:20">
      <c r="D206" s="6" t="s">
        <v>1361</v>
      </c>
      <c r="G206" s="74">
        <v>1</v>
      </c>
    </row>
    <row r="207" spans="4:20">
      <c r="D207" s="6" t="s">
        <v>1368</v>
      </c>
      <c r="O207" s="74">
        <v>1</v>
      </c>
    </row>
    <row r="208" spans="4:20">
      <c r="D208" s="6" t="s">
        <v>1371</v>
      </c>
      <c r="P208" s="74">
        <v>1</v>
      </c>
    </row>
    <row r="209" spans="4:20">
      <c r="D209" s="6" t="s">
        <v>1373</v>
      </c>
      <c r="G209" s="74">
        <v>1</v>
      </c>
      <c r="L209" s="74">
        <v>1</v>
      </c>
    </row>
    <row r="210" spans="4:20">
      <c r="D210" s="6" t="s">
        <v>1377</v>
      </c>
      <c r="I210" s="74">
        <v>1</v>
      </c>
    </row>
    <row r="211" spans="4:20">
      <c r="D211" s="6" t="s">
        <v>1380</v>
      </c>
      <c r="G211" s="74">
        <v>1</v>
      </c>
    </row>
    <row r="212" spans="4:20">
      <c r="D212" s="6" t="s">
        <v>1382</v>
      </c>
      <c r="G212" s="74">
        <v>1</v>
      </c>
      <c r="K212" s="74">
        <v>1</v>
      </c>
    </row>
    <row r="213" spans="4:20">
      <c r="D213" s="6" t="s">
        <v>1398</v>
      </c>
      <c r="E213" s="74">
        <v>1</v>
      </c>
      <c r="G213" s="74">
        <v>1</v>
      </c>
      <c r="K213" s="74">
        <v>1</v>
      </c>
    </row>
    <row r="214" spans="4:20">
      <c r="D214" s="6" t="s">
        <v>1402</v>
      </c>
      <c r="I214" s="74">
        <v>1</v>
      </c>
    </row>
    <row r="215" spans="4:20">
      <c r="D215" s="6" t="s">
        <v>1404</v>
      </c>
      <c r="E215" s="74">
        <v>1</v>
      </c>
      <c r="F215" s="74">
        <v>1</v>
      </c>
    </row>
    <row r="216" spans="4:20">
      <c r="D216" s="6" t="s">
        <v>1407</v>
      </c>
      <c r="I216" s="74">
        <v>1</v>
      </c>
    </row>
    <row r="217" spans="4:20">
      <c r="D217" s="6" t="s">
        <v>1412</v>
      </c>
      <c r="G217" s="74">
        <v>1</v>
      </c>
    </row>
    <row r="218" spans="4:20">
      <c r="D218" s="6" t="s">
        <v>1418</v>
      </c>
      <c r="I218" s="74">
        <v>1</v>
      </c>
    </row>
    <row r="219" spans="4:20">
      <c r="D219" s="6" t="s">
        <v>1420</v>
      </c>
      <c r="G219" s="74">
        <v>1</v>
      </c>
    </row>
    <row r="220" spans="4:20">
      <c r="D220" s="6" t="s">
        <v>1422</v>
      </c>
      <c r="F220" s="74">
        <v>1</v>
      </c>
      <c r="L220" s="74">
        <v>1</v>
      </c>
    </row>
    <row r="221" spans="4:20">
      <c r="D221" s="6" t="s">
        <v>1428</v>
      </c>
      <c r="E221" s="74">
        <v>1</v>
      </c>
      <c r="F221" s="74">
        <v>1</v>
      </c>
    </row>
    <row r="222" spans="4:20">
      <c r="D222" s="6" t="s">
        <v>1442</v>
      </c>
      <c r="F222" s="74">
        <v>1</v>
      </c>
      <c r="L222" s="74">
        <v>1</v>
      </c>
    </row>
    <row r="223" spans="4:20">
      <c r="D223" s="6" t="s">
        <v>1445</v>
      </c>
      <c r="G223" s="74">
        <v>1</v>
      </c>
    </row>
    <row r="224" spans="4:20">
      <c r="D224" s="6" t="s">
        <v>1463</v>
      </c>
      <c r="L224" s="74">
        <v>1</v>
      </c>
      <c r="T224" s="72">
        <v>1</v>
      </c>
    </row>
    <row r="225" spans="4:20">
      <c r="D225" s="6" t="s">
        <v>519</v>
      </c>
      <c r="G225" s="74">
        <v>1</v>
      </c>
    </row>
    <row r="226" spans="4:20">
      <c r="D226" s="6" t="s">
        <v>1469</v>
      </c>
      <c r="E226" s="74">
        <v>1</v>
      </c>
      <c r="K226" s="74">
        <v>1</v>
      </c>
    </row>
    <row r="227" spans="4:20">
      <c r="D227" s="6" t="s">
        <v>1472</v>
      </c>
      <c r="E227" s="74">
        <v>1</v>
      </c>
    </row>
    <row r="228" spans="4:20">
      <c r="D228" s="6" t="s">
        <v>1476</v>
      </c>
      <c r="T228" s="72">
        <v>1</v>
      </c>
    </row>
    <row r="229" spans="4:20">
      <c r="D229" s="6" t="s">
        <v>1479</v>
      </c>
      <c r="E229" s="74">
        <v>1</v>
      </c>
      <c r="K229" s="74">
        <v>1</v>
      </c>
    </row>
    <row r="230" spans="4:20">
      <c r="D230" s="6" t="s">
        <v>1481</v>
      </c>
      <c r="E230" s="74">
        <v>1</v>
      </c>
    </row>
    <row r="231" spans="4:20">
      <c r="D231" s="6" t="s">
        <v>729</v>
      </c>
      <c r="G231" s="74">
        <v>1</v>
      </c>
    </row>
    <row r="232" spans="4:20">
      <c r="D232" s="6" t="s">
        <v>1505</v>
      </c>
      <c r="G232" s="74">
        <v>1</v>
      </c>
    </row>
    <row r="233" spans="4:20">
      <c r="D233" s="6" t="s">
        <v>1507</v>
      </c>
      <c r="G233" s="74">
        <v>1</v>
      </c>
      <c r="K233" s="74">
        <v>1</v>
      </c>
    </row>
    <row r="234" spans="4:20">
      <c r="D234" s="6" t="s">
        <v>1511</v>
      </c>
      <c r="F234" s="74">
        <v>1</v>
      </c>
      <c r="K234" s="74">
        <v>1</v>
      </c>
    </row>
    <row r="235" spans="4:20">
      <c r="D235" s="6" t="s">
        <v>1522</v>
      </c>
      <c r="I235" s="74">
        <v>1</v>
      </c>
      <c r="L235" s="74">
        <v>1</v>
      </c>
    </row>
    <row r="236" spans="4:20">
      <c r="D236" s="6" t="s">
        <v>1524</v>
      </c>
      <c r="F236" s="74">
        <v>1</v>
      </c>
    </row>
    <row r="237" spans="4:20">
      <c r="D237" s="6" t="s">
        <v>1531</v>
      </c>
      <c r="G237" s="74">
        <v>1</v>
      </c>
    </row>
    <row r="238" spans="4:20">
      <c r="D238" s="6" t="s">
        <v>1533</v>
      </c>
      <c r="E238" s="74">
        <v>1</v>
      </c>
      <c r="J238" s="74">
        <v>1</v>
      </c>
    </row>
    <row r="239" spans="4:20">
      <c r="D239" s="6" t="s">
        <v>1560</v>
      </c>
      <c r="R239" s="72">
        <v>1</v>
      </c>
    </row>
    <row r="240" spans="4:20">
      <c r="D240" s="6" t="s">
        <v>1566</v>
      </c>
      <c r="Q240" s="72">
        <v>1</v>
      </c>
    </row>
    <row r="241" spans="4:20">
      <c r="D241" s="6" t="s">
        <v>1575</v>
      </c>
      <c r="E241" s="74">
        <v>1</v>
      </c>
    </row>
    <row r="242" spans="4:20">
      <c r="D242" s="6" t="s">
        <v>1582</v>
      </c>
      <c r="G242" s="74">
        <v>1</v>
      </c>
    </row>
    <row r="243" spans="4:20">
      <c r="D243" s="6" t="s">
        <v>1589</v>
      </c>
      <c r="H243" s="74">
        <v>1</v>
      </c>
    </row>
    <row r="244" spans="4:20">
      <c r="D244" s="6" t="s">
        <v>1594</v>
      </c>
      <c r="E244" s="74">
        <v>1</v>
      </c>
      <c r="T244" s="72">
        <v>1</v>
      </c>
    </row>
    <row r="245" spans="4:20">
      <c r="D245" s="6" t="s">
        <v>1596</v>
      </c>
      <c r="F245" s="74">
        <v>1</v>
      </c>
      <c r="M245" s="74">
        <v>1</v>
      </c>
    </row>
    <row r="246" spans="4:20">
      <c r="D246" s="6" t="s">
        <v>1603</v>
      </c>
      <c r="K246" s="74">
        <v>1</v>
      </c>
      <c r="M246" s="74">
        <v>1</v>
      </c>
    </row>
    <row r="247" spans="4:20">
      <c r="D247" s="6" t="s">
        <v>1605</v>
      </c>
      <c r="E247" s="74">
        <v>1</v>
      </c>
    </row>
    <row r="248" spans="4:20">
      <c r="D248" s="6" t="s">
        <v>1607</v>
      </c>
      <c r="G248" s="74">
        <v>1</v>
      </c>
    </row>
    <row r="249" spans="4:20">
      <c r="D249" s="6" t="s">
        <v>1609</v>
      </c>
      <c r="K249" s="74">
        <v>1</v>
      </c>
    </row>
    <row r="250" spans="4:20">
      <c r="D250" s="6" t="s">
        <v>1611</v>
      </c>
      <c r="E250" s="74">
        <v>1</v>
      </c>
      <c r="M250" s="74">
        <v>1</v>
      </c>
      <c r="T250" s="72">
        <v>1</v>
      </c>
    </row>
    <row r="251" spans="4:20">
      <c r="D251" s="6" t="s">
        <v>1620</v>
      </c>
      <c r="K251" s="74">
        <v>1</v>
      </c>
      <c r="M251" s="74">
        <v>1</v>
      </c>
    </row>
    <row r="252" spans="4:20">
      <c r="D252" s="6" t="s">
        <v>1622</v>
      </c>
      <c r="E252" s="74">
        <v>1</v>
      </c>
    </row>
    <row r="253" spans="4:20">
      <c r="D253" s="6" t="s">
        <v>1624</v>
      </c>
      <c r="G253" s="74">
        <v>1</v>
      </c>
    </row>
    <row r="254" spans="4:20">
      <c r="D254" s="6" t="s">
        <v>1655</v>
      </c>
      <c r="J254" s="74">
        <v>1</v>
      </c>
    </row>
    <row r="255" spans="4:20">
      <c r="D255" s="6" t="s">
        <v>1661</v>
      </c>
      <c r="F255" s="74">
        <v>1</v>
      </c>
    </row>
    <row r="256" spans="4:20">
      <c r="D256" s="6" t="s">
        <v>1665</v>
      </c>
      <c r="K256" s="74">
        <v>1</v>
      </c>
      <c r="L256" s="74">
        <v>1</v>
      </c>
    </row>
    <row r="257" spans="1:27">
      <c r="D257" s="6" t="s">
        <v>1667</v>
      </c>
      <c r="E257" s="74">
        <v>1</v>
      </c>
      <c r="G257" s="74">
        <v>1</v>
      </c>
      <c r="K257" s="74">
        <v>1</v>
      </c>
    </row>
    <row r="258" spans="1:27">
      <c r="D258" s="6" t="s">
        <v>1669</v>
      </c>
      <c r="L258" s="74">
        <v>1</v>
      </c>
    </row>
    <row r="259" spans="1:27">
      <c r="D259" s="6" t="s">
        <v>1678</v>
      </c>
      <c r="N259" s="74">
        <v>1</v>
      </c>
    </row>
    <row r="260" spans="1:27">
      <c r="D260" s="6" t="s">
        <v>1683</v>
      </c>
      <c r="L260" s="74">
        <v>1</v>
      </c>
    </row>
    <row r="261" spans="1:27" s="74" customFormat="1">
      <c r="A261" s="72"/>
      <c r="B261" s="72"/>
      <c r="C261" s="72"/>
      <c r="D261" s="6" t="s">
        <v>1686</v>
      </c>
      <c r="L261" s="74">
        <v>1</v>
      </c>
      <c r="Q261" s="72"/>
      <c r="R261" s="72"/>
      <c r="S261" s="72"/>
      <c r="T261" s="72"/>
      <c r="U261" s="72"/>
      <c r="V261" s="72"/>
      <c r="W261" s="72"/>
      <c r="X261" s="72"/>
      <c r="Y261" s="72"/>
      <c r="Z261" s="72"/>
      <c r="AA261" s="72"/>
    </row>
    <row r="262" spans="1:27" s="74" customFormat="1">
      <c r="A262" s="72"/>
      <c r="B262" s="72"/>
      <c r="C262" s="72"/>
      <c r="D262" s="6" t="s">
        <v>1693</v>
      </c>
      <c r="N262" s="74">
        <v>1</v>
      </c>
      <c r="Q262" s="72"/>
      <c r="R262" s="72"/>
      <c r="S262" s="72"/>
      <c r="T262" s="72"/>
      <c r="U262" s="72"/>
      <c r="V262" s="72"/>
      <c r="W262" s="72"/>
      <c r="X262" s="72"/>
      <c r="Y262" s="72"/>
      <c r="Z262" s="72"/>
      <c r="AA262" s="72"/>
    </row>
    <row r="263" spans="1:27" s="74" customFormat="1">
      <c r="A263" s="72"/>
      <c r="B263" s="72"/>
      <c r="C263" s="72"/>
      <c r="D263" s="6" t="s">
        <v>1695</v>
      </c>
      <c r="G263" s="74">
        <v>1</v>
      </c>
      <c r="Q263" s="72"/>
      <c r="R263" s="72"/>
      <c r="S263" s="72"/>
      <c r="T263" s="72"/>
      <c r="U263" s="72"/>
      <c r="V263" s="72"/>
      <c r="W263" s="72"/>
      <c r="X263" s="72"/>
      <c r="Y263" s="72"/>
      <c r="Z263" s="72"/>
      <c r="AA263" s="72"/>
    </row>
    <row r="264" spans="1:27" s="74" customFormat="1">
      <c r="A264" s="72"/>
      <c r="B264" s="72"/>
      <c r="C264" s="72"/>
      <c r="D264" s="6" t="s">
        <v>1696</v>
      </c>
      <c r="E264" s="74">
        <v>1</v>
      </c>
      <c r="Q264" s="72"/>
      <c r="R264" s="72"/>
      <c r="S264" s="72"/>
      <c r="T264" s="72"/>
      <c r="U264" s="72"/>
      <c r="V264" s="72"/>
      <c r="W264" s="72"/>
      <c r="X264" s="72"/>
      <c r="Y264" s="72"/>
      <c r="Z264" s="72"/>
      <c r="AA264" s="72"/>
    </row>
    <row r="265" spans="1:27" s="74" customFormat="1">
      <c r="A265" s="72"/>
      <c r="B265" s="72"/>
      <c r="C265" s="72"/>
      <c r="D265" s="6" t="s">
        <v>1700</v>
      </c>
      <c r="G265" s="74">
        <v>1</v>
      </c>
      <c r="Q265" s="72"/>
      <c r="R265" s="72"/>
      <c r="S265" s="72"/>
      <c r="T265" s="72"/>
      <c r="U265" s="72"/>
      <c r="V265" s="72"/>
      <c r="W265" s="72"/>
      <c r="X265" s="72"/>
      <c r="Y265" s="72"/>
      <c r="Z265" s="72"/>
      <c r="AA265" s="72"/>
    </row>
    <row r="266" spans="1:27" s="74" customFormat="1">
      <c r="A266" s="72"/>
      <c r="B266" s="72"/>
      <c r="C266" s="72"/>
      <c r="D266" s="6" t="s">
        <v>1703</v>
      </c>
      <c r="L266" s="74">
        <v>1</v>
      </c>
      <c r="Q266" s="72"/>
      <c r="R266" s="72"/>
      <c r="S266" s="72"/>
      <c r="T266" s="72"/>
      <c r="U266" s="72"/>
      <c r="V266" s="72"/>
      <c r="W266" s="72"/>
      <c r="X266" s="72"/>
      <c r="Y266" s="72"/>
      <c r="Z266" s="72"/>
      <c r="AA266" s="72"/>
    </row>
    <row r="267" spans="1:27" s="74" customFormat="1">
      <c r="A267" s="72"/>
      <c r="B267" s="72"/>
      <c r="C267" s="72"/>
      <c r="D267" s="6" t="s">
        <v>1710</v>
      </c>
      <c r="F267" s="74">
        <v>1</v>
      </c>
      <c r="K267" s="74">
        <v>1</v>
      </c>
      <c r="Q267" s="72"/>
      <c r="R267" s="72"/>
      <c r="S267" s="72"/>
      <c r="T267" s="72"/>
      <c r="U267" s="72"/>
      <c r="V267" s="72"/>
      <c r="W267" s="72"/>
      <c r="X267" s="72"/>
      <c r="Y267" s="72"/>
      <c r="Z267" s="72"/>
      <c r="AA267" s="72"/>
    </row>
    <row r="268" spans="1:27" s="74" customFormat="1">
      <c r="A268" s="72"/>
      <c r="B268" s="72"/>
      <c r="C268" s="72"/>
      <c r="D268" s="6" t="s">
        <v>1712</v>
      </c>
      <c r="L268" s="74">
        <v>1</v>
      </c>
      <c r="Q268" s="72"/>
      <c r="R268" s="72"/>
      <c r="S268" s="72"/>
      <c r="T268" s="72"/>
      <c r="U268" s="72"/>
      <c r="V268" s="72"/>
      <c r="W268" s="72"/>
      <c r="X268" s="72"/>
      <c r="Y268" s="72"/>
      <c r="Z268" s="72"/>
      <c r="AA268" s="72"/>
    </row>
    <row r="269" spans="1:27" s="74" customFormat="1">
      <c r="A269" s="72"/>
      <c r="B269" s="72"/>
      <c r="C269" s="72"/>
      <c r="D269" s="6" t="s">
        <v>1714</v>
      </c>
      <c r="G269" s="74">
        <v>1</v>
      </c>
      <c r="Q269" s="72"/>
      <c r="R269" s="72"/>
      <c r="S269" s="72"/>
      <c r="T269" s="72"/>
      <c r="U269" s="72"/>
      <c r="V269" s="72"/>
      <c r="W269" s="72"/>
      <c r="X269" s="72"/>
      <c r="Y269" s="72"/>
      <c r="Z269" s="72"/>
      <c r="AA269" s="72"/>
    </row>
    <row r="270" spans="1:27" s="74" customFormat="1">
      <c r="A270" s="72"/>
      <c r="B270" s="72"/>
      <c r="C270" s="72"/>
      <c r="D270" s="6" t="s">
        <v>1716</v>
      </c>
      <c r="I270" s="74">
        <v>1</v>
      </c>
      <c r="Q270" s="72"/>
      <c r="R270" s="72"/>
      <c r="S270" s="72"/>
      <c r="T270" s="72"/>
      <c r="U270" s="72"/>
      <c r="V270" s="72"/>
      <c r="W270" s="72"/>
      <c r="X270" s="72"/>
      <c r="Y270" s="72"/>
      <c r="Z270" s="72"/>
      <c r="AA270" s="72"/>
    </row>
    <row r="271" spans="1:27" s="74" customFormat="1">
      <c r="A271" s="72"/>
      <c r="B271" s="72"/>
      <c r="C271" s="72"/>
      <c r="D271" s="6" t="s">
        <v>1724</v>
      </c>
      <c r="E271" s="74">
        <v>1</v>
      </c>
      <c r="Q271" s="72"/>
      <c r="R271" s="72"/>
      <c r="S271" s="72"/>
      <c r="T271" s="72"/>
      <c r="U271" s="72"/>
      <c r="V271" s="72"/>
      <c r="W271" s="72"/>
      <c r="X271" s="72"/>
      <c r="Y271" s="72"/>
      <c r="Z271" s="72"/>
      <c r="AA271" s="72"/>
    </row>
    <row r="272" spans="1:27" s="74" customFormat="1">
      <c r="A272" s="72"/>
      <c r="B272" s="72"/>
      <c r="C272" s="72"/>
      <c r="D272" s="6" t="s">
        <v>1729</v>
      </c>
      <c r="G272" s="74">
        <v>1</v>
      </c>
      <c r="Q272" s="72"/>
      <c r="R272" s="72"/>
      <c r="S272" s="72"/>
      <c r="T272" s="72"/>
      <c r="U272" s="72"/>
      <c r="V272" s="72"/>
      <c r="W272" s="72"/>
      <c r="X272" s="72"/>
      <c r="Y272" s="72"/>
      <c r="Z272" s="72"/>
      <c r="AA272" s="72"/>
    </row>
    <row r="273" spans="1:27" s="74" customFormat="1">
      <c r="A273" s="72"/>
      <c r="B273" s="72"/>
      <c r="C273" s="72"/>
      <c r="D273" s="6" t="s">
        <v>1731</v>
      </c>
      <c r="E273" s="74">
        <v>1</v>
      </c>
      <c r="Q273" s="72"/>
      <c r="R273" s="72"/>
      <c r="S273" s="72"/>
      <c r="T273" s="72"/>
      <c r="U273" s="72"/>
      <c r="V273" s="72"/>
      <c r="W273" s="72"/>
      <c r="X273" s="72"/>
      <c r="Y273" s="72"/>
      <c r="Z273" s="72"/>
      <c r="AA273" s="72"/>
    </row>
    <row r="274" spans="1:27" s="74" customFormat="1">
      <c r="A274" s="72"/>
      <c r="B274" s="72"/>
      <c r="C274" s="72"/>
      <c r="D274" s="6" t="s">
        <v>1733</v>
      </c>
      <c r="M274" s="74">
        <v>1</v>
      </c>
      <c r="Q274" s="72"/>
      <c r="R274" s="72"/>
      <c r="S274" s="72"/>
      <c r="T274" s="72"/>
      <c r="U274" s="72"/>
      <c r="V274" s="72"/>
      <c r="W274" s="72"/>
      <c r="X274" s="72"/>
      <c r="Y274" s="72"/>
      <c r="Z274" s="72"/>
      <c r="AA274" s="72"/>
    </row>
    <row r="275" spans="1:27" s="74" customFormat="1">
      <c r="A275" s="72"/>
      <c r="B275" s="72"/>
      <c r="C275" s="72"/>
      <c r="D275" s="6" t="s">
        <v>1745</v>
      </c>
      <c r="F275" s="74">
        <v>1</v>
      </c>
      <c r="Q275" s="72"/>
      <c r="R275" s="72"/>
      <c r="S275" s="72">
        <v>1</v>
      </c>
      <c r="T275" s="72"/>
      <c r="U275" s="72"/>
      <c r="V275" s="72"/>
      <c r="W275" s="72"/>
      <c r="X275" s="72"/>
      <c r="Y275" s="72"/>
      <c r="Z275" s="72"/>
      <c r="AA275" s="72"/>
    </row>
    <row r="276" spans="1:27" s="74" customFormat="1">
      <c r="A276" s="72"/>
      <c r="B276" s="72"/>
      <c r="C276" s="72"/>
      <c r="D276" s="6" t="s">
        <v>1747</v>
      </c>
      <c r="E276" s="74">
        <v>1</v>
      </c>
      <c r="G276" s="74">
        <v>1</v>
      </c>
      <c r="Q276" s="72"/>
      <c r="R276" s="72"/>
      <c r="S276" s="72"/>
      <c r="T276" s="72"/>
      <c r="U276" s="72"/>
      <c r="V276" s="72"/>
      <c r="W276" s="72"/>
      <c r="X276" s="72"/>
      <c r="Y276" s="72"/>
      <c r="Z276" s="72"/>
      <c r="AA276" s="72"/>
    </row>
    <row r="277" spans="1:27" s="74" customFormat="1">
      <c r="A277" s="72"/>
      <c r="B277" s="72"/>
      <c r="C277" s="72"/>
      <c r="D277" s="6" t="s">
        <v>1767</v>
      </c>
      <c r="M277" s="74">
        <v>1</v>
      </c>
      <c r="Q277" s="72"/>
      <c r="R277" s="72"/>
      <c r="S277" s="72"/>
      <c r="T277" s="72"/>
      <c r="U277" s="72"/>
      <c r="V277" s="72"/>
      <c r="W277" s="72"/>
      <c r="X277" s="72"/>
      <c r="Y277" s="72"/>
      <c r="Z277" s="72"/>
      <c r="AA277" s="72"/>
    </row>
    <row r="278" spans="1:27" s="74" customFormat="1">
      <c r="A278" s="72"/>
      <c r="B278" s="72"/>
      <c r="C278" s="72"/>
      <c r="D278" s="6" t="s">
        <v>1770</v>
      </c>
      <c r="G278" s="74">
        <v>1</v>
      </c>
      <c r="Q278" s="72"/>
      <c r="R278" s="72"/>
      <c r="S278" s="72"/>
      <c r="T278" s="72"/>
      <c r="U278" s="72"/>
      <c r="V278" s="72"/>
      <c r="W278" s="72"/>
      <c r="X278" s="72"/>
      <c r="Y278" s="72"/>
      <c r="Z278" s="72"/>
      <c r="AA278" s="72"/>
    </row>
    <row r="279" spans="1:27" s="74" customFormat="1">
      <c r="A279" s="72"/>
      <c r="B279" s="72"/>
      <c r="C279" s="72"/>
      <c r="D279" s="6" t="s">
        <v>1772</v>
      </c>
      <c r="O279" s="74">
        <v>1</v>
      </c>
      <c r="Q279" s="72"/>
      <c r="R279" s="72"/>
      <c r="S279" s="72"/>
      <c r="T279" s="72"/>
      <c r="U279" s="72"/>
      <c r="V279" s="72"/>
      <c r="W279" s="72"/>
      <c r="X279" s="72"/>
      <c r="Y279" s="72"/>
      <c r="Z279" s="72"/>
      <c r="AA279" s="72"/>
    </row>
    <row r="280" spans="1:27" s="74" customFormat="1">
      <c r="A280" s="72"/>
      <c r="B280" s="72"/>
      <c r="C280" s="72"/>
      <c r="D280" s="6" t="s">
        <v>1782</v>
      </c>
      <c r="E280" s="74">
        <v>1</v>
      </c>
      <c r="I280" s="74">
        <v>1</v>
      </c>
      <c r="Q280" s="72"/>
      <c r="R280" s="72"/>
      <c r="S280" s="72"/>
      <c r="T280" s="72"/>
      <c r="U280" s="72"/>
      <c r="V280" s="72"/>
      <c r="W280" s="72"/>
      <c r="X280" s="72"/>
      <c r="Y280" s="72"/>
      <c r="Z280" s="72"/>
      <c r="AA280" s="72"/>
    </row>
    <row r="281" spans="1:27" s="74" customFormat="1">
      <c r="A281" s="72"/>
      <c r="B281" s="72"/>
      <c r="C281" s="72"/>
      <c r="D281" s="6" t="s">
        <v>1786</v>
      </c>
      <c r="G281" s="74">
        <v>1</v>
      </c>
      <c r="L281" s="74">
        <v>1</v>
      </c>
      <c r="Q281" s="72"/>
      <c r="R281" s="72"/>
      <c r="S281" s="72"/>
      <c r="T281" s="72"/>
      <c r="U281" s="72"/>
      <c r="V281" s="72"/>
      <c r="W281" s="72"/>
      <c r="X281" s="72"/>
      <c r="Y281" s="72"/>
      <c r="Z281" s="72"/>
      <c r="AA281" s="72"/>
    </row>
    <row r="282" spans="1:27" s="74" customFormat="1">
      <c r="A282" s="72"/>
      <c r="B282" s="72"/>
      <c r="C282" s="72"/>
      <c r="D282" s="6" t="s">
        <v>1788</v>
      </c>
      <c r="L282" s="74">
        <v>1</v>
      </c>
      <c r="M282" s="74">
        <v>1</v>
      </c>
      <c r="Q282" s="72"/>
      <c r="R282" s="72"/>
      <c r="S282" s="72"/>
      <c r="T282" s="72"/>
      <c r="U282" s="72"/>
      <c r="V282" s="72"/>
      <c r="W282" s="72"/>
      <c r="X282" s="72"/>
      <c r="Y282" s="72"/>
      <c r="Z282" s="72"/>
      <c r="AA282" s="72"/>
    </row>
    <row r="283" spans="1:27" s="74" customFormat="1">
      <c r="A283" s="72"/>
      <c r="B283" s="72"/>
      <c r="C283" s="72"/>
      <c r="D283" s="6" t="s">
        <v>1795</v>
      </c>
      <c r="E283" s="74">
        <v>1</v>
      </c>
      <c r="Q283" s="72"/>
      <c r="R283" s="72"/>
      <c r="S283" s="72"/>
      <c r="T283" s="72"/>
      <c r="U283" s="72"/>
      <c r="V283" s="72"/>
      <c r="W283" s="72"/>
      <c r="X283" s="72"/>
      <c r="Y283" s="72"/>
      <c r="Z283" s="72"/>
      <c r="AA283" s="72"/>
    </row>
    <row r="284" spans="1:27" s="74" customFormat="1">
      <c r="A284" s="72"/>
      <c r="B284" s="72"/>
      <c r="C284" s="72"/>
      <c r="D284" s="6" t="s">
        <v>1801</v>
      </c>
      <c r="G284" s="74">
        <v>1</v>
      </c>
      <c r="Q284" s="72"/>
      <c r="R284" s="72"/>
      <c r="S284" s="72"/>
      <c r="T284" s="72"/>
      <c r="U284" s="72"/>
      <c r="V284" s="72"/>
      <c r="W284" s="72"/>
      <c r="X284" s="72"/>
      <c r="Y284" s="72"/>
      <c r="Z284" s="72"/>
      <c r="AA284" s="72"/>
    </row>
    <row r="285" spans="1:27" s="74" customFormat="1">
      <c r="A285" s="72"/>
      <c r="B285" s="72"/>
      <c r="C285" s="72"/>
      <c r="D285" s="6" t="s">
        <v>1803</v>
      </c>
      <c r="K285" s="74">
        <v>1</v>
      </c>
      <c r="Q285" s="72"/>
      <c r="R285" s="72"/>
      <c r="S285" s="72"/>
      <c r="T285" s="72"/>
      <c r="U285" s="72"/>
      <c r="V285" s="72"/>
      <c r="W285" s="72"/>
      <c r="X285" s="72"/>
      <c r="Y285" s="72"/>
      <c r="Z285" s="72"/>
      <c r="AA285" s="72"/>
    </row>
    <row r="286" spans="1:27" s="74" customFormat="1">
      <c r="A286" s="72"/>
      <c r="B286" s="72"/>
      <c r="C286" s="72"/>
      <c r="D286" s="6" t="s">
        <v>1806</v>
      </c>
      <c r="F286" s="74">
        <v>1</v>
      </c>
      <c r="G286" s="74">
        <v>1</v>
      </c>
      <c r="Q286" s="72"/>
      <c r="R286" s="72"/>
      <c r="S286" s="72"/>
      <c r="T286" s="72"/>
      <c r="U286" s="72"/>
      <c r="V286" s="72"/>
      <c r="W286" s="72"/>
      <c r="X286" s="72"/>
      <c r="Y286" s="72"/>
      <c r="Z286" s="72"/>
      <c r="AA286" s="72"/>
    </row>
    <row r="287" spans="1:27" s="74" customFormat="1">
      <c r="A287" s="72"/>
      <c r="B287" s="72"/>
      <c r="C287" s="72"/>
      <c r="D287" s="6" t="s">
        <v>1808</v>
      </c>
      <c r="K287" s="74">
        <v>1</v>
      </c>
      <c r="M287" s="74">
        <v>1</v>
      </c>
      <c r="Q287" s="72"/>
      <c r="R287" s="72"/>
      <c r="S287" s="72"/>
      <c r="T287" s="72"/>
      <c r="U287" s="72"/>
      <c r="V287" s="72"/>
      <c r="W287" s="72"/>
      <c r="X287" s="72"/>
      <c r="Y287" s="72"/>
      <c r="Z287" s="72"/>
      <c r="AA287" s="72"/>
    </row>
    <row r="288" spans="1:27" s="74" customFormat="1">
      <c r="A288" s="72"/>
      <c r="B288" s="72"/>
      <c r="C288" s="72"/>
      <c r="D288" s="6" t="s">
        <v>1813</v>
      </c>
      <c r="I288" s="74">
        <v>1</v>
      </c>
      <c r="Q288" s="72"/>
      <c r="R288" s="72"/>
      <c r="S288" s="72"/>
      <c r="T288" s="72"/>
      <c r="U288" s="72"/>
      <c r="V288" s="72"/>
      <c r="W288" s="72"/>
      <c r="X288" s="72"/>
      <c r="Y288" s="72"/>
      <c r="Z288" s="72"/>
      <c r="AA288" s="72"/>
    </row>
    <row r="289" spans="1:27" s="74" customFormat="1">
      <c r="A289" s="72"/>
      <c r="B289" s="72"/>
      <c r="C289" s="72"/>
      <c r="D289" s="6" t="s">
        <v>1815</v>
      </c>
      <c r="N289" s="74">
        <v>1</v>
      </c>
      <c r="Q289" s="72"/>
      <c r="R289" s="72"/>
      <c r="S289" s="72"/>
      <c r="T289" s="72"/>
      <c r="U289" s="72"/>
      <c r="V289" s="72"/>
      <c r="W289" s="72"/>
      <c r="X289" s="72"/>
      <c r="Y289" s="72"/>
      <c r="Z289" s="72"/>
      <c r="AA289" s="72"/>
    </row>
    <row r="290" spans="1:27" s="74" customFormat="1">
      <c r="A290" s="72"/>
      <c r="B290" s="72"/>
      <c r="C290" s="72"/>
      <c r="D290" s="6" t="s">
        <v>1818</v>
      </c>
      <c r="F290" s="74">
        <v>1</v>
      </c>
      <c r="Q290" s="72"/>
      <c r="R290" s="72"/>
      <c r="S290" s="72"/>
      <c r="T290" s="72"/>
      <c r="U290" s="72"/>
      <c r="V290" s="72"/>
      <c r="W290" s="72"/>
      <c r="X290" s="72"/>
      <c r="Y290" s="72"/>
      <c r="Z290" s="72"/>
      <c r="AA290" s="72"/>
    </row>
    <row r="291" spans="1:27" s="74" customFormat="1">
      <c r="A291" s="72"/>
      <c r="B291" s="72"/>
      <c r="C291" s="72"/>
      <c r="D291" s="6" t="s">
        <v>1820</v>
      </c>
      <c r="F291" s="74">
        <v>1</v>
      </c>
      <c r="Q291" s="72"/>
      <c r="R291" s="72"/>
      <c r="S291" s="72"/>
      <c r="T291" s="72"/>
      <c r="U291" s="72"/>
      <c r="V291" s="72"/>
      <c r="W291" s="72"/>
      <c r="X291" s="72"/>
      <c r="Y291" s="72"/>
      <c r="Z291" s="72"/>
      <c r="AA291" s="72"/>
    </row>
    <row r="292" spans="1:27" s="74" customFormat="1">
      <c r="A292" s="72"/>
      <c r="B292" s="72"/>
      <c r="C292" s="72"/>
      <c r="D292" s="6" t="s">
        <v>1824</v>
      </c>
      <c r="G292" s="74">
        <v>1</v>
      </c>
      <c r="Q292" s="72"/>
      <c r="R292" s="72"/>
      <c r="S292" s="72"/>
      <c r="T292" s="72"/>
      <c r="U292" s="72"/>
      <c r="V292" s="72"/>
      <c r="W292" s="72"/>
      <c r="X292" s="72"/>
      <c r="Y292" s="72"/>
      <c r="Z292" s="72"/>
      <c r="AA292" s="72"/>
    </row>
    <row r="293" spans="1:27" s="74" customFormat="1">
      <c r="A293" s="72"/>
      <c r="B293" s="72"/>
      <c r="C293" s="72"/>
      <c r="D293" s="6" t="s">
        <v>1826</v>
      </c>
      <c r="G293" s="74">
        <v>1</v>
      </c>
      <c r="Q293" s="72"/>
      <c r="R293" s="72"/>
      <c r="S293" s="72"/>
      <c r="T293" s="72"/>
      <c r="U293" s="72"/>
      <c r="V293" s="72"/>
      <c r="W293" s="72"/>
      <c r="X293" s="72"/>
      <c r="Y293" s="72"/>
      <c r="Z293" s="72"/>
      <c r="AA293" s="72"/>
    </row>
    <row r="294" spans="1:27" s="74" customFormat="1">
      <c r="A294" s="72"/>
      <c r="B294" s="72"/>
      <c r="C294" s="72"/>
      <c r="D294" s="6" t="s">
        <v>1832</v>
      </c>
      <c r="G294" s="74">
        <v>1</v>
      </c>
      <c r="Q294" s="72"/>
      <c r="R294" s="72"/>
      <c r="S294" s="72"/>
      <c r="T294" s="72"/>
      <c r="U294" s="72"/>
      <c r="V294" s="72"/>
      <c r="W294" s="72"/>
      <c r="X294" s="72"/>
      <c r="Y294" s="72"/>
      <c r="Z294" s="72"/>
      <c r="AA294" s="72"/>
    </row>
    <row r="295" spans="1:27" s="74" customFormat="1">
      <c r="A295" s="72"/>
      <c r="B295" s="72"/>
      <c r="C295" s="72"/>
      <c r="D295" s="6" t="s">
        <v>1834</v>
      </c>
      <c r="G295" s="74">
        <v>1</v>
      </c>
      <c r="Q295" s="72"/>
      <c r="R295" s="72"/>
      <c r="S295" s="72"/>
      <c r="T295" s="72"/>
      <c r="U295" s="72"/>
      <c r="V295" s="72"/>
      <c r="W295" s="72"/>
      <c r="X295" s="72"/>
      <c r="Y295" s="72"/>
      <c r="Z295" s="72"/>
      <c r="AA295" s="72"/>
    </row>
    <row r="296" spans="1:27" s="74" customFormat="1">
      <c r="A296" s="72"/>
      <c r="B296" s="72"/>
      <c r="C296" s="72"/>
      <c r="D296" s="6" t="s">
        <v>1842</v>
      </c>
      <c r="E296" s="74">
        <v>1</v>
      </c>
      <c r="Q296" s="72"/>
      <c r="R296" s="72"/>
      <c r="S296" s="72"/>
      <c r="T296" s="72"/>
      <c r="U296" s="72"/>
      <c r="V296" s="72"/>
      <c r="W296" s="72"/>
      <c r="X296" s="72"/>
      <c r="Y296" s="72"/>
      <c r="Z296" s="72"/>
      <c r="AA296" s="72"/>
    </row>
    <row r="297" spans="1:27" s="74" customFormat="1">
      <c r="A297" s="72"/>
      <c r="B297" s="72"/>
      <c r="C297" s="72"/>
      <c r="D297" s="6" t="s">
        <v>1847</v>
      </c>
      <c r="E297" s="74">
        <v>1</v>
      </c>
      <c r="K297" s="74">
        <v>1</v>
      </c>
      <c r="M297" s="74">
        <v>1</v>
      </c>
      <c r="Q297" s="72"/>
      <c r="R297" s="72"/>
      <c r="S297" s="72"/>
      <c r="T297" s="72"/>
      <c r="U297" s="72"/>
      <c r="V297" s="72"/>
      <c r="W297" s="72"/>
      <c r="X297" s="72"/>
      <c r="Y297" s="72"/>
      <c r="Z297" s="72"/>
      <c r="AA297" s="72"/>
    </row>
    <row r="298" spans="1:27" s="74" customFormat="1">
      <c r="A298" s="72"/>
      <c r="B298" s="72"/>
      <c r="C298" s="72"/>
      <c r="D298" s="6" t="s">
        <v>1851</v>
      </c>
      <c r="I298" s="74">
        <v>1</v>
      </c>
      <c r="L298" s="74">
        <v>1</v>
      </c>
      <c r="Q298" s="72"/>
      <c r="R298" s="72"/>
      <c r="S298" s="72"/>
      <c r="T298" s="72"/>
      <c r="U298" s="72"/>
      <c r="V298" s="72"/>
      <c r="W298" s="72"/>
      <c r="X298" s="72"/>
      <c r="Y298" s="72"/>
      <c r="Z298" s="72"/>
      <c r="AA298" s="72"/>
    </row>
    <row r="299" spans="1:27" s="74" customFormat="1">
      <c r="A299" s="72"/>
      <c r="B299" s="72"/>
      <c r="C299" s="72"/>
      <c r="D299" s="6" t="s">
        <v>1858</v>
      </c>
      <c r="H299" s="74">
        <v>1</v>
      </c>
      <c r="Q299" s="72"/>
      <c r="R299" s="72"/>
      <c r="S299" s="72"/>
      <c r="T299" s="72">
        <v>1</v>
      </c>
      <c r="U299" s="72"/>
      <c r="V299" s="72"/>
      <c r="W299" s="72"/>
      <c r="X299" s="72"/>
      <c r="Y299" s="72"/>
      <c r="Z299" s="72"/>
      <c r="AA299" s="72"/>
    </row>
    <row r="300" spans="1:27" s="74" customFormat="1">
      <c r="A300" s="72"/>
      <c r="B300" s="72"/>
      <c r="C300" s="72"/>
      <c r="D300" s="6" t="s">
        <v>1876</v>
      </c>
      <c r="Q300" s="72"/>
      <c r="R300" s="72">
        <v>1</v>
      </c>
      <c r="S300" s="72"/>
      <c r="T300" s="72"/>
      <c r="U300" s="72"/>
      <c r="V300" s="72"/>
      <c r="W300" s="72"/>
      <c r="X300" s="72"/>
      <c r="Y300" s="72"/>
      <c r="Z300" s="72"/>
      <c r="AA300" s="72"/>
    </row>
    <row r="301" spans="1:27" s="74" customFormat="1">
      <c r="A301" s="72"/>
      <c r="B301" s="72"/>
      <c r="C301" s="72"/>
      <c r="D301" s="6" t="s">
        <v>1878</v>
      </c>
      <c r="F301" s="74">
        <v>1</v>
      </c>
      <c r="L301" s="74">
        <v>1</v>
      </c>
      <c r="Q301" s="72"/>
      <c r="R301" s="72"/>
      <c r="S301" s="72"/>
      <c r="T301" s="72"/>
      <c r="U301" s="72"/>
      <c r="V301" s="72"/>
      <c r="W301" s="72"/>
      <c r="X301" s="72"/>
      <c r="Y301" s="72"/>
      <c r="Z301" s="72"/>
      <c r="AA301" s="72"/>
    </row>
    <row r="302" spans="1:27" s="74" customFormat="1">
      <c r="A302" s="72"/>
      <c r="B302" s="72"/>
      <c r="C302" s="72"/>
      <c r="D302" s="6" t="s">
        <v>1895</v>
      </c>
      <c r="L302" s="74">
        <v>1</v>
      </c>
      <c r="Q302" s="72"/>
      <c r="R302" s="72"/>
      <c r="S302" s="72"/>
      <c r="T302" s="72"/>
      <c r="U302" s="72"/>
      <c r="V302" s="72"/>
      <c r="W302" s="72"/>
      <c r="X302" s="72"/>
      <c r="Y302" s="72"/>
      <c r="Z302" s="72"/>
      <c r="AA302" s="72"/>
    </row>
    <row r="303" spans="1:27" s="74" customFormat="1">
      <c r="A303" s="72"/>
      <c r="B303" s="72"/>
      <c r="C303" s="72"/>
      <c r="D303" s="6" t="s">
        <v>1903</v>
      </c>
      <c r="K303" s="74">
        <v>1</v>
      </c>
      <c r="Q303" s="72"/>
      <c r="R303" s="72"/>
      <c r="S303" s="72"/>
      <c r="T303" s="72"/>
      <c r="U303" s="72"/>
      <c r="V303" s="72"/>
      <c r="W303" s="72"/>
      <c r="X303" s="72"/>
      <c r="Y303" s="72"/>
      <c r="Z303" s="72"/>
      <c r="AA303" s="72"/>
    </row>
    <row r="304" spans="1:27" s="74" customFormat="1">
      <c r="A304" s="72"/>
      <c r="B304" s="72"/>
      <c r="C304" s="72"/>
      <c r="D304" s="6" t="s">
        <v>1906</v>
      </c>
      <c r="K304" s="74">
        <v>1</v>
      </c>
      <c r="M304" s="74">
        <v>1</v>
      </c>
      <c r="Q304" s="72"/>
      <c r="R304" s="72"/>
      <c r="S304" s="72"/>
      <c r="T304" s="72"/>
      <c r="U304" s="72"/>
      <c r="V304" s="72"/>
      <c r="W304" s="72"/>
      <c r="X304" s="72"/>
      <c r="Y304" s="72"/>
      <c r="Z304" s="72"/>
      <c r="AA304" s="72"/>
    </row>
    <row r="305" spans="1:27" s="74" customFormat="1">
      <c r="A305" s="72"/>
      <c r="B305" s="72"/>
      <c r="C305" s="72"/>
      <c r="D305" s="6" t="s">
        <v>1912</v>
      </c>
      <c r="E305" s="74">
        <v>1</v>
      </c>
      <c r="Q305" s="72"/>
      <c r="R305" s="72"/>
      <c r="S305" s="72"/>
      <c r="T305" s="72"/>
      <c r="U305" s="72"/>
      <c r="V305" s="72"/>
      <c r="W305" s="72"/>
      <c r="X305" s="72"/>
      <c r="Y305" s="72"/>
      <c r="Z305" s="72"/>
      <c r="AA305" s="72"/>
    </row>
    <row r="306" spans="1:27" s="74" customFormat="1">
      <c r="A306" s="72"/>
      <c r="B306" s="72"/>
      <c r="C306" s="72"/>
      <c r="D306" s="6" t="s">
        <v>1927</v>
      </c>
      <c r="G306" s="74">
        <v>1</v>
      </c>
      <c r="Q306" s="72"/>
      <c r="R306" s="72"/>
      <c r="S306" s="72"/>
      <c r="T306" s="72"/>
      <c r="U306" s="72"/>
      <c r="V306" s="72"/>
      <c r="W306" s="72"/>
      <c r="X306" s="72"/>
      <c r="Y306" s="72"/>
      <c r="Z306" s="72"/>
      <c r="AA306" s="72"/>
    </row>
    <row r="307" spans="1:27" s="74" customFormat="1">
      <c r="A307" s="72"/>
      <c r="B307" s="72"/>
      <c r="C307" s="72"/>
      <c r="D307" s="6" t="s">
        <v>1930</v>
      </c>
      <c r="E307" s="74">
        <v>1</v>
      </c>
      <c r="Q307" s="72"/>
      <c r="R307" s="72"/>
      <c r="S307" s="72"/>
      <c r="T307" s="72"/>
      <c r="U307" s="72"/>
      <c r="V307" s="72"/>
      <c r="W307" s="72"/>
      <c r="X307" s="72"/>
      <c r="Y307" s="72"/>
      <c r="Z307" s="72"/>
      <c r="AA307" s="72"/>
    </row>
    <row r="308" spans="1:27" s="74" customFormat="1">
      <c r="A308" s="72"/>
      <c r="B308" s="72"/>
      <c r="C308" s="72"/>
      <c r="D308" s="6" t="s">
        <v>1950</v>
      </c>
      <c r="L308" s="74">
        <v>1</v>
      </c>
      <c r="Q308" s="72"/>
      <c r="R308" s="72"/>
      <c r="S308" s="72">
        <v>1</v>
      </c>
      <c r="T308" s="72"/>
      <c r="U308" s="72"/>
      <c r="V308" s="72"/>
      <c r="W308" s="72"/>
      <c r="X308" s="72"/>
      <c r="Y308" s="72"/>
      <c r="Z308" s="72"/>
      <c r="AA308" s="72"/>
    </row>
    <row r="309" spans="1:27">
      <c r="D309" s="6" t="s">
        <v>1958</v>
      </c>
      <c r="E309" s="74">
        <v>1</v>
      </c>
      <c r="S309" s="72">
        <v>1</v>
      </c>
    </row>
    <row r="310" spans="1:27">
      <c r="D310" s="6" t="s">
        <v>1963</v>
      </c>
      <c r="J310" s="74">
        <v>1</v>
      </c>
      <c r="K310" s="74">
        <v>1</v>
      </c>
    </row>
    <row r="311" spans="1:27">
      <c r="D311" s="6" t="s">
        <v>1965</v>
      </c>
      <c r="F311" s="74">
        <v>1</v>
      </c>
    </row>
    <row r="312" spans="1:27">
      <c r="D312" s="6" t="s">
        <v>1968</v>
      </c>
      <c r="L312" s="74">
        <v>1</v>
      </c>
      <c r="Q312" s="72">
        <v>1</v>
      </c>
    </row>
    <row r="313" spans="1:27">
      <c r="D313" s="6" t="s">
        <v>1976</v>
      </c>
      <c r="K313" s="74">
        <v>1</v>
      </c>
      <c r="L313" s="74">
        <v>1</v>
      </c>
    </row>
    <row r="314" spans="1:27">
      <c r="D314" s="6" t="s">
        <v>1980</v>
      </c>
      <c r="K314" s="74">
        <v>1</v>
      </c>
    </row>
    <row r="315" spans="1:27">
      <c r="D315" s="6" t="s">
        <v>1984</v>
      </c>
      <c r="F315" s="74">
        <v>1</v>
      </c>
      <c r="T315" s="72">
        <v>1</v>
      </c>
    </row>
    <row r="316" spans="1:27">
      <c r="D316" s="6" t="s">
        <v>1990</v>
      </c>
      <c r="F316" s="74">
        <v>1</v>
      </c>
      <c r="I316" s="74">
        <v>1</v>
      </c>
    </row>
    <row r="317" spans="1:27">
      <c r="D317" s="6" t="s">
        <v>2007</v>
      </c>
      <c r="F317" s="74">
        <v>1</v>
      </c>
      <c r="G317" s="74">
        <v>1</v>
      </c>
    </row>
    <row r="318" spans="1:27">
      <c r="D318" s="6" t="s">
        <v>2012</v>
      </c>
      <c r="G318" s="74">
        <v>1</v>
      </c>
    </row>
    <row r="319" spans="1:27">
      <c r="D319" s="6" t="s">
        <v>2022</v>
      </c>
      <c r="E319" s="74">
        <v>1</v>
      </c>
    </row>
    <row r="320" spans="1:27">
      <c r="D320" s="6" t="s">
        <v>2024</v>
      </c>
      <c r="M320" s="74">
        <v>1</v>
      </c>
    </row>
    <row r="321" spans="1:27">
      <c r="D321" s="6" t="s">
        <v>2027</v>
      </c>
      <c r="F321" s="74">
        <v>1</v>
      </c>
      <c r="L321" s="74">
        <v>1</v>
      </c>
    </row>
    <row r="322" spans="1:27">
      <c r="D322" s="6" t="s">
        <v>2029</v>
      </c>
      <c r="F322" s="74">
        <v>1</v>
      </c>
      <c r="K322" s="74">
        <v>1</v>
      </c>
    </row>
    <row r="323" spans="1:27">
      <c r="D323" s="6" t="s">
        <v>2031</v>
      </c>
      <c r="G323" s="74">
        <v>1</v>
      </c>
    </row>
    <row r="324" spans="1:27">
      <c r="D324" s="6" t="s">
        <v>2043</v>
      </c>
      <c r="N324" s="74">
        <v>1</v>
      </c>
      <c r="Q324" s="72">
        <v>1</v>
      </c>
    </row>
    <row r="325" spans="1:27" s="74" customFormat="1">
      <c r="A325" s="72"/>
      <c r="B325" s="72"/>
      <c r="C325" s="72"/>
      <c r="D325" s="6" t="s">
        <v>2046</v>
      </c>
      <c r="G325" s="74">
        <v>1</v>
      </c>
      <c r="Q325" s="72"/>
      <c r="R325" s="72"/>
      <c r="S325" s="72"/>
      <c r="T325" s="72"/>
      <c r="U325" s="72"/>
      <c r="V325" s="72"/>
      <c r="W325" s="72"/>
      <c r="X325" s="72"/>
      <c r="Y325" s="72"/>
      <c r="Z325" s="72"/>
      <c r="AA325" s="72"/>
    </row>
    <row r="326" spans="1:27" s="74" customFormat="1">
      <c r="A326" s="72"/>
      <c r="B326" s="72"/>
      <c r="C326" s="72"/>
      <c r="D326" s="6" t="s">
        <v>2050</v>
      </c>
      <c r="E326" s="74">
        <v>1</v>
      </c>
      <c r="Q326" s="72"/>
      <c r="R326" s="72"/>
      <c r="S326" s="72"/>
      <c r="T326" s="72"/>
      <c r="U326" s="72"/>
      <c r="V326" s="72"/>
      <c r="W326" s="72"/>
      <c r="X326" s="72"/>
      <c r="Y326" s="72"/>
      <c r="Z326" s="72"/>
      <c r="AA326" s="72"/>
    </row>
    <row r="327" spans="1:27" s="74" customFormat="1">
      <c r="A327" s="72"/>
      <c r="B327" s="72"/>
      <c r="C327" s="72"/>
      <c r="D327" s="6" t="s">
        <v>2060</v>
      </c>
      <c r="E327" s="74">
        <v>1</v>
      </c>
      <c r="K327" s="74">
        <v>1</v>
      </c>
      <c r="Q327" s="72"/>
      <c r="R327" s="72"/>
      <c r="S327" s="72"/>
      <c r="T327" s="72"/>
      <c r="U327" s="72"/>
      <c r="V327" s="72"/>
      <c r="W327" s="72"/>
      <c r="X327" s="72"/>
      <c r="Y327" s="72"/>
      <c r="Z327" s="72"/>
      <c r="AA327" s="72"/>
    </row>
    <row r="328" spans="1:27" s="74" customFormat="1">
      <c r="A328" s="72"/>
      <c r="B328" s="72"/>
      <c r="C328" s="72"/>
      <c r="D328" s="6" t="s">
        <v>2068</v>
      </c>
      <c r="F328" s="74">
        <v>1</v>
      </c>
      <c r="Q328" s="72"/>
      <c r="R328" s="72"/>
      <c r="S328" s="72"/>
      <c r="T328" s="72"/>
      <c r="U328" s="72"/>
      <c r="V328" s="72"/>
      <c r="W328" s="72"/>
      <c r="X328" s="72"/>
      <c r="Y328" s="72"/>
      <c r="Z328" s="72"/>
      <c r="AA328" s="72"/>
    </row>
    <row r="329" spans="1:27" s="74" customFormat="1">
      <c r="A329" s="72"/>
      <c r="B329" s="72"/>
      <c r="C329" s="72"/>
      <c r="D329" s="6" t="s">
        <v>2070</v>
      </c>
      <c r="L329" s="74">
        <v>1</v>
      </c>
      <c r="Q329" s="72"/>
      <c r="R329" s="72"/>
      <c r="S329" s="72"/>
      <c r="T329" s="72"/>
      <c r="U329" s="72"/>
      <c r="V329" s="72"/>
      <c r="W329" s="72"/>
      <c r="X329" s="72"/>
      <c r="Y329" s="72"/>
      <c r="Z329" s="72"/>
      <c r="AA329" s="72"/>
    </row>
    <row r="330" spans="1:27" s="74" customFormat="1">
      <c r="A330" s="72"/>
      <c r="B330" s="72"/>
      <c r="C330" s="72"/>
      <c r="D330" s="6" t="s">
        <v>2075</v>
      </c>
      <c r="E330" s="74">
        <v>1</v>
      </c>
      <c r="Q330" s="72"/>
      <c r="R330" s="72"/>
      <c r="S330" s="72"/>
      <c r="T330" s="72"/>
      <c r="U330" s="72"/>
      <c r="V330" s="72"/>
      <c r="W330" s="72"/>
      <c r="X330" s="72"/>
      <c r="Y330" s="72"/>
      <c r="Z330" s="72"/>
      <c r="AA330" s="72"/>
    </row>
    <row r="331" spans="1:27" s="74" customFormat="1">
      <c r="A331" s="72"/>
      <c r="B331" s="72"/>
      <c r="C331" s="72"/>
      <c r="D331" s="6" t="s">
        <v>2083</v>
      </c>
      <c r="I331" s="74">
        <v>1</v>
      </c>
      <c r="Q331" s="72"/>
      <c r="R331" s="72"/>
      <c r="S331" s="72"/>
      <c r="T331" s="72"/>
      <c r="U331" s="72"/>
      <c r="V331" s="72"/>
      <c r="W331" s="72"/>
      <c r="X331" s="72"/>
      <c r="Y331" s="72"/>
      <c r="Z331" s="72"/>
      <c r="AA331" s="72"/>
    </row>
    <row r="332" spans="1:27" s="74" customFormat="1">
      <c r="A332" s="72"/>
      <c r="B332" s="72"/>
      <c r="C332" s="72"/>
      <c r="D332" s="6" t="s">
        <v>1832</v>
      </c>
      <c r="G332" s="74">
        <v>1</v>
      </c>
      <c r="Q332" s="72"/>
      <c r="R332" s="72"/>
      <c r="S332" s="72"/>
      <c r="T332" s="72"/>
      <c r="U332" s="72"/>
      <c r="V332" s="72"/>
      <c r="W332" s="72"/>
      <c r="X332" s="72"/>
      <c r="Y332" s="72"/>
      <c r="Z332" s="72"/>
      <c r="AA332" s="72"/>
    </row>
    <row r="333" spans="1:27" s="74" customFormat="1">
      <c r="A333" s="72"/>
      <c r="B333" s="72"/>
      <c r="C333" s="72"/>
      <c r="D333" s="6" t="s">
        <v>2092</v>
      </c>
      <c r="K333" s="74">
        <v>1</v>
      </c>
      <c r="Q333" s="72"/>
      <c r="R333" s="72"/>
      <c r="S333" s="72"/>
      <c r="T333" s="72"/>
      <c r="U333" s="72"/>
      <c r="V333" s="72"/>
      <c r="W333" s="72"/>
      <c r="X333" s="72"/>
      <c r="Y333" s="72"/>
      <c r="Z333" s="72"/>
      <c r="AA333" s="72"/>
    </row>
    <row r="334" spans="1:27" s="74" customFormat="1">
      <c r="A334" s="72"/>
      <c r="B334" s="72"/>
      <c r="C334" s="72"/>
      <c r="D334" s="6" t="s">
        <v>2094</v>
      </c>
      <c r="F334" s="74">
        <v>1</v>
      </c>
      <c r="G334" s="74">
        <v>1</v>
      </c>
      <c r="Q334" s="72"/>
      <c r="R334" s="72"/>
      <c r="S334" s="72"/>
      <c r="T334" s="72"/>
      <c r="U334" s="72"/>
      <c r="V334" s="72"/>
      <c r="W334" s="72"/>
      <c r="X334" s="72"/>
      <c r="Y334" s="72"/>
      <c r="Z334" s="72"/>
      <c r="AA334" s="72"/>
    </row>
    <row r="335" spans="1:27" s="74" customFormat="1">
      <c r="A335" s="72"/>
      <c r="B335" s="72"/>
      <c r="C335" s="72"/>
      <c r="D335" s="6" t="s">
        <v>2099</v>
      </c>
      <c r="F335" s="74">
        <v>1</v>
      </c>
      <c r="M335" s="74">
        <v>1</v>
      </c>
      <c r="Q335" s="72"/>
      <c r="R335" s="72"/>
      <c r="S335" s="72"/>
      <c r="T335" s="72"/>
      <c r="U335" s="72"/>
      <c r="V335" s="72"/>
      <c r="W335" s="72"/>
      <c r="X335" s="72"/>
      <c r="Y335" s="72"/>
      <c r="Z335" s="72"/>
      <c r="AA335" s="72"/>
    </row>
    <row r="336" spans="1:27" s="74" customFormat="1">
      <c r="A336" s="72"/>
      <c r="B336" s="72"/>
      <c r="C336" s="72"/>
      <c r="D336" s="6" t="s">
        <v>2105</v>
      </c>
      <c r="L336" s="74">
        <v>1</v>
      </c>
      <c r="Q336" s="72"/>
      <c r="R336" s="72"/>
      <c r="S336" s="72"/>
      <c r="T336" s="72"/>
      <c r="U336" s="72"/>
      <c r="V336" s="72"/>
      <c r="W336" s="72"/>
      <c r="X336" s="72"/>
      <c r="Y336" s="72"/>
      <c r="Z336" s="72"/>
      <c r="AA336" s="72"/>
    </row>
    <row r="337" spans="1:27" s="74" customFormat="1">
      <c r="A337" s="72"/>
      <c r="B337" s="72"/>
      <c r="C337" s="72"/>
      <c r="D337" s="6" t="s">
        <v>2111</v>
      </c>
      <c r="E337" s="74">
        <v>1</v>
      </c>
      <c r="L337" s="74">
        <v>1</v>
      </c>
      <c r="Q337" s="72"/>
      <c r="R337" s="72"/>
      <c r="S337" s="72"/>
      <c r="T337" s="72">
        <v>1</v>
      </c>
      <c r="U337" s="72"/>
      <c r="V337" s="72"/>
      <c r="W337" s="72"/>
      <c r="X337" s="72"/>
      <c r="Y337" s="72"/>
      <c r="Z337" s="72"/>
      <c r="AA337" s="72"/>
    </row>
    <row r="338" spans="1:27" s="74" customFormat="1">
      <c r="A338" s="72"/>
      <c r="B338" s="72"/>
      <c r="C338" s="72"/>
      <c r="D338" s="6" t="s">
        <v>2113</v>
      </c>
      <c r="F338" s="74">
        <v>1</v>
      </c>
      <c r="K338" s="74">
        <v>1</v>
      </c>
      <c r="Q338" s="72"/>
      <c r="R338" s="72"/>
      <c r="S338" s="72"/>
      <c r="T338" s="72"/>
      <c r="U338" s="72"/>
      <c r="V338" s="72"/>
      <c r="W338" s="72"/>
      <c r="X338" s="72"/>
      <c r="Y338" s="72"/>
      <c r="Z338" s="72"/>
      <c r="AA338" s="72"/>
    </row>
    <row r="339" spans="1:27" s="74" customFormat="1">
      <c r="A339" s="72"/>
      <c r="B339" s="72"/>
      <c r="C339" s="72"/>
      <c r="D339" s="6" t="s">
        <v>2121</v>
      </c>
      <c r="G339" s="74">
        <v>1</v>
      </c>
      <c r="N339" s="74">
        <v>1</v>
      </c>
      <c r="Q339" s="72"/>
      <c r="R339" s="72"/>
      <c r="S339" s="72"/>
      <c r="T339" s="72"/>
      <c r="U339" s="72"/>
      <c r="V339" s="72"/>
      <c r="W339" s="72"/>
      <c r="X339" s="72"/>
      <c r="Y339" s="72"/>
      <c r="Z339" s="72"/>
      <c r="AA339" s="72"/>
    </row>
    <row r="340" spans="1:27" s="74" customFormat="1">
      <c r="A340" s="72"/>
      <c r="B340" s="72"/>
      <c r="C340" s="72"/>
      <c r="D340" s="6" t="s">
        <v>2126</v>
      </c>
      <c r="E340" s="74">
        <v>1</v>
      </c>
      <c r="K340" s="74">
        <v>1</v>
      </c>
      <c r="Q340" s="72"/>
      <c r="R340" s="72"/>
      <c r="S340" s="72"/>
      <c r="T340" s="72"/>
      <c r="U340" s="72"/>
      <c r="V340" s="72"/>
      <c r="W340" s="72"/>
      <c r="X340" s="72"/>
      <c r="Y340" s="72"/>
      <c r="Z340" s="72"/>
      <c r="AA340" s="72"/>
    </row>
    <row r="341" spans="1:27">
      <c r="D341" s="6" t="s">
        <v>2129</v>
      </c>
      <c r="E341" s="74">
        <v>1</v>
      </c>
      <c r="K341" s="74">
        <v>1</v>
      </c>
    </row>
    <row r="342" spans="1:27">
      <c r="D342" s="6" t="s">
        <v>2134</v>
      </c>
      <c r="F342" s="74">
        <v>1</v>
      </c>
      <c r="K342" s="74">
        <v>1</v>
      </c>
      <c r="L342" s="74">
        <v>1</v>
      </c>
    </row>
    <row r="343" spans="1:27">
      <c r="D343" s="6" t="s">
        <v>2143</v>
      </c>
      <c r="F343" s="74">
        <v>1</v>
      </c>
      <c r="L343" s="74">
        <v>1</v>
      </c>
    </row>
    <row r="344" spans="1:27">
      <c r="D344" s="6" t="s">
        <v>2155</v>
      </c>
      <c r="L344" s="74">
        <v>1</v>
      </c>
    </row>
    <row r="345" spans="1:27">
      <c r="D345" s="6" t="s">
        <v>2159</v>
      </c>
      <c r="K345" s="74">
        <v>1</v>
      </c>
    </row>
    <row r="346" spans="1:27">
      <c r="D346" s="6" t="s">
        <v>2161</v>
      </c>
      <c r="G346" s="74">
        <v>1</v>
      </c>
    </row>
    <row r="347" spans="1:27">
      <c r="D347" s="6" t="s">
        <v>2167</v>
      </c>
      <c r="E347" s="74">
        <v>1</v>
      </c>
      <c r="K347" s="74">
        <v>1</v>
      </c>
    </row>
    <row r="348" spans="1:27">
      <c r="D348" s="6" t="s">
        <v>2169</v>
      </c>
      <c r="E348" s="74">
        <v>1</v>
      </c>
      <c r="K348" s="74">
        <v>1</v>
      </c>
    </row>
    <row r="349" spans="1:27">
      <c r="D349" s="6" t="s">
        <v>2173</v>
      </c>
      <c r="F349" s="74">
        <v>1</v>
      </c>
      <c r="K349" s="74">
        <v>1</v>
      </c>
      <c r="M349" s="74">
        <v>1</v>
      </c>
    </row>
    <row r="350" spans="1:27">
      <c r="D350" s="6" t="s">
        <v>2177</v>
      </c>
      <c r="G350" s="74">
        <v>1</v>
      </c>
    </row>
    <row r="351" spans="1:27">
      <c r="D351" s="6" t="s">
        <v>2180</v>
      </c>
      <c r="L351" s="74">
        <v>1</v>
      </c>
    </row>
    <row r="352" spans="1:27">
      <c r="D352" s="6" t="s">
        <v>2188</v>
      </c>
      <c r="G352" s="74">
        <v>1</v>
      </c>
    </row>
    <row r="353" spans="4:17">
      <c r="D353" s="6" t="s">
        <v>2190</v>
      </c>
      <c r="E353" s="74">
        <v>1</v>
      </c>
      <c r="K353" s="74">
        <v>1</v>
      </c>
    </row>
    <row r="354" spans="4:17">
      <c r="D354" s="6" t="s">
        <v>2196</v>
      </c>
      <c r="E354" s="74">
        <v>1</v>
      </c>
      <c r="K354" s="74">
        <v>1</v>
      </c>
    </row>
    <row r="355" spans="4:17">
      <c r="D355" s="6" t="s">
        <v>2210</v>
      </c>
      <c r="G355" s="74">
        <v>1</v>
      </c>
    </row>
    <row r="356" spans="4:17">
      <c r="D356" s="6" t="s">
        <v>2228</v>
      </c>
      <c r="G356" s="74">
        <v>1</v>
      </c>
    </row>
    <row r="357" spans="4:17">
      <c r="D357" s="6" t="s">
        <v>2242</v>
      </c>
      <c r="F357" s="74">
        <v>1</v>
      </c>
      <c r="K357" s="74">
        <v>1</v>
      </c>
    </row>
    <row r="358" spans="4:17">
      <c r="D358" s="6" t="s">
        <v>2243</v>
      </c>
      <c r="Q358" s="72">
        <v>1</v>
      </c>
    </row>
    <row r="359" spans="4:17">
      <c r="D359" s="6" t="s">
        <v>2251</v>
      </c>
      <c r="G359" s="74">
        <v>1</v>
      </c>
    </row>
    <row r="360" spans="4:17">
      <c r="D360" s="6" t="s">
        <v>2253</v>
      </c>
      <c r="F360" s="74">
        <v>1</v>
      </c>
    </row>
    <row r="361" spans="4:17">
      <c r="D361" s="6" t="s">
        <v>2262</v>
      </c>
      <c r="E361" s="74">
        <v>1</v>
      </c>
      <c r="G361" s="74">
        <v>1</v>
      </c>
    </row>
    <row r="362" spans="4:17">
      <c r="D362" s="6" t="s">
        <v>2267</v>
      </c>
      <c r="H362" s="74">
        <v>1</v>
      </c>
    </row>
    <row r="363" spans="4:17">
      <c r="D363" s="6" t="s">
        <v>2271</v>
      </c>
      <c r="G363" s="74">
        <v>1</v>
      </c>
    </row>
    <row r="364" spans="4:17">
      <c r="D364" s="6" t="s">
        <v>2273</v>
      </c>
      <c r="G364" s="74">
        <v>1</v>
      </c>
    </row>
    <row r="365" spans="4:17">
      <c r="D365" s="6" t="s">
        <v>2275</v>
      </c>
      <c r="G365" s="74">
        <v>1</v>
      </c>
      <c r="K365" s="74">
        <v>1</v>
      </c>
      <c r="M365" s="74">
        <v>1</v>
      </c>
    </row>
    <row r="366" spans="4:17">
      <c r="D366" s="6" t="s">
        <v>2280</v>
      </c>
      <c r="H366" s="74">
        <v>1</v>
      </c>
    </row>
    <row r="367" spans="4:17">
      <c r="D367" s="6" t="s">
        <v>2298</v>
      </c>
      <c r="F367" s="74">
        <v>1</v>
      </c>
    </row>
    <row r="368" spans="4:17">
      <c r="D368" s="6" t="s">
        <v>2320</v>
      </c>
      <c r="F368" s="74">
        <v>1</v>
      </c>
      <c r="G368" s="74">
        <v>1</v>
      </c>
    </row>
    <row r="369" spans="4:20">
      <c r="D369" s="6" t="s">
        <v>2324</v>
      </c>
      <c r="K369" s="74">
        <v>1</v>
      </c>
      <c r="L369" s="74">
        <v>1</v>
      </c>
    </row>
    <row r="370" spans="4:20">
      <c r="D370" s="6" t="s">
        <v>2326</v>
      </c>
      <c r="E370" s="74">
        <v>1</v>
      </c>
      <c r="I370" s="74">
        <v>1</v>
      </c>
    </row>
    <row r="371" spans="4:20">
      <c r="D371" s="6" t="s">
        <v>529</v>
      </c>
      <c r="G371" s="74">
        <v>1</v>
      </c>
    </row>
    <row r="372" spans="4:20">
      <c r="D372" s="6" t="s">
        <v>2329</v>
      </c>
      <c r="O372" s="74">
        <v>1</v>
      </c>
    </row>
    <row r="373" spans="4:20">
      <c r="D373" s="6" t="s">
        <v>2332</v>
      </c>
      <c r="F373" s="74">
        <v>1</v>
      </c>
      <c r="O373" s="74">
        <v>1</v>
      </c>
    </row>
    <row r="374" spans="4:20">
      <c r="D374" s="6" t="s">
        <v>2337</v>
      </c>
      <c r="K374" s="74">
        <v>1</v>
      </c>
      <c r="R374" s="72">
        <v>1</v>
      </c>
    </row>
    <row r="375" spans="4:20">
      <c r="D375" s="6" t="s">
        <v>2342</v>
      </c>
      <c r="E375" s="74">
        <v>1</v>
      </c>
      <c r="G375" s="74">
        <v>1</v>
      </c>
      <c r="S375" s="72">
        <v>1</v>
      </c>
      <c r="T375" s="72">
        <v>1</v>
      </c>
    </row>
    <row r="376" spans="4:20">
      <c r="D376" s="6" t="s">
        <v>2353</v>
      </c>
      <c r="H376" s="74">
        <v>1</v>
      </c>
      <c r="K376" s="74">
        <v>1</v>
      </c>
    </row>
    <row r="377" spans="4:20">
      <c r="D377" s="6" t="s">
        <v>2359</v>
      </c>
      <c r="L377" s="74">
        <v>1</v>
      </c>
    </row>
    <row r="378" spans="4:20">
      <c r="D378" s="6" t="s">
        <v>2361</v>
      </c>
      <c r="P378" s="74">
        <v>1</v>
      </c>
    </row>
    <row r="379" spans="4:20">
      <c r="D379" s="6" t="s">
        <v>2373</v>
      </c>
      <c r="E379" s="74">
        <v>1</v>
      </c>
      <c r="K379" s="74">
        <v>1</v>
      </c>
    </row>
    <row r="380" spans="4:20">
      <c r="D380" s="6" t="s">
        <v>2378</v>
      </c>
      <c r="G380" s="74">
        <v>1</v>
      </c>
    </row>
    <row r="381" spans="4:20">
      <c r="D381" s="6" t="s">
        <v>2380</v>
      </c>
      <c r="K381" s="74">
        <v>1</v>
      </c>
      <c r="Q381" s="72">
        <v>1</v>
      </c>
    </row>
    <row r="382" spans="4:20">
      <c r="D382" s="6" t="s">
        <v>2385</v>
      </c>
      <c r="E382" s="74">
        <v>1</v>
      </c>
    </row>
    <row r="383" spans="4:20">
      <c r="D383" s="6" t="s">
        <v>2387</v>
      </c>
      <c r="I383" s="74">
        <v>1</v>
      </c>
    </row>
    <row r="384" spans="4:20">
      <c r="D384" s="6" t="s">
        <v>2389</v>
      </c>
      <c r="J384" s="74">
        <v>1</v>
      </c>
      <c r="K384" s="74">
        <v>1</v>
      </c>
    </row>
    <row r="385" spans="1:27">
      <c r="D385" s="6" t="s">
        <v>2395</v>
      </c>
      <c r="G385" s="74">
        <v>1</v>
      </c>
      <c r="M385" s="74">
        <v>1</v>
      </c>
    </row>
    <row r="386" spans="1:27">
      <c r="D386" s="6" t="s">
        <v>2402</v>
      </c>
      <c r="E386" s="74">
        <v>1</v>
      </c>
      <c r="G386" s="74">
        <v>1</v>
      </c>
    </row>
    <row r="387" spans="1:27">
      <c r="D387" s="6" t="s">
        <v>2405</v>
      </c>
      <c r="K387" s="74">
        <v>1</v>
      </c>
      <c r="N387" s="74">
        <v>1</v>
      </c>
    </row>
    <row r="388" spans="1:27">
      <c r="D388" s="6" t="s">
        <v>2411</v>
      </c>
      <c r="L388" s="74">
        <v>1</v>
      </c>
      <c r="Q388" s="72">
        <v>1</v>
      </c>
    </row>
    <row r="389" spans="1:27">
      <c r="D389" s="6" t="s">
        <v>2413</v>
      </c>
      <c r="P389" s="74">
        <v>1</v>
      </c>
    </row>
    <row r="390" spans="1:27">
      <c r="D390" s="6" t="s">
        <v>2417</v>
      </c>
      <c r="F390" s="74">
        <v>1</v>
      </c>
      <c r="I390" s="74">
        <v>1</v>
      </c>
      <c r="Q390" s="72">
        <v>1</v>
      </c>
    </row>
    <row r="391" spans="1:27">
      <c r="D391" s="6" t="s">
        <v>2421</v>
      </c>
      <c r="E391" s="74">
        <v>1</v>
      </c>
      <c r="M391" s="74">
        <v>1</v>
      </c>
    </row>
    <row r="392" spans="1:27">
      <c r="D392" s="6" t="s">
        <v>2427</v>
      </c>
      <c r="F392" s="74">
        <v>1</v>
      </c>
      <c r="R392" s="72">
        <v>1</v>
      </c>
    </row>
    <row r="393" spans="1:27">
      <c r="D393" s="6" t="s">
        <v>2430</v>
      </c>
      <c r="G393" s="74">
        <v>1</v>
      </c>
    </row>
    <row r="394" spans="1:27">
      <c r="D394" s="6" t="s">
        <v>2435</v>
      </c>
      <c r="F394" s="74">
        <v>1</v>
      </c>
      <c r="G394" s="74">
        <v>1</v>
      </c>
    </row>
    <row r="395" spans="1:27">
      <c r="D395" s="6" t="s">
        <v>2441</v>
      </c>
      <c r="E395" s="74">
        <v>1</v>
      </c>
    </row>
    <row r="396" spans="1:27">
      <c r="D396" s="6" t="s">
        <v>2449</v>
      </c>
      <c r="K396" s="74">
        <v>1</v>
      </c>
      <c r="M396" s="74">
        <v>1</v>
      </c>
    </row>
    <row r="397" spans="1:27">
      <c r="D397" s="6" t="s">
        <v>2451</v>
      </c>
      <c r="G397" s="74">
        <v>1</v>
      </c>
      <c r="J397" s="74">
        <v>1</v>
      </c>
      <c r="M397" s="74">
        <v>1</v>
      </c>
    </row>
    <row r="398" spans="1:27" s="74" customFormat="1">
      <c r="A398" s="72"/>
      <c r="B398" s="72"/>
      <c r="C398" s="72"/>
      <c r="D398" s="6" t="s">
        <v>2454</v>
      </c>
      <c r="F398" s="74">
        <v>1</v>
      </c>
      <c r="K398" s="74">
        <v>1</v>
      </c>
      <c r="Q398" s="72"/>
      <c r="R398" s="72"/>
      <c r="S398" s="72"/>
      <c r="T398" s="72"/>
      <c r="U398" s="72"/>
      <c r="V398" s="72"/>
      <c r="W398" s="72"/>
      <c r="X398" s="72"/>
      <c r="Y398" s="72"/>
      <c r="Z398" s="72"/>
      <c r="AA398" s="72"/>
    </row>
    <row r="399" spans="1:27" s="74" customFormat="1">
      <c r="A399" s="72"/>
      <c r="B399" s="72"/>
      <c r="C399" s="72"/>
      <c r="D399" s="6" t="s">
        <v>2475</v>
      </c>
      <c r="I399" s="74">
        <v>1</v>
      </c>
      <c r="Q399" s="72"/>
      <c r="R399" s="72"/>
      <c r="S399" s="72"/>
      <c r="T399" s="72"/>
      <c r="U399" s="72"/>
      <c r="V399" s="72"/>
      <c r="W399" s="72"/>
      <c r="X399" s="72"/>
      <c r="Y399" s="72"/>
      <c r="Z399" s="72"/>
      <c r="AA399" s="72"/>
    </row>
    <row r="400" spans="1:27" s="74" customFormat="1">
      <c r="A400" s="72"/>
      <c r="B400" s="72"/>
      <c r="C400" s="72"/>
      <c r="D400" s="6" t="s">
        <v>2479</v>
      </c>
      <c r="K400" s="74">
        <v>1</v>
      </c>
      <c r="Q400" s="72"/>
      <c r="R400" s="72"/>
      <c r="S400" s="72"/>
      <c r="T400" s="72"/>
      <c r="U400" s="72"/>
      <c r="V400" s="72"/>
      <c r="W400" s="72"/>
      <c r="X400" s="72"/>
      <c r="Y400" s="72"/>
      <c r="Z400" s="72"/>
      <c r="AA400" s="72"/>
    </row>
    <row r="401" spans="1:27" s="74" customFormat="1">
      <c r="A401" s="72"/>
      <c r="B401" s="72"/>
      <c r="C401" s="72"/>
      <c r="D401" s="6" t="s">
        <v>2482</v>
      </c>
      <c r="I401" s="74">
        <v>1</v>
      </c>
      <c r="Q401" s="72"/>
      <c r="R401" s="72"/>
      <c r="S401" s="72"/>
      <c r="T401" s="72"/>
      <c r="U401" s="72"/>
      <c r="V401" s="72"/>
      <c r="W401" s="72"/>
      <c r="X401" s="72"/>
      <c r="Y401" s="72"/>
      <c r="Z401" s="72"/>
      <c r="AA401" s="72"/>
    </row>
    <row r="402" spans="1:27" s="74" customFormat="1">
      <c r="A402" s="72"/>
      <c r="B402" s="72"/>
      <c r="C402" s="72"/>
      <c r="D402" s="6" t="s">
        <v>2484</v>
      </c>
      <c r="G402" s="74">
        <v>1</v>
      </c>
      <c r="Q402" s="72"/>
      <c r="R402" s="72"/>
      <c r="S402" s="72"/>
      <c r="T402" s="72"/>
      <c r="U402" s="72"/>
      <c r="V402" s="72"/>
      <c r="W402" s="72"/>
      <c r="X402" s="72"/>
      <c r="Y402" s="72"/>
      <c r="Z402" s="72"/>
      <c r="AA402" s="72"/>
    </row>
    <row r="403" spans="1:27" s="74" customFormat="1">
      <c r="A403" s="72"/>
      <c r="B403" s="72"/>
      <c r="C403" s="72"/>
      <c r="D403" s="6" t="s">
        <v>2486</v>
      </c>
      <c r="G403" s="74">
        <v>1</v>
      </c>
      <c r="Q403" s="72"/>
      <c r="R403" s="72"/>
      <c r="S403" s="72"/>
      <c r="T403" s="72"/>
      <c r="U403" s="72"/>
      <c r="V403" s="72"/>
      <c r="W403" s="72"/>
      <c r="X403" s="72"/>
      <c r="Y403" s="72"/>
      <c r="Z403" s="72"/>
      <c r="AA403" s="72"/>
    </row>
    <row r="404" spans="1:27" s="74" customFormat="1">
      <c r="A404" s="72"/>
      <c r="B404" s="72"/>
      <c r="C404" s="72"/>
      <c r="D404" s="6" t="s">
        <v>2512</v>
      </c>
      <c r="G404" s="74">
        <v>1</v>
      </c>
      <c r="K404" s="74">
        <v>1</v>
      </c>
      <c r="Q404" s="72"/>
      <c r="R404" s="72"/>
      <c r="S404" s="72"/>
      <c r="T404" s="72"/>
      <c r="U404" s="72"/>
      <c r="V404" s="72"/>
      <c r="W404" s="72"/>
      <c r="X404" s="72"/>
      <c r="Y404" s="72"/>
      <c r="Z404" s="72"/>
      <c r="AA404" s="72"/>
    </row>
    <row r="405" spans="1:27" s="74" customFormat="1">
      <c r="A405" s="72"/>
      <c r="B405" s="72"/>
      <c r="C405" s="72"/>
      <c r="D405" s="6" t="s">
        <v>2514</v>
      </c>
      <c r="E405" s="74">
        <v>1</v>
      </c>
      <c r="Q405" s="72"/>
      <c r="R405" s="72"/>
      <c r="S405" s="72"/>
      <c r="T405" s="72"/>
      <c r="U405" s="72"/>
      <c r="V405" s="72"/>
      <c r="W405" s="72"/>
      <c r="X405" s="72"/>
      <c r="Y405" s="72"/>
      <c r="Z405" s="72"/>
      <c r="AA405" s="72"/>
    </row>
    <row r="406" spans="1:27" s="74" customFormat="1">
      <c r="A406" s="72"/>
      <c r="B406" s="72"/>
      <c r="C406" s="72"/>
      <c r="D406" s="6" t="s">
        <v>2519</v>
      </c>
      <c r="G406" s="74">
        <v>1</v>
      </c>
      <c r="Q406" s="72"/>
      <c r="R406" s="72"/>
      <c r="S406" s="72"/>
      <c r="T406" s="72"/>
      <c r="U406" s="72"/>
      <c r="V406" s="72"/>
      <c r="W406" s="72"/>
      <c r="X406" s="72"/>
      <c r="Y406" s="72"/>
      <c r="Z406" s="72"/>
      <c r="AA406" s="72"/>
    </row>
    <row r="407" spans="1:27" s="74" customFormat="1">
      <c r="A407" s="72"/>
      <c r="B407" s="72"/>
      <c r="C407" s="72"/>
      <c r="D407" s="6" t="s">
        <v>2521</v>
      </c>
      <c r="G407" s="74">
        <v>1</v>
      </c>
      <c r="Q407" s="72"/>
      <c r="R407" s="72"/>
      <c r="S407" s="72"/>
      <c r="T407" s="72"/>
      <c r="U407" s="72"/>
      <c r="V407" s="72"/>
      <c r="W407" s="72"/>
      <c r="X407" s="72"/>
      <c r="Y407" s="72"/>
      <c r="Z407" s="72"/>
      <c r="AA407" s="72"/>
    </row>
    <row r="408" spans="1:27" s="74" customFormat="1">
      <c r="A408" s="72"/>
      <c r="B408" s="72"/>
      <c r="C408" s="72"/>
      <c r="D408" s="6" t="s">
        <v>2523</v>
      </c>
      <c r="G408" s="74">
        <v>1</v>
      </c>
      <c r="Q408" s="72"/>
      <c r="R408" s="72"/>
      <c r="S408" s="72"/>
      <c r="T408" s="72"/>
      <c r="U408" s="72"/>
      <c r="V408" s="72"/>
      <c r="W408" s="72"/>
      <c r="X408" s="72"/>
      <c r="Y408" s="72"/>
      <c r="Z408" s="72"/>
      <c r="AA408" s="72"/>
    </row>
    <row r="409" spans="1:27" s="74" customFormat="1">
      <c r="A409" s="72"/>
      <c r="B409" s="72"/>
      <c r="C409" s="72"/>
      <c r="D409" s="6" t="s">
        <v>2531</v>
      </c>
      <c r="I409" s="74">
        <v>1</v>
      </c>
      <c r="L409" s="74">
        <v>1</v>
      </c>
      <c r="Q409" s="72"/>
      <c r="R409" s="72"/>
      <c r="S409" s="72"/>
      <c r="T409" s="72"/>
      <c r="U409" s="72"/>
      <c r="V409" s="72"/>
      <c r="W409" s="72"/>
      <c r="X409" s="72"/>
      <c r="Y409" s="72"/>
      <c r="Z409" s="72"/>
      <c r="AA409" s="72"/>
    </row>
    <row r="410" spans="1:27" s="74" customFormat="1">
      <c r="A410" s="72"/>
      <c r="B410" s="72"/>
      <c r="C410" s="72"/>
      <c r="D410" s="6" t="s">
        <v>2538</v>
      </c>
      <c r="G410" s="74">
        <v>1</v>
      </c>
      <c r="L410" s="74">
        <v>1</v>
      </c>
      <c r="Q410" s="72"/>
      <c r="R410" s="72"/>
      <c r="S410" s="72"/>
      <c r="T410" s="72"/>
      <c r="U410" s="72"/>
      <c r="V410" s="72"/>
      <c r="W410" s="72"/>
      <c r="X410" s="72"/>
      <c r="Y410" s="72"/>
      <c r="Z410" s="72"/>
      <c r="AA410" s="72"/>
    </row>
    <row r="411" spans="1:27" s="74" customFormat="1">
      <c r="A411" s="72"/>
      <c r="B411" s="72"/>
      <c r="C411" s="72"/>
      <c r="D411" s="6" t="s">
        <v>2541</v>
      </c>
      <c r="E411" s="74">
        <v>1</v>
      </c>
      <c r="G411" s="74">
        <v>1</v>
      </c>
      <c r="Q411" s="72"/>
      <c r="R411" s="72"/>
      <c r="S411" s="72"/>
      <c r="T411" s="72"/>
      <c r="U411" s="72"/>
      <c r="V411" s="72"/>
      <c r="W411" s="72"/>
      <c r="X411" s="72"/>
      <c r="Y411" s="72"/>
      <c r="Z411" s="72"/>
      <c r="AA411" s="72"/>
    </row>
    <row r="412" spans="1:27" s="74" customFormat="1">
      <c r="A412" s="72"/>
      <c r="B412" s="72"/>
      <c r="C412" s="72"/>
      <c r="D412" s="6" t="s">
        <v>2543</v>
      </c>
      <c r="G412" s="74">
        <v>1</v>
      </c>
      <c r="Q412" s="72"/>
      <c r="R412" s="72"/>
      <c r="S412" s="72"/>
      <c r="T412" s="72"/>
      <c r="U412" s="72"/>
      <c r="V412" s="72"/>
      <c r="W412" s="72"/>
      <c r="X412" s="72"/>
      <c r="Y412" s="72"/>
      <c r="Z412" s="72"/>
      <c r="AA412" s="72"/>
    </row>
    <row r="413" spans="1:27">
      <c r="D413" s="6" t="s">
        <v>2546</v>
      </c>
      <c r="F413" s="74">
        <v>1</v>
      </c>
    </row>
    <row r="414" spans="1:27">
      <c r="D414" s="6" t="s">
        <v>2549</v>
      </c>
      <c r="T414" s="72">
        <v>1</v>
      </c>
    </row>
    <row r="415" spans="1:27">
      <c r="D415" s="6" t="s">
        <v>2551</v>
      </c>
      <c r="K415" s="74">
        <v>1</v>
      </c>
    </row>
    <row r="416" spans="1:27">
      <c r="D416" s="6" t="s">
        <v>2553</v>
      </c>
      <c r="G416" s="74">
        <v>1</v>
      </c>
    </row>
    <row r="417" spans="4:16">
      <c r="D417" s="6" t="s">
        <v>2563</v>
      </c>
      <c r="E417" s="74">
        <v>1</v>
      </c>
      <c r="M417" s="74">
        <v>1</v>
      </c>
    </row>
    <row r="418" spans="4:16">
      <c r="D418" s="6" t="s">
        <v>2569</v>
      </c>
      <c r="L418" s="74">
        <v>1</v>
      </c>
    </row>
    <row r="419" spans="4:16">
      <c r="D419" s="6" t="s">
        <v>2576</v>
      </c>
      <c r="I419" s="74">
        <v>1</v>
      </c>
    </row>
    <row r="420" spans="4:16">
      <c r="D420" s="6" t="s">
        <v>2578</v>
      </c>
      <c r="E420" s="74">
        <v>1</v>
      </c>
    </row>
    <row r="421" spans="4:16">
      <c r="D421" s="6" t="s">
        <v>2580</v>
      </c>
      <c r="F421" s="74">
        <v>1</v>
      </c>
      <c r="G421" s="74">
        <v>1</v>
      </c>
    </row>
    <row r="422" spans="4:16">
      <c r="D422" s="6" t="s">
        <v>2593</v>
      </c>
      <c r="K422" s="74">
        <v>1</v>
      </c>
      <c r="P422" s="74">
        <v>1</v>
      </c>
    </row>
    <row r="423" spans="4:16">
      <c r="D423" s="6" t="s">
        <v>2596</v>
      </c>
      <c r="E423" s="74">
        <v>1</v>
      </c>
    </row>
    <row r="424" spans="4:16">
      <c r="D424" s="6" t="s">
        <v>2616</v>
      </c>
      <c r="E424" s="74">
        <v>1</v>
      </c>
    </row>
    <row r="425" spans="4:16">
      <c r="D425" s="6" t="s">
        <v>2618</v>
      </c>
      <c r="E425" s="74">
        <v>1</v>
      </c>
      <c r="G425" s="74">
        <v>1</v>
      </c>
      <c r="K425" s="74">
        <v>1</v>
      </c>
    </row>
    <row r="426" spans="4:16">
      <c r="D426" s="6" t="s">
        <v>2626</v>
      </c>
      <c r="E426" s="74">
        <v>1</v>
      </c>
    </row>
    <row r="427" spans="4:16">
      <c r="D427" s="6" t="s">
        <v>2630</v>
      </c>
      <c r="G427" s="74">
        <v>1</v>
      </c>
      <c r="I427" s="74">
        <v>1</v>
      </c>
    </row>
    <row r="428" spans="4:16">
      <c r="D428" s="6" t="s">
        <v>2640</v>
      </c>
      <c r="E428" s="74">
        <v>1</v>
      </c>
      <c r="I428" s="74">
        <v>1</v>
      </c>
    </row>
    <row r="429" spans="4:16">
      <c r="D429" s="6" t="s">
        <v>2645</v>
      </c>
      <c r="I429" s="74">
        <v>1</v>
      </c>
    </row>
    <row r="430" spans="4:16">
      <c r="D430" s="6" t="s">
        <v>2648</v>
      </c>
      <c r="E430" s="74">
        <v>1</v>
      </c>
      <c r="F430" s="74">
        <v>1</v>
      </c>
    </row>
    <row r="431" spans="4:16">
      <c r="D431" s="6" t="s">
        <v>2650</v>
      </c>
      <c r="I431" s="74">
        <v>1</v>
      </c>
      <c r="L431" s="74">
        <v>1</v>
      </c>
    </row>
    <row r="432" spans="4:16">
      <c r="D432" s="6" t="s">
        <v>2653</v>
      </c>
      <c r="G432" s="74">
        <v>1</v>
      </c>
    </row>
    <row r="433" spans="4:20">
      <c r="D433" s="6" t="s">
        <v>2664</v>
      </c>
      <c r="K433" s="74">
        <v>1</v>
      </c>
    </row>
    <row r="434" spans="4:20">
      <c r="D434" s="6" t="s">
        <v>2666</v>
      </c>
      <c r="K434" s="74">
        <v>1</v>
      </c>
    </row>
    <row r="435" spans="4:20">
      <c r="D435" s="6" t="s">
        <v>2673</v>
      </c>
      <c r="K435" s="74">
        <v>1</v>
      </c>
    </row>
    <row r="436" spans="4:20">
      <c r="D436" s="6" t="s">
        <v>2675</v>
      </c>
      <c r="E436" s="74">
        <v>1</v>
      </c>
      <c r="Q436" s="72">
        <v>1</v>
      </c>
    </row>
    <row r="437" spans="4:20">
      <c r="D437" s="6" t="s">
        <v>2685</v>
      </c>
      <c r="F437" s="74">
        <v>1</v>
      </c>
      <c r="G437" s="74">
        <v>1</v>
      </c>
    </row>
    <row r="438" spans="4:20">
      <c r="D438" s="6" t="s">
        <v>2698</v>
      </c>
      <c r="E438" s="74">
        <v>1</v>
      </c>
    </row>
    <row r="439" spans="4:20">
      <c r="D439" s="6" t="s">
        <v>2700</v>
      </c>
      <c r="H439" s="74">
        <v>1</v>
      </c>
      <c r="K439" s="74">
        <v>1</v>
      </c>
    </row>
    <row r="440" spans="4:20">
      <c r="D440" s="6" t="s">
        <v>2706</v>
      </c>
      <c r="I440" s="74">
        <v>1</v>
      </c>
      <c r="K440" s="74">
        <v>1</v>
      </c>
    </row>
    <row r="441" spans="4:20">
      <c r="D441" s="6" t="s">
        <v>2713</v>
      </c>
      <c r="F441" s="74">
        <v>1</v>
      </c>
    </row>
    <row r="442" spans="4:20">
      <c r="D442" s="6" t="s">
        <v>2722</v>
      </c>
      <c r="T442" s="72">
        <v>1</v>
      </c>
    </row>
    <row r="443" spans="4:20">
      <c r="D443" s="6" t="s">
        <v>2732</v>
      </c>
      <c r="F443" s="74">
        <v>1</v>
      </c>
      <c r="G443" s="74">
        <v>1</v>
      </c>
    </row>
    <row r="444" spans="4:20">
      <c r="D444" s="6" t="s">
        <v>2734</v>
      </c>
      <c r="I444" s="74">
        <v>1</v>
      </c>
    </row>
    <row r="445" spans="4:20">
      <c r="D445" s="6" t="s">
        <v>2743</v>
      </c>
      <c r="P445" s="74">
        <v>1</v>
      </c>
      <c r="R445" s="72">
        <v>1</v>
      </c>
    </row>
    <row r="446" spans="4:20">
      <c r="D446" s="6" t="s">
        <v>2523</v>
      </c>
      <c r="G446" s="74">
        <v>1</v>
      </c>
    </row>
    <row r="447" spans="4:20">
      <c r="D447" s="6" t="s">
        <v>2752</v>
      </c>
      <c r="G447" s="74">
        <v>1</v>
      </c>
    </row>
    <row r="448" spans="4:20">
      <c r="D448" s="6" t="s">
        <v>2754</v>
      </c>
      <c r="G448" s="74">
        <v>1</v>
      </c>
    </row>
    <row r="449" spans="4:20">
      <c r="D449" s="6" t="s">
        <v>2760</v>
      </c>
      <c r="G449" s="74">
        <v>1</v>
      </c>
      <c r="K449" s="74">
        <v>1</v>
      </c>
    </row>
    <row r="450" spans="4:20">
      <c r="D450" s="6" t="s">
        <v>2765</v>
      </c>
      <c r="N450" s="74">
        <v>1</v>
      </c>
    </row>
    <row r="451" spans="4:20">
      <c r="D451" s="6" t="s">
        <v>2767</v>
      </c>
      <c r="M451" s="74">
        <v>1</v>
      </c>
    </row>
    <row r="452" spans="4:20">
      <c r="D452" s="6" t="s">
        <v>2769</v>
      </c>
      <c r="E452" s="74">
        <v>1</v>
      </c>
      <c r="G452" s="74">
        <v>1</v>
      </c>
    </row>
    <row r="453" spans="4:20">
      <c r="D453" s="6" t="s">
        <v>2775</v>
      </c>
      <c r="E453" s="74">
        <v>1</v>
      </c>
      <c r="T453" s="72">
        <v>1</v>
      </c>
    </row>
    <row r="454" spans="4:20">
      <c r="D454" s="6" t="s">
        <v>2777</v>
      </c>
      <c r="K454" s="74">
        <v>1</v>
      </c>
    </row>
    <row r="455" spans="4:20">
      <c r="D455" s="6" t="s">
        <v>2780</v>
      </c>
      <c r="K455" s="74">
        <v>1</v>
      </c>
    </row>
    <row r="456" spans="4:20">
      <c r="D456" s="6" t="s">
        <v>2782</v>
      </c>
      <c r="L456" s="74">
        <v>1</v>
      </c>
    </row>
    <row r="457" spans="4:20">
      <c r="D457" s="6" t="s">
        <v>2785</v>
      </c>
      <c r="G457" s="74">
        <v>1</v>
      </c>
    </row>
    <row r="458" spans="4:20">
      <c r="D458" s="6" t="s">
        <v>2787</v>
      </c>
      <c r="E458" s="74">
        <v>1</v>
      </c>
      <c r="F458" s="74">
        <v>1</v>
      </c>
      <c r="G458" s="74">
        <v>1</v>
      </c>
    </row>
    <row r="459" spans="4:20">
      <c r="D459" s="6" t="s">
        <v>2798</v>
      </c>
      <c r="L459" s="74">
        <v>1</v>
      </c>
    </row>
    <row r="460" spans="4:20">
      <c r="D460" s="6" t="s">
        <v>2809</v>
      </c>
      <c r="F460" s="74">
        <v>1</v>
      </c>
      <c r="G460" s="74">
        <v>1</v>
      </c>
      <c r="K460" s="74">
        <v>1</v>
      </c>
    </row>
    <row r="461" spans="4:20">
      <c r="D461" s="6" t="s">
        <v>2813</v>
      </c>
      <c r="K461" s="74">
        <v>1</v>
      </c>
    </row>
    <row r="462" spans="4:20">
      <c r="D462" s="6" t="s">
        <v>2815</v>
      </c>
      <c r="K462" s="74">
        <v>1</v>
      </c>
      <c r="L462" s="74">
        <v>1</v>
      </c>
    </row>
    <row r="463" spans="4:20">
      <c r="D463" s="6" t="s">
        <v>2817</v>
      </c>
      <c r="O463" s="74">
        <v>1</v>
      </c>
    </row>
    <row r="464" spans="4:20">
      <c r="D464" s="6" t="s">
        <v>2823</v>
      </c>
      <c r="F464" s="74">
        <v>1</v>
      </c>
    </row>
    <row r="465" spans="4:20">
      <c r="D465" s="6" t="s">
        <v>2835</v>
      </c>
      <c r="M465" s="74">
        <v>1</v>
      </c>
    </row>
    <row r="466" spans="4:20">
      <c r="D466" s="6" t="s">
        <v>2837</v>
      </c>
      <c r="L466" s="74">
        <v>1</v>
      </c>
    </row>
    <row r="467" spans="4:20">
      <c r="D467" s="6" t="s">
        <v>2839</v>
      </c>
      <c r="F467" s="74">
        <v>1</v>
      </c>
      <c r="K467" s="74">
        <v>1</v>
      </c>
    </row>
    <row r="468" spans="4:20">
      <c r="D468" s="6" t="s">
        <v>2844</v>
      </c>
      <c r="G468" s="74">
        <v>1</v>
      </c>
    </row>
    <row r="469" spans="4:20">
      <c r="D469" s="6" t="s">
        <v>2855</v>
      </c>
      <c r="E469" s="74">
        <v>1</v>
      </c>
      <c r="K469" s="74">
        <v>1</v>
      </c>
    </row>
    <row r="470" spans="4:20">
      <c r="D470" s="6" t="s">
        <v>2864</v>
      </c>
      <c r="G470" s="74">
        <v>1</v>
      </c>
      <c r="H470" s="74">
        <v>1</v>
      </c>
      <c r="P470" s="74">
        <v>1</v>
      </c>
    </row>
    <row r="471" spans="4:20">
      <c r="D471" s="6" t="s">
        <v>2868</v>
      </c>
      <c r="I471" s="74">
        <v>1</v>
      </c>
    </row>
    <row r="472" spans="4:20">
      <c r="D472" s="6" t="s">
        <v>2878</v>
      </c>
      <c r="I472" s="74">
        <v>1</v>
      </c>
    </row>
    <row r="473" spans="4:20">
      <c r="D473" s="6" t="s">
        <v>2880</v>
      </c>
      <c r="I473" s="74">
        <v>1</v>
      </c>
    </row>
    <row r="474" spans="4:20">
      <c r="D474" s="6" t="s">
        <v>2882</v>
      </c>
      <c r="G474" s="74">
        <v>1</v>
      </c>
    </row>
    <row r="475" spans="4:20">
      <c r="D475" s="6" t="s">
        <v>2884</v>
      </c>
      <c r="E475" s="74">
        <v>1</v>
      </c>
    </row>
    <row r="476" spans="4:20">
      <c r="D476" s="6" t="s">
        <v>2895</v>
      </c>
      <c r="E476" s="74">
        <v>1</v>
      </c>
      <c r="L476" s="74">
        <v>1</v>
      </c>
      <c r="T476" s="72">
        <v>1</v>
      </c>
    </row>
    <row r="477" spans="4:20">
      <c r="D477" s="6" t="s">
        <v>2900</v>
      </c>
      <c r="F477" s="74">
        <v>1</v>
      </c>
    </row>
    <row r="478" spans="4:20">
      <c r="D478" s="6" t="s">
        <v>2902</v>
      </c>
      <c r="L478" s="74">
        <v>1</v>
      </c>
    </row>
    <row r="479" spans="4:20">
      <c r="D479" s="6" t="s">
        <v>2904</v>
      </c>
      <c r="I479" s="74">
        <v>1</v>
      </c>
    </row>
    <row r="480" spans="4:20">
      <c r="D480" s="6" t="s">
        <v>2909</v>
      </c>
      <c r="L480" s="74">
        <v>1</v>
      </c>
    </row>
    <row r="481" spans="1:27">
      <c r="D481" s="6" t="s">
        <v>2921</v>
      </c>
      <c r="I481" s="74">
        <v>1</v>
      </c>
      <c r="T481" s="72">
        <v>1</v>
      </c>
    </row>
    <row r="482" spans="1:27">
      <c r="D482" s="6" t="s">
        <v>2924</v>
      </c>
      <c r="K482" s="74">
        <v>1</v>
      </c>
    </row>
    <row r="483" spans="1:27">
      <c r="D483" s="6" t="s">
        <v>2931</v>
      </c>
      <c r="E483" s="74">
        <v>1</v>
      </c>
    </row>
    <row r="484" spans="1:27">
      <c r="D484" s="6" t="s">
        <v>2937</v>
      </c>
      <c r="G484" s="74">
        <v>1</v>
      </c>
    </row>
    <row r="485" spans="1:27">
      <c r="D485" s="6" t="s">
        <v>2939</v>
      </c>
      <c r="L485" s="74">
        <v>1</v>
      </c>
    </row>
    <row r="486" spans="1:27">
      <c r="D486" s="6" t="s">
        <v>2943</v>
      </c>
      <c r="F486" s="74">
        <v>1</v>
      </c>
      <c r="G486" s="74">
        <v>1</v>
      </c>
    </row>
    <row r="487" spans="1:27">
      <c r="D487" s="6" t="s">
        <v>2947</v>
      </c>
      <c r="G487" s="74">
        <v>1</v>
      </c>
    </row>
    <row r="488" spans="1:27">
      <c r="D488" s="6" t="s">
        <v>2951</v>
      </c>
      <c r="G488" s="74">
        <v>1</v>
      </c>
      <c r="M488" s="74">
        <v>1</v>
      </c>
    </row>
    <row r="489" spans="1:27" s="74" customFormat="1">
      <c r="A489" s="72"/>
      <c r="B489" s="72"/>
      <c r="C489" s="72"/>
      <c r="D489" s="6" t="s">
        <v>2963</v>
      </c>
      <c r="L489" s="74">
        <v>1</v>
      </c>
      <c r="Q489" s="72"/>
      <c r="R489" s="72"/>
      <c r="S489" s="72"/>
      <c r="T489" s="72"/>
      <c r="U489" s="72"/>
      <c r="V489" s="72"/>
      <c r="W489" s="72"/>
      <c r="X489" s="72"/>
      <c r="Y489" s="72"/>
      <c r="Z489" s="72"/>
      <c r="AA489" s="72"/>
    </row>
    <row r="490" spans="1:27" s="74" customFormat="1">
      <c r="A490" s="72"/>
      <c r="B490" s="72"/>
      <c r="C490" s="72"/>
      <c r="D490" s="6" t="s">
        <v>2978</v>
      </c>
      <c r="F490" s="74">
        <v>1</v>
      </c>
      <c r="I490" s="74">
        <v>1</v>
      </c>
      <c r="Q490" s="72"/>
      <c r="R490" s="72"/>
      <c r="S490" s="72"/>
      <c r="T490" s="72"/>
      <c r="U490" s="72"/>
      <c r="V490" s="72"/>
      <c r="W490" s="72"/>
      <c r="X490" s="72"/>
      <c r="Y490" s="72"/>
      <c r="Z490" s="72"/>
      <c r="AA490" s="72"/>
    </row>
    <row r="491" spans="1:27" s="74" customFormat="1">
      <c r="A491" s="72"/>
      <c r="B491" s="72"/>
      <c r="C491" s="72"/>
      <c r="D491" s="6" t="s">
        <v>2982</v>
      </c>
      <c r="F491" s="74">
        <v>1</v>
      </c>
      <c r="Q491" s="72"/>
      <c r="R491" s="72"/>
      <c r="S491" s="72"/>
      <c r="T491" s="72"/>
      <c r="U491" s="72"/>
      <c r="V491" s="72"/>
      <c r="W491" s="72"/>
      <c r="X491" s="72"/>
      <c r="Y491" s="72"/>
      <c r="Z491" s="72"/>
      <c r="AA491" s="72"/>
    </row>
    <row r="492" spans="1:27" s="74" customFormat="1">
      <c r="A492" s="72"/>
      <c r="B492" s="72"/>
      <c r="C492" s="72"/>
      <c r="D492" s="6" t="s">
        <v>2984</v>
      </c>
      <c r="K492" s="74">
        <v>1</v>
      </c>
      <c r="Q492" s="72"/>
      <c r="R492" s="72"/>
      <c r="S492" s="72"/>
      <c r="T492" s="72"/>
      <c r="U492" s="72"/>
      <c r="V492" s="72"/>
      <c r="W492" s="72"/>
      <c r="X492" s="72"/>
      <c r="Y492" s="72"/>
      <c r="Z492" s="72"/>
      <c r="AA492" s="72"/>
    </row>
    <row r="493" spans="1:27" s="74" customFormat="1">
      <c r="A493" s="72"/>
      <c r="B493" s="72"/>
      <c r="C493" s="72"/>
      <c r="D493" s="6" t="s">
        <v>2987</v>
      </c>
      <c r="Q493" s="72"/>
      <c r="R493" s="72"/>
      <c r="S493" s="72">
        <v>1</v>
      </c>
      <c r="T493" s="72"/>
      <c r="U493" s="72"/>
      <c r="V493" s="72"/>
      <c r="W493" s="72"/>
      <c r="X493" s="72"/>
      <c r="Y493" s="72"/>
      <c r="Z493" s="72"/>
      <c r="AA493" s="72"/>
    </row>
    <row r="494" spans="1:27" s="74" customFormat="1">
      <c r="A494" s="72"/>
      <c r="B494" s="72"/>
      <c r="C494" s="72"/>
      <c r="D494" s="6" t="s">
        <v>848</v>
      </c>
      <c r="G494" s="74">
        <v>1</v>
      </c>
      <c r="Q494" s="72"/>
      <c r="R494" s="72"/>
      <c r="S494" s="72"/>
      <c r="T494" s="72"/>
      <c r="U494" s="72"/>
      <c r="V494" s="72"/>
      <c r="W494" s="72"/>
      <c r="X494" s="72"/>
      <c r="Y494" s="72"/>
      <c r="Z494" s="72"/>
      <c r="AA494" s="72"/>
    </row>
    <row r="495" spans="1:27" s="74" customFormat="1">
      <c r="A495" s="72"/>
      <c r="B495" s="72"/>
      <c r="C495" s="72"/>
      <c r="D495" s="6" t="s">
        <v>2989</v>
      </c>
      <c r="F495" s="74">
        <v>1</v>
      </c>
      <c r="Q495" s="72"/>
      <c r="R495" s="72"/>
      <c r="S495" s="72"/>
      <c r="T495" s="72"/>
      <c r="U495" s="72"/>
      <c r="V495" s="72"/>
      <c r="W495" s="72"/>
      <c r="X495" s="72"/>
      <c r="Y495" s="72"/>
      <c r="Z495" s="72"/>
      <c r="AA495" s="72"/>
    </row>
    <row r="496" spans="1:27" s="74" customFormat="1">
      <c r="A496" s="72"/>
      <c r="B496" s="72"/>
      <c r="C496" s="72"/>
      <c r="D496" s="6" t="s">
        <v>2993</v>
      </c>
      <c r="F496" s="74">
        <v>1</v>
      </c>
      <c r="I496" s="74">
        <v>1</v>
      </c>
      <c r="Q496" s="72"/>
      <c r="R496" s="72"/>
      <c r="S496" s="72"/>
      <c r="T496" s="72"/>
      <c r="U496" s="72"/>
      <c r="V496" s="72"/>
      <c r="W496" s="72"/>
      <c r="X496" s="72"/>
      <c r="Y496" s="72"/>
      <c r="Z496" s="72"/>
      <c r="AA496" s="72"/>
    </row>
    <row r="497" spans="1:27" s="74" customFormat="1">
      <c r="A497" s="72"/>
      <c r="B497" s="72"/>
      <c r="C497" s="72"/>
      <c r="D497" s="6" t="s">
        <v>2995</v>
      </c>
      <c r="E497" s="74">
        <v>1</v>
      </c>
      <c r="Q497" s="72"/>
      <c r="R497" s="72"/>
      <c r="S497" s="72"/>
      <c r="T497" s="72"/>
      <c r="U497" s="72"/>
      <c r="V497" s="72"/>
      <c r="W497" s="72"/>
      <c r="X497" s="72"/>
      <c r="Y497" s="72"/>
      <c r="Z497" s="72"/>
      <c r="AA497" s="72"/>
    </row>
    <row r="498" spans="1:27" s="74" customFormat="1">
      <c r="A498" s="72"/>
      <c r="B498" s="72"/>
      <c r="C498" s="72"/>
      <c r="D498" s="6" t="s">
        <v>2997</v>
      </c>
      <c r="E498" s="74">
        <v>1</v>
      </c>
      <c r="F498" s="74">
        <v>1</v>
      </c>
      <c r="Q498" s="72"/>
      <c r="R498" s="72"/>
      <c r="S498" s="72"/>
      <c r="T498" s="72"/>
      <c r="U498" s="72"/>
      <c r="V498" s="72"/>
      <c r="W498" s="72"/>
      <c r="X498" s="72"/>
      <c r="Y498" s="72"/>
      <c r="Z498" s="72"/>
      <c r="AA498" s="72"/>
    </row>
    <row r="499" spans="1:27" s="74" customFormat="1">
      <c r="A499" s="72"/>
      <c r="B499" s="72"/>
      <c r="C499" s="72"/>
      <c r="D499" s="6" t="s">
        <v>2999</v>
      </c>
      <c r="I499" s="74">
        <v>1</v>
      </c>
      <c r="Q499" s="72"/>
      <c r="R499" s="72"/>
      <c r="S499" s="72"/>
      <c r="T499" s="72"/>
      <c r="U499" s="72"/>
      <c r="V499" s="72"/>
      <c r="W499" s="72"/>
      <c r="X499" s="72"/>
      <c r="Y499" s="72"/>
      <c r="Z499" s="72"/>
      <c r="AA499" s="72"/>
    </row>
    <row r="500" spans="1:27" s="74" customFormat="1">
      <c r="A500" s="72"/>
      <c r="B500" s="72"/>
      <c r="C500" s="72"/>
      <c r="D500" s="6" t="s">
        <v>3008</v>
      </c>
      <c r="G500" s="74">
        <v>1</v>
      </c>
      <c r="Q500" s="72"/>
      <c r="R500" s="72"/>
      <c r="S500" s="72"/>
      <c r="T500" s="72"/>
      <c r="U500" s="72"/>
      <c r="V500" s="72"/>
      <c r="W500" s="72"/>
      <c r="X500" s="72"/>
      <c r="Y500" s="72"/>
      <c r="Z500" s="72"/>
      <c r="AA500" s="72"/>
    </row>
    <row r="501" spans="1:27" s="74" customFormat="1">
      <c r="A501" s="72"/>
      <c r="B501" s="72"/>
      <c r="C501" s="72"/>
      <c r="D501" s="6" t="s">
        <v>3010</v>
      </c>
      <c r="F501" s="74">
        <v>1</v>
      </c>
      <c r="Q501" s="72"/>
      <c r="R501" s="72"/>
      <c r="S501" s="72"/>
      <c r="T501" s="72"/>
      <c r="U501" s="72"/>
      <c r="V501" s="72"/>
      <c r="W501" s="72"/>
      <c r="X501" s="72"/>
      <c r="Y501" s="72"/>
      <c r="Z501" s="72"/>
      <c r="AA501" s="72"/>
    </row>
    <row r="502" spans="1:27" s="74" customFormat="1">
      <c r="A502" s="72"/>
      <c r="B502" s="72"/>
      <c r="C502" s="72"/>
      <c r="D502" s="6" t="s">
        <v>3017</v>
      </c>
      <c r="F502" s="74">
        <v>1</v>
      </c>
      <c r="I502" s="74">
        <v>1</v>
      </c>
      <c r="L502" s="74">
        <v>1</v>
      </c>
      <c r="Q502" s="72"/>
      <c r="R502" s="72"/>
      <c r="S502" s="72"/>
      <c r="T502" s="72"/>
      <c r="U502" s="72"/>
      <c r="V502" s="72"/>
      <c r="W502" s="72"/>
      <c r="X502" s="72"/>
      <c r="Y502" s="72"/>
      <c r="Z502" s="72"/>
      <c r="AA502" s="72"/>
    </row>
    <row r="503" spans="1:27" s="74" customFormat="1">
      <c r="A503" s="72"/>
      <c r="B503" s="72"/>
      <c r="C503" s="72"/>
      <c r="D503" s="6" t="s">
        <v>3020</v>
      </c>
      <c r="O503" s="74">
        <v>1</v>
      </c>
      <c r="Q503" s="72"/>
      <c r="R503" s="72"/>
      <c r="S503" s="72"/>
      <c r="T503" s="72"/>
      <c r="U503" s="72"/>
      <c r="V503" s="72"/>
      <c r="W503" s="72"/>
      <c r="X503" s="72"/>
      <c r="Y503" s="72"/>
      <c r="Z503" s="72"/>
      <c r="AA503" s="72"/>
    </row>
    <row r="504" spans="1:27" s="74" customFormat="1">
      <c r="A504" s="72"/>
      <c r="B504" s="72"/>
      <c r="C504" s="72"/>
      <c r="D504" s="6" t="s">
        <v>3026</v>
      </c>
      <c r="K504" s="74">
        <v>1</v>
      </c>
      <c r="L504" s="74">
        <v>1</v>
      </c>
      <c r="Q504" s="72"/>
      <c r="R504" s="72"/>
      <c r="S504" s="72"/>
      <c r="T504" s="72"/>
      <c r="U504" s="72"/>
      <c r="V504" s="72"/>
      <c r="W504" s="72"/>
      <c r="X504" s="72"/>
      <c r="Y504" s="72"/>
      <c r="Z504" s="72"/>
      <c r="AA504" s="72"/>
    </row>
    <row r="505" spans="1:27">
      <c r="D505" s="6" t="s">
        <v>3033</v>
      </c>
      <c r="K505" s="74">
        <v>1</v>
      </c>
    </row>
    <row r="506" spans="1:27">
      <c r="D506" s="6" t="s">
        <v>3049</v>
      </c>
      <c r="E506" s="74">
        <v>1</v>
      </c>
    </row>
    <row r="507" spans="1:27">
      <c r="D507" s="6" t="s">
        <v>3051</v>
      </c>
      <c r="I507" s="74">
        <v>1</v>
      </c>
    </row>
    <row r="508" spans="1:27">
      <c r="D508" s="6" t="s">
        <v>3054</v>
      </c>
      <c r="G508" s="74">
        <v>1</v>
      </c>
      <c r="K508" s="74">
        <v>1</v>
      </c>
    </row>
    <row r="509" spans="1:27">
      <c r="D509" s="6" t="s">
        <v>3056</v>
      </c>
      <c r="G509" s="74">
        <v>1</v>
      </c>
    </row>
    <row r="510" spans="1:27">
      <c r="D510" s="6" t="s">
        <v>3064</v>
      </c>
      <c r="I510" s="74">
        <v>1</v>
      </c>
    </row>
    <row r="511" spans="1:27">
      <c r="D511" s="6" t="s">
        <v>3069</v>
      </c>
      <c r="G511" s="74">
        <v>1</v>
      </c>
      <c r="K511" s="74">
        <v>1</v>
      </c>
    </row>
    <row r="512" spans="1:27">
      <c r="D512" s="6" t="s">
        <v>3075</v>
      </c>
      <c r="I512" s="74">
        <v>1</v>
      </c>
    </row>
    <row r="513" spans="4:20">
      <c r="D513" s="6" t="s">
        <v>3081</v>
      </c>
      <c r="E513" s="74">
        <v>1</v>
      </c>
      <c r="G513" s="74">
        <v>1</v>
      </c>
    </row>
    <row r="514" spans="4:20">
      <c r="D514" s="6" t="s">
        <v>3084</v>
      </c>
      <c r="K514" s="74">
        <v>1</v>
      </c>
    </row>
    <row r="515" spans="4:20">
      <c r="D515" s="6" t="s">
        <v>3090</v>
      </c>
      <c r="F515" s="74">
        <v>1</v>
      </c>
      <c r="L515" s="74">
        <v>1</v>
      </c>
    </row>
    <row r="516" spans="4:20">
      <c r="D516" s="6" t="s">
        <v>3097</v>
      </c>
      <c r="I516" s="74">
        <v>1</v>
      </c>
    </row>
    <row r="517" spans="4:20">
      <c r="D517" s="6" t="s">
        <v>3099</v>
      </c>
      <c r="G517" s="74">
        <v>1</v>
      </c>
      <c r="K517" s="74">
        <v>1</v>
      </c>
    </row>
    <row r="518" spans="4:20">
      <c r="D518" s="6" t="s">
        <v>3102</v>
      </c>
      <c r="L518" s="74">
        <v>1</v>
      </c>
    </row>
    <row r="519" spans="4:20">
      <c r="D519" s="6" t="s">
        <v>3104</v>
      </c>
      <c r="G519" s="74">
        <v>1</v>
      </c>
    </row>
    <row r="520" spans="4:20">
      <c r="D520" s="6" t="s">
        <v>3106</v>
      </c>
      <c r="G520" s="74">
        <v>1</v>
      </c>
    </row>
    <row r="521" spans="4:20">
      <c r="D521" s="6" t="s">
        <v>3116</v>
      </c>
      <c r="E521" s="74">
        <v>1</v>
      </c>
      <c r="Q521" s="72">
        <v>1</v>
      </c>
      <c r="T521" s="72">
        <v>1</v>
      </c>
    </row>
    <row r="522" spans="4:20">
      <c r="D522" s="6" t="s">
        <v>3122</v>
      </c>
      <c r="K522" s="74">
        <v>1</v>
      </c>
      <c r="T522" s="72">
        <v>1</v>
      </c>
    </row>
    <row r="523" spans="4:20">
      <c r="D523" s="6" t="s">
        <v>3124</v>
      </c>
      <c r="G523" s="74">
        <v>1</v>
      </c>
      <c r="N523" s="74">
        <v>1</v>
      </c>
    </row>
    <row r="524" spans="4:20">
      <c r="D524" s="6" t="s">
        <v>3130</v>
      </c>
      <c r="G524" s="74">
        <v>1</v>
      </c>
    </row>
    <row r="525" spans="4:20">
      <c r="D525" s="6" t="s">
        <v>3137</v>
      </c>
      <c r="N525" s="74">
        <v>1</v>
      </c>
    </row>
    <row r="526" spans="4:20">
      <c r="D526" s="6" t="s">
        <v>3141</v>
      </c>
      <c r="G526" s="74">
        <v>1</v>
      </c>
    </row>
    <row r="527" spans="4:20">
      <c r="D527" s="6" t="s">
        <v>3143</v>
      </c>
      <c r="H527" s="74">
        <v>1</v>
      </c>
      <c r="M527" s="74">
        <v>1</v>
      </c>
      <c r="T527" s="72">
        <v>1</v>
      </c>
    </row>
    <row r="528" spans="4:20">
      <c r="D528" s="6" t="s">
        <v>3145</v>
      </c>
      <c r="G528" s="74">
        <v>1</v>
      </c>
    </row>
    <row r="529" spans="1:27">
      <c r="D529" s="6" t="s">
        <v>3149</v>
      </c>
      <c r="F529" s="74">
        <v>1</v>
      </c>
      <c r="M529" s="74">
        <v>1</v>
      </c>
      <c r="T529" s="72">
        <v>1</v>
      </c>
    </row>
    <row r="530" spans="1:27">
      <c r="D530" s="6" t="s">
        <v>3151</v>
      </c>
      <c r="F530" s="74">
        <v>1</v>
      </c>
      <c r="G530" s="74">
        <v>1</v>
      </c>
    </row>
    <row r="531" spans="1:27">
      <c r="D531" s="6" t="s">
        <v>3166</v>
      </c>
      <c r="K531" s="74">
        <v>1</v>
      </c>
      <c r="L531" s="74">
        <v>1</v>
      </c>
    </row>
    <row r="532" spans="1:27">
      <c r="D532" s="6" t="s">
        <v>3168</v>
      </c>
      <c r="G532" s="74">
        <v>1</v>
      </c>
      <c r="T532" s="72">
        <v>1</v>
      </c>
    </row>
    <row r="533" spans="1:27">
      <c r="D533" s="6" t="s">
        <v>3170</v>
      </c>
      <c r="G533" s="74">
        <v>1</v>
      </c>
    </row>
    <row r="534" spans="1:27">
      <c r="D534" s="6" t="s">
        <v>3172</v>
      </c>
      <c r="E534" s="74">
        <v>1</v>
      </c>
      <c r="K534" s="74">
        <v>1</v>
      </c>
    </row>
    <row r="535" spans="1:27" s="74" customFormat="1">
      <c r="A535" s="72"/>
      <c r="B535" s="72"/>
      <c r="C535" s="72"/>
      <c r="D535" s="6" t="s">
        <v>3187</v>
      </c>
      <c r="E535" s="74">
        <v>1</v>
      </c>
      <c r="G535" s="74">
        <v>1</v>
      </c>
      <c r="K535" s="74">
        <v>1</v>
      </c>
      <c r="Q535" s="72"/>
      <c r="R535" s="72"/>
      <c r="S535" s="72"/>
      <c r="T535" s="72"/>
      <c r="U535" s="72"/>
      <c r="V535" s="72"/>
      <c r="W535" s="72"/>
      <c r="X535" s="72"/>
      <c r="Y535" s="72"/>
      <c r="Z535" s="72"/>
      <c r="AA535" s="72"/>
    </row>
    <row r="536" spans="1:27" s="74" customFormat="1">
      <c r="A536" s="72"/>
      <c r="B536" s="72"/>
      <c r="C536" s="72"/>
      <c r="D536" s="6" t="s">
        <v>3197</v>
      </c>
      <c r="F536" s="74">
        <v>1</v>
      </c>
      <c r="Q536" s="72"/>
      <c r="R536" s="72"/>
      <c r="S536" s="72"/>
      <c r="T536" s="72"/>
      <c r="U536" s="72"/>
      <c r="V536" s="72"/>
      <c r="W536" s="72"/>
      <c r="X536" s="72"/>
      <c r="Y536" s="72"/>
      <c r="Z536" s="72"/>
      <c r="AA536" s="72"/>
    </row>
    <row r="537" spans="1:27" s="74" customFormat="1">
      <c r="A537" s="72"/>
      <c r="B537" s="72"/>
      <c r="C537" s="72"/>
      <c r="D537" s="6" t="s">
        <v>3200</v>
      </c>
      <c r="L537" s="74">
        <v>1</v>
      </c>
      <c r="Q537" s="72"/>
      <c r="R537" s="72"/>
      <c r="S537" s="72"/>
      <c r="T537" s="72"/>
      <c r="U537" s="72"/>
      <c r="V537" s="72"/>
      <c r="W537" s="72"/>
      <c r="X537" s="72"/>
      <c r="Y537" s="72"/>
      <c r="Z537" s="72"/>
      <c r="AA537" s="72"/>
    </row>
    <row r="538" spans="1:27" s="74" customFormat="1">
      <c r="A538" s="72"/>
      <c r="B538" s="72"/>
      <c r="C538" s="72"/>
      <c r="D538" s="6" t="s">
        <v>3209</v>
      </c>
      <c r="F538" s="74">
        <v>1</v>
      </c>
      <c r="Q538" s="72"/>
      <c r="R538" s="72"/>
      <c r="S538" s="72"/>
      <c r="T538" s="72"/>
      <c r="U538" s="72"/>
      <c r="V538" s="72"/>
      <c r="W538" s="72"/>
      <c r="X538" s="72"/>
      <c r="Y538" s="72"/>
      <c r="Z538" s="72"/>
      <c r="AA538" s="72"/>
    </row>
    <row r="539" spans="1:27" s="74" customFormat="1">
      <c r="A539" s="72"/>
      <c r="B539" s="72"/>
      <c r="C539" s="72"/>
      <c r="D539" s="6" t="s">
        <v>3211</v>
      </c>
      <c r="I539" s="74">
        <v>1</v>
      </c>
      <c r="Q539" s="72"/>
      <c r="R539" s="72"/>
      <c r="S539" s="72"/>
      <c r="T539" s="72"/>
      <c r="U539" s="72"/>
      <c r="V539" s="72"/>
      <c r="W539" s="72"/>
      <c r="X539" s="72"/>
      <c r="Y539" s="72"/>
      <c r="Z539" s="72"/>
      <c r="AA539" s="72"/>
    </row>
    <row r="540" spans="1:27" s="74" customFormat="1">
      <c r="A540" s="72"/>
      <c r="B540" s="72"/>
      <c r="C540" s="72"/>
      <c r="D540" s="6" t="s">
        <v>3213</v>
      </c>
      <c r="Q540" s="72"/>
      <c r="R540" s="72">
        <v>1</v>
      </c>
      <c r="S540" s="72"/>
      <c r="T540" s="72"/>
      <c r="U540" s="72"/>
      <c r="V540" s="72"/>
      <c r="W540" s="72"/>
      <c r="X540" s="72"/>
      <c r="Y540" s="72"/>
      <c r="Z540" s="72"/>
      <c r="AA540" s="72"/>
    </row>
    <row r="541" spans="1:27" s="74" customFormat="1">
      <c r="A541" s="72"/>
      <c r="B541" s="72"/>
      <c r="C541" s="72"/>
      <c r="D541" s="6" t="s">
        <v>3220</v>
      </c>
      <c r="G541" s="74">
        <v>1</v>
      </c>
      <c r="P541" s="74">
        <v>1</v>
      </c>
      <c r="Q541" s="72"/>
      <c r="R541" s="72"/>
      <c r="S541" s="72"/>
      <c r="T541" s="72"/>
      <c r="U541" s="72"/>
      <c r="V541" s="72"/>
      <c r="W541" s="72"/>
      <c r="X541" s="72"/>
      <c r="Y541" s="72"/>
      <c r="Z541" s="72"/>
      <c r="AA541" s="72"/>
    </row>
    <row r="542" spans="1:27" s="74" customFormat="1">
      <c r="A542" s="72"/>
      <c r="B542" s="72"/>
      <c r="C542" s="72"/>
      <c r="D542" s="6" t="s">
        <v>3222</v>
      </c>
      <c r="Q542" s="72"/>
      <c r="R542" s="72">
        <v>1</v>
      </c>
      <c r="S542" s="72"/>
      <c r="T542" s="72"/>
      <c r="U542" s="72"/>
      <c r="V542" s="72"/>
      <c r="W542" s="72"/>
      <c r="X542" s="72"/>
      <c r="Y542" s="72"/>
      <c r="Z542" s="72"/>
      <c r="AA542" s="72"/>
    </row>
    <row r="543" spans="1:27" s="74" customFormat="1">
      <c r="A543" s="72"/>
      <c r="B543" s="72"/>
      <c r="C543" s="72"/>
      <c r="D543" s="6" t="s">
        <v>3225</v>
      </c>
      <c r="K543" s="74">
        <v>1</v>
      </c>
      <c r="Q543" s="72"/>
      <c r="R543" s="72"/>
      <c r="S543" s="72"/>
      <c r="T543" s="72"/>
      <c r="U543" s="72"/>
      <c r="V543" s="72"/>
      <c r="W543" s="72"/>
      <c r="X543" s="72"/>
      <c r="Y543" s="72"/>
      <c r="Z543" s="72"/>
      <c r="AA543" s="72"/>
    </row>
    <row r="544" spans="1:27" s="74" customFormat="1">
      <c r="A544" s="72"/>
      <c r="B544" s="72"/>
      <c r="C544" s="72"/>
      <c r="D544" s="6" t="s">
        <v>3231</v>
      </c>
      <c r="F544" s="74">
        <v>1</v>
      </c>
      <c r="Q544" s="72"/>
      <c r="R544" s="72"/>
      <c r="S544" s="72"/>
      <c r="T544" s="72"/>
      <c r="U544" s="72"/>
      <c r="V544" s="72"/>
      <c r="W544" s="72"/>
      <c r="X544" s="72"/>
      <c r="Y544" s="72"/>
      <c r="Z544" s="72"/>
      <c r="AA544" s="72"/>
    </row>
    <row r="545" spans="1:27" s="74" customFormat="1">
      <c r="A545" s="72"/>
      <c r="B545" s="72"/>
      <c r="C545" s="72"/>
      <c r="D545" s="6" t="s">
        <v>3232</v>
      </c>
      <c r="M545" s="74">
        <v>1</v>
      </c>
      <c r="Q545" s="72"/>
      <c r="R545" s="72"/>
      <c r="S545" s="72"/>
      <c r="T545" s="72"/>
      <c r="U545" s="72"/>
      <c r="V545" s="72"/>
      <c r="W545" s="72"/>
      <c r="X545" s="72"/>
      <c r="Y545" s="72"/>
      <c r="Z545" s="72"/>
      <c r="AA545" s="72"/>
    </row>
    <row r="546" spans="1:27" s="74" customFormat="1">
      <c r="A546" s="72"/>
      <c r="B546" s="72"/>
      <c r="C546" s="72"/>
      <c r="D546" s="6" t="s">
        <v>3245</v>
      </c>
      <c r="N546" s="74">
        <v>1</v>
      </c>
      <c r="Q546" s="72"/>
      <c r="R546" s="72"/>
      <c r="S546" s="72"/>
      <c r="T546" s="72"/>
      <c r="U546" s="72"/>
      <c r="V546" s="72"/>
      <c r="W546" s="72"/>
      <c r="X546" s="72"/>
      <c r="Y546" s="72"/>
      <c r="Z546" s="72"/>
      <c r="AA546" s="72"/>
    </row>
    <row r="547" spans="1:27" s="74" customFormat="1">
      <c r="A547" s="72"/>
      <c r="B547" s="72"/>
      <c r="C547" s="72"/>
      <c r="D547" s="6" t="s">
        <v>3247</v>
      </c>
      <c r="G547" s="74">
        <v>1</v>
      </c>
      <c r="Q547" s="72"/>
      <c r="R547" s="72"/>
      <c r="S547" s="72"/>
      <c r="T547" s="72"/>
      <c r="U547" s="72"/>
      <c r="V547" s="72"/>
      <c r="W547" s="72"/>
      <c r="X547" s="72"/>
      <c r="Y547" s="72"/>
      <c r="Z547" s="72"/>
      <c r="AA547" s="72"/>
    </row>
    <row r="548" spans="1:27" s="74" customFormat="1">
      <c r="A548" s="72"/>
      <c r="B548" s="72"/>
      <c r="C548" s="72"/>
      <c r="D548" s="6" t="s">
        <v>3249</v>
      </c>
      <c r="G548" s="74">
        <v>1</v>
      </c>
      <c r="M548" s="74">
        <v>1</v>
      </c>
      <c r="Q548" s="72"/>
      <c r="R548" s="72"/>
      <c r="S548" s="72"/>
      <c r="T548" s="72"/>
      <c r="U548" s="72"/>
      <c r="V548" s="72"/>
      <c r="W548" s="72"/>
      <c r="X548" s="72"/>
      <c r="Y548" s="72"/>
      <c r="Z548" s="72"/>
      <c r="AA548" s="72"/>
    </row>
    <row r="549" spans="1:27" s="74" customFormat="1">
      <c r="A549" s="72"/>
      <c r="B549" s="72"/>
      <c r="C549" s="72"/>
      <c r="D549" s="6" t="s">
        <v>3251</v>
      </c>
      <c r="I549" s="74">
        <v>1</v>
      </c>
      <c r="Q549" s="72"/>
      <c r="R549" s="72"/>
      <c r="S549" s="72"/>
      <c r="T549" s="72"/>
      <c r="U549" s="72"/>
      <c r="V549" s="72"/>
      <c r="W549" s="72"/>
      <c r="X549" s="72"/>
      <c r="Y549" s="72"/>
      <c r="Z549" s="72"/>
      <c r="AA549" s="72"/>
    </row>
    <row r="550" spans="1:27" s="74" customFormat="1">
      <c r="A550" s="72"/>
      <c r="B550" s="72"/>
      <c r="C550" s="72"/>
      <c r="D550" s="6" t="s">
        <v>3253</v>
      </c>
      <c r="O550" s="74">
        <v>1</v>
      </c>
      <c r="Q550" s="72"/>
      <c r="R550" s="72"/>
      <c r="S550" s="72"/>
      <c r="T550" s="72"/>
      <c r="U550" s="72"/>
      <c r="V550" s="72"/>
      <c r="W550" s="72"/>
      <c r="X550" s="72"/>
      <c r="Y550" s="72"/>
      <c r="Z550" s="72"/>
      <c r="AA550" s="72"/>
    </row>
    <row r="551" spans="1:27" s="74" customFormat="1">
      <c r="A551" s="72"/>
      <c r="B551" s="72"/>
      <c r="C551" s="72"/>
      <c r="D551" s="6" t="s">
        <v>3258</v>
      </c>
      <c r="E551" s="74">
        <v>1</v>
      </c>
      <c r="M551" s="74">
        <v>1</v>
      </c>
      <c r="Q551" s="72"/>
      <c r="R551" s="72"/>
      <c r="S551" s="72"/>
      <c r="T551" s="72"/>
      <c r="U551" s="72"/>
      <c r="V551" s="72"/>
      <c r="W551" s="72"/>
      <c r="X551" s="72"/>
      <c r="Y551" s="72"/>
      <c r="Z551" s="72"/>
      <c r="AA551" s="72"/>
    </row>
    <row r="552" spans="1:27" s="74" customFormat="1">
      <c r="A552" s="72"/>
      <c r="B552" s="72"/>
      <c r="C552" s="72"/>
      <c r="D552" s="6" t="s">
        <v>3268</v>
      </c>
      <c r="K552" s="74">
        <v>1</v>
      </c>
      <c r="Q552" s="72"/>
      <c r="R552" s="72"/>
      <c r="S552" s="72"/>
      <c r="T552" s="72"/>
      <c r="U552" s="72"/>
      <c r="V552" s="72"/>
      <c r="W552" s="72"/>
      <c r="X552" s="72"/>
      <c r="Y552" s="72"/>
      <c r="Z552" s="72"/>
      <c r="AA552" s="72"/>
    </row>
    <row r="553" spans="1:27" s="74" customFormat="1">
      <c r="A553" s="72"/>
      <c r="B553" s="72"/>
      <c r="C553" s="72"/>
      <c r="D553" s="6" t="s">
        <v>3277</v>
      </c>
      <c r="L553" s="74">
        <v>1</v>
      </c>
      <c r="Q553" s="72"/>
      <c r="R553" s="72"/>
      <c r="S553" s="72"/>
      <c r="T553" s="72">
        <v>1</v>
      </c>
      <c r="U553" s="72"/>
      <c r="V553" s="72"/>
      <c r="W553" s="72"/>
      <c r="X553" s="72"/>
      <c r="Y553" s="72"/>
      <c r="Z553" s="72"/>
      <c r="AA553" s="72"/>
    </row>
    <row r="554" spans="1:27" s="74" customFormat="1">
      <c r="A554" s="72"/>
      <c r="B554" s="72"/>
      <c r="C554" s="72"/>
      <c r="D554" s="6" t="s">
        <v>3279</v>
      </c>
      <c r="E554" s="74">
        <v>1</v>
      </c>
      <c r="Q554" s="72"/>
      <c r="R554" s="72"/>
      <c r="S554" s="72"/>
      <c r="T554" s="72"/>
      <c r="U554" s="72"/>
      <c r="V554" s="72"/>
      <c r="W554" s="72"/>
      <c r="X554" s="72"/>
      <c r="Y554" s="72"/>
      <c r="Z554" s="72"/>
      <c r="AA554" s="72"/>
    </row>
    <row r="555" spans="1:27" s="74" customFormat="1">
      <c r="A555" s="72"/>
      <c r="B555" s="72"/>
      <c r="C555" s="72"/>
      <c r="D555" s="6" t="s">
        <v>3283</v>
      </c>
      <c r="E555" s="74">
        <v>1</v>
      </c>
      <c r="G555" s="74">
        <v>1</v>
      </c>
      <c r="Q555" s="72"/>
      <c r="R555" s="72"/>
      <c r="S555" s="72"/>
      <c r="T555" s="72"/>
      <c r="U555" s="72"/>
      <c r="V555" s="72"/>
      <c r="W555" s="72"/>
      <c r="X555" s="72"/>
      <c r="Y555" s="72"/>
      <c r="Z555" s="72"/>
      <c r="AA555" s="72"/>
    </row>
    <row r="556" spans="1:27" s="74" customFormat="1">
      <c r="A556" s="72"/>
      <c r="B556" s="72"/>
      <c r="C556" s="72"/>
      <c r="D556" s="6" t="s">
        <v>3285</v>
      </c>
      <c r="E556" s="74">
        <v>1</v>
      </c>
      <c r="G556" s="74">
        <v>1</v>
      </c>
      <c r="K556" s="74">
        <v>1</v>
      </c>
      <c r="Q556" s="72"/>
      <c r="R556" s="72"/>
      <c r="S556" s="72"/>
      <c r="T556" s="72"/>
      <c r="U556" s="72"/>
      <c r="V556" s="72"/>
      <c r="W556" s="72"/>
      <c r="X556" s="72"/>
      <c r="Y556" s="72"/>
      <c r="Z556" s="72"/>
      <c r="AA556" s="72"/>
    </row>
    <row r="557" spans="1:27" s="74" customFormat="1">
      <c r="A557" s="72"/>
      <c r="B557" s="72"/>
      <c r="C557" s="72"/>
      <c r="D557" s="6" t="s">
        <v>3292</v>
      </c>
      <c r="F557" s="74">
        <v>1</v>
      </c>
      <c r="Q557" s="72"/>
      <c r="R557" s="72"/>
      <c r="S557" s="72"/>
      <c r="T557" s="72"/>
      <c r="U557" s="72"/>
      <c r="V557" s="72"/>
      <c r="W557" s="72"/>
      <c r="X557" s="72"/>
      <c r="Y557" s="72"/>
      <c r="Z557" s="72"/>
      <c r="AA557" s="72"/>
    </row>
    <row r="558" spans="1:27" s="74" customFormat="1">
      <c r="A558" s="72"/>
      <c r="B558" s="72"/>
      <c r="C558" s="72"/>
      <c r="D558" s="6" t="s">
        <v>3297</v>
      </c>
      <c r="N558" s="74">
        <v>1</v>
      </c>
      <c r="Q558" s="72"/>
      <c r="R558" s="72"/>
      <c r="S558" s="72"/>
      <c r="T558" s="72"/>
      <c r="U558" s="72"/>
      <c r="V558" s="72"/>
      <c r="W558" s="72"/>
      <c r="X558" s="72"/>
      <c r="Y558" s="72"/>
      <c r="Z558" s="72"/>
      <c r="AA558" s="72"/>
    </row>
    <row r="559" spans="1:27" s="74" customFormat="1">
      <c r="A559" s="72"/>
      <c r="B559" s="72"/>
      <c r="C559" s="72"/>
      <c r="D559" s="6" t="s">
        <v>3304</v>
      </c>
      <c r="I559" s="74">
        <v>1</v>
      </c>
      <c r="Q559" s="72"/>
      <c r="R559" s="72"/>
      <c r="S559" s="72"/>
      <c r="T559" s="72"/>
      <c r="U559" s="72"/>
      <c r="V559" s="72"/>
      <c r="W559" s="72"/>
      <c r="X559" s="72"/>
      <c r="Y559" s="72"/>
      <c r="Z559" s="72"/>
      <c r="AA559" s="72"/>
    </row>
    <row r="560" spans="1:27" s="74" customFormat="1">
      <c r="A560" s="72"/>
      <c r="B560" s="72"/>
      <c r="C560" s="72"/>
      <c r="D560" s="6" t="s">
        <v>3312</v>
      </c>
      <c r="G560" s="74">
        <v>1</v>
      </c>
      <c r="I560" s="74">
        <v>1</v>
      </c>
      <c r="Q560" s="72"/>
      <c r="R560" s="72"/>
      <c r="S560" s="72"/>
      <c r="T560" s="72"/>
      <c r="U560" s="72"/>
      <c r="V560" s="72"/>
      <c r="W560" s="72"/>
      <c r="X560" s="72"/>
      <c r="Y560" s="72"/>
      <c r="Z560" s="72"/>
      <c r="AA560" s="72"/>
    </row>
    <row r="561" spans="1:27" s="74" customFormat="1">
      <c r="A561" s="72"/>
      <c r="B561" s="72"/>
      <c r="C561" s="72"/>
      <c r="D561" s="6" t="s">
        <v>3316</v>
      </c>
      <c r="L561" s="74">
        <v>1</v>
      </c>
      <c r="Q561" s="72"/>
      <c r="R561" s="72"/>
      <c r="S561" s="72"/>
      <c r="T561" s="72"/>
      <c r="U561" s="72"/>
      <c r="V561" s="72"/>
      <c r="W561" s="72"/>
      <c r="X561" s="72"/>
      <c r="Y561" s="72"/>
      <c r="Z561" s="72"/>
      <c r="AA561" s="72"/>
    </row>
    <row r="562" spans="1:27">
      <c r="D562" s="6" t="s">
        <v>3323</v>
      </c>
      <c r="G562" s="74">
        <v>1</v>
      </c>
      <c r="K562" s="74">
        <v>1</v>
      </c>
    </row>
    <row r="563" spans="1:27">
      <c r="D563" s="6" t="s">
        <v>3325</v>
      </c>
      <c r="E563" s="74">
        <v>1</v>
      </c>
      <c r="G563" s="74">
        <v>1</v>
      </c>
    </row>
    <row r="564" spans="1:27">
      <c r="D564" s="6" t="s">
        <v>3336</v>
      </c>
      <c r="K564" s="74">
        <v>1</v>
      </c>
    </row>
    <row r="565" spans="1:27">
      <c r="D565" s="6" t="s">
        <v>3339</v>
      </c>
      <c r="E565" s="74">
        <v>1</v>
      </c>
      <c r="K565" s="74">
        <v>1</v>
      </c>
    </row>
    <row r="566" spans="1:27">
      <c r="D566" s="6" t="s">
        <v>3341</v>
      </c>
      <c r="L566" s="74">
        <v>1</v>
      </c>
    </row>
    <row r="567" spans="1:27">
      <c r="D567" s="6" t="s">
        <v>3347</v>
      </c>
      <c r="E567" s="74">
        <v>1</v>
      </c>
    </row>
    <row r="568" spans="1:27">
      <c r="D568" s="6" t="s">
        <v>3349</v>
      </c>
      <c r="F568" s="74">
        <v>1</v>
      </c>
      <c r="K568" s="74">
        <v>1</v>
      </c>
      <c r="R568" s="72">
        <v>1</v>
      </c>
    </row>
    <row r="569" spans="1:27">
      <c r="D569" s="6" t="s">
        <v>3351</v>
      </c>
      <c r="G569" s="74">
        <v>1</v>
      </c>
      <c r="R569" s="72">
        <v>1</v>
      </c>
    </row>
    <row r="570" spans="1:27">
      <c r="D570" s="6" t="s">
        <v>3361</v>
      </c>
      <c r="G570" s="74">
        <v>1</v>
      </c>
    </row>
    <row r="571" spans="1:27">
      <c r="D571" s="6" t="s">
        <v>3365</v>
      </c>
      <c r="G571" s="74">
        <v>1</v>
      </c>
    </row>
    <row r="572" spans="1:27">
      <c r="D572" s="6" t="s">
        <v>3373</v>
      </c>
      <c r="O572" s="74">
        <v>1</v>
      </c>
    </row>
    <row r="573" spans="1:27">
      <c r="D573" s="6" t="s">
        <v>3391</v>
      </c>
      <c r="O573" s="74">
        <v>1</v>
      </c>
    </row>
    <row r="574" spans="1:27">
      <c r="D574" s="6" t="s">
        <v>3393</v>
      </c>
      <c r="M574" s="74">
        <v>1</v>
      </c>
    </row>
    <row r="575" spans="1:27">
      <c r="D575" s="6" t="s">
        <v>3398</v>
      </c>
      <c r="E575" s="74">
        <v>1</v>
      </c>
    </row>
    <row r="576" spans="1:27">
      <c r="D576" s="6" t="s">
        <v>3403</v>
      </c>
      <c r="K576" s="74">
        <v>1</v>
      </c>
    </row>
    <row r="577" spans="1:27">
      <c r="D577" s="6" t="s">
        <v>3407</v>
      </c>
      <c r="G577" s="74">
        <v>1</v>
      </c>
    </row>
    <row r="578" spans="1:27">
      <c r="D578" s="6" t="s">
        <v>3417</v>
      </c>
      <c r="F578" s="74">
        <v>1</v>
      </c>
      <c r="L578" s="74">
        <v>1</v>
      </c>
    </row>
    <row r="579" spans="1:27">
      <c r="D579" s="6" t="s">
        <v>3419</v>
      </c>
      <c r="F579" s="74">
        <v>1</v>
      </c>
      <c r="G579" s="74">
        <v>1</v>
      </c>
    </row>
    <row r="580" spans="1:27">
      <c r="D580" s="6" t="s">
        <v>3421</v>
      </c>
      <c r="H580" s="74">
        <v>1</v>
      </c>
      <c r="K580" s="74">
        <v>1</v>
      </c>
    </row>
    <row r="581" spans="1:27">
      <c r="D581" s="6" t="s">
        <v>3426</v>
      </c>
      <c r="G581" s="74">
        <v>1</v>
      </c>
      <c r="K581" s="74">
        <v>1</v>
      </c>
    </row>
    <row r="582" spans="1:27">
      <c r="D582" s="6" t="s">
        <v>3432</v>
      </c>
      <c r="N582" s="74">
        <v>1</v>
      </c>
    </row>
    <row r="583" spans="1:27">
      <c r="D583" s="6" t="s">
        <v>3435</v>
      </c>
      <c r="M583" s="74">
        <v>1</v>
      </c>
    </row>
    <row r="584" spans="1:27">
      <c r="D584" s="6" t="s">
        <v>3438</v>
      </c>
      <c r="G584" s="74">
        <v>1</v>
      </c>
      <c r="I584" s="74">
        <v>1</v>
      </c>
    </row>
    <row r="585" spans="1:27">
      <c r="D585" s="6" t="s">
        <v>3441</v>
      </c>
      <c r="I585" s="74">
        <v>1</v>
      </c>
    </row>
    <row r="586" spans="1:27">
      <c r="D586" s="6" t="s">
        <v>3447</v>
      </c>
      <c r="G586" s="74">
        <v>1</v>
      </c>
    </row>
    <row r="587" spans="1:27">
      <c r="D587" s="6" t="s">
        <v>3455</v>
      </c>
      <c r="F587" s="74">
        <v>1</v>
      </c>
    </row>
    <row r="588" spans="1:27">
      <c r="D588" s="6" t="s">
        <v>3460</v>
      </c>
      <c r="L588" s="74">
        <v>1</v>
      </c>
    </row>
    <row r="589" spans="1:27">
      <c r="D589" s="6" t="s">
        <v>3463</v>
      </c>
      <c r="I589" s="74">
        <v>1</v>
      </c>
    </row>
    <row r="590" spans="1:27">
      <c r="D590" s="6" t="s">
        <v>3467</v>
      </c>
      <c r="E590" s="74">
        <v>1</v>
      </c>
      <c r="M590" s="74">
        <v>1</v>
      </c>
      <c r="T590" s="72">
        <v>1</v>
      </c>
    </row>
    <row r="591" spans="1:27">
      <c r="D591" s="6" t="s">
        <v>2441</v>
      </c>
      <c r="E591" s="74">
        <v>1</v>
      </c>
    </row>
    <row r="592" spans="1:27" s="74" customFormat="1">
      <c r="A592" s="72"/>
      <c r="B592" s="72"/>
      <c r="C592" s="72"/>
      <c r="D592" s="6" t="s">
        <v>3476</v>
      </c>
      <c r="L592" s="74">
        <v>1</v>
      </c>
      <c r="Q592" s="72"/>
      <c r="R592" s="72"/>
      <c r="S592" s="72"/>
      <c r="T592" s="72"/>
      <c r="U592" s="72"/>
      <c r="V592" s="72"/>
      <c r="W592" s="72"/>
      <c r="X592" s="72"/>
      <c r="Y592" s="72"/>
      <c r="Z592" s="72"/>
      <c r="AA592" s="72"/>
    </row>
    <row r="593" spans="1:27" s="74" customFormat="1">
      <c r="A593" s="72"/>
      <c r="B593" s="72"/>
      <c r="C593" s="72"/>
      <c r="D593" s="6" t="s">
        <v>3482</v>
      </c>
      <c r="E593" s="74">
        <v>1</v>
      </c>
      <c r="Q593" s="72"/>
      <c r="R593" s="72"/>
      <c r="S593" s="72"/>
      <c r="T593" s="72"/>
      <c r="U593" s="72"/>
      <c r="V593" s="72"/>
      <c r="W593" s="72"/>
      <c r="X593" s="72"/>
      <c r="Y593" s="72"/>
      <c r="Z593" s="72"/>
      <c r="AA593" s="72"/>
    </row>
    <row r="594" spans="1:27" s="74" customFormat="1">
      <c r="A594" s="72"/>
      <c r="B594" s="72"/>
      <c r="C594" s="72"/>
      <c r="D594" s="6" t="s">
        <v>3484</v>
      </c>
      <c r="E594" s="74">
        <v>1</v>
      </c>
      <c r="K594" s="74">
        <v>1</v>
      </c>
      <c r="Q594" s="72"/>
      <c r="R594" s="72"/>
      <c r="S594" s="72"/>
      <c r="T594" s="72"/>
      <c r="U594" s="72"/>
      <c r="V594" s="72"/>
      <c r="W594" s="72"/>
      <c r="X594" s="72"/>
      <c r="Y594" s="72"/>
      <c r="Z594" s="72"/>
      <c r="AA594" s="72"/>
    </row>
    <row r="595" spans="1:27" s="74" customFormat="1">
      <c r="A595" s="72"/>
      <c r="B595" s="72"/>
      <c r="C595" s="72"/>
      <c r="D595" s="6" t="s">
        <v>3486</v>
      </c>
      <c r="K595" s="74">
        <v>1</v>
      </c>
      <c r="Q595" s="72"/>
      <c r="R595" s="72"/>
      <c r="S595" s="72"/>
      <c r="T595" s="72"/>
      <c r="U595" s="72"/>
      <c r="V595" s="72"/>
      <c r="W595" s="72"/>
      <c r="X595" s="72"/>
      <c r="Y595" s="72"/>
      <c r="Z595" s="72"/>
      <c r="AA595" s="72"/>
    </row>
    <row r="596" spans="1:27" s="74" customFormat="1">
      <c r="A596" s="72"/>
      <c r="B596" s="72"/>
      <c r="C596" s="72"/>
      <c r="D596" s="6" t="s">
        <v>3497</v>
      </c>
      <c r="Q596" s="72"/>
      <c r="R596" s="72"/>
      <c r="S596" s="72"/>
      <c r="T596" s="72">
        <v>1</v>
      </c>
      <c r="U596" s="72"/>
      <c r="V596" s="72"/>
      <c r="W596" s="72"/>
      <c r="X596" s="72"/>
      <c r="Y596" s="72"/>
      <c r="Z596" s="72"/>
      <c r="AA596" s="72"/>
    </row>
    <row r="597" spans="1:27" s="74" customFormat="1">
      <c r="A597" s="72"/>
      <c r="B597" s="72"/>
      <c r="C597" s="72"/>
      <c r="D597" s="6" t="s">
        <v>3499</v>
      </c>
      <c r="F597" s="74">
        <v>1</v>
      </c>
      <c r="Q597" s="72"/>
      <c r="R597" s="72"/>
      <c r="S597" s="72"/>
      <c r="T597" s="72"/>
      <c r="U597" s="72"/>
      <c r="V597" s="72"/>
      <c r="W597" s="72"/>
      <c r="X597" s="72"/>
      <c r="Y597" s="72"/>
      <c r="Z597" s="72"/>
      <c r="AA597" s="72"/>
    </row>
    <row r="598" spans="1:27" s="74" customFormat="1">
      <c r="A598" s="72"/>
      <c r="B598" s="72"/>
      <c r="C598" s="72"/>
      <c r="D598" s="6" t="s">
        <v>3501</v>
      </c>
      <c r="M598" s="74">
        <v>1</v>
      </c>
      <c r="Q598" s="72"/>
      <c r="R598" s="72"/>
      <c r="S598" s="72"/>
      <c r="T598" s="72"/>
      <c r="U598" s="72"/>
      <c r="V598" s="72"/>
      <c r="W598" s="72"/>
      <c r="X598" s="72"/>
      <c r="Y598" s="72"/>
      <c r="Z598" s="72"/>
      <c r="AA598" s="72"/>
    </row>
    <row r="599" spans="1:27" s="74" customFormat="1">
      <c r="A599" s="72"/>
      <c r="B599" s="72"/>
      <c r="C599" s="72"/>
      <c r="D599" s="6" t="s">
        <v>3504</v>
      </c>
      <c r="G599" s="74">
        <v>1</v>
      </c>
      <c r="Q599" s="72"/>
      <c r="R599" s="72"/>
      <c r="S599" s="72"/>
      <c r="T599" s="72"/>
      <c r="U599" s="72"/>
      <c r="V599" s="72"/>
      <c r="W599" s="72"/>
      <c r="X599" s="72"/>
      <c r="Y599" s="72"/>
      <c r="Z599" s="72"/>
      <c r="AA599" s="72"/>
    </row>
    <row r="600" spans="1:27" s="74" customFormat="1">
      <c r="A600" s="72"/>
      <c r="B600" s="72"/>
      <c r="C600" s="72"/>
      <c r="D600" s="6" t="s">
        <v>3506</v>
      </c>
      <c r="K600" s="74">
        <v>1</v>
      </c>
      <c r="M600" s="74">
        <v>1</v>
      </c>
      <c r="Q600" s="72"/>
      <c r="R600" s="72"/>
      <c r="S600" s="72"/>
      <c r="T600" s="72"/>
      <c r="U600" s="72"/>
      <c r="V600" s="72"/>
      <c r="W600" s="72"/>
      <c r="X600" s="72"/>
      <c r="Y600" s="72"/>
      <c r="Z600" s="72"/>
      <c r="AA600" s="72"/>
    </row>
    <row r="601" spans="1:27" s="74" customFormat="1">
      <c r="A601" s="72"/>
      <c r="B601" s="72"/>
      <c r="C601" s="72"/>
      <c r="D601" s="6" t="s">
        <v>3510</v>
      </c>
      <c r="G601" s="74">
        <v>1</v>
      </c>
      <c r="Q601" s="72"/>
      <c r="R601" s="72"/>
      <c r="S601" s="72"/>
      <c r="T601" s="72"/>
      <c r="U601" s="72"/>
      <c r="V601" s="72"/>
      <c r="W601" s="72"/>
      <c r="X601" s="72"/>
      <c r="Y601" s="72"/>
      <c r="Z601" s="72"/>
      <c r="AA601" s="72"/>
    </row>
    <row r="602" spans="1:27" s="74" customFormat="1">
      <c r="A602" s="72"/>
      <c r="B602" s="72"/>
      <c r="C602" s="72"/>
      <c r="D602" s="6" t="s">
        <v>3516</v>
      </c>
      <c r="E602" s="74">
        <v>1</v>
      </c>
      <c r="J602" s="74">
        <v>1</v>
      </c>
      <c r="Q602" s="72"/>
      <c r="R602" s="72"/>
      <c r="S602" s="72"/>
      <c r="T602" s="72"/>
      <c r="U602" s="72"/>
      <c r="V602" s="72"/>
      <c r="W602" s="72"/>
      <c r="X602" s="72"/>
      <c r="Y602" s="72"/>
      <c r="Z602" s="72"/>
      <c r="AA602" s="72"/>
    </row>
    <row r="603" spans="1:27" s="74" customFormat="1">
      <c r="A603" s="72"/>
      <c r="B603" s="72"/>
      <c r="C603" s="72"/>
      <c r="D603" s="6" t="s">
        <v>3518</v>
      </c>
      <c r="E603" s="74">
        <v>1</v>
      </c>
      <c r="F603" s="74">
        <v>1</v>
      </c>
      <c r="K603" s="74">
        <v>1</v>
      </c>
      <c r="Q603" s="72"/>
      <c r="R603" s="72"/>
      <c r="S603" s="72"/>
      <c r="T603" s="72"/>
      <c r="U603" s="72"/>
      <c r="V603" s="72"/>
      <c r="W603" s="72"/>
      <c r="X603" s="72"/>
      <c r="Y603" s="72"/>
      <c r="Z603" s="72"/>
      <c r="AA603" s="72"/>
    </row>
    <row r="604" spans="1:27" s="74" customFormat="1">
      <c r="A604" s="72"/>
      <c r="B604" s="72"/>
      <c r="C604" s="72"/>
      <c r="D604" s="6" t="s">
        <v>3523</v>
      </c>
      <c r="G604" s="74">
        <v>1</v>
      </c>
      <c r="Q604" s="72"/>
      <c r="R604" s="72"/>
      <c r="S604" s="72"/>
      <c r="T604" s="72"/>
      <c r="U604" s="72"/>
      <c r="V604" s="72"/>
      <c r="W604" s="72"/>
      <c r="X604" s="72"/>
      <c r="Y604" s="72"/>
      <c r="Z604" s="72"/>
      <c r="AA604" s="72"/>
    </row>
    <row r="605" spans="1:27" s="74" customFormat="1">
      <c r="A605" s="72"/>
      <c r="B605" s="72"/>
      <c r="C605" s="72"/>
      <c r="D605" s="6" t="s">
        <v>3525</v>
      </c>
      <c r="E605" s="74">
        <v>1</v>
      </c>
      <c r="K605" s="74">
        <v>1</v>
      </c>
      <c r="Q605" s="72"/>
      <c r="R605" s="72"/>
      <c r="S605" s="72"/>
      <c r="T605" s="72"/>
      <c r="U605" s="72"/>
      <c r="V605" s="72"/>
      <c r="W605" s="72"/>
      <c r="X605" s="72"/>
      <c r="Y605" s="72"/>
      <c r="Z605" s="72"/>
      <c r="AA605" s="72"/>
    </row>
    <row r="606" spans="1:27" s="74" customFormat="1">
      <c r="A606" s="72"/>
      <c r="B606" s="72"/>
      <c r="C606" s="72"/>
      <c r="D606" s="6" t="s">
        <v>3527</v>
      </c>
      <c r="L606" s="74">
        <v>1</v>
      </c>
      <c r="Q606" s="72"/>
      <c r="R606" s="72"/>
      <c r="S606" s="72"/>
      <c r="T606" s="72"/>
      <c r="U606" s="72"/>
      <c r="V606" s="72"/>
      <c r="W606" s="72"/>
      <c r="X606" s="72"/>
      <c r="Y606" s="72"/>
      <c r="Z606" s="72"/>
      <c r="AA606" s="72"/>
    </row>
    <row r="607" spans="1:27">
      <c r="D607" s="6" t="s">
        <v>3532</v>
      </c>
      <c r="I607" s="74">
        <v>1</v>
      </c>
    </row>
    <row r="608" spans="1:27">
      <c r="D608" s="6" t="s">
        <v>3537</v>
      </c>
      <c r="G608" s="74">
        <v>1</v>
      </c>
      <c r="I608" s="74">
        <v>1</v>
      </c>
    </row>
    <row r="609" spans="4:14">
      <c r="D609" s="6" t="s">
        <v>3542</v>
      </c>
      <c r="E609" s="74">
        <v>1</v>
      </c>
    </row>
    <row r="610" spans="4:14">
      <c r="D610" s="6" t="s">
        <v>3544</v>
      </c>
      <c r="E610" s="74">
        <v>1</v>
      </c>
      <c r="L610" s="74">
        <v>1</v>
      </c>
    </row>
    <row r="611" spans="4:14">
      <c r="D611" s="6" t="s">
        <v>3558</v>
      </c>
      <c r="G611" s="74">
        <v>1</v>
      </c>
    </row>
    <row r="612" spans="4:14">
      <c r="D612" s="6" t="s">
        <v>3560</v>
      </c>
      <c r="K612" s="74">
        <v>1</v>
      </c>
      <c r="M612" s="74">
        <v>1</v>
      </c>
    </row>
    <row r="613" spans="4:14">
      <c r="D613" s="6" t="s">
        <v>3563</v>
      </c>
      <c r="K613" s="74">
        <v>1</v>
      </c>
    </row>
    <row r="614" spans="4:14">
      <c r="D614" s="6" t="s">
        <v>3565</v>
      </c>
      <c r="I614" s="74">
        <v>1</v>
      </c>
      <c r="L614" s="74">
        <v>1</v>
      </c>
    </row>
    <row r="615" spans="4:14">
      <c r="D615" s="6" t="s">
        <v>3567</v>
      </c>
      <c r="H615" s="74">
        <v>1</v>
      </c>
      <c r="K615" s="74">
        <v>1</v>
      </c>
    </row>
    <row r="616" spans="4:14">
      <c r="D616" s="6" t="s">
        <v>3571</v>
      </c>
      <c r="L616" s="74">
        <v>1</v>
      </c>
    </row>
    <row r="617" spans="4:14">
      <c r="D617" s="6" t="s">
        <v>3574</v>
      </c>
      <c r="K617" s="74">
        <v>1</v>
      </c>
    </row>
    <row r="618" spans="4:14">
      <c r="D618" s="6" t="s">
        <v>3576</v>
      </c>
      <c r="G618" s="74">
        <v>1</v>
      </c>
    </row>
    <row r="619" spans="4:14">
      <c r="D619" s="6" t="s">
        <v>3580</v>
      </c>
      <c r="G619" s="74">
        <v>1</v>
      </c>
    </row>
    <row r="620" spans="4:14">
      <c r="D620" s="6" t="s">
        <v>3589</v>
      </c>
      <c r="E620" s="74">
        <v>1</v>
      </c>
      <c r="I620" s="74">
        <v>1</v>
      </c>
      <c r="K620" s="74">
        <v>1</v>
      </c>
    </row>
    <row r="621" spans="4:14">
      <c r="D621" s="6" t="s">
        <v>3591</v>
      </c>
      <c r="L621" s="74">
        <v>1</v>
      </c>
    </row>
    <row r="622" spans="4:14">
      <c r="D622" s="6" t="s">
        <v>3593</v>
      </c>
      <c r="N622" s="74">
        <v>1</v>
      </c>
    </row>
    <row r="623" spans="4:14">
      <c r="D623" s="6" t="s">
        <v>3601</v>
      </c>
      <c r="I623" s="74">
        <v>1</v>
      </c>
    </row>
    <row r="624" spans="4:14">
      <c r="D624" s="6" t="s">
        <v>3615</v>
      </c>
      <c r="F624" s="74">
        <v>1</v>
      </c>
      <c r="G624" s="74">
        <v>1</v>
      </c>
      <c r="M624" s="74">
        <v>1</v>
      </c>
    </row>
    <row r="625" spans="4:20">
      <c r="D625" s="6" t="s">
        <v>3617</v>
      </c>
      <c r="G625" s="74">
        <v>1</v>
      </c>
    </row>
    <row r="626" spans="4:20">
      <c r="D626" s="6" t="s">
        <v>3619</v>
      </c>
      <c r="G626" s="74">
        <v>1</v>
      </c>
      <c r="I626" s="74">
        <v>1</v>
      </c>
    </row>
    <row r="627" spans="4:20">
      <c r="D627" s="6" t="s">
        <v>3640</v>
      </c>
      <c r="P627" s="74">
        <v>1</v>
      </c>
    </row>
    <row r="628" spans="4:20">
      <c r="D628" s="6" t="s">
        <v>3651</v>
      </c>
      <c r="I628" s="74">
        <v>1</v>
      </c>
    </row>
    <row r="629" spans="4:20">
      <c r="D629" s="6" t="s">
        <v>3653</v>
      </c>
      <c r="L629" s="74">
        <v>1</v>
      </c>
    </row>
    <row r="630" spans="4:20">
      <c r="D630" s="6" t="s">
        <v>3658</v>
      </c>
      <c r="G630" s="74">
        <v>1</v>
      </c>
    </row>
    <row r="631" spans="4:20">
      <c r="D631" s="6" t="s">
        <v>3660</v>
      </c>
      <c r="T631" s="72">
        <v>1</v>
      </c>
    </row>
    <row r="632" spans="4:20">
      <c r="D632" s="6" t="s">
        <v>3662</v>
      </c>
      <c r="N632" s="74">
        <v>1</v>
      </c>
    </row>
    <row r="633" spans="4:20">
      <c r="D633" s="6" t="s">
        <v>3667</v>
      </c>
      <c r="I633" s="74">
        <v>1</v>
      </c>
      <c r="L633" s="74">
        <v>1</v>
      </c>
    </row>
    <row r="634" spans="4:20">
      <c r="D634" s="6" t="s">
        <v>3671</v>
      </c>
      <c r="N634" s="74">
        <v>1</v>
      </c>
    </row>
    <row r="635" spans="4:20">
      <c r="D635" s="6" t="s">
        <v>3679</v>
      </c>
      <c r="K635" s="74">
        <v>1</v>
      </c>
    </row>
    <row r="636" spans="4:20">
      <c r="D636" s="6" t="s">
        <v>3682</v>
      </c>
      <c r="P636" s="74">
        <v>1</v>
      </c>
    </row>
    <row r="637" spans="4:20">
      <c r="D637" s="6" t="s">
        <v>3688</v>
      </c>
      <c r="E637" s="74">
        <v>1</v>
      </c>
      <c r="M637" s="74">
        <v>1</v>
      </c>
    </row>
    <row r="638" spans="4:20">
      <c r="D638" s="6" t="s">
        <v>3693</v>
      </c>
      <c r="E638" s="74">
        <v>1</v>
      </c>
      <c r="F638" s="74">
        <v>1</v>
      </c>
    </row>
    <row r="639" spans="4:20">
      <c r="D639" s="6" t="s">
        <v>3695</v>
      </c>
      <c r="F639" s="74">
        <v>1</v>
      </c>
      <c r="N639" s="74">
        <v>1</v>
      </c>
    </row>
    <row r="640" spans="4:20">
      <c r="D640" s="6" t="s">
        <v>3696</v>
      </c>
      <c r="G640" s="74">
        <v>1</v>
      </c>
    </row>
    <row r="641" spans="4:19">
      <c r="D641" s="6" t="s">
        <v>3699</v>
      </c>
      <c r="G641" s="74">
        <v>1</v>
      </c>
      <c r="R641" s="72">
        <v>1</v>
      </c>
    </row>
    <row r="642" spans="4:19">
      <c r="D642" s="6" t="s">
        <v>3710</v>
      </c>
      <c r="M642" s="74">
        <v>1</v>
      </c>
    </row>
    <row r="643" spans="4:19">
      <c r="D643" s="6" t="s">
        <v>3717</v>
      </c>
      <c r="G643" s="74">
        <v>1</v>
      </c>
      <c r="M643" s="74">
        <v>1</v>
      </c>
    </row>
    <row r="644" spans="4:19">
      <c r="D644" s="6" t="s">
        <v>3719</v>
      </c>
      <c r="I644" s="74">
        <v>1</v>
      </c>
    </row>
    <row r="645" spans="4:19">
      <c r="D645" s="6" t="s">
        <v>3721</v>
      </c>
      <c r="F645" s="74">
        <v>1</v>
      </c>
      <c r="S645" s="72">
        <v>1</v>
      </c>
    </row>
    <row r="646" spans="4:19">
      <c r="D646" s="6" t="s">
        <v>3723</v>
      </c>
      <c r="L646" s="74">
        <v>1</v>
      </c>
    </row>
    <row r="647" spans="4:19">
      <c r="D647" s="6" t="s">
        <v>3727</v>
      </c>
      <c r="G647" s="74">
        <v>1</v>
      </c>
      <c r="I647" s="74">
        <v>1</v>
      </c>
      <c r="M647" s="74">
        <v>1</v>
      </c>
    </row>
    <row r="648" spans="4:19">
      <c r="D648" s="6" t="s">
        <v>3729</v>
      </c>
      <c r="E648" s="74">
        <v>1</v>
      </c>
    </row>
    <row r="649" spans="4:19">
      <c r="D649" s="6" t="s">
        <v>3737</v>
      </c>
      <c r="G649" s="74">
        <v>1</v>
      </c>
      <c r="I649" s="74">
        <v>1</v>
      </c>
      <c r="L649" s="74">
        <v>1</v>
      </c>
    </row>
    <row r="650" spans="4:19">
      <c r="D650" s="6" t="s">
        <v>3745</v>
      </c>
      <c r="F650" s="74">
        <v>1</v>
      </c>
      <c r="N650" s="74">
        <v>1</v>
      </c>
    </row>
    <row r="651" spans="4:19">
      <c r="D651" s="6" t="s">
        <v>3747</v>
      </c>
      <c r="I651" s="74">
        <v>1</v>
      </c>
    </row>
    <row r="652" spans="4:19">
      <c r="D652" s="6" t="s">
        <v>3752</v>
      </c>
      <c r="K652" s="74">
        <v>1</v>
      </c>
    </row>
    <row r="653" spans="4:19">
      <c r="D653" s="6" t="s">
        <v>3754</v>
      </c>
      <c r="H653" s="74">
        <v>1</v>
      </c>
      <c r="L653" s="74">
        <v>1</v>
      </c>
    </row>
    <row r="654" spans="4:19">
      <c r="D654" s="6" t="s">
        <v>3756</v>
      </c>
      <c r="Q654" s="72">
        <v>1</v>
      </c>
    </row>
    <row r="655" spans="4:19">
      <c r="D655" s="6" t="s">
        <v>3747</v>
      </c>
      <c r="I655" s="74">
        <v>1</v>
      </c>
    </row>
    <row r="656" spans="4:19">
      <c r="D656" s="6" t="s">
        <v>3769</v>
      </c>
      <c r="E656" s="74">
        <v>1</v>
      </c>
      <c r="G656" s="74">
        <v>1</v>
      </c>
    </row>
    <row r="657" spans="4:20">
      <c r="D657" s="6" t="s">
        <v>3784</v>
      </c>
      <c r="E657" s="74">
        <v>1</v>
      </c>
      <c r="G657" s="74">
        <v>1</v>
      </c>
    </row>
    <row r="658" spans="4:20">
      <c r="D658" s="6" t="s">
        <v>3786</v>
      </c>
      <c r="F658" s="74">
        <v>1</v>
      </c>
    </row>
    <row r="659" spans="4:20">
      <c r="D659" s="6" t="s">
        <v>3790</v>
      </c>
      <c r="L659" s="74">
        <v>1</v>
      </c>
    </row>
    <row r="660" spans="4:20">
      <c r="D660" s="6" t="s">
        <v>3792</v>
      </c>
      <c r="F660" s="74">
        <v>1</v>
      </c>
      <c r="K660" s="74">
        <v>1</v>
      </c>
    </row>
    <row r="661" spans="4:20">
      <c r="D661" s="6" t="s">
        <v>3802</v>
      </c>
      <c r="T661" s="72">
        <v>1</v>
      </c>
    </row>
    <row r="662" spans="4:20">
      <c r="D662" s="6" t="s">
        <v>3809</v>
      </c>
      <c r="F662" s="74">
        <v>1</v>
      </c>
      <c r="L662" s="74">
        <v>1</v>
      </c>
    </row>
    <row r="663" spans="4:20">
      <c r="D663" s="6" t="s">
        <v>3813</v>
      </c>
      <c r="E663" s="74">
        <v>1</v>
      </c>
      <c r="G663" s="74">
        <v>1</v>
      </c>
    </row>
    <row r="664" spans="4:20">
      <c r="D664" s="6" t="s">
        <v>3815</v>
      </c>
      <c r="E664" s="74">
        <v>1</v>
      </c>
      <c r="H664" s="74">
        <v>1</v>
      </c>
      <c r="K664" s="74">
        <v>1</v>
      </c>
    </row>
    <row r="665" spans="4:20">
      <c r="D665" s="6" t="s">
        <v>3818</v>
      </c>
      <c r="F665" s="74">
        <v>1</v>
      </c>
      <c r="N665" s="74">
        <v>1</v>
      </c>
    </row>
    <row r="666" spans="4:20">
      <c r="D666" s="6" t="s">
        <v>3820</v>
      </c>
      <c r="E666" s="74">
        <v>1</v>
      </c>
    </row>
    <row r="667" spans="4:20">
      <c r="D667" s="6" t="s">
        <v>3825</v>
      </c>
      <c r="F667" s="74">
        <v>1</v>
      </c>
      <c r="M667" s="74">
        <v>1</v>
      </c>
    </row>
    <row r="668" spans="4:20">
      <c r="D668" s="6" t="s">
        <v>3828</v>
      </c>
      <c r="E668" s="74">
        <v>1</v>
      </c>
    </row>
    <row r="669" spans="4:20">
      <c r="D669" s="6" t="s">
        <v>3834</v>
      </c>
      <c r="G669" s="74">
        <v>1</v>
      </c>
    </row>
    <row r="670" spans="4:20">
      <c r="D670" s="6" t="s">
        <v>3837</v>
      </c>
      <c r="E670" s="74">
        <v>1</v>
      </c>
    </row>
    <row r="671" spans="4:20">
      <c r="D671" s="6" t="s">
        <v>3843</v>
      </c>
      <c r="L671" s="74">
        <v>1</v>
      </c>
    </row>
    <row r="672" spans="4:20">
      <c r="D672" s="6" t="s">
        <v>3845</v>
      </c>
      <c r="G672" s="74">
        <v>1</v>
      </c>
      <c r="K672" s="74">
        <v>1</v>
      </c>
    </row>
    <row r="673" spans="1:27">
      <c r="D673" s="6" t="s">
        <v>3847</v>
      </c>
      <c r="M673" s="74">
        <v>1</v>
      </c>
    </row>
    <row r="674" spans="1:27">
      <c r="D674" s="6" t="s">
        <v>3849</v>
      </c>
      <c r="I674" s="74">
        <v>1</v>
      </c>
      <c r="K674" s="74">
        <v>1</v>
      </c>
    </row>
    <row r="675" spans="1:27">
      <c r="D675" s="6" t="s">
        <v>3857</v>
      </c>
      <c r="H675" s="74">
        <v>1</v>
      </c>
    </row>
    <row r="676" spans="1:27">
      <c r="D676" s="6" t="s">
        <v>3859</v>
      </c>
      <c r="L676" s="74">
        <v>1</v>
      </c>
    </row>
    <row r="677" spans="1:27">
      <c r="D677" s="6" t="s">
        <v>3866</v>
      </c>
      <c r="G677" s="74">
        <v>1</v>
      </c>
      <c r="I677" s="74">
        <v>1</v>
      </c>
    </row>
    <row r="678" spans="1:27">
      <c r="D678" s="6" t="s">
        <v>3871</v>
      </c>
      <c r="L678" s="74">
        <v>1</v>
      </c>
    </row>
    <row r="679" spans="1:27" s="74" customFormat="1">
      <c r="A679" s="72"/>
      <c r="B679" s="72"/>
      <c r="C679" s="72"/>
      <c r="D679" s="6" t="s">
        <v>3873</v>
      </c>
      <c r="G679" s="74">
        <v>1</v>
      </c>
      <c r="Q679" s="72"/>
      <c r="R679" s="72"/>
      <c r="S679" s="72"/>
      <c r="T679" s="72"/>
      <c r="U679" s="72"/>
      <c r="V679" s="72"/>
      <c r="W679" s="72"/>
      <c r="X679" s="72"/>
      <c r="Y679" s="72"/>
      <c r="Z679" s="72"/>
      <c r="AA679" s="72"/>
    </row>
    <row r="680" spans="1:27" s="74" customFormat="1">
      <c r="A680" s="72"/>
      <c r="B680" s="72"/>
      <c r="C680" s="72"/>
      <c r="D680" s="6" t="s">
        <v>3876</v>
      </c>
      <c r="G680" s="74">
        <v>1</v>
      </c>
      <c r="Q680" s="72"/>
      <c r="R680" s="72"/>
      <c r="S680" s="72"/>
      <c r="T680" s="72"/>
      <c r="U680" s="72"/>
      <c r="V680" s="72"/>
      <c r="W680" s="72"/>
      <c r="X680" s="72"/>
      <c r="Y680" s="72"/>
      <c r="Z680" s="72"/>
      <c r="AA680" s="72"/>
    </row>
    <row r="681" spans="1:27" s="74" customFormat="1">
      <c r="A681" s="72"/>
      <c r="B681" s="72"/>
      <c r="C681" s="72"/>
      <c r="D681" s="6" t="s">
        <v>3878</v>
      </c>
      <c r="G681" s="74">
        <v>1</v>
      </c>
      <c r="Q681" s="72"/>
      <c r="R681" s="72"/>
      <c r="S681" s="72"/>
      <c r="T681" s="72">
        <v>1</v>
      </c>
      <c r="U681" s="72"/>
      <c r="V681" s="72"/>
      <c r="W681" s="72"/>
      <c r="X681" s="72"/>
      <c r="Y681" s="72"/>
      <c r="Z681" s="72"/>
      <c r="AA681" s="72"/>
    </row>
    <row r="682" spans="1:27" s="74" customFormat="1">
      <c r="A682" s="72"/>
      <c r="B682" s="72"/>
      <c r="C682" s="72"/>
      <c r="D682" s="6" t="s">
        <v>3892</v>
      </c>
      <c r="F682" s="74">
        <v>1</v>
      </c>
      <c r="Q682" s="72"/>
      <c r="R682" s="72"/>
      <c r="S682" s="72"/>
      <c r="T682" s="72"/>
      <c r="U682" s="72"/>
      <c r="V682" s="72"/>
      <c r="W682" s="72"/>
      <c r="X682" s="72"/>
      <c r="Y682" s="72"/>
      <c r="Z682" s="72"/>
      <c r="AA682" s="72"/>
    </row>
    <row r="683" spans="1:27" s="74" customFormat="1">
      <c r="A683" s="72"/>
      <c r="B683" s="72"/>
      <c r="C683" s="72"/>
      <c r="D683" s="6" t="s">
        <v>3900</v>
      </c>
      <c r="Q683" s="72"/>
      <c r="R683" s="72">
        <v>1</v>
      </c>
      <c r="S683" s="72"/>
      <c r="T683" s="72"/>
      <c r="U683" s="72"/>
      <c r="V683" s="72"/>
      <c r="W683" s="72"/>
      <c r="X683" s="72"/>
      <c r="Y683" s="72"/>
      <c r="Z683" s="72"/>
      <c r="AA683" s="72"/>
    </row>
    <row r="684" spans="1:27" s="74" customFormat="1">
      <c r="A684" s="72"/>
      <c r="B684" s="72"/>
      <c r="C684" s="72"/>
      <c r="D684" s="6" t="s">
        <v>3916</v>
      </c>
      <c r="F684" s="74">
        <v>1</v>
      </c>
      <c r="M684" s="74">
        <v>1</v>
      </c>
      <c r="Q684" s="72"/>
      <c r="R684" s="72"/>
      <c r="S684" s="72"/>
      <c r="T684" s="72"/>
      <c r="U684" s="72"/>
      <c r="V684" s="72"/>
      <c r="W684" s="72"/>
      <c r="X684" s="72"/>
      <c r="Y684" s="72"/>
      <c r="Z684" s="72"/>
      <c r="AA684" s="72"/>
    </row>
    <row r="685" spans="1:27" s="74" customFormat="1">
      <c r="A685" s="72"/>
      <c r="B685" s="72"/>
      <c r="C685" s="72"/>
      <c r="D685" s="6" t="s">
        <v>3922</v>
      </c>
      <c r="F685" s="74">
        <v>1</v>
      </c>
      <c r="L685" s="74">
        <v>1</v>
      </c>
      <c r="Q685" s="72"/>
      <c r="R685" s="72"/>
      <c r="S685" s="72"/>
      <c r="T685" s="72"/>
      <c r="U685" s="72"/>
      <c r="V685" s="72"/>
      <c r="W685" s="72"/>
      <c r="X685" s="72"/>
      <c r="Y685" s="72"/>
      <c r="Z685" s="72"/>
      <c r="AA685" s="72"/>
    </row>
    <row r="686" spans="1:27" s="74" customFormat="1">
      <c r="A686" s="72"/>
      <c r="B686" s="72"/>
      <c r="C686" s="72"/>
      <c r="D686" s="6" t="s">
        <v>3933</v>
      </c>
      <c r="E686" s="74">
        <v>1</v>
      </c>
      <c r="K686" s="74">
        <v>1</v>
      </c>
      <c r="Q686" s="72"/>
      <c r="R686" s="72"/>
      <c r="S686" s="72"/>
      <c r="T686" s="72"/>
      <c r="U686" s="72"/>
      <c r="V686" s="72"/>
      <c r="W686" s="72"/>
      <c r="X686" s="72"/>
      <c r="Y686" s="72"/>
      <c r="Z686" s="72"/>
      <c r="AA686" s="72"/>
    </row>
    <row r="687" spans="1:27" s="74" customFormat="1">
      <c r="A687" s="72"/>
      <c r="B687" s="72"/>
      <c r="C687" s="72"/>
      <c r="D687" s="6" t="s">
        <v>3935</v>
      </c>
      <c r="L687" s="74">
        <v>1</v>
      </c>
      <c r="Q687" s="72">
        <v>1</v>
      </c>
      <c r="R687" s="72"/>
      <c r="S687" s="72"/>
      <c r="T687" s="72"/>
      <c r="U687" s="72"/>
      <c r="V687" s="72"/>
      <c r="W687" s="72"/>
      <c r="X687" s="72"/>
      <c r="Y687" s="72"/>
      <c r="Z687" s="72"/>
      <c r="AA687" s="72"/>
    </row>
    <row r="688" spans="1:27" s="74" customFormat="1">
      <c r="A688" s="72"/>
      <c r="B688" s="72"/>
      <c r="C688" s="72"/>
      <c r="D688" s="6" t="s">
        <v>3939</v>
      </c>
      <c r="F688" s="74">
        <v>1</v>
      </c>
      <c r="K688" s="74">
        <v>1</v>
      </c>
      <c r="M688" s="74">
        <v>1</v>
      </c>
      <c r="Q688" s="72"/>
      <c r="R688" s="72"/>
      <c r="S688" s="72"/>
      <c r="T688" s="72"/>
      <c r="U688" s="72"/>
      <c r="V688" s="72"/>
      <c r="W688" s="72"/>
      <c r="X688" s="72"/>
      <c r="Y688" s="72"/>
      <c r="Z688" s="72"/>
      <c r="AA688" s="72"/>
    </row>
    <row r="689" spans="1:27" s="74" customFormat="1">
      <c r="A689" s="72"/>
      <c r="B689" s="72"/>
      <c r="C689" s="72"/>
      <c r="D689" s="6" t="s">
        <v>3942</v>
      </c>
      <c r="F689" s="74">
        <v>1</v>
      </c>
      <c r="K689" s="74">
        <v>1</v>
      </c>
      <c r="Q689" s="72"/>
      <c r="R689" s="72"/>
      <c r="S689" s="72"/>
      <c r="T689" s="72"/>
      <c r="U689" s="72"/>
      <c r="V689" s="72"/>
      <c r="W689" s="72"/>
      <c r="X689" s="72"/>
      <c r="Y689" s="72"/>
      <c r="Z689" s="72"/>
      <c r="AA689" s="72"/>
    </row>
    <row r="690" spans="1:27" s="74" customFormat="1">
      <c r="A690" s="72"/>
      <c r="B690" s="72"/>
      <c r="C690" s="72"/>
      <c r="D690" s="6" t="s">
        <v>3944</v>
      </c>
      <c r="E690" s="74">
        <v>1</v>
      </c>
      <c r="F690" s="74">
        <v>1</v>
      </c>
      <c r="Q690" s="72"/>
      <c r="R690" s="72"/>
      <c r="S690" s="72"/>
      <c r="T690" s="72"/>
      <c r="U690" s="72"/>
      <c r="V690" s="72"/>
      <c r="W690" s="72"/>
      <c r="X690" s="72"/>
      <c r="Y690" s="72"/>
      <c r="Z690" s="72"/>
      <c r="AA690" s="72"/>
    </row>
    <row r="691" spans="1:27" s="74" customFormat="1">
      <c r="A691" s="72"/>
      <c r="B691" s="72"/>
      <c r="C691" s="72"/>
      <c r="D691" s="6" t="s">
        <v>3946</v>
      </c>
      <c r="I691" s="74">
        <v>1</v>
      </c>
      <c r="Q691" s="72"/>
      <c r="R691" s="72"/>
      <c r="S691" s="72"/>
      <c r="T691" s="72"/>
      <c r="U691" s="72"/>
      <c r="V691" s="72"/>
      <c r="W691" s="72"/>
      <c r="X691" s="72"/>
      <c r="Y691" s="72"/>
      <c r="Z691" s="72"/>
      <c r="AA691" s="72"/>
    </row>
    <row r="692" spans="1:27" s="74" customFormat="1">
      <c r="A692" s="72"/>
      <c r="B692" s="72"/>
      <c r="C692" s="72"/>
      <c r="D692" s="6" t="s">
        <v>3958</v>
      </c>
      <c r="G692" s="74">
        <v>1</v>
      </c>
      <c r="Q692" s="72"/>
      <c r="R692" s="72"/>
      <c r="S692" s="72"/>
      <c r="T692" s="72"/>
      <c r="U692" s="72"/>
      <c r="V692" s="72"/>
      <c r="W692" s="72"/>
      <c r="X692" s="72"/>
      <c r="Y692" s="72"/>
      <c r="Z692" s="72"/>
      <c r="AA692" s="72"/>
    </row>
    <row r="693" spans="1:27" s="74" customFormat="1">
      <c r="A693" s="72"/>
      <c r="B693" s="72"/>
      <c r="C693" s="72"/>
      <c r="D693" s="6" t="s">
        <v>3960</v>
      </c>
      <c r="G693" s="74">
        <v>1</v>
      </c>
      <c r="Q693" s="72"/>
      <c r="R693" s="72"/>
      <c r="S693" s="72"/>
      <c r="T693" s="72"/>
      <c r="U693" s="72"/>
      <c r="V693" s="72"/>
      <c r="W693" s="72"/>
      <c r="X693" s="72"/>
      <c r="Y693" s="72"/>
      <c r="Z693" s="72"/>
      <c r="AA693" s="72"/>
    </row>
    <row r="694" spans="1:27">
      <c r="D694" s="6" t="s">
        <v>3963</v>
      </c>
      <c r="E694" s="74">
        <v>1</v>
      </c>
    </row>
    <row r="695" spans="1:27">
      <c r="D695" s="6" t="s">
        <v>3965</v>
      </c>
      <c r="K695" s="74">
        <v>1</v>
      </c>
      <c r="M695" s="74">
        <v>1</v>
      </c>
    </row>
    <row r="696" spans="1:27">
      <c r="D696" s="6" t="s">
        <v>3967</v>
      </c>
      <c r="L696" s="74">
        <v>1</v>
      </c>
    </row>
    <row r="697" spans="1:27">
      <c r="D697" s="6" t="s">
        <v>3969</v>
      </c>
      <c r="Q697" s="72">
        <v>1</v>
      </c>
    </row>
    <row r="698" spans="1:27">
      <c r="D698" s="6" t="s">
        <v>3970</v>
      </c>
      <c r="L698" s="74">
        <v>1</v>
      </c>
    </row>
    <row r="699" spans="1:27">
      <c r="D699" s="6" t="s">
        <v>3972</v>
      </c>
      <c r="F699" s="74">
        <v>1</v>
      </c>
      <c r="R699" s="72">
        <v>1</v>
      </c>
    </row>
    <row r="700" spans="1:27">
      <c r="D700" s="6" t="s">
        <v>3974</v>
      </c>
      <c r="E700" s="74">
        <v>1</v>
      </c>
    </row>
    <row r="701" spans="1:27">
      <c r="D701" s="6" t="s">
        <v>3980</v>
      </c>
      <c r="F701" s="74">
        <v>1</v>
      </c>
      <c r="I701" s="74">
        <v>1</v>
      </c>
    </row>
    <row r="702" spans="1:27">
      <c r="D702" s="6" t="s">
        <v>3982</v>
      </c>
      <c r="N702" s="74">
        <v>1</v>
      </c>
    </row>
    <row r="703" spans="1:27">
      <c r="D703" s="6" t="s">
        <v>3987</v>
      </c>
      <c r="L703" s="74">
        <v>1</v>
      </c>
      <c r="N703" s="74">
        <v>1</v>
      </c>
    </row>
    <row r="704" spans="1:27">
      <c r="D704" s="6" t="s">
        <v>3989</v>
      </c>
      <c r="O704" s="74">
        <v>1</v>
      </c>
    </row>
    <row r="705" spans="4:20">
      <c r="D705" s="6" t="s">
        <v>3991</v>
      </c>
      <c r="T705" s="72">
        <v>1</v>
      </c>
    </row>
    <row r="706" spans="4:20">
      <c r="D706" s="6" t="s">
        <v>3997</v>
      </c>
      <c r="K706" s="74">
        <v>1</v>
      </c>
      <c r="R706" s="72">
        <v>1</v>
      </c>
    </row>
    <row r="707" spans="4:20">
      <c r="D707" s="6" t="s">
        <v>4002</v>
      </c>
      <c r="K707" s="74">
        <v>1</v>
      </c>
      <c r="S707" s="72">
        <v>1</v>
      </c>
    </row>
    <row r="708" spans="4:20">
      <c r="D708" s="6" t="s">
        <v>4005</v>
      </c>
      <c r="E708" s="74">
        <v>1</v>
      </c>
      <c r="J708" s="74">
        <v>1</v>
      </c>
      <c r="K708" s="74">
        <v>1</v>
      </c>
    </row>
    <row r="709" spans="4:20">
      <c r="D709" s="6" t="s">
        <v>4009</v>
      </c>
      <c r="E709" s="74">
        <v>1</v>
      </c>
    </row>
    <row r="710" spans="4:20">
      <c r="D710" s="6" t="s">
        <v>4018</v>
      </c>
      <c r="N710" s="74">
        <v>1</v>
      </c>
    </row>
    <row r="711" spans="4:20">
      <c r="D711" s="6" t="s">
        <v>4025</v>
      </c>
      <c r="F711" s="74">
        <v>1</v>
      </c>
      <c r="Q711" s="72">
        <v>1</v>
      </c>
    </row>
    <row r="712" spans="4:20">
      <c r="D712" s="6" t="s">
        <v>4027</v>
      </c>
      <c r="E712" s="74">
        <v>1</v>
      </c>
      <c r="G712" s="74">
        <v>1</v>
      </c>
    </row>
    <row r="713" spans="4:20">
      <c r="D713" s="6" t="s">
        <v>4029</v>
      </c>
      <c r="F713" s="74">
        <v>1</v>
      </c>
      <c r="G713" s="74">
        <v>1</v>
      </c>
    </row>
    <row r="714" spans="4:20">
      <c r="D714" s="6" t="s">
        <v>4032</v>
      </c>
      <c r="G714" s="74">
        <v>1</v>
      </c>
    </row>
    <row r="715" spans="4:20">
      <c r="D715" s="6" t="s">
        <v>4041</v>
      </c>
      <c r="L715" s="74">
        <v>1</v>
      </c>
    </row>
    <row r="716" spans="4:20">
      <c r="D716" s="6" t="s">
        <v>4045</v>
      </c>
      <c r="G716" s="74">
        <v>1</v>
      </c>
    </row>
    <row r="717" spans="4:20">
      <c r="D717" s="6" t="s">
        <v>4047</v>
      </c>
      <c r="N717" s="74">
        <v>1</v>
      </c>
    </row>
    <row r="718" spans="4:20">
      <c r="D718" s="6" t="s">
        <v>4054</v>
      </c>
      <c r="E718" s="74">
        <v>1</v>
      </c>
      <c r="F718" s="74">
        <v>1</v>
      </c>
      <c r="Q718" s="72">
        <v>1</v>
      </c>
    </row>
    <row r="719" spans="4:20">
      <c r="D719" s="6" t="s">
        <v>4057</v>
      </c>
      <c r="G719" s="74">
        <v>1</v>
      </c>
      <c r="I719" s="74">
        <v>1</v>
      </c>
    </row>
    <row r="720" spans="4:20">
      <c r="D720" s="6" t="s">
        <v>4061</v>
      </c>
      <c r="G720" s="74">
        <v>1</v>
      </c>
    </row>
    <row r="721" spans="4:14">
      <c r="D721" s="6" t="s">
        <v>1832</v>
      </c>
      <c r="G721" s="74">
        <v>1</v>
      </c>
    </row>
    <row r="722" spans="4:14">
      <c r="D722" s="6" t="s">
        <v>4071</v>
      </c>
      <c r="G722" s="74">
        <v>1</v>
      </c>
      <c r="I722" s="74">
        <v>1</v>
      </c>
    </row>
    <row r="723" spans="4:14">
      <c r="D723" s="6" t="s">
        <v>4084</v>
      </c>
      <c r="I723" s="74">
        <v>1</v>
      </c>
    </row>
    <row r="724" spans="4:14">
      <c r="D724" s="6" t="s">
        <v>4086</v>
      </c>
      <c r="I724" s="74">
        <v>1</v>
      </c>
    </row>
    <row r="725" spans="4:14">
      <c r="D725" s="6" t="s">
        <v>4088</v>
      </c>
      <c r="K725" s="74">
        <v>1</v>
      </c>
    </row>
    <row r="726" spans="4:14">
      <c r="D726" s="6" t="s">
        <v>575</v>
      </c>
      <c r="G726" s="74">
        <v>1</v>
      </c>
    </row>
    <row r="727" spans="4:14">
      <c r="D727" s="6" t="s">
        <v>4098</v>
      </c>
      <c r="N727" s="74">
        <v>1</v>
      </c>
    </row>
    <row r="728" spans="4:14">
      <c r="D728" s="6" t="s">
        <v>4110</v>
      </c>
      <c r="K728" s="74">
        <v>1</v>
      </c>
      <c r="M728" s="74">
        <v>1</v>
      </c>
    </row>
    <row r="729" spans="4:14">
      <c r="D729" s="6" t="s">
        <v>4115</v>
      </c>
      <c r="I729" s="74">
        <v>1</v>
      </c>
    </row>
    <row r="730" spans="4:14">
      <c r="D730" s="6" t="s">
        <v>4119</v>
      </c>
      <c r="F730" s="74">
        <v>1</v>
      </c>
      <c r="K730" s="74">
        <v>1</v>
      </c>
    </row>
    <row r="731" spans="4:14">
      <c r="D731" s="6" t="s">
        <v>3510</v>
      </c>
      <c r="G731" s="74">
        <v>1</v>
      </c>
    </row>
    <row r="732" spans="4:14">
      <c r="D732" s="6" t="s">
        <v>4127</v>
      </c>
      <c r="N732" s="74">
        <v>1</v>
      </c>
    </row>
    <row r="733" spans="4:14">
      <c r="D733" s="6" t="s">
        <v>4131</v>
      </c>
      <c r="M733" s="74">
        <v>1</v>
      </c>
    </row>
    <row r="734" spans="4:14">
      <c r="D734" s="6" t="s">
        <v>3510</v>
      </c>
      <c r="G734" s="74">
        <v>1</v>
      </c>
    </row>
    <row r="735" spans="4:14">
      <c r="D735" s="6" t="s">
        <v>4135</v>
      </c>
      <c r="L735" s="74">
        <v>1</v>
      </c>
    </row>
    <row r="736" spans="4:14">
      <c r="D736" s="6" t="s">
        <v>4142</v>
      </c>
      <c r="L736" s="74">
        <v>1</v>
      </c>
    </row>
    <row r="737" spans="1:27">
      <c r="D737" s="6" t="s">
        <v>4144</v>
      </c>
      <c r="L737" s="74">
        <v>1</v>
      </c>
    </row>
    <row r="738" spans="1:27">
      <c r="D738" s="6" t="s">
        <v>4147</v>
      </c>
      <c r="I738" s="74">
        <v>1</v>
      </c>
    </row>
    <row r="739" spans="1:27" s="74" customFormat="1">
      <c r="A739" s="72"/>
      <c r="B739" s="72"/>
      <c r="C739" s="72"/>
      <c r="D739" s="6" t="s">
        <v>4153</v>
      </c>
      <c r="F739" s="74">
        <v>1</v>
      </c>
      <c r="K739" s="74">
        <v>1</v>
      </c>
      <c r="Q739" s="72"/>
      <c r="R739" s="72"/>
      <c r="S739" s="72"/>
      <c r="T739" s="72"/>
      <c r="U739" s="72"/>
      <c r="V739" s="72"/>
      <c r="W739" s="72"/>
      <c r="X739" s="72"/>
      <c r="Y739" s="72"/>
      <c r="Z739" s="72"/>
      <c r="AA739" s="72"/>
    </row>
    <row r="740" spans="1:27" s="74" customFormat="1">
      <c r="A740" s="72"/>
      <c r="B740" s="72"/>
      <c r="C740" s="72"/>
      <c r="D740" s="6" t="s">
        <v>4155</v>
      </c>
      <c r="L740" s="74">
        <v>1</v>
      </c>
      <c r="Q740" s="72"/>
      <c r="R740" s="72"/>
      <c r="S740" s="72"/>
      <c r="T740" s="72"/>
      <c r="U740" s="72"/>
      <c r="V740" s="72"/>
      <c r="W740" s="72"/>
      <c r="X740" s="72"/>
      <c r="Y740" s="72"/>
      <c r="Z740" s="72"/>
      <c r="AA740" s="72"/>
    </row>
    <row r="741" spans="1:27" s="74" customFormat="1">
      <c r="A741" s="72"/>
      <c r="B741" s="72"/>
      <c r="C741" s="72"/>
      <c r="D741" s="6" t="s">
        <v>4164</v>
      </c>
      <c r="M741" s="74">
        <v>1</v>
      </c>
      <c r="Q741" s="72"/>
      <c r="R741" s="72"/>
      <c r="S741" s="72"/>
      <c r="T741" s="72"/>
      <c r="U741" s="72"/>
      <c r="V741" s="72"/>
      <c r="W741" s="72"/>
      <c r="X741" s="72"/>
      <c r="Y741" s="72"/>
      <c r="Z741" s="72"/>
      <c r="AA741" s="72"/>
    </row>
    <row r="742" spans="1:27" s="74" customFormat="1">
      <c r="A742" s="72"/>
      <c r="B742" s="72"/>
      <c r="C742" s="72"/>
      <c r="D742" s="6" t="s">
        <v>4174</v>
      </c>
      <c r="E742" s="74">
        <v>1</v>
      </c>
      <c r="H742" s="74">
        <v>1</v>
      </c>
      <c r="Q742" s="72"/>
      <c r="R742" s="72"/>
      <c r="S742" s="72"/>
      <c r="T742" s="72"/>
      <c r="U742" s="72"/>
      <c r="V742" s="72"/>
      <c r="W742" s="72"/>
      <c r="X742" s="72"/>
      <c r="Y742" s="72"/>
      <c r="Z742" s="72"/>
      <c r="AA742" s="72"/>
    </row>
    <row r="743" spans="1:27" s="74" customFormat="1">
      <c r="A743" s="72"/>
      <c r="B743" s="72"/>
      <c r="C743" s="72"/>
      <c r="D743" s="6" t="s">
        <v>4179</v>
      </c>
      <c r="G743" s="74">
        <v>1</v>
      </c>
      <c r="N743" s="74">
        <v>1</v>
      </c>
      <c r="Q743" s="72"/>
      <c r="R743" s="72"/>
      <c r="S743" s="72"/>
      <c r="T743" s="72"/>
      <c r="U743" s="72"/>
      <c r="V743" s="72"/>
      <c r="W743" s="72"/>
      <c r="X743" s="72"/>
      <c r="Y743" s="72"/>
      <c r="Z743" s="72"/>
      <c r="AA743" s="72"/>
    </row>
    <row r="744" spans="1:27" s="74" customFormat="1">
      <c r="A744" s="72"/>
      <c r="B744" s="72"/>
      <c r="C744" s="72"/>
      <c r="D744" s="6" t="s">
        <v>4186</v>
      </c>
      <c r="M744" s="74">
        <v>1</v>
      </c>
      <c r="Q744" s="72"/>
      <c r="R744" s="72"/>
      <c r="S744" s="72"/>
      <c r="T744" s="72"/>
      <c r="U744" s="72"/>
      <c r="V744" s="72"/>
      <c r="W744" s="72"/>
      <c r="X744" s="72"/>
      <c r="Y744" s="72"/>
      <c r="Z744" s="72"/>
      <c r="AA744" s="72"/>
    </row>
    <row r="745" spans="1:27" s="74" customFormat="1">
      <c r="A745" s="72"/>
      <c r="B745" s="72"/>
      <c r="C745" s="72"/>
      <c r="D745" s="6" t="s">
        <v>4194</v>
      </c>
      <c r="L745" s="74">
        <v>1</v>
      </c>
      <c r="Q745" s="72"/>
      <c r="R745" s="72"/>
      <c r="S745" s="72"/>
      <c r="T745" s="72"/>
      <c r="U745" s="72"/>
      <c r="V745" s="72"/>
      <c r="W745" s="72"/>
      <c r="X745" s="72"/>
      <c r="Y745" s="72"/>
      <c r="Z745" s="72"/>
      <c r="AA745" s="72"/>
    </row>
    <row r="746" spans="1:27" s="74" customFormat="1">
      <c r="A746" s="72"/>
      <c r="B746" s="72"/>
      <c r="C746" s="72"/>
      <c r="D746" s="6" t="s">
        <v>4199</v>
      </c>
      <c r="L746" s="74">
        <v>1</v>
      </c>
      <c r="Q746" s="72"/>
      <c r="R746" s="72"/>
      <c r="S746" s="72"/>
      <c r="T746" s="72"/>
      <c r="U746" s="72"/>
      <c r="V746" s="72"/>
      <c r="W746" s="72"/>
      <c r="X746" s="72"/>
      <c r="Y746" s="72"/>
      <c r="Z746" s="72"/>
      <c r="AA746" s="72"/>
    </row>
    <row r="747" spans="1:27" s="74" customFormat="1">
      <c r="A747" s="72"/>
      <c r="B747" s="72"/>
      <c r="C747" s="72"/>
      <c r="D747" s="6" t="s">
        <v>4205</v>
      </c>
      <c r="G747" s="74">
        <v>1</v>
      </c>
      <c r="Q747" s="72"/>
      <c r="R747" s="72"/>
      <c r="S747" s="72"/>
      <c r="T747" s="72"/>
      <c r="U747" s="72"/>
      <c r="V747" s="72"/>
      <c r="W747" s="72"/>
      <c r="X747" s="72"/>
      <c r="Y747" s="72"/>
      <c r="Z747" s="72"/>
      <c r="AA747" s="72"/>
    </row>
    <row r="748" spans="1:27" s="74" customFormat="1">
      <c r="A748" s="72"/>
      <c r="B748" s="72"/>
      <c r="C748" s="72"/>
      <c r="D748" s="6" t="s">
        <v>4213</v>
      </c>
      <c r="F748" s="74">
        <v>1</v>
      </c>
      <c r="K748" s="74">
        <v>1</v>
      </c>
      <c r="M748" s="74">
        <v>1</v>
      </c>
      <c r="Q748" s="72"/>
      <c r="R748" s="72"/>
      <c r="S748" s="72"/>
      <c r="T748" s="72"/>
      <c r="U748" s="72"/>
      <c r="V748" s="72"/>
      <c r="W748" s="72"/>
      <c r="X748" s="72"/>
      <c r="Y748" s="72"/>
      <c r="Z748" s="72"/>
      <c r="AA748" s="72"/>
    </row>
    <row r="749" spans="1:27" s="74" customFormat="1">
      <c r="A749" s="72"/>
      <c r="B749" s="72"/>
      <c r="C749" s="72"/>
      <c r="D749" s="6" t="s">
        <v>4215</v>
      </c>
      <c r="L749" s="74">
        <v>1</v>
      </c>
      <c r="M749" s="74">
        <v>1</v>
      </c>
      <c r="Q749" s="72"/>
      <c r="R749" s="72"/>
      <c r="S749" s="72"/>
      <c r="T749" s="72"/>
      <c r="U749" s="72"/>
      <c r="V749" s="72"/>
      <c r="W749" s="72"/>
      <c r="X749" s="72"/>
      <c r="Y749" s="72"/>
      <c r="Z749" s="72"/>
      <c r="AA749" s="72"/>
    </row>
    <row r="750" spans="1:27" s="74" customFormat="1">
      <c r="A750" s="72"/>
      <c r="B750" s="72"/>
      <c r="C750" s="72"/>
      <c r="D750" s="6" t="s">
        <v>4220</v>
      </c>
      <c r="J750" s="74">
        <v>1</v>
      </c>
      <c r="Q750" s="72"/>
      <c r="R750" s="72"/>
      <c r="S750" s="72"/>
      <c r="T750" s="72"/>
      <c r="U750" s="72"/>
      <c r="V750" s="72"/>
      <c r="W750" s="72"/>
      <c r="X750" s="72"/>
      <c r="Y750" s="72"/>
      <c r="Z750" s="72"/>
      <c r="AA750" s="72"/>
    </row>
    <row r="751" spans="1:27" s="74" customFormat="1">
      <c r="A751" s="72"/>
      <c r="B751" s="72"/>
      <c r="C751" s="72"/>
      <c r="D751" s="6" t="s">
        <v>4222</v>
      </c>
      <c r="E751" s="74">
        <v>1</v>
      </c>
      <c r="H751" s="74">
        <v>1</v>
      </c>
      <c r="M751" s="74">
        <v>1</v>
      </c>
      <c r="Q751" s="72"/>
      <c r="R751" s="72"/>
      <c r="S751" s="72"/>
      <c r="T751" s="72"/>
      <c r="U751" s="72"/>
      <c r="V751" s="72"/>
      <c r="W751" s="72"/>
      <c r="X751" s="72"/>
      <c r="Y751" s="72"/>
      <c r="Z751" s="72"/>
      <c r="AA751" s="72"/>
    </row>
    <row r="752" spans="1:27" s="74" customFormat="1">
      <c r="A752" s="72"/>
      <c r="B752" s="72"/>
      <c r="C752" s="72"/>
      <c r="D752" s="6" t="s">
        <v>4224</v>
      </c>
      <c r="F752" s="74">
        <v>1</v>
      </c>
      <c r="M752" s="74">
        <v>1</v>
      </c>
      <c r="Q752" s="72"/>
      <c r="R752" s="72"/>
      <c r="S752" s="72"/>
      <c r="T752" s="72"/>
      <c r="U752" s="72"/>
      <c r="V752" s="72"/>
      <c r="W752" s="72"/>
      <c r="X752" s="72"/>
      <c r="Y752" s="72"/>
      <c r="Z752" s="72"/>
      <c r="AA752" s="72"/>
    </row>
    <row r="753" spans="4:20">
      <c r="D753" s="6" t="s">
        <v>4226</v>
      </c>
      <c r="K753" s="74">
        <v>1</v>
      </c>
      <c r="L753" s="74">
        <v>1</v>
      </c>
    </row>
    <row r="754" spans="4:20">
      <c r="D754" s="6" t="s">
        <v>4229</v>
      </c>
      <c r="R754" s="72">
        <v>1</v>
      </c>
    </row>
    <row r="755" spans="4:20">
      <c r="D755" s="6" t="s">
        <v>4234</v>
      </c>
      <c r="G755" s="74">
        <v>1</v>
      </c>
    </row>
    <row r="756" spans="4:20">
      <c r="D756" s="6" t="s">
        <v>4236</v>
      </c>
      <c r="I756" s="74">
        <v>1</v>
      </c>
      <c r="M756" s="74">
        <v>1</v>
      </c>
    </row>
    <row r="757" spans="4:20">
      <c r="D757" s="6" t="s">
        <v>4238</v>
      </c>
      <c r="G757" s="74">
        <v>1</v>
      </c>
    </row>
    <row r="758" spans="4:20">
      <c r="D758" s="6" t="s">
        <v>4241</v>
      </c>
      <c r="G758" s="74">
        <v>1</v>
      </c>
    </row>
    <row r="759" spans="4:20">
      <c r="D759" s="6" t="s">
        <v>4246</v>
      </c>
      <c r="L759" s="74">
        <v>1</v>
      </c>
      <c r="R759" s="72">
        <v>1</v>
      </c>
    </row>
    <row r="760" spans="4:20">
      <c r="D760" s="6" t="s">
        <v>4248</v>
      </c>
      <c r="F760" s="74">
        <v>1</v>
      </c>
      <c r="K760" s="74">
        <v>1</v>
      </c>
    </row>
    <row r="761" spans="4:20">
      <c r="D761" s="6" t="s">
        <v>4250</v>
      </c>
      <c r="E761" s="74">
        <v>1</v>
      </c>
      <c r="T761" s="72">
        <v>1</v>
      </c>
    </row>
    <row r="762" spans="4:20">
      <c r="D762" s="6" t="s">
        <v>4266</v>
      </c>
      <c r="K762" s="74">
        <v>1</v>
      </c>
    </row>
    <row r="763" spans="4:20">
      <c r="D763" s="6" t="s">
        <v>4271</v>
      </c>
      <c r="F763" s="74">
        <v>1</v>
      </c>
      <c r="K763" s="74">
        <v>1</v>
      </c>
      <c r="M763" s="74">
        <v>1</v>
      </c>
    </row>
    <row r="764" spans="4:20">
      <c r="D764" s="6" t="s">
        <v>4278</v>
      </c>
      <c r="G764" s="74">
        <v>1</v>
      </c>
      <c r="T764" s="72">
        <v>1</v>
      </c>
    </row>
    <row r="765" spans="4:20">
      <c r="D765" s="6" t="s">
        <v>4282</v>
      </c>
      <c r="H765" s="74">
        <v>1</v>
      </c>
    </row>
    <row r="766" spans="4:20">
      <c r="D766" s="6" t="s">
        <v>4287</v>
      </c>
      <c r="I766" s="74">
        <v>1</v>
      </c>
      <c r="L766" s="74">
        <v>1</v>
      </c>
    </row>
    <row r="767" spans="4:20">
      <c r="D767" s="6" t="s">
        <v>4292</v>
      </c>
      <c r="E767" s="74">
        <v>1</v>
      </c>
      <c r="G767" s="74">
        <v>1</v>
      </c>
    </row>
    <row r="768" spans="4:20">
      <c r="D768" s="6" t="s">
        <v>4294</v>
      </c>
      <c r="G768" s="74">
        <v>1</v>
      </c>
    </row>
    <row r="769" spans="4:20">
      <c r="D769" s="6" t="s">
        <v>4301</v>
      </c>
      <c r="T769" s="72">
        <v>1</v>
      </c>
    </row>
    <row r="770" spans="4:20">
      <c r="D770" s="6" t="s">
        <v>4317</v>
      </c>
      <c r="L770" s="74">
        <v>1</v>
      </c>
    </row>
    <row r="771" spans="4:20">
      <c r="D771" s="6" t="s">
        <v>4322</v>
      </c>
      <c r="K771" s="74">
        <v>1</v>
      </c>
    </row>
    <row r="772" spans="4:20">
      <c r="D772" s="6" t="s">
        <v>4339</v>
      </c>
      <c r="F772" s="74">
        <v>1</v>
      </c>
    </row>
    <row r="773" spans="4:20">
      <c r="D773" s="6" t="s">
        <v>4341</v>
      </c>
      <c r="E773" s="74">
        <v>1</v>
      </c>
      <c r="G773" s="74">
        <v>1</v>
      </c>
    </row>
    <row r="774" spans="4:20">
      <c r="D774" s="6" t="s">
        <v>4343</v>
      </c>
      <c r="E774" s="74">
        <v>1</v>
      </c>
    </row>
    <row r="775" spans="4:20">
      <c r="D775" s="6" t="s">
        <v>4361</v>
      </c>
      <c r="G775" s="74">
        <v>1</v>
      </c>
    </row>
    <row r="776" spans="4:20">
      <c r="D776" s="6" t="s">
        <v>4384</v>
      </c>
      <c r="L776" s="74">
        <v>1</v>
      </c>
    </row>
    <row r="777" spans="4:20">
      <c r="D777" s="6" t="s">
        <v>4387</v>
      </c>
      <c r="O777" s="74">
        <v>1</v>
      </c>
    </row>
    <row r="778" spans="4:20">
      <c r="D778" s="6" t="s">
        <v>4389</v>
      </c>
      <c r="E778" s="74">
        <v>1</v>
      </c>
      <c r="K778" s="74">
        <v>1</v>
      </c>
    </row>
    <row r="779" spans="4:20">
      <c r="D779" s="6" t="s">
        <v>4391</v>
      </c>
      <c r="G779" s="74">
        <v>1</v>
      </c>
    </row>
    <row r="780" spans="4:20">
      <c r="D780" s="6" t="s">
        <v>4393</v>
      </c>
      <c r="O780" s="74">
        <v>1</v>
      </c>
    </row>
    <row r="781" spans="4:20">
      <c r="D781" s="6" t="s">
        <v>4400</v>
      </c>
      <c r="F781" s="74">
        <v>1</v>
      </c>
    </row>
    <row r="782" spans="4:20">
      <c r="D782" s="6" t="s">
        <v>4405</v>
      </c>
      <c r="E782" s="74">
        <v>1</v>
      </c>
      <c r="K782" s="74">
        <v>1</v>
      </c>
    </row>
    <row r="783" spans="4:20">
      <c r="D783" s="6" t="s">
        <v>4411</v>
      </c>
      <c r="I783" s="74">
        <v>1</v>
      </c>
    </row>
    <row r="784" spans="4:20">
      <c r="D784" s="6" t="s">
        <v>4429</v>
      </c>
      <c r="G784" s="74">
        <v>1</v>
      </c>
      <c r="M784" s="74">
        <v>1</v>
      </c>
    </row>
    <row r="785" spans="1:27">
      <c r="D785" s="6" t="s">
        <v>4448</v>
      </c>
      <c r="L785" s="74">
        <v>1</v>
      </c>
    </row>
    <row r="786" spans="1:27">
      <c r="D786" s="6" t="s">
        <v>4453</v>
      </c>
      <c r="K786" s="74">
        <v>1</v>
      </c>
    </row>
    <row r="787" spans="1:27">
      <c r="D787" s="6" t="s">
        <v>4455</v>
      </c>
      <c r="F787" s="74">
        <v>1</v>
      </c>
      <c r="T787" s="72">
        <v>1</v>
      </c>
    </row>
    <row r="788" spans="1:27">
      <c r="D788" s="6" t="s">
        <v>4457</v>
      </c>
      <c r="E788" s="74">
        <v>1</v>
      </c>
      <c r="K788" s="74">
        <v>1</v>
      </c>
      <c r="T788" s="72">
        <v>1</v>
      </c>
    </row>
    <row r="789" spans="1:27">
      <c r="D789" s="6" t="s">
        <v>4459</v>
      </c>
      <c r="E789" s="74">
        <v>1</v>
      </c>
      <c r="K789" s="74">
        <v>1</v>
      </c>
    </row>
    <row r="790" spans="1:27">
      <c r="D790" s="6" t="s">
        <v>4467</v>
      </c>
      <c r="I790" s="74">
        <v>1</v>
      </c>
    </row>
    <row r="791" spans="1:27">
      <c r="D791" s="6" t="s">
        <v>4487</v>
      </c>
      <c r="F791" s="74">
        <v>1</v>
      </c>
      <c r="M791" s="74">
        <v>1</v>
      </c>
    </row>
    <row r="792" spans="1:27">
      <c r="D792" s="6" t="s">
        <v>4489</v>
      </c>
      <c r="M792" s="74">
        <v>1</v>
      </c>
    </row>
    <row r="793" spans="1:27">
      <c r="D793" s="6" t="s">
        <v>4494</v>
      </c>
      <c r="E793" s="74">
        <v>1</v>
      </c>
      <c r="H793" s="74">
        <v>1</v>
      </c>
      <c r="K793" s="74">
        <v>1</v>
      </c>
    </row>
    <row r="794" spans="1:27">
      <c r="D794" s="6" t="s">
        <v>4504</v>
      </c>
      <c r="G794" s="74">
        <v>1</v>
      </c>
    </row>
    <row r="795" spans="1:27">
      <c r="D795" s="6" t="s">
        <v>4513</v>
      </c>
      <c r="H795" s="74">
        <v>1</v>
      </c>
    </row>
    <row r="796" spans="1:27">
      <c r="D796" s="6" t="s">
        <v>4515</v>
      </c>
      <c r="N796" s="74">
        <v>1</v>
      </c>
    </row>
    <row r="797" spans="1:27">
      <c r="D797" s="6" t="s">
        <v>4526</v>
      </c>
      <c r="K797" s="74">
        <v>1</v>
      </c>
    </row>
    <row r="798" spans="1:27">
      <c r="D798" s="6" t="s">
        <v>4528</v>
      </c>
      <c r="E798" s="74">
        <v>1</v>
      </c>
    </row>
    <row r="799" spans="1:27" s="74" customFormat="1">
      <c r="A799" s="72"/>
      <c r="B799" s="72"/>
      <c r="C799" s="72"/>
      <c r="D799" s="6" t="s">
        <v>4546</v>
      </c>
      <c r="G799" s="74">
        <v>1</v>
      </c>
      <c r="Q799" s="72"/>
      <c r="R799" s="72"/>
      <c r="S799" s="72"/>
      <c r="T799" s="72"/>
      <c r="U799" s="72"/>
      <c r="V799" s="72"/>
      <c r="W799" s="72"/>
      <c r="X799" s="72"/>
      <c r="Y799" s="72"/>
      <c r="Z799" s="72"/>
      <c r="AA799" s="72"/>
    </row>
    <row r="800" spans="1:27" s="74" customFormat="1">
      <c r="A800" s="72"/>
      <c r="B800" s="72"/>
      <c r="C800" s="72"/>
      <c r="D800" s="6" t="s">
        <v>4561</v>
      </c>
      <c r="G800" s="74">
        <v>1</v>
      </c>
      <c r="Q800" s="72"/>
      <c r="R800" s="72"/>
      <c r="S800" s="72"/>
      <c r="T800" s="72"/>
      <c r="U800" s="72"/>
      <c r="V800" s="72"/>
      <c r="W800" s="72"/>
      <c r="X800" s="72"/>
      <c r="Y800" s="72"/>
      <c r="Z800" s="72"/>
      <c r="AA800" s="72"/>
    </row>
    <row r="801" spans="1:27" s="74" customFormat="1">
      <c r="A801" s="72"/>
      <c r="B801" s="72"/>
      <c r="C801" s="72"/>
      <c r="D801" s="6" t="s">
        <v>4563</v>
      </c>
      <c r="G801" s="74">
        <v>1</v>
      </c>
      <c r="Q801" s="72"/>
      <c r="R801" s="72"/>
      <c r="S801" s="72"/>
      <c r="T801" s="72"/>
      <c r="U801" s="72"/>
      <c r="V801" s="72"/>
      <c r="W801" s="72"/>
      <c r="X801" s="72"/>
      <c r="Y801" s="72"/>
      <c r="Z801" s="72"/>
      <c r="AA801" s="72"/>
    </row>
    <row r="802" spans="1:27" s="74" customFormat="1">
      <c r="A802" s="72"/>
      <c r="B802" s="72"/>
      <c r="C802" s="72"/>
      <c r="D802" s="6" t="s">
        <v>4565</v>
      </c>
      <c r="Q802" s="72"/>
      <c r="R802" s="72"/>
      <c r="S802" s="72"/>
      <c r="T802" s="72">
        <v>1</v>
      </c>
      <c r="U802" s="72"/>
      <c r="V802" s="72"/>
      <c r="W802" s="72"/>
      <c r="X802" s="72"/>
      <c r="Y802" s="72"/>
      <c r="Z802" s="72"/>
      <c r="AA802" s="72"/>
    </row>
    <row r="803" spans="1:27" s="74" customFormat="1">
      <c r="A803" s="72"/>
      <c r="B803" s="72"/>
      <c r="C803" s="72"/>
      <c r="D803" s="6" t="s">
        <v>4568</v>
      </c>
      <c r="F803" s="74">
        <v>1</v>
      </c>
      <c r="Q803" s="72"/>
      <c r="R803" s="72"/>
      <c r="S803" s="72"/>
      <c r="T803" s="72"/>
      <c r="U803" s="72"/>
      <c r="V803" s="72"/>
      <c r="W803" s="72"/>
      <c r="X803" s="72"/>
      <c r="Y803" s="72"/>
      <c r="Z803" s="72"/>
      <c r="AA803" s="72"/>
    </row>
    <row r="804" spans="1:27" s="74" customFormat="1">
      <c r="A804" s="72"/>
      <c r="B804" s="72"/>
      <c r="C804" s="72"/>
      <c r="D804" s="6" t="s">
        <v>4571</v>
      </c>
      <c r="G804" s="74">
        <v>1</v>
      </c>
      <c r="Q804" s="72"/>
      <c r="R804" s="72"/>
      <c r="S804" s="72"/>
      <c r="T804" s="72"/>
      <c r="U804" s="72"/>
      <c r="V804" s="72"/>
      <c r="W804" s="72"/>
      <c r="X804" s="72"/>
      <c r="Y804" s="72"/>
      <c r="Z804" s="72"/>
      <c r="AA804" s="72"/>
    </row>
    <row r="805" spans="1:27" s="74" customFormat="1">
      <c r="A805" s="72"/>
      <c r="B805" s="72"/>
      <c r="C805" s="72"/>
      <c r="D805" s="6" t="s">
        <v>4573</v>
      </c>
      <c r="G805" s="74">
        <v>1</v>
      </c>
      <c r="Q805" s="72"/>
      <c r="R805" s="72"/>
      <c r="S805" s="72"/>
      <c r="T805" s="72"/>
      <c r="U805" s="72"/>
      <c r="V805" s="72"/>
      <c r="W805" s="72"/>
      <c r="X805" s="72"/>
      <c r="Y805" s="72"/>
      <c r="Z805" s="72"/>
      <c r="AA805" s="72"/>
    </row>
    <row r="806" spans="1:27" s="74" customFormat="1">
      <c r="A806" s="72"/>
      <c r="B806" s="72"/>
      <c r="C806" s="72"/>
      <c r="D806" s="6" t="s">
        <v>4584</v>
      </c>
      <c r="G806" s="74">
        <v>1</v>
      </c>
      <c r="Q806" s="72"/>
      <c r="R806" s="72"/>
      <c r="S806" s="72"/>
      <c r="T806" s="72"/>
      <c r="U806" s="72"/>
      <c r="V806" s="72"/>
      <c r="W806" s="72"/>
      <c r="X806" s="72"/>
      <c r="Y806" s="72"/>
      <c r="Z806" s="72"/>
      <c r="AA806" s="72"/>
    </row>
    <row r="807" spans="1:27" s="74" customFormat="1">
      <c r="A807" s="72"/>
      <c r="B807" s="72"/>
      <c r="C807" s="72"/>
      <c r="D807" s="6" t="s">
        <v>4591</v>
      </c>
      <c r="F807" s="74">
        <v>1</v>
      </c>
      <c r="I807" s="74">
        <v>1</v>
      </c>
      <c r="Q807" s="72"/>
      <c r="R807" s="72"/>
      <c r="S807" s="72"/>
      <c r="T807" s="72"/>
      <c r="U807" s="72"/>
      <c r="V807" s="72"/>
      <c r="W807" s="72"/>
      <c r="X807" s="72"/>
      <c r="Y807" s="72"/>
      <c r="Z807" s="72"/>
      <c r="AA807" s="72"/>
    </row>
    <row r="808" spans="1:27" s="74" customFormat="1">
      <c r="A808" s="72"/>
      <c r="B808" s="72"/>
      <c r="C808" s="72"/>
      <c r="D808" s="6" t="s">
        <v>4594</v>
      </c>
      <c r="G808" s="74">
        <v>1</v>
      </c>
      <c r="Q808" s="72"/>
      <c r="R808" s="72"/>
      <c r="S808" s="72"/>
      <c r="T808" s="72"/>
      <c r="U808" s="72"/>
      <c r="V808" s="72"/>
      <c r="W808" s="72"/>
      <c r="X808" s="72"/>
      <c r="Y808" s="72"/>
      <c r="Z808" s="72"/>
      <c r="AA808" s="72"/>
    </row>
    <row r="809" spans="1:27" s="74" customFormat="1">
      <c r="A809" s="72"/>
      <c r="B809" s="72"/>
      <c r="C809" s="72"/>
      <c r="D809" s="6" t="s">
        <v>4596</v>
      </c>
      <c r="Q809" s="72"/>
      <c r="R809" s="72"/>
      <c r="S809" s="72"/>
      <c r="T809" s="72">
        <v>1</v>
      </c>
      <c r="U809" s="72"/>
      <c r="V809" s="72"/>
      <c r="W809" s="72"/>
      <c r="X809" s="72"/>
      <c r="Y809" s="72"/>
      <c r="Z809" s="72"/>
      <c r="AA809" s="72"/>
    </row>
    <row r="810" spans="1:27" s="74" customFormat="1">
      <c r="A810" s="72"/>
      <c r="B810" s="72"/>
      <c r="C810" s="72"/>
      <c r="D810" s="6" t="s">
        <v>4598</v>
      </c>
      <c r="E810" s="74">
        <v>1</v>
      </c>
      <c r="Q810" s="72"/>
      <c r="R810" s="72"/>
      <c r="S810" s="72"/>
      <c r="T810" s="72"/>
      <c r="U810" s="72"/>
      <c r="V810" s="72"/>
      <c r="W810" s="72"/>
      <c r="X810" s="72"/>
      <c r="Y810" s="72"/>
      <c r="Z810" s="72"/>
      <c r="AA810" s="72"/>
    </row>
    <row r="811" spans="1:27" s="74" customFormat="1">
      <c r="A811" s="72"/>
      <c r="B811" s="72"/>
      <c r="C811" s="72"/>
      <c r="D811" s="6" t="s">
        <v>4602</v>
      </c>
      <c r="E811" s="74">
        <v>1</v>
      </c>
      <c r="Q811" s="72"/>
      <c r="R811" s="72"/>
      <c r="S811" s="72">
        <v>1</v>
      </c>
      <c r="T811" s="72"/>
      <c r="U811" s="72"/>
      <c r="V811" s="72"/>
      <c r="W811" s="72"/>
      <c r="X811" s="72"/>
      <c r="Y811" s="72"/>
      <c r="Z811" s="72"/>
      <c r="AA811" s="72"/>
    </row>
    <row r="812" spans="1:27" s="74" customFormat="1">
      <c r="A812" s="72"/>
      <c r="B812" s="72"/>
      <c r="C812" s="72"/>
      <c r="D812" s="6" t="s">
        <v>4611</v>
      </c>
      <c r="G812" s="74">
        <v>1</v>
      </c>
      <c r="Q812" s="72"/>
      <c r="R812" s="72"/>
      <c r="S812" s="72"/>
      <c r="T812" s="72"/>
      <c r="U812" s="72"/>
      <c r="V812" s="72"/>
      <c r="W812" s="72"/>
      <c r="X812" s="72"/>
      <c r="Y812" s="72"/>
      <c r="Z812" s="72"/>
      <c r="AA812" s="72"/>
    </row>
    <row r="813" spans="1:27" s="74" customFormat="1">
      <c r="A813" s="72"/>
      <c r="B813" s="72"/>
      <c r="C813" s="72"/>
      <c r="D813" s="6" t="s">
        <v>4616</v>
      </c>
      <c r="F813" s="74">
        <v>1</v>
      </c>
      <c r="Q813" s="72"/>
      <c r="R813" s="72"/>
      <c r="S813" s="72"/>
      <c r="T813" s="72"/>
      <c r="U813" s="72"/>
      <c r="V813" s="72"/>
      <c r="W813" s="72"/>
      <c r="X813" s="72"/>
      <c r="Y813" s="72"/>
      <c r="Z813" s="72"/>
      <c r="AA813" s="72"/>
    </row>
    <row r="814" spans="1:27" s="74" customFormat="1">
      <c r="A814" s="72"/>
      <c r="B814" s="72"/>
      <c r="C814" s="72"/>
      <c r="D814" s="6" t="s">
        <v>4638</v>
      </c>
      <c r="I814" s="74">
        <v>1</v>
      </c>
      <c r="L814" s="74">
        <v>1</v>
      </c>
      <c r="Q814" s="72"/>
      <c r="R814" s="72"/>
      <c r="S814" s="72"/>
      <c r="T814" s="72"/>
      <c r="U814" s="72"/>
      <c r="V814" s="72"/>
      <c r="W814" s="72"/>
      <c r="X814" s="72"/>
      <c r="Y814" s="72"/>
      <c r="Z814" s="72"/>
      <c r="AA814" s="72"/>
    </row>
    <row r="815" spans="1:27" s="74" customFormat="1">
      <c r="A815" s="72"/>
      <c r="B815" s="72"/>
      <c r="C815" s="72"/>
      <c r="D815" s="6" t="s">
        <v>4642</v>
      </c>
      <c r="M815" s="74">
        <v>1</v>
      </c>
      <c r="Q815" s="72"/>
      <c r="R815" s="72"/>
      <c r="S815" s="72"/>
      <c r="T815" s="72"/>
      <c r="U815" s="72"/>
      <c r="V815" s="72"/>
      <c r="W815" s="72"/>
      <c r="X815" s="72"/>
      <c r="Y815" s="72"/>
      <c r="Z815" s="72"/>
      <c r="AA815" s="72"/>
    </row>
    <row r="816" spans="1:27" s="74" customFormat="1">
      <c r="A816" s="72"/>
      <c r="B816" s="72"/>
      <c r="C816" s="72"/>
      <c r="D816" s="6" t="s">
        <v>4655</v>
      </c>
      <c r="G816" s="74">
        <v>1</v>
      </c>
      <c r="Q816" s="72"/>
      <c r="R816" s="72"/>
      <c r="S816" s="72"/>
      <c r="T816" s="72"/>
      <c r="U816" s="72"/>
      <c r="V816" s="72"/>
      <c r="W816" s="72"/>
      <c r="X816" s="72"/>
      <c r="Y816" s="72"/>
      <c r="Z816" s="72"/>
      <c r="AA816" s="72"/>
    </row>
    <row r="817" spans="1:27" s="74" customFormat="1">
      <c r="A817" s="72"/>
      <c r="B817" s="72"/>
      <c r="C817" s="72"/>
      <c r="D817" s="6" t="s">
        <v>4657</v>
      </c>
      <c r="K817" s="74">
        <v>1</v>
      </c>
      <c r="M817" s="74">
        <v>1</v>
      </c>
      <c r="Q817" s="72"/>
      <c r="R817" s="72"/>
      <c r="S817" s="72"/>
      <c r="T817" s="72"/>
      <c r="U817" s="72"/>
      <c r="V817" s="72"/>
      <c r="W817" s="72"/>
      <c r="X817" s="72"/>
      <c r="Y817" s="72"/>
      <c r="Z817" s="72"/>
      <c r="AA817" s="72"/>
    </row>
    <row r="818" spans="1:27" s="74" customFormat="1">
      <c r="A818" s="72"/>
      <c r="B818" s="72"/>
      <c r="C818" s="72"/>
      <c r="D818" s="6" t="s">
        <v>4662</v>
      </c>
      <c r="G818" s="74">
        <v>1</v>
      </c>
      <c r="K818" s="74">
        <v>1</v>
      </c>
      <c r="Q818" s="72"/>
      <c r="R818" s="72"/>
      <c r="S818" s="72"/>
      <c r="T818" s="72"/>
      <c r="U818" s="72"/>
      <c r="V818" s="72"/>
      <c r="W818" s="72"/>
      <c r="X818" s="72"/>
      <c r="Y818" s="72"/>
      <c r="Z818" s="72"/>
      <c r="AA818" s="72"/>
    </row>
    <row r="819" spans="1:27" s="74" customFormat="1">
      <c r="A819" s="72"/>
      <c r="B819" s="72"/>
      <c r="C819" s="72"/>
      <c r="D819" s="6" t="s">
        <v>4665</v>
      </c>
      <c r="I819" s="74">
        <v>1</v>
      </c>
      <c r="Q819" s="72"/>
      <c r="R819" s="72"/>
      <c r="S819" s="72"/>
      <c r="T819" s="72"/>
      <c r="U819" s="72"/>
      <c r="V819" s="72"/>
      <c r="W819" s="72"/>
      <c r="X819" s="72"/>
      <c r="Y819" s="72"/>
      <c r="Z819" s="72"/>
      <c r="AA819" s="72"/>
    </row>
    <row r="820" spans="1:27" s="74" customFormat="1">
      <c r="A820" s="72"/>
      <c r="B820" s="72"/>
      <c r="C820" s="72"/>
      <c r="D820" s="6" t="s">
        <v>4671</v>
      </c>
      <c r="N820" s="74">
        <v>1</v>
      </c>
      <c r="Q820" s="72"/>
      <c r="R820" s="72"/>
      <c r="S820" s="72"/>
      <c r="T820" s="72"/>
      <c r="U820" s="72"/>
      <c r="V820" s="72"/>
      <c r="W820" s="72"/>
      <c r="X820" s="72"/>
      <c r="Y820" s="72"/>
      <c r="Z820" s="72"/>
      <c r="AA820" s="72"/>
    </row>
    <row r="821" spans="1:27" s="74" customFormat="1">
      <c r="A821" s="72"/>
      <c r="B821" s="72"/>
      <c r="C821" s="72"/>
      <c r="D821" s="6" t="s">
        <v>4673</v>
      </c>
      <c r="E821" s="74">
        <v>1</v>
      </c>
      <c r="Q821" s="72"/>
      <c r="R821" s="72"/>
      <c r="S821" s="72"/>
      <c r="T821" s="72"/>
      <c r="U821" s="72"/>
      <c r="V821" s="72"/>
      <c r="W821" s="72"/>
      <c r="X821" s="72"/>
      <c r="Y821" s="72"/>
      <c r="Z821" s="72"/>
      <c r="AA821" s="72"/>
    </row>
    <row r="822" spans="1:27" s="74" customFormat="1">
      <c r="A822" s="72"/>
      <c r="B822" s="72"/>
      <c r="C822" s="72"/>
      <c r="D822" s="6" t="s">
        <v>4675</v>
      </c>
      <c r="E822" s="74">
        <v>1</v>
      </c>
      <c r="L822" s="74">
        <v>1</v>
      </c>
      <c r="Q822" s="72"/>
      <c r="R822" s="72"/>
      <c r="S822" s="72"/>
      <c r="T822" s="72"/>
      <c r="U822" s="72"/>
      <c r="V822" s="72"/>
      <c r="W822" s="72"/>
      <c r="X822" s="72"/>
      <c r="Y822" s="72"/>
      <c r="Z822" s="72"/>
      <c r="AA822" s="72"/>
    </row>
    <row r="823" spans="1:27" s="74" customFormat="1">
      <c r="A823" s="72"/>
      <c r="B823" s="72"/>
      <c r="C823" s="72"/>
      <c r="D823" s="6" t="s">
        <v>4680</v>
      </c>
      <c r="O823" s="74">
        <v>1</v>
      </c>
      <c r="Q823" s="72"/>
      <c r="R823" s="72"/>
      <c r="S823" s="72"/>
      <c r="T823" s="72"/>
      <c r="U823" s="72"/>
      <c r="V823" s="72"/>
      <c r="W823" s="72"/>
      <c r="X823" s="72"/>
      <c r="Y823" s="72"/>
      <c r="Z823" s="72"/>
      <c r="AA823" s="72"/>
    </row>
    <row r="824" spans="1:27" s="74" customFormat="1">
      <c r="A824" s="72"/>
      <c r="B824" s="72"/>
      <c r="C824" s="72"/>
      <c r="D824" s="6" t="s">
        <v>4684</v>
      </c>
      <c r="F824" s="74">
        <v>1</v>
      </c>
      <c r="Q824" s="72"/>
      <c r="R824" s="72"/>
      <c r="S824" s="72"/>
      <c r="T824" s="72"/>
      <c r="U824" s="72"/>
      <c r="V824" s="72"/>
      <c r="W824" s="72"/>
      <c r="X824" s="72"/>
      <c r="Y824" s="72"/>
      <c r="Z824" s="72"/>
      <c r="AA824" s="72"/>
    </row>
    <row r="825" spans="1:27" s="74" customFormat="1">
      <c r="A825" s="72"/>
      <c r="B825" s="72"/>
      <c r="C825" s="72"/>
      <c r="D825" s="6" t="s">
        <v>4686</v>
      </c>
      <c r="K825" s="74">
        <v>1</v>
      </c>
      <c r="Q825" s="72"/>
      <c r="R825" s="72"/>
      <c r="S825" s="72"/>
      <c r="T825" s="72"/>
      <c r="U825" s="72"/>
      <c r="V825" s="72"/>
      <c r="W825" s="72"/>
      <c r="X825" s="72"/>
      <c r="Y825" s="72"/>
      <c r="Z825" s="72"/>
      <c r="AA825" s="72"/>
    </row>
    <row r="826" spans="1:27" s="74" customFormat="1">
      <c r="A826" s="72"/>
      <c r="B826" s="72"/>
      <c r="C826" s="72"/>
      <c r="D826" s="6" t="s">
        <v>4689</v>
      </c>
      <c r="P826" s="74">
        <v>1</v>
      </c>
      <c r="Q826" s="72"/>
      <c r="R826" s="72"/>
      <c r="S826" s="72"/>
      <c r="T826" s="72"/>
      <c r="U826" s="72"/>
      <c r="V826" s="72"/>
      <c r="W826" s="72"/>
      <c r="X826" s="72"/>
      <c r="Y826" s="72"/>
      <c r="Z826" s="72"/>
      <c r="AA826" s="72"/>
    </row>
    <row r="827" spans="1:27" s="74" customFormat="1">
      <c r="A827" s="72"/>
      <c r="B827" s="72"/>
      <c r="C827" s="72"/>
      <c r="D827" s="6" t="s">
        <v>4702</v>
      </c>
      <c r="F827" s="74">
        <v>1</v>
      </c>
      <c r="Q827" s="72"/>
      <c r="R827" s="72"/>
      <c r="S827" s="72"/>
      <c r="T827" s="72"/>
      <c r="U827" s="72"/>
      <c r="V827" s="72"/>
      <c r="W827" s="72"/>
      <c r="X827" s="72"/>
      <c r="Y827" s="72"/>
      <c r="Z827" s="72"/>
      <c r="AA827" s="72"/>
    </row>
    <row r="828" spans="1:27" s="74" customFormat="1">
      <c r="A828" s="72"/>
      <c r="B828" s="72"/>
      <c r="C828" s="72"/>
      <c r="D828" s="6" t="s">
        <v>4704</v>
      </c>
      <c r="O828" s="74">
        <v>1</v>
      </c>
      <c r="Q828" s="72"/>
      <c r="R828" s="72"/>
      <c r="S828" s="72"/>
      <c r="T828" s="72"/>
      <c r="U828" s="72"/>
      <c r="V828" s="72"/>
      <c r="W828" s="72"/>
      <c r="X828" s="72"/>
      <c r="Y828" s="72"/>
      <c r="Z828" s="72"/>
      <c r="AA828" s="72"/>
    </row>
    <row r="829" spans="1:27" s="74" customFormat="1">
      <c r="A829" s="72"/>
      <c r="B829" s="72"/>
      <c r="C829" s="72"/>
      <c r="D829" s="6" t="s">
        <v>4717</v>
      </c>
      <c r="G829" s="74">
        <v>1</v>
      </c>
      <c r="Q829" s="72"/>
      <c r="R829" s="72"/>
      <c r="S829" s="72"/>
      <c r="T829" s="72"/>
      <c r="U829" s="72"/>
      <c r="V829" s="72"/>
      <c r="W829" s="72"/>
      <c r="X829" s="72"/>
      <c r="Y829" s="72"/>
      <c r="Z829" s="72"/>
      <c r="AA829" s="72"/>
    </row>
    <row r="830" spans="1:27" s="74" customFormat="1">
      <c r="A830" s="72"/>
      <c r="B830" s="72"/>
      <c r="C830" s="72"/>
      <c r="D830" s="6" t="s">
        <v>4723</v>
      </c>
      <c r="G830" s="74">
        <v>1</v>
      </c>
      <c r="Q830" s="72"/>
      <c r="R830" s="72"/>
      <c r="S830" s="72"/>
      <c r="T830" s="72"/>
      <c r="U830" s="72"/>
      <c r="V830" s="72"/>
      <c r="W830" s="72"/>
      <c r="X830" s="72"/>
      <c r="Y830" s="72"/>
      <c r="Z830" s="72"/>
      <c r="AA830" s="72"/>
    </row>
    <row r="831" spans="1:27" s="74" customFormat="1">
      <c r="A831" s="72"/>
      <c r="B831" s="72"/>
      <c r="C831" s="72"/>
      <c r="D831" s="6" t="s">
        <v>4728</v>
      </c>
      <c r="Q831" s="72"/>
      <c r="R831" s="72"/>
      <c r="S831" s="72"/>
      <c r="T831" s="72">
        <v>1</v>
      </c>
      <c r="U831" s="72"/>
      <c r="V831" s="72"/>
      <c r="W831" s="72"/>
      <c r="X831" s="72"/>
      <c r="Y831" s="72"/>
      <c r="Z831" s="72"/>
      <c r="AA831" s="72"/>
    </row>
    <row r="832" spans="1:27" s="74" customFormat="1">
      <c r="A832" s="72"/>
      <c r="B832" s="72"/>
      <c r="C832" s="72"/>
      <c r="D832" s="6" t="s">
        <v>4735</v>
      </c>
      <c r="K832" s="74">
        <v>1</v>
      </c>
      <c r="Q832" s="72"/>
      <c r="R832" s="72"/>
      <c r="S832" s="72"/>
      <c r="T832" s="72"/>
      <c r="U832" s="72"/>
      <c r="V832" s="72"/>
      <c r="W832" s="72"/>
      <c r="X832" s="72"/>
      <c r="Y832" s="72"/>
      <c r="Z832" s="72"/>
      <c r="AA832" s="72"/>
    </row>
    <row r="833" spans="1:27" s="74" customFormat="1">
      <c r="A833" s="72"/>
      <c r="B833" s="72"/>
      <c r="C833" s="72"/>
      <c r="D833" s="6" t="s">
        <v>4739</v>
      </c>
      <c r="E833" s="74">
        <v>1</v>
      </c>
      <c r="Q833" s="72"/>
      <c r="R833" s="72"/>
      <c r="S833" s="72"/>
      <c r="T833" s="72"/>
      <c r="U833" s="72"/>
      <c r="V833" s="72"/>
      <c r="W833" s="72"/>
      <c r="X833" s="72"/>
      <c r="Y833" s="72"/>
      <c r="Z833" s="72"/>
      <c r="AA833" s="72"/>
    </row>
    <row r="834" spans="1:27" s="74" customFormat="1">
      <c r="A834" s="72"/>
      <c r="B834" s="72"/>
      <c r="C834" s="72"/>
      <c r="D834" s="6" t="s">
        <v>4741</v>
      </c>
      <c r="G834" s="74">
        <v>1</v>
      </c>
      <c r="Q834" s="72"/>
      <c r="R834" s="72"/>
      <c r="S834" s="72"/>
      <c r="T834" s="72"/>
      <c r="U834" s="72"/>
      <c r="V834" s="72"/>
      <c r="W834" s="72"/>
      <c r="X834" s="72"/>
      <c r="Y834" s="72"/>
      <c r="Z834" s="72"/>
      <c r="AA834" s="72"/>
    </row>
    <row r="835" spans="1:27" s="74" customFormat="1">
      <c r="A835" s="72"/>
      <c r="B835" s="72"/>
      <c r="C835" s="72"/>
      <c r="D835" s="6" t="s">
        <v>4745</v>
      </c>
      <c r="K835" s="74">
        <v>1</v>
      </c>
      <c r="Q835" s="72"/>
      <c r="R835" s="72"/>
      <c r="S835" s="72"/>
      <c r="T835" s="72"/>
      <c r="U835" s="72"/>
      <c r="V835" s="72"/>
      <c r="W835" s="72"/>
      <c r="X835" s="72"/>
      <c r="Y835" s="72"/>
      <c r="Z835" s="72"/>
      <c r="AA835" s="72"/>
    </row>
    <row r="836" spans="1:27" s="74" customFormat="1">
      <c r="A836" s="72"/>
      <c r="B836" s="72"/>
      <c r="C836" s="72"/>
      <c r="D836" s="6" t="s">
        <v>4749</v>
      </c>
      <c r="E836" s="74">
        <v>1</v>
      </c>
      <c r="N836" s="74">
        <v>1</v>
      </c>
      <c r="Q836" s="72"/>
      <c r="R836" s="72"/>
      <c r="S836" s="72"/>
      <c r="T836" s="72"/>
      <c r="U836" s="72"/>
      <c r="V836" s="72"/>
      <c r="W836" s="72"/>
      <c r="X836" s="72"/>
      <c r="Y836" s="72"/>
      <c r="Z836" s="72"/>
      <c r="AA836" s="72"/>
    </row>
    <row r="837" spans="1:27" s="74" customFormat="1">
      <c r="A837" s="72"/>
      <c r="B837" s="72"/>
      <c r="C837" s="72"/>
      <c r="D837" s="6" t="s">
        <v>4752</v>
      </c>
      <c r="M837" s="74">
        <v>1</v>
      </c>
      <c r="Q837" s="72"/>
      <c r="R837" s="72"/>
      <c r="S837" s="72"/>
      <c r="T837" s="72"/>
      <c r="U837" s="72"/>
      <c r="V837" s="72"/>
      <c r="W837" s="72"/>
      <c r="X837" s="72"/>
      <c r="Y837" s="72"/>
      <c r="Z837" s="72"/>
      <c r="AA837" s="72"/>
    </row>
    <row r="838" spans="1:27" s="74" customFormat="1">
      <c r="A838" s="72"/>
      <c r="B838" s="72"/>
      <c r="C838" s="72"/>
      <c r="D838" s="6" t="s">
        <v>4755</v>
      </c>
      <c r="M838" s="74">
        <v>1</v>
      </c>
      <c r="Q838" s="72"/>
      <c r="R838" s="72"/>
      <c r="S838" s="72"/>
      <c r="T838" s="72"/>
      <c r="U838" s="72"/>
      <c r="V838" s="72"/>
      <c r="W838" s="72"/>
      <c r="X838" s="72"/>
      <c r="Y838" s="72"/>
      <c r="Z838" s="72"/>
      <c r="AA838" s="72"/>
    </row>
    <row r="839" spans="1:27" s="74" customFormat="1">
      <c r="A839" s="72"/>
      <c r="B839" s="72"/>
      <c r="C839" s="72"/>
      <c r="D839" s="6" t="s">
        <v>4772</v>
      </c>
      <c r="J839" s="74">
        <v>1</v>
      </c>
      <c r="K839" s="74">
        <v>1</v>
      </c>
      <c r="Q839" s="72"/>
      <c r="R839" s="72"/>
      <c r="S839" s="72"/>
      <c r="T839" s="72"/>
      <c r="U839" s="72"/>
      <c r="V839" s="72"/>
      <c r="W839" s="72"/>
      <c r="X839" s="72"/>
      <c r="Y839" s="72"/>
      <c r="Z839" s="72"/>
      <c r="AA839" s="72"/>
    </row>
    <row r="840" spans="1:27" s="74" customFormat="1">
      <c r="A840" s="72"/>
      <c r="B840" s="72"/>
      <c r="C840" s="72"/>
      <c r="D840" s="6" t="s">
        <v>4775</v>
      </c>
      <c r="P840" s="74">
        <v>1</v>
      </c>
      <c r="Q840" s="72"/>
      <c r="R840" s="72"/>
      <c r="S840" s="72"/>
      <c r="T840" s="72"/>
      <c r="U840" s="72"/>
      <c r="V840" s="72"/>
      <c r="W840" s="72"/>
      <c r="X840" s="72"/>
      <c r="Y840" s="72"/>
      <c r="Z840" s="72"/>
      <c r="AA840" s="72"/>
    </row>
    <row r="841" spans="1:27" s="74" customFormat="1">
      <c r="A841" s="72"/>
      <c r="B841" s="72"/>
      <c r="C841" s="72"/>
      <c r="D841" s="6" t="s">
        <v>4777</v>
      </c>
      <c r="G841" s="74">
        <v>1</v>
      </c>
      <c r="L841" s="74">
        <v>1</v>
      </c>
      <c r="Q841" s="72"/>
      <c r="R841" s="72"/>
      <c r="S841" s="72"/>
      <c r="T841" s="72"/>
      <c r="U841" s="72"/>
      <c r="V841" s="72"/>
      <c r="W841" s="72"/>
      <c r="X841" s="72"/>
      <c r="Y841" s="72"/>
      <c r="Z841" s="72"/>
      <c r="AA841" s="72"/>
    </row>
    <row r="842" spans="1:27" s="74" customFormat="1">
      <c r="A842" s="72"/>
      <c r="B842" s="72"/>
      <c r="C842" s="72"/>
      <c r="D842" s="6" t="s">
        <v>4785</v>
      </c>
      <c r="Q842" s="72"/>
      <c r="R842" s="72"/>
      <c r="S842" s="72"/>
      <c r="T842" s="72">
        <v>1</v>
      </c>
      <c r="U842" s="72"/>
      <c r="V842" s="72"/>
      <c r="W842" s="72"/>
      <c r="X842" s="72"/>
      <c r="Y842" s="72"/>
      <c r="Z842" s="72"/>
      <c r="AA842" s="72"/>
    </row>
    <row r="843" spans="1:27" s="74" customFormat="1">
      <c r="A843" s="72"/>
      <c r="B843" s="72"/>
      <c r="C843" s="72"/>
      <c r="D843" s="6" t="s">
        <v>4815</v>
      </c>
      <c r="G843" s="74">
        <v>1</v>
      </c>
      <c r="M843" s="74">
        <v>1</v>
      </c>
      <c r="Q843" s="72"/>
      <c r="R843" s="72"/>
      <c r="S843" s="72"/>
      <c r="T843" s="72"/>
      <c r="U843" s="72"/>
      <c r="V843" s="72"/>
      <c r="W843" s="72"/>
      <c r="X843" s="72"/>
      <c r="Y843" s="72"/>
      <c r="Z843" s="72"/>
      <c r="AA843" s="72"/>
    </row>
    <row r="844" spans="1:27" s="74" customFormat="1">
      <c r="A844" s="72"/>
      <c r="B844" s="72"/>
      <c r="C844" s="72"/>
      <c r="D844" s="6" t="s">
        <v>4817</v>
      </c>
      <c r="F844" s="74">
        <v>1</v>
      </c>
      <c r="L844" s="74">
        <v>1</v>
      </c>
      <c r="Q844" s="72"/>
      <c r="R844" s="72"/>
      <c r="S844" s="72"/>
      <c r="T844" s="72"/>
      <c r="U844" s="72"/>
      <c r="V844" s="72"/>
      <c r="W844" s="72"/>
      <c r="X844" s="72"/>
      <c r="Y844" s="72"/>
      <c r="Z844" s="72"/>
      <c r="AA844" s="72"/>
    </row>
    <row r="845" spans="1:27" s="74" customFormat="1">
      <c r="A845" s="72"/>
      <c r="B845" s="72"/>
      <c r="C845" s="72"/>
      <c r="D845" s="6" t="s">
        <v>4819</v>
      </c>
      <c r="Q845" s="72"/>
      <c r="R845" s="72"/>
      <c r="S845" s="72"/>
      <c r="T845" s="72">
        <v>1</v>
      </c>
      <c r="U845" s="72"/>
      <c r="V845" s="72"/>
      <c r="W845" s="72"/>
      <c r="X845" s="72"/>
      <c r="Y845" s="72"/>
      <c r="Z845" s="72"/>
      <c r="AA845" s="72"/>
    </row>
    <row r="846" spans="1:27" s="74" customFormat="1">
      <c r="A846" s="72"/>
      <c r="B846" s="72"/>
      <c r="C846" s="72"/>
      <c r="D846" s="6" t="s">
        <v>4821</v>
      </c>
      <c r="F846" s="74">
        <v>1</v>
      </c>
      <c r="Q846" s="72"/>
      <c r="R846" s="72"/>
      <c r="S846" s="72"/>
      <c r="T846" s="72"/>
      <c r="U846" s="72"/>
      <c r="V846" s="72"/>
      <c r="W846" s="72"/>
      <c r="X846" s="72"/>
      <c r="Y846" s="72"/>
      <c r="Z846" s="72"/>
      <c r="AA846" s="72"/>
    </row>
    <row r="847" spans="1:27" s="74" customFormat="1">
      <c r="A847" s="72"/>
      <c r="B847" s="72"/>
      <c r="C847" s="72"/>
      <c r="D847" s="6" t="s">
        <v>4825</v>
      </c>
      <c r="G847" s="74">
        <v>1</v>
      </c>
      <c r="Q847" s="72"/>
      <c r="R847" s="72"/>
      <c r="S847" s="72"/>
      <c r="T847" s="72"/>
      <c r="U847" s="72"/>
      <c r="V847" s="72"/>
      <c r="W847" s="72"/>
      <c r="X847" s="72"/>
      <c r="Y847" s="72"/>
      <c r="Z847" s="72"/>
      <c r="AA847" s="72"/>
    </row>
    <row r="848" spans="1:27" s="74" customFormat="1">
      <c r="A848" s="72"/>
      <c r="B848" s="72"/>
      <c r="C848" s="72"/>
      <c r="D848" s="6" t="s">
        <v>4832</v>
      </c>
      <c r="Q848" s="72">
        <v>1</v>
      </c>
      <c r="R848" s="72"/>
      <c r="S848" s="72"/>
      <c r="T848" s="72"/>
      <c r="U848" s="72"/>
      <c r="V848" s="72"/>
      <c r="W848" s="72"/>
      <c r="X848" s="72"/>
      <c r="Y848" s="72"/>
      <c r="Z848" s="72"/>
      <c r="AA848" s="72"/>
    </row>
    <row r="849" spans="1:27" s="74" customFormat="1">
      <c r="A849" s="72"/>
      <c r="B849" s="72"/>
      <c r="C849" s="72"/>
      <c r="D849" s="6" t="s">
        <v>4834</v>
      </c>
      <c r="L849" s="74">
        <v>1</v>
      </c>
      <c r="N849" s="74">
        <v>1</v>
      </c>
      <c r="Q849" s="72"/>
      <c r="R849" s="72"/>
      <c r="S849" s="72"/>
      <c r="T849" s="72"/>
      <c r="U849" s="72"/>
      <c r="V849" s="72"/>
      <c r="W849" s="72"/>
      <c r="X849" s="72"/>
      <c r="Y849" s="72"/>
      <c r="Z849" s="72"/>
      <c r="AA849" s="72"/>
    </row>
    <row r="850" spans="1:27" s="74" customFormat="1">
      <c r="A850" s="72"/>
      <c r="B850" s="72"/>
      <c r="C850" s="72"/>
      <c r="D850" s="6" t="s">
        <v>4836</v>
      </c>
      <c r="N850" s="74">
        <v>1</v>
      </c>
      <c r="Q850" s="72"/>
      <c r="R850" s="72"/>
      <c r="S850" s="72"/>
      <c r="T850" s="72"/>
      <c r="U850" s="72"/>
      <c r="V850" s="72"/>
      <c r="W850" s="72"/>
      <c r="X850" s="72"/>
      <c r="Y850" s="72"/>
      <c r="Z850" s="72"/>
      <c r="AA850" s="72"/>
    </row>
    <row r="851" spans="1:27" s="74" customFormat="1">
      <c r="A851" s="72"/>
      <c r="B851" s="72"/>
      <c r="C851" s="72"/>
      <c r="D851" s="6" t="s">
        <v>4846</v>
      </c>
      <c r="N851" s="74">
        <v>1</v>
      </c>
      <c r="Q851" s="72"/>
      <c r="R851" s="72">
        <v>1</v>
      </c>
      <c r="S851" s="72"/>
      <c r="T851" s="72"/>
      <c r="U851" s="72"/>
      <c r="V851" s="72"/>
      <c r="W851" s="72"/>
      <c r="X851" s="72"/>
      <c r="Y851" s="72"/>
      <c r="Z851" s="72"/>
      <c r="AA851" s="72"/>
    </row>
    <row r="852" spans="1:27" s="74" customFormat="1">
      <c r="A852" s="72"/>
      <c r="B852" s="72"/>
      <c r="C852" s="72"/>
      <c r="D852" s="6" t="s">
        <v>4848</v>
      </c>
      <c r="K852" s="74">
        <v>1</v>
      </c>
      <c r="M852" s="74">
        <v>1</v>
      </c>
      <c r="Q852" s="72"/>
      <c r="R852" s="72"/>
      <c r="S852" s="72"/>
      <c r="T852" s="72"/>
      <c r="U852" s="72"/>
      <c r="V852" s="72"/>
      <c r="W852" s="72"/>
      <c r="X852" s="72"/>
      <c r="Y852" s="72"/>
      <c r="Z852" s="72"/>
      <c r="AA852" s="72"/>
    </row>
    <row r="853" spans="1:27" s="74" customFormat="1">
      <c r="A853" s="72"/>
      <c r="B853" s="72"/>
      <c r="C853" s="72"/>
      <c r="D853" s="6" t="s">
        <v>4853</v>
      </c>
      <c r="K853" s="74">
        <v>1</v>
      </c>
      <c r="Q853" s="72"/>
      <c r="R853" s="72"/>
      <c r="S853" s="72"/>
      <c r="T853" s="72"/>
      <c r="U853" s="72"/>
      <c r="V853" s="72"/>
      <c r="W853" s="72"/>
      <c r="X853" s="72"/>
      <c r="Y853" s="72"/>
      <c r="Z853" s="72"/>
      <c r="AA853" s="72"/>
    </row>
    <row r="854" spans="1:27" s="74" customFormat="1">
      <c r="A854" s="72"/>
      <c r="B854" s="72"/>
      <c r="C854" s="72"/>
      <c r="D854" s="6" t="s">
        <v>4856</v>
      </c>
      <c r="K854" s="74">
        <v>1</v>
      </c>
      <c r="Q854" s="72"/>
      <c r="R854" s="72"/>
      <c r="S854" s="72"/>
      <c r="T854" s="72"/>
      <c r="U854" s="72"/>
      <c r="V854" s="72"/>
      <c r="W854" s="72"/>
      <c r="X854" s="72"/>
      <c r="Y854" s="72"/>
      <c r="Z854" s="72"/>
      <c r="AA854" s="72"/>
    </row>
    <row r="855" spans="1:27" s="74" customFormat="1">
      <c r="A855" s="72"/>
      <c r="B855" s="72"/>
      <c r="C855" s="72"/>
      <c r="D855" s="6" t="s">
        <v>4858</v>
      </c>
      <c r="L855" s="74">
        <v>1</v>
      </c>
      <c r="N855" s="74">
        <v>1</v>
      </c>
      <c r="Q855" s="72"/>
      <c r="R855" s="72"/>
      <c r="S855" s="72"/>
      <c r="T855" s="72"/>
      <c r="U855" s="72"/>
      <c r="V855" s="72"/>
      <c r="W855" s="72"/>
      <c r="X855" s="72"/>
      <c r="Y855" s="72"/>
      <c r="Z855" s="72"/>
      <c r="AA855" s="72"/>
    </row>
    <row r="856" spans="1:27" s="74" customFormat="1">
      <c r="A856" s="72"/>
      <c r="B856" s="72"/>
      <c r="C856" s="72"/>
      <c r="D856" s="6" t="s">
        <v>4861</v>
      </c>
      <c r="G856" s="74">
        <v>1</v>
      </c>
      <c r="Q856" s="72"/>
      <c r="R856" s="72"/>
      <c r="S856" s="72"/>
      <c r="T856" s="72"/>
      <c r="U856" s="72"/>
      <c r="V856" s="72"/>
      <c r="W856" s="72"/>
      <c r="X856" s="72"/>
      <c r="Y856" s="72"/>
      <c r="Z856" s="72"/>
      <c r="AA856" s="72"/>
    </row>
    <row r="857" spans="1:27" s="74" customFormat="1">
      <c r="A857" s="72"/>
      <c r="B857" s="72"/>
      <c r="C857" s="72"/>
      <c r="D857" s="6" t="s">
        <v>4863</v>
      </c>
      <c r="I857" s="74">
        <v>1</v>
      </c>
      <c r="Q857" s="72"/>
      <c r="R857" s="72"/>
      <c r="S857" s="72"/>
      <c r="T857" s="72"/>
      <c r="U857" s="72"/>
      <c r="V857" s="72"/>
      <c r="W857" s="72"/>
      <c r="X857" s="72"/>
      <c r="Y857" s="72"/>
      <c r="Z857" s="72"/>
      <c r="AA857" s="72"/>
    </row>
    <row r="858" spans="1:27" s="74" customFormat="1">
      <c r="A858" s="72"/>
      <c r="B858" s="72"/>
      <c r="C858" s="72"/>
      <c r="D858" s="6" t="s">
        <v>4869</v>
      </c>
      <c r="N858" s="74">
        <v>1</v>
      </c>
      <c r="Q858" s="72"/>
      <c r="R858" s="72">
        <v>1</v>
      </c>
      <c r="S858" s="72"/>
      <c r="T858" s="72"/>
      <c r="U858" s="72"/>
      <c r="V858" s="72"/>
      <c r="W858" s="72"/>
      <c r="X858" s="72"/>
      <c r="Y858" s="72"/>
      <c r="Z858" s="72"/>
      <c r="AA858" s="72"/>
    </row>
    <row r="859" spans="1:27" s="74" customFormat="1">
      <c r="A859" s="72"/>
      <c r="B859" s="72"/>
      <c r="C859" s="72"/>
      <c r="D859" s="6" t="s">
        <v>4884</v>
      </c>
      <c r="F859" s="74">
        <v>1</v>
      </c>
      <c r="P859" s="74">
        <v>1</v>
      </c>
      <c r="Q859" s="72"/>
      <c r="R859" s="72"/>
      <c r="S859" s="72"/>
      <c r="T859" s="72"/>
      <c r="U859" s="72"/>
      <c r="V859" s="72"/>
      <c r="W859" s="72"/>
      <c r="X859" s="72"/>
      <c r="Y859" s="72"/>
      <c r="Z859" s="72"/>
      <c r="AA859" s="72"/>
    </row>
    <row r="860" spans="1:27" s="74" customFormat="1">
      <c r="A860" s="72"/>
      <c r="B860" s="72"/>
      <c r="C860" s="72"/>
      <c r="D860" s="6" t="s">
        <v>4888</v>
      </c>
      <c r="G860" s="74">
        <v>1</v>
      </c>
      <c r="Q860" s="72"/>
      <c r="R860" s="72"/>
      <c r="S860" s="72"/>
      <c r="T860" s="72"/>
      <c r="U860" s="72"/>
      <c r="V860" s="72"/>
      <c r="W860" s="72"/>
      <c r="X860" s="72"/>
      <c r="Y860" s="72"/>
      <c r="Z860" s="72"/>
      <c r="AA860" s="72"/>
    </row>
    <row r="861" spans="1:27" s="74" customFormat="1">
      <c r="A861" s="72"/>
      <c r="B861" s="72"/>
      <c r="C861" s="72"/>
      <c r="D861" s="6" t="s">
        <v>4900</v>
      </c>
      <c r="E861" s="74">
        <v>1</v>
      </c>
      <c r="K861" s="74">
        <v>1</v>
      </c>
      <c r="Q861" s="72"/>
      <c r="R861" s="72"/>
      <c r="S861" s="72"/>
      <c r="T861" s="72"/>
      <c r="U861" s="72"/>
      <c r="V861" s="72"/>
      <c r="W861" s="72"/>
      <c r="X861" s="72"/>
      <c r="Y861" s="72"/>
      <c r="Z861" s="72"/>
      <c r="AA861" s="72"/>
    </row>
    <row r="862" spans="1:27" s="74" customFormat="1">
      <c r="A862" s="72"/>
      <c r="B862" s="72"/>
      <c r="C862" s="72"/>
      <c r="D862" s="6" t="s">
        <v>4907</v>
      </c>
      <c r="E862" s="74">
        <v>1</v>
      </c>
      <c r="G862" s="74">
        <v>1</v>
      </c>
      <c r="K862" s="74">
        <v>1</v>
      </c>
      <c r="Q862" s="72"/>
      <c r="R862" s="72"/>
      <c r="S862" s="72"/>
      <c r="T862" s="72"/>
      <c r="U862" s="72"/>
      <c r="V862" s="72"/>
      <c r="W862" s="72"/>
      <c r="X862" s="72"/>
      <c r="Y862" s="72"/>
      <c r="Z862" s="72"/>
      <c r="AA862" s="72"/>
    </row>
    <row r="863" spans="1:27" s="74" customFormat="1">
      <c r="A863" s="72"/>
      <c r="B863" s="72"/>
      <c r="C863" s="72"/>
      <c r="D863" s="6" t="s">
        <v>4912</v>
      </c>
      <c r="E863" s="74">
        <v>1</v>
      </c>
      <c r="Q863" s="72"/>
      <c r="R863" s="72"/>
      <c r="S863" s="72"/>
      <c r="T863" s="72"/>
      <c r="U863" s="72"/>
      <c r="V863" s="72"/>
      <c r="W863" s="72"/>
      <c r="X863" s="72"/>
      <c r="Y863" s="72"/>
      <c r="Z863" s="72"/>
      <c r="AA863" s="72"/>
    </row>
    <row r="864" spans="1:27" s="74" customFormat="1">
      <c r="A864" s="72"/>
      <c r="B864" s="72"/>
      <c r="C864" s="72"/>
      <c r="D864" s="6" t="s">
        <v>4914</v>
      </c>
      <c r="M864" s="74">
        <v>1</v>
      </c>
      <c r="Q864" s="72"/>
      <c r="R864" s="72"/>
      <c r="S864" s="72"/>
      <c r="T864" s="72"/>
      <c r="U864" s="72"/>
      <c r="V864" s="72"/>
      <c r="W864" s="72"/>
      <c r="X864" s="72"/>
      <c r="Y864" s="72"/>
      <c r="Z864" s="72"/>
      <c r="AA864" s="72"/>
    </row>
    <row r="865" spans="1:27" s="74" customFormat="1">
      <c r="A865" s="72"/>
      <c r="B865" s="72"/>
      <c r="C865" s="72"/>
      <c r="D865" s="6" t="s">
        <v>4920</v>
      </c>
      <c r="F865" s="74">
        <v>1</v>
      </c>
      <c r="Q865" s="72"/>
      <c r="R865" s="72"/>
      <c r="S865" s="72"/>
      <c r="T865" s="72"/>
      <c r="U865" s="72"/>
      <c r="V865" s="72"/>
      <c r="W865" s="72"/>
      <c r="X865" s="72"/>
      <c r="Y865" s="72"/>
      <c r="Z865" s="72"/>
      <c r="AA865" s="72"/>
    </row>
    <row r="866" spans="1:27" s="74" customFormat="1">
      <c r="A866" s="72"/>
      <c r="B866" s="72"/>
      <c r="C866" s="72"/>
      <c r="D866" s="6" t="s">
        <v>4935</v>
      </c>
      <c r="E866" s="74">
        <v>1</v>
      </c>
      <c r="F866" s="74">
        <v>1</v>
      </c>
      <c r="Q866" s="72"/>
      <c r="R866" s="72"/>
      <c r="S866" s="72"/>
      <c r="T866" s="72"/>
      <c r="U866" s="72"/>
      <c r="V866" s="72"/>
      <c r="W866" s="72"/>
      <c r="X866" s="72"/>
      <c r="Y866" s="72"/>
      <c r="Z866" s="72"/>
      <c r="AA866" s="72"/>
    </row>
    <row r="867" spans="1:27" s="74" customFormat="1">
      <c r="A867" s="72"/>
      <c r="B867" s="72"/>
      <c r="C867" s="72"/>
      <c r="D867" s="6" t="s">
        <v>4938</v>
      </c>
      <c r="I867" s="74">
        <v>1</v>
      </c>
      <c r="Q867" s="72"/>
      <c r="R867" s="72"/>
      <c r="S867" s="72"/>
      <c r="T867" s="72"/>
      <c r="U867" s="72"/>
      <c r="V867" s="72"/>
      <c r="W867" s="72"/>
      <c r="X867" s="72"/>
      <c r="Y867" s="72"/>
      <c r="Z867" s="72"/>
      <c r="AA867" s="72"/>
    </row>
    <row r="868" spans="1:27" s="74" customFormat="1">
      <c r="A868" s="72"/>
      <c r="B868" s="72"/>
      <c r="C868" s="72"/>
      <c r="D868" s="6" t="s">
        <v>4956</v>
      </c>
      <c r="E868" s="74">
        <v>1</v>
      </c>
      <c r="F868" s="74">
        <v>1</v>
      </c>
      <c r="Q868" s="72"/>
      <c r="R868" s="72"/>
      <c r="S868" s="72"/>
      <c r="T868" s="72"/>
      <c r="U868" s="72"/>
      <c r="V868" s="72"/>
      <c r="W868" s="72"/>
      <c r="X868" s="72"/>
      <c r="Y868" s="72"/>
      <c r="Z868" s="72"/>
      <c r="AA868" s="72"/>
    </row>
    <row r="869" spans="1:27" s="74" customFormat="1">
      <c r="A869" s="72"/>
      <c r="B869" s="72"/>
      <c r="C869" s="72"/>
      <c r="D869" s="6" t="s">
        <v>4966</v>
      </c>
      <c r="E869" s="74">
        <v>1</v>
      </c>
      <c r="Q869" s="72">
        <v>1</v>
      </c>
      <c r="R869" s="72"/>
      <c r="S869" s="72"/>
      <c r="T869" s="72"/>
      <c r="U869" s="72"/>
      <c r="V869" s="72"/>
      <c r="W869" s="72"/>
      <c r="X869" s="72"/>
      <c r="Y869" s="72"/>
      <c r="Z869" s="72"/>
      <c r="AA869" s="72"/>
    </row>
    <row r="870" spans="1:27" s="74" customFormat="1">
      <c r="A870" s="72"/>
      <c r="B870" s="72"/>
      <c r="C870" s="72"/>
      <c r="D870" s="6" t="s">
        <v>4970</v>
      </c>
      <c r="N870" s="74">
        <v>1</v>
      </c>
      <c r="Q870" s="72"/>
      <c r="R870" s="72"/>
      <c r="S870" s="72"/>
      <c r="T870" s="72"/>
      <c r="U870" s="72"/>
      <c r="V870" s="72"/>
      <c r="W870" s="72"/>
      <c r="X870" s="72"/>
      <c r="Y870" s="72"/>
      <c r="Z870" s="72"/>
      <c r="AA870" s="72"/>
    </row>
    <row r="871" spans="1:27" s="74" customFormat="1">
      <c r="A871" s="72"/>
      <c r="B871" s="72"/>
      <c r="C871" s="72"/>
      <c r="D871" s="6" t="s">
        <v>4976</v>
      </c>
      <c r="K871" s="74">
        <v>1</v>
      </c>
      <c r="Q871" s="72"/>
      <c r="R871" s="72"/>
      <c r="S871" s="72"/>
      <c r="T871" s="72"/>
      <c r="U871" s="72"/>
      <c r="V871" s="72"/>
      <c r="W871" s="72"/>
      <c r="X871" s="72"/>
      <c r="Y871" s="72"/>
      <c r="Z871" s="72"/>
      <c r="AA871" s="72"/>
    </row>
    <row r="872" spans="1:27" s="74" customFormat="1">
      <c r="A872" s="72"/>
      <c r="B872" s="72"/>
      <c r="C872" s="72"/>
      <c r="D872" s="6" t="s">
        <v>4978</v>
      </c>
      <c r="E872" s="74">
        <v>1</v>
      </c>
      <c r="K872" s="74">
        <v>1</v>
      </c>
      <c r="Q872" s="72"/>
      <c r="R872" s="72"/>
      <c r="S872" s="72"/>
      <c r="T872" s="72"/>
      <c r="U872" s="72"/>
      <c r="V872" s="72"/>
      <c r="W872" s="72"/>
      <c r="X872" s="72"/>
      <c r="Y872" s="72"/>
      <c r="Z872" s="72"/>
      <c r="AA872" s="72"/>
    </row>
    <row r="873" spans="1:27" s="74" customFormat="1">
      <c r="A873" s="72"/>
      <c r="B873" s="72"/>
      <c r="C873" s="72"/>
      <c r="D873" s="6" t="s">
        <v>4980</v>
      </c>
      <c r="E873" s="74">
        <v>1</v>
      </c>
      <c r="L873" s="74">
        <v>1</v>
      </c>
      <c r="Q873" s="72"/>
      <c r="R873" s="72"/>
      <c r="S873" s="72"/>
      <c r="T873" s="72"/>
      <c r="U873" s="72"/>
      <c r="V873" s="72"/>
      <c r="W873" s="72"/>
      <c r="X873" s="72"/>
      <c r="Y873" s="72"/>
      <c r="Z873" s="72"/>
      <c r="AA873" s="72"/>
    </row>
    <row r="874" spans="1:27" s="74" customFormat="1">
      <c r="A874" s="72"/>
      <c r="B874" s="72"/>
      <c r="C874" s="72"/>
      <c r="D874" s="6" t="s">
        <v>4997</v>
      </c>
      <c r="Q874" s="72">
        <v>1</v>
      </c>
      <c r="R874" s="72"/>
      <c r="S874" s="72"/>
      <c r="T874" s="72"/>
      <c r="U874" s="72"/>
      <c r="V874" s="72"/>
      <c r="W874" s="72"/>
      <c r="X874" s="72"/>
      <c r="Y874" s="72"/>
      <c r="Z874" s="72"/>
      <c r="AA874" s="72"/>
    </row>
    <row r="875" spans="1:27" s="74" customFormat="1">
      <c r="A875" s="72"/>
      <c r="B875" s="72"/>
      <c r="C875" s="72"/>
      <c r="D875" s="6" t="s">
        <v>4999</v>
      </c>
      <c r="G875" s="74">
        <v>1</v>
      </c>
      <c r="Q875" s="72"/>
      <c r="R875" s="72"/>
      <c r="S875" s="72"/>
      <c r="T875" s="72"/>
      <c r="U875" s="72"/>
      <c r="V875" s="72"/>
      <c r="W875" s="72"/>
      <c r="X875" s="72"/>
      <c r="Y875" s="72"/>
      <c r="Z875" s="72"/>
      <c r="AA875" s="72"/>
    </row>
    <row r="876" spans="1:27" s="74" customFormat="1">
      <c r="A876" s="72"/>
      <c r="B876" s="72"/>
      <c r="C876" s="72"/>
      <c r="D876" s="6" t="s">
        <v>5006</v>
      </c>
      <c r="K876" s="74">
        <v>1</v>
      </c>
      <c r="Q876" s="72"/>
      <c r="R876" s="72"/>
      <c r="S876" s="72"/>
      <c r="T876" s="72"/>
      <c r="U876" s="72"/>
      <c r="V876" s="72"/>
      <c r="W876" s="72"/>
      <c r="X876" s="72"/>
      <c r="Y876" s="72"/>
      <c r="Z876" s="72"/>
      <c r="AA876" s="72"/>
    </row>
    <row r="877" spans="1:27" s="74" customFormat="1">
      <c r="A877" s="72"/>
      <c r="B877" s="72"/>
      <c r="C877" s="72"/>
      <c r="D877" s="6" t="s">
        <v>5014</v>
      </c>
      <c r="G877" s="74">
        <v>1</v>
      </c>
      <c r="Q877" s="72"/>
      <c r="R877" s="72"/>
      <c r="S877" s="72"/>
      <c r="T877" s="72"/>
      <c r="U877" s="72"/>
      <c r="V877" s="72"/>
      <c r="W877" s="72"/>
      <c r="X877" s="72"/>
      <c r="Y877" s="72"/>
      <c r="Z877" s="72"/>
      <c r="AA877" s="72"/>
    </row>
    <row r="878" spans="1:27" s="74" customFormat="1">
      <c r="A878" s="72"/>
      <c r="B878" s="72"/>
      <c r="C878" s="72"/>
      <c r="D878" s="6" t="s">
        <v>5016</v>
      </c>
      <c r="M878" s="74">
        <v>1</v>
      </c>
      <c r="Q878" s="72"/>
      <c r="R878" s="72"/>
      <c r="S878" s="72"/>
      <c r="T878" s="72"/>
      <c r="U878" s="72"/>
      <c r="V878" s="72"/>
      <c r="W878" s="72"/>
      <c r="X878" s="72"/>
      <c r="Y878" s="72"/>
      <c r="Z878" s="72"/>
      <c r="AA878" s="72"/>
    </row>
    <row r="879" spans="1:27" s="74" customFormat="1">
      <c r="A879" s="72"/>
      <c r="B879" s="72"/>
      <c r="C879" s="72"/>
      <c r="D879" s="6" t="s">
        <v>5030</v>
      </c>
      <c r="G879" s="74">
        <v>1</v>
      </c>
      <c r="Q879" s="72"/>
      <c r="R879" s="72"/>
      <c r="S879" s="72"/>
      <c r="T879" s="72"/>
      <c r="U879" s="72"/>
      <c r="V879" s="72"/>
      <c r="W879" s="72"/>
      <c r="X879" s="72"/>
      <c r="Y879" s="72"/>
      <c r="Z879" s="72"/>
      <c r="AA879" s="72"/>
    </row>
    <row r="880" spans="1:27" s="74" customFormat="1">
      <c r="A880" s="72"/>
      <c r="B880" s="72"/>
      <c r="C880" s="72"/>
      <c r="D880" s="6" t="s">
        <v>5032</v>
      </c>
      <c r="K880" s="74">
        <v>1</v>
      </c>
      <c r="Q880" s="72"/>
      <c r="R880" s="72"/>
      <c r="S880" s="72"/>
      <c r="T880" s="72"/>
      <c r="U880" s="72"/>
      <c r="V880" s="72"/>
      <c r="W880" s="72"/>
      <c r="X880" s="72"/>
      <c r="Y880" s="72"/>
      <c r="Z880" s="72"/>
      <c r="AA880" s="72"/>
    </row>
    <row r="881" spans="1:27" s="74" customFormat="1">
      <c r="A881" s="72"/>
      <c r="B881" s="72"/>
      <c r="C881" s="72"/>
      <c r="D881" s="6" t="s">
        <v>5034</v>
      </c>
      <c r="G881" s="74">
        <v>1</v>
      </c>
      <c r="Q881" s="72"/>
      <c r="R881" s="72"/>
      <c r="S881" s="72"/>
      <c r="T881" s="72"/>
      <c r="U881" s="72"/>
      <c r="V881" s="72"/>
      <c r="W881" s="72"/>
      <c r="X881" s="72"/>
      <c r="Y881" s="72"/>
      <c r="Z881" s="72"/>
      <c r="AA881" s="72"/>
    </row>
    <row r="882" spans="1:27" s="74" customFormat="1">
      <c r="A882" s="72"/>
      <c r="B882" s="72"/>
      <c r="C882" s="72"/>
      <c r="D882" s="6" t="s">
        <v>5036</v>
      </c>
      <c r="E882" s="74">
        <v>1</v>
      </c>
      <c r="Q882" s="72"/>
      <c r="R882" s="72"/>
      <c r="S882" s="72"/>
      <c r="T882" s="72"/>
      <c r="U882" s="72"/>
      <c r="V882" s="72"/>
      <c r="W882" s="72"/>
      <c r="X882" s="72"/>
      <c r="Y882" s="72"/>
      <c r="Z882" s="72"/>
      <c r="AA882" s="72"/>
    </row>
    <row r="883" spans="1:27" s="74" customFormat="1">
      <c r="A883" s="72"/>
      <c r="B883" s="72"/>
      <c r="C883" s="72"/>
      <c r="D883" s="6" t="s">
        <v>5042</v>
      </c>
      <c r="M883" s="74">
        <v>1</v>
      </c>
      <c r="Q883" s="72"/>
      <c r="R883" s="72"/>
      <c r="S883" s="72"/>
      <c r="T883" s="72"/>
      <c r="U883" s="72"/>
      <c r="V883" s="72"/>
      <c r="W883" s="72"/>
      <c r="X883" s="72"/>
      <c r="Y883" s="72"/>
      <c r="Z883" s="72"/>
      <c r="AA883" s="72"/>
    </row>
    <row r="884" spans="1:27" s="74" customFormat="1">
      <c r="A884" s="72"/>
      <c r="B884" s="72"/>
      <c r="C884" s="72"/>
      <c r="D884" s="6" t="s">
        <v>5049</v>
      </c>
      <c r="G884" s="74">
        <v>1</v>
      </c>
      <c r="Q884" s="72"/>
      <c r="R884" s="72"/>
      <c r="S884" s="72"/>
      <c r="T884" s="72"/>
      <c r="U884" s="72"/>
      <c r="V884" s="72"/>
      <c r="W884" s="72"/>
      <c r="X884" s="72"/>
      <c r="Y884" s="72"/>
      <c r="Z884" s="72"/>
      <c r="AA884" s="72"/>
    </row>
    <row r="885" spans="1:27" s="74" customFormat="1">
      <c r="A885" s="72"/>
      <c r="B885" s="72"/>
      <c r="C885" s="72"/>
      <c r="D885" s="6" t="s">
        <v>5054</v>
      </c>
      <c r="Q885" s="72"/>
      <c r="R885" s="72">
        <v>1</v>
      </c>
      <c r="S885" s="72"/>
      <c r="T885" s="72"/>
      <c r="U885" s="72"/>
      <c r="V885" s="72"/>
      <c r="W885" s="72"/>
      <c r="X885" s="72"/>
      <c r="Y885" s="72"/>
      <c r="Z885" s="72"/>
      <c r="AA885" s="72"/>
    </row>
    <row r="886" spans="1:27" s="74" customFormat="1">
      <c r="A886" s="72"/>
      <c r="B886" s="72"/>
      <c r="C886" s="72"/>
      <c r="D886" s="6" t="s">
        <v>5062</v>
      </c>
      <c r="G886" s="74">
        <v>1</v>
      </c>
      <c r="Q886" s="72"/>
      <c r="R886" s="72"/>
      <c r="S886" s="72"/>
      <c r="T886" s="72"/>
      <c r="U886" s="72"/>
      <c r="V886" s="72"/>
      <c r="W886" s="72"/>
      <c r="X886" s="72"/>
      <c r="Y886" s="72"/>
      <c r="Z886" s="72"/>
      <c r="AA886" s="72"/>
    </row>
    <row r="887" spans="1:27" s="74" customFormat="1">
      <c r="A887" s="72"/>
      <c r="B887" s="72"/>
      <c r="C887" s="72"/>
      <c r="D887" s="6" t="s">
        <v>1420</v>
      </c>
      <c r="G887" s="74">
        <v>1</v>
      </c>
      <c r="Q887" s="72"/>
      <c r="R887" s="72"/>
      <c r="S887" s="72"/>
      <c r="T887" s="72"/>
      <c r="U887" s="72"/>
      <c r="V887" s="72"/>
      <c r="W887" s="72"/>
      <c r="X887" s="72"/>
      <c r="Y887" s="72"/>
      <c r="Z887" s="72"/>
      <c r="AA887" s="72"/>
    </row>
    <row r="888" spans="1:27" s="74" customFormat="1">
      <c r="A888" s="72"/>
      <c r="B888" s="72"/>
      <c r="C888" s="72"/>
      <c r="D888" s="6" t="s">
        <v>5106</v>
      </c>
      <c r="K888" s="74">
        <v>1</v>
      </c>
      <c r="Q888" s="72"/>
      <c r="R888" s="72"/>
      <c r="S888" s="72"/>
      <c r="T888" s="72"/>
      <c r="U888" s="72"/>
      <c r="V888" s="72"/>
      <c r="W888" s="72"/>
      <c r="X888" s="72"/>
      <c r="Y888" s="72"/>
      <c r="Z888" s="72"/>
      <c r="AA888" s="72"/>
    </row>
    <row r="889" spans="1:27" s="74" customFormat="1">
      <c r="A889" s="72"/>
      <c r="B889" s="72"/>
      <c r="C889" s="72"/>
      <c r="D889" s="6" t="s">
        <v>5108</v>
      </c>
      <c r="E889" s="74">
        <v>1</v>
      </c>
      <c r="J889" s="74">
        <v>1</v>
      </c>
      <c r="Q889" s="72"/>
      <c r="R889" s="72"/>
      <c r="S889" s="72"/>
      <c r="T889" s="72"/>
      <c r="U889" s="72"/>
      <c r="V889" s="72"/>
      <c r="W889" s="72"/>
      <c r="X889" s="72"/>
      <c r="Y889" s="72"/>
      <c r="Z889" s="72"/>
      <c r="AA889" s="72"/>
    </row>
    <row r="890" spans="1:27" s="74" customFormat="1">
      <c r="A890" s="72"/>
      <c r="B890" s="72"/>
      <c r="C890" s="72"/>
      <c r="D890" s="6" t="s">
        <v>5116</v>
      </c>
      <c r="E890" s="74">
        <v>1</v>
      </c>
      <c r="G890" s="74">
        <v>1</v>
      </c>
      <c r="K890" s="74">
        <v>1</v>
      </c>
      <c r="Q890" s="72"/>
      <c r="R890" s="72"/>
      <c r="S890" s="72"/>
      <c r="T890" s="72"/>
      <c r="U890" s="72"/>
      <c r="V890" s="72"/>
      <c r="W890" s="72"/>
      <c r="X890" s="72"/>
      <c r="Y890" s="72"/>
      <c r="Z890" s="72"/>
      <c r="AA890" s="72"/>
    </row>
    <row r="891" spans="1:27" s="74" customFormat="1">
      <c r="A891" s="72"/>
      <c r="B891" s="72"/>
      <c r="C891" s="72"/>
      <c r="D891" s="6" t="s">
        <v>5124</v>
      </c>
      <c r="G891" s="74">
        <v>1</v>
      </c>
      <c r="Q891" s="72"/>
      <c r="R891" s="72"/>
      <c r="S891" s="72"/>
      <c r="T891" s="72"/>
      <c r="U891" s="72"/>
      <c r="V891" s="72"/>
      <c r="W891" s="72"/>
      <c r="X891" s="72"/>
      <c r="Y891" s="72"/>
      <c r="Z891" s="72"/>
      <c r="AA891" s="72"/>
    </row>
    <row r="892" spans="1:27" s="74" customFormat="1">
      <c r="A892" s="72"/>
      <c r="B892" s="72"/>
      <c r="C892" s="72"/>
      <c r="D892" s="6" t="s">
        <v>5128</v>
      </c>
      <c r="F892" s="74">
        <v>1</v>
      </c>
      <c r="Q892" s="72"/>
      <c r="R892" s="72"/>
      <c r="S892" s="72"/>
      <c r="T892" s="72"/>
      <c r="U892" s="72"/>
      <c r="V892" s="72"/>
      <c r="W892" s="72"/>
      <c r="X892" s="72"/>
      <c r="Y892" s="72"/>
      <c r="Z892" s="72"/>
      <c r="AA892" s="72"/>
    </row>
    <row r="893" spans="1:27" s="74" customFormat="1">
      <c r="A893" s="72"/>
      <c r="B893" s="72"/>
      <c r="C893" s="72"/>
      <c r="D893" s="6" t="s">
        <v>5133</v>
      </c>
      <c r="Q893" s="72"/>
      <c r="R893" s="72"/>
      <c r="S893" s="72"/>
      <c r="T893" s="72">
        <v>1</v>
      </c>
      <c r="U893" s="72"/>
      <c r="V893" s="72"/>
      <c r="W893" s="72"/>
      <c r="X893" s="72"/>
      <c r="Y893" s="72"/>
      <c r="Z893" s="72"/>
      <c r="AA893" s="72"/>
    </row>
    <row r="894" spans="1:27" s="74" customFormat="1">
      <c r="A894" s="72"/>
      <c r="B894" s="72"/>
      <c r="C894" s="72"/>
      <c r="D894" s="6" t="s">
        <v>5135</v>
      </c>
      <c r="G894" s="74">
        <v>1</v>
      </c>
      <c r="H894" s="74">
        <v>1</v>
      </c>
      <c r="Q894" s="72"/>
      <c r="R894" s="72"/>
      <c r="S894" s="72"/>
      <c r="T894" s="72"/>
      <c r="U894" s="72"/>
      <c r="V894" s="72"/>
      <c r="W894" s="72"/>
      <c r="X894" s="72"/>
      <c r="Y894" s="72"/>
      <c r="Z894" s="72"/>
      <c r="AA894" s="72"/>
    </row>
    <row r="895" spans="1:27" s="74" customFormat="1">
      <c r="A895" s="72"/>
      <c r="B895" s="72"/>
      <c r="C895" s="72"/>
      <c r="D895" s="6" t="s">
        <v>5143</v>
      </c>
      <c r="G895" s="74">
        <v>1</v>
      </c>
      <c r="Q895" s="72"/>
      <c r="R895" s="72"/>
      <c r="S895" s="72"/>
      <c r="T895" s="72"/>
      <c r="U895" s="72"/>
      <c r="V895" s="72"/>
      <c r="W895" s="72"/>
      <c r="X895" s="72"/>
      <c r="Y895" s="72"/>
      <c r="Z895" s="72"/>
      <c r="AA895" s="72"/>
    </row>
    <row r="896" spans="1:27" s="74" customFormat="1">
      <c r="A896" s="72"/>
      <c r="B896" s="72"/>
      <c r="C896" s="72"/>
      <c r="D896" s="6" t="s">
        <v>5153</v>
      </c>
      <c r="I896" s="74">
        <v>1</v>
      </c>
      <c r="Q896" s="72"/>
      <c r="R896" s="72"/>
      <c r="S896" s="72"/>
      <c r="T896" s="72"/>
      <c r="U896" s="72"/>
      <c r="V896" s="72"/>
      <c r="W896" s="72"/>
      <c r="X896" s="72"/>
      <c r="Y896" s="72"/>
      <c r="Z896" s="72"/>
      <c r="AA896" s="72"/>
    </row>
    <row r="897" spans="1:27" s="74" customFormat="1">
      <c r="A897" s="72"/>
      <c r="B897" s="72"/>
      <c r="C897" s="72"/>
      <c r="D897" s="6" t="s">
        <v>5160</v>
      </c>
      <c r="G897" s="74">
        <v>1</v>
      </c>
      <c r="Q897" s="72"/>
      <c r="R897" s="72">
        <v>1</v>
      </c>
      <c r="S897" s="72"/>
      <c r="T897" s="72"/>
      <c r="U897" s="72"/>
      <c r="V897" s="72"/>
      <c r="W897" s="72"/>
      <c r="X897" s="72"/>
      <c r="Y897" s="72"/>
      <c r="Z897" s="72"/>
      <c r="AA897" s="72"/>
    </row>
    <row r="898" spans="1:27" s="74" customFormat="1">
      <c r="A898" s="72"/>
      <c r="B898" s="72"/>
      <c r="C898" s="72"/>
      <c r="D898" s="6" t="s">
        <v>5168</v>
      </c>
      <c r="I898" s="74">
        <v>1</v>
      </c>
      <c r="Q898" s="72"/>
      <c r="R898" s="72"/>
      <c r="S898" s="72"/>
      <c r="T898" s="72"/>
      <c r="U898" s="72"/>
      <c r="V898" s="72"/>
      <c r="W898" s="72"/>
      <c r="X898" s="72"/>
      <c r="Y898" s="72"/>
      <c r="Z898" s="72"/>
      <c r="AA898" s="72"/>
    </row>
    <row r="899" spans="1:27" s="74" customFormat="1">
      <c r="A899" s="72"/>
      <c r="B899" s="72"/>
      <c r="C899" s="72"/>
      <c r="D899" s="6" t="s">
        <v>5170</v>
      </c>
      <c r="E899" s="74">
        <v>1</v>
      </c>
      <c r="H899" s="74">
        <v>1</v>
      </c>
      <c r="Q899" s="72"/>
      <c r="R899" s="72"/>
      <c r="S899" s="72"/>
      <c r="T899" s="72"/>
      <c r="U899" s="72"/>
      <c r="V899" s="72"/>
      <c r="W899" s="72"/>
      <c r="X899" s="72"/>
      <c r="Y899" s="72"/>
      <c r="Z899" s="72"/>
      <c r="AA899" s="72"/>
    </row>
    <row r="900" spans="1:27" s="74" customFormat="1">
      <c r="A900" s="72"/>
      <c r="B900" s="72"/>
      <c r="C900" s="72"/>
      <c r="D900" s="6" t="s">
        <v>5172</v>
      </c>
      <c r="E900" s="74">
        <v>1</v>
      </c>
      <c r="Q900" s="72"/>
      <c r="R900" s="72"/>
      <c r="S900" s="72"/>
      <c r="T900" s="72"/>
      <c r="U900" s="72"/>
      <c r="V900" s="72"/>
      <c r="W900" s="72"/>
      <c r="X900" s="72"/>
      <c r="Y900" s="72"/>
      <c r="Z900" s="72"/>
      <c r="AA900" s="72"/>
    </row>
    <row r="901" spans="1:27" s="74" customFormat="1">
      <c r="A901" s="72"/>
      <c r="B901" s="72"/>
      <c r="C901" s="72"/>
      <c r="D901" s="6" t="s">
        <v>5177</v>
      </c>
      <c r="O901" s="74">
        <v>1</v>
      </c>
      <c r="Q901" s="72"/>
      <c r="R901" s="72"/>
      <c r="S901" s="72"/>
      <c r="T901" s="72"/>
      <c r="U901" s="72"/>
      <c r="V901" s="72"/>
      <c r="W901" s="72"/>
      <c r="X901" s="72"/>
      <c r="Y901" s="72"/>
      <c r="Z901" s="72"/>
      <c r="AA901" s="72"/>
    </row>
    <row r="902" spans="1:27" s="74" customFormat="1">
      <c r="A902" s="72"/>
      <c r="B902" s="72"/>
      <c r="C902" s="72"/>
      <c r="D902" s="6" t="s">
        <v>5201</v>
      </c>
      <c r="F902" s="74">
        <v>1</v>
      </c>
      <c r="Q902" s="72"/>
      <c r="R902" s="72"/>
      <c r="S902" s="72"/>
      <c r="T902" s="72"/>
      <c r="U902" s="72"/>
      <c r="V902" s="72"/>
      <c r="W902" s="72"/>
      <c r="X902" s="72"/>
      <c r="Y902" s="72"/>
      <c r="Z902" s="72"/>
      <c r="AA902" s="72"/>
    </row>
    <row r="903" spans="1:27" s="74" customFormat="1">
      <c r="A903" s="72"/>
      <c r="B903" s="72"/>
      <c r="C903" s="72"/>
      <c r="D903" s="6" t="s">
        <v>5203</v>
      </c>
      <c r="K903" s="74">
        <v>1</v>
      </c>
      <c r="M903" s="74">
        <v>1</v>
      </c>
      <c r="Q903" s="72"/>
      <c r="R903" s="72"/>
      <c r="S903" s="72"/>
      <c r="T903" s="72"/>
      <c r="U903" s="72"/>
      <c r="V903" s="72"/>
      <c r="W903" s="72"/>
      <c r="X903" s="72"/>
      <c r="Y903" s="72"/>
      <c r="Z903" s="72"/>
      <c r="AA903" s="72"/>
    </row>
    <row r="904" spans="1:27" s="74" customFormat="1">
      <c r="A904" s="72"/>
      <c r="B904" s="72"/>
      <c r="C904" s="72"/>
      <c r="D904" s="6" t="s">
        <v>5234</v>
      </c>
      <c r="G904" s="74">
        <v>1</v>
      </c>
      <c r="Q904" s="72"/>
      <c r="R904" s="72"/>
      <c r="S904" s="72"/>
      <c r="T904" s="72"/>
      <c r="U904" s="72"/>
      <c r="V904" s="72"/>
      <c r="W904" s="72"/>
      <c r="X904" s="72"/>
      <c r="Y904" s="72"/>
      <c r="Z904" s="72"/>
      <c r="AA904" s="72"/>
    </row>
    <row r="905" spans="1:27" s="74" customFormat="1">
      <c r="A905" s="72"/>
      <c r="B905" s="72"/>
      <c r="C905" s="72"/>
      <c r="D905" s="6" t="s">
        <v>5240</v>
      </c>
      <c r="Q905" s="72"/>
      <c r="R905" s="72"/>
      <c r="S905" s="72"/>
      <c r="T905" s="72">
        <v>1</v>
      </c>
      <c r="U905" s="72"/>
      <c r="V905" s="72"/>
      <c r="W905" s="72"/>
      <c r="X905" s="72"/>
      <c r="Y905" s="72"/>
      <c r="Z905" s="72"/>
      <c r="AA905" s="72"/>
    </row>
    <row r="906" spans="1:27" s="74" customFormat="1">
      <c r="A906" s="72"/>
      <c r="B906" s="72"/>
      <c r="C906" s="72"/>
      <c r="D906" s="6" t="s">
        <v>5245</v>
      </c>
      <c r="E906" s="74">
        <v>1</v>
      </c>
      <c r="Q906" s="72"/>
      <c r="R906" s="72"/>
      <c r="S906" s="72"/>
      <c r="T906" s="72"/>
      <c r="U906" s="72"/>
      <c r="V906" s="72"/>
      <c r="W906" s="72"/>
      <c r="X906" s="72"/>
      <c r="Y906" s="72"/>
      <c r="Z906" s="72"/>
      <c r="AA906" s="72"/>
    </row>
    <row r="907" spans="1:27" s="74" customFormat="1">
      <c r="A907" s="72"/>
      <c r="B907" s="72"/>
      <c r="C907" s="72"/>
      <c r="D907" s="6" t="s">
        <v>5247</v>
      </c>
      <c r="E907" s="74">
        <v>1</v>
      </c>
      <c r="M907" s="74">
        <v>1</v>
      </c>
      <c r="Q907" s="72"/>
      <c r="R907" s="72"/>
      <c r="S907" s="72"/>
      <c r="T907" s="72"/>
      <c r="U907" s="72"/>
      <c r="V907" s="72"/>
      <c r="W907" s="72"/>
      <c r="X907" s="72"/>
      <c r="Y907" s="72"/>
      <c r="Z907" s="72"/>
      <c r="AA907" s="72"/>
    </row>
    <row r="908" spans="1:27" s="74" customFormat="1">
      <c r="A908" s="72"/>
      <c r="B908" s="72"/>
      <c r="C908" s="72"/>
      <c r="D908" s="6" t="s">
        <v>5249</v>
      </c>
      <c r="G908" s="74">
        <v>1</v>
      </c>
      <c r="Q908" s="72"/>
      <c r="R908" s="72"/>
      <c r="S908" s="72"/>
      <c r="T908" s="72"/>
      <c r="U908" s="72"/>
      <c r="V908" s="72"/>
      <c r="W908" s="72"/>
      <c r="X908" s="72"/>
      <c r="Y908" s="72"/>
      <c r="Z908" s="72"/>
      <c r="AA908" s="72"/>
    </row>
    <row r="909" spans="1:27" s="74" customFormat="1">
      <c r="A909" s="72"/>
      <c r="B909" s="72"/>
      <c r="C909" s="72"/>
      <c r="D909" s="6" t="s">
        <v>5255</v>
      </c>
      <c r="F909" s="74">
        <v>1</v>
      </c>
      <c r="P909" s="74">
        <v>1</v>
      </c>
      <c r="Q909" s="72"/>
      <c r="R909" s="72"/>
      <c r="S909" s="72"/>
      <c r="T909" s="72"/>
      <c r="U909" s="72"/>
      <c r="V909" s="72"/>
      <c r="W909" s="72"/>
      <c r="X909" s="72"/>
      <c r="Y909" s="72"/>
      <c r="Z909" s="72"/>
      <c r="AA909" s="72"/>
    </row>
    <row r="910" spans="1:27" s="74" customFormat="1">
      <c r="A910" s="72"/>
      <c r="B910" s="72"/>
      <c r="C910" s="72"/>
      <c r="D910" s="6" t="s">
        <v>5256</v>
      </c>
      <c r="G910" s="74">
        <v>1</v>
      </c>
      <c r="I910" s="74">
        <v>1</v>
      </c>
      <c r="Q910" s="72"/>
      <c r="R910" s="72"/>
      <c r="S910" s="72"/>
      <c r="T910" s="72"/>
      <c r="U910" s="72"/>
      <c r="V910" s="72"/>
      <c r="W910" s="72"/>
      <c r="X910" s="72"/>
      <c r="Y910" s="72"/>
      <c r="Z910" s="72"/>
      <c r="AA910" s="72"/>
    </row>
    <row r="911" spans="1:27" s="74" customFormat="1">
      <c r="A911" s="72"/>
      <c r="B911" s="72"/>
      <c r="C911" s="72"/>
      <c r="D911" s="6" t="s">
        <v>5261</v>
      </c>
      <c r="E911" s="74">
        <v>1</v>
      </c>
      <c r="K911" s="74">
        <v>1</v>
      </c>
      <c r="Q911" s="72"/>
      <c r="R911" s="72"/>
      <c r="S911" s="72"/>
      <c r="T911" s="72"/>
      <c r="U911" s="72"/>
      <c r="V911" s="72"/>
      <c r="W911" s="72"/>
      <c r="X911" s="72"/>
      <c r="Y911" s="72"/>
      <c r="Z911" s="72"/>
      <c r="AA911" s="72"/>
    </row>
    <row r="912" spans="1:27" s="74" customFormat="1">
      <c r="A912" s="72"/>
      <c r="B912" s="72"/>
      <c r="C912" s="72"/>
      <c r="D912" s="6" t="s">
        <v>5280</v>
      </c>
      <c r="P912" s="74">
        <v>1</v>
      </c>
      <c r="Q912" s="72"/>
      <c r="R912" s="72"/>
      <c r="S912" s="72"/>
      <c r="T912" s="72"/>
      <c r="U912" s="72"/>
      <c r="V912" s="72"/>
      <c r="W912" s="72"/>
      <c r="X912" s="72"/>
      <c r="Y912" s="72"/>
      <c r="Z912" s="72"/>
      <c r="AA912" s="72"/>
    </row>
    <row r="913" spans="1:27" s="74" customFormat="1">
      <c r="A913" s="72"/>
      <c r="B913" s="72"/>
      <c r="C913" s="72"/>
      <c r="D913" s="6" t="s">
        <v>5283</v>
      </c>
      <c r="K913" s="74">
        <v>1</v>
      </c>
      <c r="Q913" s="72"/>
      <c r="R913" s="72"/>
      <c r="S913" s="72"/>
      <c r="T913" s="72"/>
      <c r="U913" s="72"/>
      <c r="V913" s="72"/>
      <c r="W913" s="72"/>
      <c r="X913" s="72"/>
      <c r="Y913" s="72"/>
      <c r="Z913" s="72"/>
      <c r="AA913" s="72"/>
    </row>
    <row r="914" spans="1:27" s="74" customFormat="1">
      <c r="A914" s="72"/>
      <c r="B914" s="72"/>
      <c r="C914" s="72"/>
      <c r="D914" s="6" t="s">
        <v>5291</v>
      </c>
      <c r="K914" s="74">
        <v>1</v>
      </c>
      <c r="Q914" s="72"/>
      <c r="R914" s="72"/>
      <c r="S914" s="72"/>
      <c r="T914" s="72"/>
      <c r="U914" s="72"/>
      <c r="V914" s="72"/>
      <c r="W914" s="72"/>
      <c r="X914" s="72"/>
      <c r="Y914" s="72"/>
      <c r="Z914" s="72"/>
      <c r="AA914" s="72"/>
    </row>
    <row r="915" spans="1:27" s="74" customFormat="1">
      <c r="A915" s="72"/>
      <c r="B915" s="72"/>
      <c r="C915" s="72"/>
      <c r="D915" s="6" t="s">
        <v>5294</v>
      </c>
      <c r="F915" s="74">
        <v>1</v>
      </c>
      <c r="Q915" s="72"/>
      <c r="R915" s="72"/>
      <c r="S915" s="72"/>
      <c r="T915" s="72"/>
      <c r="U915" s="72"/>
      <c r="V915" s="72"/>
      <c r="W915" s="72"/>
      <c r="X915" s="72"/>
      <c r="Y915" s="72"/>
      <c r="Z915" s="72"/>
      <c r="AA915" s="72"/>
    </row>
    <row r="916" spans="1:27" s="74" customFormat="1">
      <c r="A916" s="72"/>
      <c r="B916" s="72"/>
      <c r="C916" s="72"/>
      <c r="D916" s="6" t="s">
        <v>5303</v>
      </c>
      <c r="I916" s="74">
        <v>1</v>
      </c>
      <c r="L916" s="74">
        <v>1</v>
      </c>
      <c r="Q916" s="72"/>
      <c r="R916" s="72"/>
      <c r="S916" s="72"/>
      <c r="T916" s="72"/>
      <c r="U916" s="72"/>
      <c r="V916" s="72"/>
      <c r="W916" s="72"/>
      <c r="X916" s="72"/>
      <c r="Y916" s="72"/>
      <c r="Z916" s="72"/>
      <c r="AA916" s="72"/>
    </row>
    <row r="917" spans="1:27" s="74" customFormat="1">
      <c r="A917" s="72"/>
      <c r="B917" s="72"/>
      <c r="C917" s="72"/>
      <c r="D917" s="6" t="s">
        <v>5316</v>
      </c>
      <c r="O917" s="74">
        <v>1</v>
      </c>
      <c r="Q917" s="72"/>
      <c r="R917" s="72"/>
      <c r="S917" s="72"/>
      <c r="T917" s="72"/>
      <c r="U917" s="72"/>
      <c r="V917" s="72"/>
      <c r="W917" s="72"/>
      <c r="X917" s="72"/>
      <c r="Y917" s="72"/>
      <c r="Z917" s="72"/>
      <c r="AA917" s="72"/>
    </row>
    <row r="918" spans="1:27" s="74" customFormat="1">
      <c r="A918" s="72"/>
      <c r="B918" s="72"/>
      <c r="C918" s="72"/>
      <c r="D918" s="6" t="s">
        <v>5322</v>
      </c>
      <c r="L918" s="74">
        <v>1</v>
      </c>
      <c r="Q918" s="72"/>
      <c r="R918" s="72"/>
      <c r="S918" s="72"/>
      <c r="T918" s="72"/>
      <c r="U918" s="72"/>
      <c r="V918" s="72"/>
      <c r="W918" s="72"/>
      <c r="X918" s="72"/>
      <c r="Y918" s="72"/>
      <c r="Z918" s="72"/>
      <c r="AA918" s="72"/>
    </row>
    <row r="919" spans="1:27" s="74" customFormat="1">
      <c r="A919" s="72"/>
      <c r="B919" s="72"/>
      <c r="C919" s="72"/>
      <c r="D919" s="6" t="s">
        <v>5328</v>
      </c>
      <c r="I919" s="74">
        <v>1</v>
      </c>
      <c r="Q919" s="72"/>
      <c r="R919" s="72"/>
      <c r="S919" s="72"/>
      <c r="T919" s="72"/>
      <c r="U919" s="72"/>
      <c r="V919" s="72"/>
      <c r="W919" s="72"/>
      <c r="X919" s="72"/>
      <c r="Y919" s="72"/>
      <c r="Z919" s="72"/>
      <c r="AA919" s="72"/>
    </row>
    <row r="920" spans="1:27" s="74" customFormat="1">
      <c r="A920" s="72"/>
      <c r="B920" s="72"/>
      <c r="C920" s="72"/>
      <c r="D920" s="6" t="s">
        <v>5332</v>
      </c>
      <c r="F920" s="74">
        <v>1</v>
      </c>
      <c r="Q920" s="72"/>
      <c r="R920" s="72"/>
      <c r="S920" s="72"/>
      <c r="T920" s="72"/>
      <c r="U920" s="72"/>
      <c r="V920" s="72"/>
      <c r="W920" s="72"/>
      <c r="X920" s="72"/>
      <c r="Y920" s="72"/>
      <c r="Z920" s="72"/>
      <c r="AA920" s="72"/>
    </row>
    <row r="921" spans="1:27" s="74" customFormat="1">
      <c r="A921" s="72"/>
      <c r="B921" s="72"/>
      <c r="C921" s="72"/>
      <c r="D921" s="6" t="s">
        <v>5343</v>
      </c>
      <c r="E921" s="74">
        <v>1</v>
      </c>
      <c r="Q921" s="72"/>
      <c r="R921" s="72"/>
      <c r="S921" s="72"/>
      <c r="T921" s="72"/>
      <c r="U921" s="72"/>
      <c r="V921" s="72"/>
      <c r="W921" s="72"/>
      <c r="X921" s="72"/>
      <c r="Y921" s="72"/>
      <c r="Z921" s="72"/>
      <c r="AA921" s="72"/>
    </row>
    <row r="922" spans="1:27" s="74" customFormat="1">
      <c r="A922" s="72"/>
      <c r="B922" s="72"/>
      <c r="C922" s="72"/>
      <c r="D922" s="6" t="s">
        <v>5345</v>
      </c>
      <c r="E922" s="74">
        <v>1</v>
      </c>
      <c r="Q922" s="72"/>
      <c r="R922" s="72"/>
      <c r="S922" s="72"/>
      <c r="T922" s="72"/>
      <c r="U922" s="72"/>
      <c r="V922" s="72"/>
      <c r="W922" s="72"/>
      <c r="X922" s="72"/>
      <c r="Y922" s="72"/>
      <c r="Z922" s="72"/>
      <c r="AA922" s="72"/>
    </row>
    <row r="923" spans="1:27" s="74" customFormat="1">
      <c r="A923" s="72"/>
      <c r="B923" s="72"/>
      <c r="C923" s="72"/>
      <c r="D923" s="6" t="s">
        <v>5347</v>
      </c>
      <c r="E923" s="74">
        <v>1</v>
      </c>
      <c r="Q923" s="72"/>
      <c r="R923" s="72"/>
      <c r="S923" s="72"/>
      <c r="T923" s="72"/>
      <c r="U923" s="72"/>
      <c r="V923" s="72"/>
      <c r="W923" s="72"/>
      <c r="X923" s="72"/>
      <c r="Y923" s="72"/>
      <c r="Z923" s="72"/>
      <c r="AA923" s="72"/>
    </row>
    <row r="924" spans="1:27" s="74" customFormat="1">
      <c r="A924" s="72"/>
      <c r="B924" s="72"/>
      <c r="C924" s="72"/>
      <c r="D924" s="6" t="s">
        <v>5351</v>
      </c>
      <c r="K924" s="74">
        <v>1</v>
      </c>
      <c r="Q924" s="72"/>
      <c r="R924" s="72"/>
      <c r="S924" s="72"/>
      <c r="T924" s="72"/>
      <c r="U924" s="72"/>
      <c r="V924" s="72"/>
      <c r="W924" s="72"/>
      <c r="X924" s="72"/>
      <c r="Y924" s="72"/>
      <c r="Z924" s="72"/>
      <c r="AA924" s="72"/>
    </row>
    <row r="925" spans="1:27" s="74" customFormat="1">
      <c r="A925" s="72"/>
      <c r="B925" s="72"/>
      <c r="C925" s="72"/>
      <c r="D925" s="6" t="s">
        <v>5356</v>
      </c>
      <c r="K925" s="74">
        <v>1</v>
      </c>
      <c r="Q925" s="72"/>
      <c r="R925" s="72"/>
      <c r="S925" s="72"/>
      <c r="T925" s="72"/>
      <c r="U925" s="72"/>
      <c r="V925" s="72"/>
      <c r="W925" s="72"/>
      <c r="X925" s="72"/>
      <c r="Y925" s="72"/>
      <c r="Z925" s="72"/>
      <c r="AA925" s="72"/>
    </row>
    <row r="926" spans="1:27" s="74" customFormat="1">
      <c r="A926" s="72"/>
      <c r="B926" s="72"/>
      <c r="C926" s="72"/>
      <c r="D926" s="6" t="s">
        <v>5358</v>
      </c>
      <c r="L926" s="74">
        <v>1</v>
      </c>
      <c r="Q926" s="72"/>
      <c r="R926" s="72"/>
      <c r="S926" s="72"/>
      <c r="T926" s="72"/>
      <c r="U926" s="72"/>
      <c r="V926" s="72"/>
      <c r="W926" s="72"/>
      <c r="X926" s="72"/>
      <c r="Y926" s="72"/>
      <c r="Z926" s="72"/>
      <c r="AA926" s="72"/>
    </row>
    <row r="927" spans="1:27" s="74" customFormat="1">
      <c r="A927" s="72"/>
      <c r="B927" s="72"/>
      <c r="C927" s="72"/>
      <c r="D927" s="6" t="s">
        <v>5370</v>
      </c>
      <c r="E927" s="74">
        <v>1</v>
      </c>
      <c r="I927" s="74">
        <v>1</v>
      </c>
      <c r="Q927" s="72"/>
      <c r="R927" s="72"/>
      <c r="S927" s="72"/>
      <c r="T927" s="72"/>
      <c r="U927" s="72"/>
      <c r="V927" s="72"/>
      <c r="W927" s="72"/>
      <c r="X927" s="72"/>
      <c r="Y927" s="72"/>
      <c r="Z927" s="72"/>
      <c r="AA927" s="72"/>
    </row>
    <row r="928" spans="1:27" s="74" customFormat="1">
      <c r="A928" s="72"/>
      <c r="B928" s="72"/>
      <c r="C928" s="72"/>
      <c r="D928" s="6" t="s">
        <v>5377</v>
      </c>
      <c r="F928" s="74">
        <v>1</v>
      </c>
      <c r="Q928" s="72"/>
      <c r="R928" s="72"/>
      <c r="S928" s="72"/>
      <c r="T928" s="72"/>
      <c r="U928" s="72"/>
      <c r="V928" s="72"/>
      <c r="W928" s="72"/>
      <c r="X928" s="72"/>
      <c r="Y928" s="72"/>
      <c r="Z928" s="72"/>
      <c r="AA928" s="72"/>
    </row>
    <row r="929" spans="1:27" s="74" customFormat="1">
      <c r="A929" s="72"/>
      <c r="B929" s="72"/>
      <c r="C929" s="72"/>
      <c r="D929" s="6" t="s">
        <v>5385</v>
      </c>
      <c r="M929" s="74">
        <v>1</v>
      </c>
      <c r="Q929" s="72"/>
      <c r="R929" s="72"/>
      <c r="S929" s="72"/>
      <c r="T929" s="72"/>
      <c r="U929" s="72"/>
      <c r="V929" s="72"/>
      <c r="W929" s="72"/>
      <c r="X929" s="72"/>
      <c r="Y929" s="72"/>
      <c r="Z929" s="72"/>
      <c r="AA929" s="72"/>
    </row>
    <row r="930" spans="1:27" s="74" customFormat="1">
      <c r="A930" s="72"/>
      <c r="B930" s="72"/>
      <c r="C930" s="72"/>
      <c r="D930" s="6" t="s">
        <v>5387</v>
      </c>
      <c r="F930" s="74">
        <v>1</v>
      </c>
      <c r="Q930" s="72"/>
      <c r="R930" s="72"/>
      <c r="S930" s="72"/>
      <c r="T930" s="72"/>
      <c r="U930" s="72"/>
      <c r="V930" s="72"/>
      <c r="W930" s="72"/>
      <c r="X930" s="72"/>
      <c r="Y930" s="72"/>
      <c r="Z930" s="72"/>
      <c r="AA930" s="72"/>
    </row>
    <row r="931" spans="1:27" s="74" customFormat="1">
      <c r="A931" s="72"/>
      <c r="B931" s="72"/>
      <c r="C931" s="72"/>
      <c r="D931" s="6" t="s">
        <v>5391</v>
      </c>
      <c r="G931" s="74">
        <v>1</v>
      </c>
      <c r="Q931" s="72"/>
      <c r="R931" s="72"/>
      <c r="S931" s="72"/>
      <c r="T931" s="72"/>
      <c r="U931" s="72"/>
      <c r="V931" s="72"/>
      <c r="W931" s="72"/>
      <c r="X931" s="72"/>
      <c r="Y931" s="72"/>
      <c r="Z931" s="72"/>
      <c r="AA931" s="72"/>
    </row>
    <row r="932" spans="1:27" s="74" customFormat="1">
      <c r="A932" s="72"/>
      <c r="B932" s="72"/>
      <c r="C932" s="72"/>
      <c r="D932" s="6" t="s">
        <v>5395</v>
      </c>
      <c r="M932" s="74">
        <v>1</v>
      </c>
      <c r="Q932" s="72"/>
      <c r="R932" s="72"/>
      <c r="S932" s="72"/>
      <c r="T932" s="72"/>
      <c r="U932" s="72"/>
      <c r="V932" s="72"/>
      <c r="W932" s="72"/>
      <c r="X932" s="72"/>
      <c r="Y932" s="72"/>
      <c r="Z932" s="72"/>
      <c r="AA932" s="72"/>
    </row>
    <row r="933" spans="1:27" s="74" customFormat="1">
      <c r="A933" s="72"/>
      <c r="B933" s="72"/>
      <c r="C933" s="72"/>
      <c r="D933" s="6" t="s">
        <v>5397</v>
      </c>
      <c r="Q933" s="72"/>
      <c r="R933" s="72"/>
      <c r="S933" s="72"/>
      <c r="T933" s="72">
        <v>1</v>
      </c>
      <c r="U933" s="72"/>
      <c r="V933" s="72"/>
      <c r="W933" s="72"/>
      <c r="X933" s="72"/>
      <c r="Y933" s="72"/>
      <c r="Z933" s="72"/>
      <c r="AA933" s="72"/>
    </row>
    <row r="934" spans="1:27" s="74" customFormat="1">
      <c r="A934" s="72"/>
      <c r="B934" s="72"/>
      <c r="C934" s="72"/>
      <c r="D934" s="6" t="s">
        <v>5410</v>
      </c>
      <c r="G934" s="74">
        <v>1</v>
      </c>
      <c r="Q934" s="72"/>
      <c r="R934" s="72"/>
      <c r="S934" s="72"/>
      <c r="T934" s="72"/>
      <c r="U934" s="72"/>
      <c r="V934" s="72"/>
      <c r="W934" s="72"/>
      <c r="X934" s="72"/>
      <c r="Y934" s="72"/>
      <c r="Z934" s="72"/>
      <c r="AA934" s="72"/>
    </row>
    <row r="935" spans="1:27" s="74" customFormat="1">
      <c r="A935" s="72"/>
      <c r="B935" s="72"/>
      <c r="C935" s="72"/>
      <c r="D935" s="6" t="s">
        <v>5412</v>
      </c>
      <c r="M935" s="74">
        <v>1</v>
      </c>
      <c r="Q935" s="72"/>
      <c r="R935" s="72"/>
      <c r="S935" s="72"/>
      <c r="T935" s="72"/>
      <c r="U935" s="72"/>
      <c r="V935" s="72"/>
      <c r="W935" s="72"/>
      <c r="X935" s="72"/>
      <c r="Y935" s="72"/>
      <c r="Z935" s="72"/>
      <c r="AA935" s="72"/>
    </row>
    <row r="936" spans="1:27" s="74" customFormat="1">
      <c r="A936" s="72"/>
      <c r="B936" s="72"/>
      <c r="C936" s="72"/>
      <c r="D936" s="6" t="s">
        <v>5432</v>
      </c>
      <c r="M936" s="74">
        <v>1</v>
      </c>
      <c r="Q936" s="72"/>
      <c r="R936" s="72"/>
      <c r="S936" s="72"/>
      <c r="T936" s="72"/>
      <c r="U936" s="72"/>
      <c r="V936" s="72"/>
      <c r="W936" s="72"/>
      <c r="X936" s="72"/>
      <c r="Y936" s="72"/>
      <c r="Z936" s="72"/>
      <c r="AA936" s="72"/>
    </row>
    <row r="937" spans="1:27" s="74" customFormat="1">
      <c r="A937" s="72"/>
      <c r="B937" s="72"/>
      <c r="C937" s="72"/>
      <c r="D937" s="6" t="s">
        <v>5434</v>
      </c>
      <c r="K937" s="74">
        <v>1</v>
      </c>
      <c r="N937" s="74">
        <v>1</v>
      </c>
      <c r="Q937" s="72"/>
      <c r="R937" s="72"/>
      <c r="S937" s="72"/>
      <c r="T937" s="72"/>
      <c r="U937" s="72"/>
      <c r="V937" s="72"/>
      <c r="W937" s="72"/>
      <c r="X937" s="72"/>
      <c r="Y937" s="72"/>
      <c r="Z937" s="72"/>
      <c r="AA937" s="72"/>
    </row>
    <row r="938" spans="1:27" s="74" customFormat="1">
      <c r="A938" s="72"/>
      <c r="B938" s="72"/>
      <c r="C938" s="72"/>
      <c r="D938" s="6" t="s">
        <v>5437</v>
      </c>
      <c r="E938" s="74">
        <v>1</v>
      </c>
      <c r="Q938" s="72">
        <v>1</v>
      </c>
      <c r="R938" s="72"/>
      <c r="S938" s="72"/>
      <c r="T938" s="72"/>
      <c r="U938" s="72"/>
      <c r="V938" s="72"/>
      <c r="W938" s="72"/>
      <c r="X938" s="72"/>
      <c r="Y938" s="72"/>
      <c r="Z938" s="72"/>
      <c r="AA938" s="72"/>
    </row>
    <row r="939" spans="1:27" s="74" customFormat="1">
      <c r="A939" s="72"/>
      <c r="B939" s="72"/>
      <c r="C939" s="72"/>
      <c r="D939" s="6" t="s">
        <v>5440</v>
      </c>
      <c r="L939" s="74">
        <v>1</v>
      </c>
      <c r="Q939" s="72"/>
      <c r="R939" s="72"/>
      <c r="S939" s="72"/>
      <c r="T939" s="72"/>
      <c r="U939" s="72"/>
      <c r="V939" s="72"/>
      <c r="W939" s="72"/>
      <c r="X939" s="72"/>
      <c r="Y939" s="72"/>
      <c r="Z939" s="72"/>
      <c r="AA939" s="72"/>
    </row>
    <row r="940" spans="1:27" s="74" customFormat="1">
      <c r="A940" s="72"/>
      <c r="B940" s="72"/>
      <c r="C940" s="72"/>
      <c r="D940" s="6" t="s">
        <v>5445</v>
      </c>
      <c r="F940" s="74">
        <v>1</v>
      </c>
      <c r="Q940" s="72"/>
      <c r="R940" s="72"/>
      <c r="S940" s="72"/>
      <c r="T940" s="72"/>
      <c r="U940" s="72"/>
      <c r="V940" s="72"/>
      <c r="W940" s="72"/>
      <c r="X940" s="72"/>
      <c r="Y940" s="72"/>
      <c r="Z940" s="72"/>
      <c r="AA940" s="72"/>
    </row>
    <row r="941" spans="1:27" s="74" customFormat="1">
      <c r="A941" s="72"/>
      <c r="B941" s="72"/>
      <c r="C941" s="72"/>
      <c r="D941" s="6" t="s">
        <v>5470</v>
      </c>
      <c r="G941" s="74">
        <v>1</v>
      </c>
      <c r="Q941" s="72"/>
      <c r="R941" s="72">
        <v>1</v>
      </c>
      <c r="S941" s="72"/>
      <c r="T941" s="72"/>
      <c r="U941" s="72"/>
      <c r="V941" s="72"/>
      <c r="W941" s="72"/>
      <c r="X941" s="72"/>
      <c r="Y941" s="72"/>
      <c r="Z941" s="72"/>
      <c r="AA941" s="72"/>
    </row>
    <row r="942" spans="1:27" s="74" customFormat="1">
      <c r="A942" s="72"/>
      <c r="B942" s="72"/>
      <c r="C942" s="72"/>
      <c r="D942" s="6" t="s">
        <v>5489</v>
      </c>
      <c r="G942" s="74">
        <v>1</v>
      </c>
      <c r="Q942" s="72"/>
      <c r="R942" s="72"/>
      <c r="S942" s="72"/>
      <c r="T942" s="72"/>
      <c r="U942" s="72"/>
      <c r="V942" s="72"/>
      <c r="W942" s="72"/>
      <c r="X942" s="72"/>
      <c r="Y942" s="72"/>
      <c r="Z942" s="72"/>
      <c r="AA942" s="72"/>
    </row>
    <row r="943" spans="1:27" s="74" customFormat="1">
      <c r="A943" s="72"/>
      <c r="B943" s="72"/>
      <c r="C943" s="72"/>
      <c r="D943" s="6" t="s">
        <v>5494</v>
      </c>
      <c r="G943" s="74">
        <v>1</v>
      </c>
      <c r="Q943" s="72"/>
      <c r="R943" s="72"/>
      <c r="S943" s="72"/>
      <c r="T943" s="72">
        <v>1</v>
      </c>
      <c r="U943" s="72"/>
      <c r="V943" s="72"/>
      <c r="W943" s="72"/>
      <c r="X943" s="72"/>
      <c r="Y943" s="72"/>
      <c r="Z943" s="72"/>
      <c r="AA943" s="72"/>
    </row>
    <row r="944" spans="1:27" s="74" customFormat="1">
      <c r="A944" s="72"/>
      <c r="B944" s="72"/>
      <c r="C944" s="72"/>
      <c r="D944" s="6" t="s">
        <v>5501</v>
      </c>
      <c r="Q944" s="72">
        <v>1</v>
      </c>
      <c r="R944" s="72"/>
      <c r="S944" s="72"/>
      <c r="T944" s="72"/>
      <c r="U944" s="72"/>
      <c r="V944" s="72"/>
      <c r="W944" s="72"/>
      <c r="X944" s="72"/>
      <c r="Y944" s="72"/>
      <c r="Z944" s="72"/>
      <c r="AA944" s="72"/>
    </row>
    <row r="945" spans="1:27" s="74" customFormat="1">
      <c r="A945" s="72"/>
      <c r="B945" s="72"/>
      <c r="C945" s="72"/>
      <c r="D945" s="6" t="s">
        <v>5504</v>
      </c>
      <c r="E945" s="74">
        <v>1</v>
      </c>
      <c r="Q945" s="72"/>
      <c r="R945" s="72"/>
      <c r="S945" s="72"/>
      <c r="T945" s="72">
        <v>1</v>
      </c>
      <c r="U945" s="72"/>
      <c r="V945" s="72"/>
      <c r="W945" s="72"/>
      <c r="X945" s="72"/>
      <c r="Y945" s="72"/>
      <c r="Z945" s="72"/>
      <c r="AA945" s="72"/>
    </row>
    <row r="946" spans="1:27" s="74" customFormat="1">
      <c r="A946" s="72"/>
      <c r="B946" s="72"/>
      <c r="C946" s="72"/>
      <c r="D946" s="6" t="s">
        <v>5511</v>
      </c>
      <c r="G946" s="74">
        <v>1</v>
      </c>
      <c r="Q946" s="72"/>
      <c r="R946" s="72"/>
      <c r="S946" s="72"/>
      <c r="T946" s="72"/>
      <c r="U946" s="72"/>
      <c r="V946" s="72"/>
      <c r="W946" s="72"/>
      <c r="X946" s="72"/>
      <c r="Y946" s="72"/>
      <c r="Z946" s="72"/>
      <c r="AA946" s="72"/>
    </row>
    <row r="947" spans="1:27" s="74" customFormat="1">
      <c r="A947" s="72"/>
      <c r="B947" s="72"/>
      <c r="C947" s="72"/>
      <c r="D947" s="6" t="s">
        <v>5516</v>
      </c>
      <c r="N947" s="74">
        <v>1</v>
      </c>
      <c r="Q947" s="72"/>
      <c r="R947" s="72"/>
      <c r="S947" s="72"/>
      <c r="T947" s="72"/>
      <c r="U947" s="72"/>
      <c r="V947" s="72"/>
      <c r="W947" s="72"/>
      <c r="X947" s="72"/>
      <c r="Y947" s="72"/>
      <c r="Z947" s="72"/>
      <c r="AA947" s="72"/>
    </row>
    <row r="948" spans="1:27" s="74" customFormat="1">
      <c r="A948" s="72"/>
      <c r="B948" s="72"/>
      <c r="C948" s="72"/>
      <c r="D948" s="6" t="s">
        <v>5518</v>
      </c>
      <c r="E948" s="74">
        <v>1</v>
      </c>
      <c r="Q948" s="72"/>
      <c r="R948" s="72"/>
      <c r="S948" s="72"/>
      <c r="T948" s="72"/>
      <c r="U948" s="72"/>
      <c r="V948" s="72"/>
      <c r="W948" s="72"/>
      <c r="X948" s="72"/>
      <c r="Y948" s="72"/>
      <c r="Z948" s="72"/>
      <c r="AA948" s="72"/>
    </row>
    <row r="949" spans="1:27" s="74" customFormat="1">
      <c r="A949" s="72"/>
      <c r="B949" s="72"/>
      <c r="C949" s="72"/>
      <c r="D949" s="6" t="s">
        <v>5520</v>
      </c>
      <c r="K949" s="74">
        <v>1</v>
      </c>
      <c r="Q949" s="72"/>
      <c r="R949" s="72"/>
      <c r="S949" s="72"/>
      <c r="T949" s="72"/>
      <c r="U949" s="72"/>
      <c r="V949" s="72"/>
      <c r="W949" s="72"/>
      <c r="X949" s="72"/>
      <c r="Y949" s="72"/>
      <c r="Z949" s="72"/>
      <c r="AA949" s="72"/>
    </row>
    <row r="950" spans="1:27" s="74" customFormat="1">
      <c r="A950" s="72"/>
      <c r="B950" s="72"/>
      <c r="C950" s="72"/>
      <c r="D950" s="6" t="s">
        <v>5523</v>
      </c>
      <c r="G950" s="74">
        <v>1</v>
      </c>
      <c r="Q950" s="72">
        <v>1</v>
      </c>
      <c r="R950" s="72"/>
      <c r="S950" s="72"/>
      <c r="T950" s="72"/>
      <c r="U950" s="72"/>
      <c r="V950" s="72"/>
      <c r="W950" s="72"/>
      <c r="X950" s="72"/>
      <c r="Y950" s="72"/>
      <c r="Z950" s="72"/>
      <c r="AA950" s="72"/>
    </row>
    <row r="951" spans="1:27" s="74" customFormat="1">
      <c r="A951" s="72"/>
      <c r="B951" s="72"/>
      <c r="C951" s="72"/>
      <c r="D951" s="6" t="s">
        <v>5535</v>
      </c>
      <c r="G951" s="74">
        <v>1</v>
      </c>
      <c r="Q951" s="72"/>
      <c r="R951" s="72"/>
      <c r="S951" s="72"/>
      <c r="T951" s="72"/>
      <c r="U951" s="72"/>
      <c r="V951" s="72"/>
      <c r="W951" s="72"/>
      <c r="X951" s="72"/>
      <c r="Y951" s="72"/>
      <c r="Z951" s="72"/>
      <c r="AA951" s="72"/>
    </row>
    <row r="952" spans="1:27" s="74" customFormat="1">
      <c r="A952" s="72"/>
      <c r="B952" s="72"/>
      <c r="C952" s="72"/>
      <c r="D952" s="6" t="s">
        <v>5538</v>
      </c>
      <c r="F952" s="74">
        <v>1</v>
      </c>
      <c r="Q952" s="72"/>
      <c r="R952" s="72"/>
      <c r="S952" s="72"/>
      <c r="T952" s="72"/>
      <c r="U952" s="72"/>
      <c r="V952" s="72"/>
      <c r="W952" s="72"/>
      <c r="X952" s="72"/>
      <c r="Y952" s="72"/>
      <c r="Z952" s="72"/>
      <c r="AA952" s="72"/>
    </row>
    <row r="953" spans="1:27" s="74" customFormat="1">
      <c r="A953" s="72"/>
      <c r="B953" s="72"/>
      <c r="C953" s="72"/>
      <c r="D953" s="6" t="s">
        <v>5540</v>
      </c>
      <c r="H953" s="74">
        <v>1</v>
      </c>
      <c r="Q953" s="72"/>
      <c r="R953" s="72"/>
      <c r="S953" s="72"/>
      <c r="T953" s="72"/>
      <c r="U953" s="72"/>
      <c r="V953" s="72"/>
      <c r="W953" s="72"/>
      <c r="X953" s="72"/>
      <c r="Y953" s="72"/>
      <c r="Z953" s="72"/>
      <c r="AA953" s="72"/>
    </row>
    <row r="954" spans="1:27" s="74" customFormat="1">
      <c r="A954" s="72"/>
      <c r="B954" s="72"/>
      <c r="C954" s="72"/>
      <c r="D954" s="6" t="s">
        <v>5545</v>
      </c>
      <c r="G954" s="74">
        <v>1</v>
      </c>
      <c r="Q954" s="72"/>
      <c r="R954" s="72"/>
      <c r="S954" s="72"/>
      <c r="T954" s="72"/>
      <c r="U954" s="72"/>
      <c r="V954" s="72"/>
      <c r="W954" s="72"/>
      <c r="X954" s="72"/>
      <c r="Y954" s="72"/>
      <c r="Z954" s="72"/>
      <c r="AA954" s="72"/>
    </row>
    <row r="955" spans="1:27" s="74" customFormat="1">
      <c r="A955" s="72"/>
      <c r="B955" s="72"/>
      <c r="C955" s="72"/>
      <c r="D955" s="6" t="s">
        <v>5547</v>
      </c>
      <c r="G955" s="74">
        <v>1</v>
      </c>
      <c r="Q955" s="72"/>
      <c r="R955" s="72"/>
      <c r="S955" s="72"/>
      <c r="T955" s="72"/>
      <c r="U955" s="72"/>
      <c r="V955" s="72"/>
      <c r="W955" s="72"/>
      <c r="X955" s="72"/>
      <c r="Y955" s="72"/>
      <c r="Z955" s="72"/>
      <c r="AA955" s="72"/>
    </row>
    <row r="956" spans="1:27" s="74" customFormat="1">
      <c r="A956" s="72"/>
      <c r="B956" s="72"/>
      <c r="C956" s="72"/>
      <c r="D956" s="6" t="s">
        <v>5549</v>
      </c>
      <c r="O956" s="74">
        <v>1</v>
      </c>
      <c r="Q956" s="72"/>
      <c r="R956" s="72"/>
      <c r="S956" s="72"/>
      <c r="T956" s="72"/>
      <c r="U956" s="72"/>
      <c r="V956" s="72"/>
      <c r="W956" s="72"/>
      <c r="X956" s="72"/>
      <c r="Y956" s="72"/>
      <c r="Z956" s="72"/>
      <c r="AA956" s="72"/>
    </row>
    <row r="957" spans="1:27" s="74" customFormat="1">
      <c r="A957" s="72"/>
      <c r="B957" s="72"/>
      <c r="C957" s="72"/>
      <c r="D957" s="6" t="s">
        <v>5554</v>
      </c>
      <c r="G957" s="90">
        <v>1</v>
      </c>
      <c r="Q957" s="72"/>
      <c r="R957" s="72"/>
      <c r="S957" s="72"/>
      <c r="T957" s="72"/>
      <c r="U957" s="72"/>
      <c r="V957" s="72"/>
      <c r="W957" s="72"/>
      <c r="X957" s="72"/>
      <c r="Y957" s="72"/>
      <c r="Z957" s="72"/>
      <c r="AA957" s="72"/>
    </row>
    <row r="958" spans="1:27" s="74" customFormat="1">
      <c r="A958" s="72"/>
      <c r="B958" s="72"/>
      <c r="C958" s="72"/>
      <c r="D958" s="6" t="s">
        <v>5560</v>
      </c>
      <c r="F958" s="74">
        <v>1</v>
      </c>
      <c r="Q958" s="72"/>
      <c r="R958" s="72"/>
      <c r="S958" s="72"/>
      <c r="T958" s="72">
        <v>1</v>
      </c>
      <c r="U958" s="72"/>
      <c r="V958" s="72"/>
      <c r="W958" s="72"/>
      <c r="X958" s="72"/>
      <c r="Y958" s="72"/>
      <c r="Z958" s="72"/>
      <c r="AA958" s="72"/>
    </row>
    <row r="959" spans="1:27" s="74" customFormat="1">
      <c r="A959" s="72"/>
      <c r="B959" s="72"/>
      <c r="C959" s="72"/>
      <c r="D959" s="6" t="s">
        <v>5563</v>
      </c>
      <c r="O959" s="74">
        <v>1</v>
      </c>
      <c r="Q959" s="72"/>
      <c r="R959" s="72"/>
      <c r="S959" s="72"/>
      <c r="T959" s="72"/>
      <c r="U959" s="72"/>
      <c r="V959" s="72"/>
      <c r="W959" s="72"/>
      <c r="X959" s="72"/>
      <c r="Y959" s="72"/>
      <c r="Z959" s="72"/>
      <c r="AA959" s="72"/>
    </row>
    <row r="960" spans="1:27" s="74" customFormat="1">
      <c r="A960" s="72"/>
      <c r="B960" s="72"/>
      <c r="C960" s="72"/>
      <c r="D960" s="6" t="s">
        <v>5565</v>
      </c>
      <c r="E960" s="74">
        <v>1</v>
      </c>
      <c r="K960" s="74">
        <v>1</v>
      </c>
      <c r="Q960" s="72"/>
      <c r="R960" s="72"/>
      <c r="S960" s="72"/>
      <c r="T960" s="72"/>
      <c r="U960" s="72"/>
      <c r="V960" s="72"/>
      <c r="W960" s="72"/>
      <c r="X960" s="72"/>
      <c r="Y960" s="72"/>
      <c r="Z960" s="72"/>
      <c r="AA960" s="72"/>
    </row>
    <row r="961" spans="1:27" s="74" customFormat="1" ht="39.6">
      <c r="A961" s="72"/>
      <c r="B961" s="72"/>
      <c r="C961" s="72"/>
      <c r="D961" s="4" t="s">
        <v>42</v>
      </c>
      <c r="L961" s="74">
        <v>1</v>
      </c>
      <c r="Q961" s="72"/>
      <c r="R961" s="72"/>
      <c r="S961" s="72"/>
      <c r="T961" s="72"/>
      <c r="U961" s="72"/>
      <c r="V961" s="72"/>
      <c r="W961" s="72"/>
      <c r="X961" s="72"/>
      <c r="Y961" s="72"/>
      <c r="Z961" s="72"/>
      <c r="AA961" s="72"/>
    </row>
    <row r="962" spans="1:27" s="74" customFormat="1">
      <c r="A962" s="72"/>
      <c r="B962" s="72"/>
      <c r="C962" s="72"/>
      <c r="D962" s="4" t="s">
        <v>64</v>
      </c>
      <c r="E962" s="74">
        <v>1</v>
      </c>
      <c r="G962" s="74">
        <v>1</v>
      </c>
      <c r="Q962" s="72"/>
      <c r="R962" s="72"/>
      <c r="S962" s="72"/>
      <c r="T962" s="72"/>
      <c r="U962" s="72"/>
      <c r="V962" s="72"/>
      <c r="W962" s="72"/>
      <c r="X962" s="72"/>
      <c r="Y962" s="72"/>
      <c r="Z962" s="72"/>
      <c r="AA962" s="72"/>
    </row>
    <row r="963" spans="1:27" s="74" customFormat="1" ht="26.4">
      <c r="A963" s="72"/>
      <c r="B963" s="72"/>
      <c r="C963" s="72"/>
      <c r="D963" s="4" t="s">
        <v>73</v>
      </c>
      <c r="K963" s="74">
        <v>1</v>
      </c>
      <c r="Q963" s="72">
        <v>1</v>
      </c>
      <c r="R963" s="72"/>
      <c r="S963" s="72"/>
      <c r="T963" s="72"/>
      <c r="U963" s="72"/>
      <c r="V963" s="72"/>
      <c r="W963" s="72"/>
      <c r="X963" s="72"/>
      <c r="Y963" s="72"/>
      <c r="Z963" s="72"/>
      <c r="AA963" s="72"/>
    </row>
    <row r="964" spans="1:27" s="74" customFormat="1" ht="26.4">
      <c r="A964" s="72"/>
      <c r="B964" s="72"/>
      <c r="C964" s="72"/>
      <c r="D964" s="4" t="s">
        <v>85</v>
      </c>
      <c r="G964" s="74">
        <v>1</v>
      </c>
      <c r="I964" s="74">
        <v>1</v>
      </c>
      <c r="Q964" s="72"/>
      <c r="R964" s="72"/>
      <c r="S964" s="72"/>
      <c r="T964" s="72"/>
      <c r="U964" s="72"/>
      <c r="V964" s="72"/>
      <c r="W964" s="72"/>
      <c r="X964" s="72"/>
      <c r="Y964" s="72"/>
      <c r="Z964" s="72"/>
      <c r="AA964" s="72"/>
    </row>
    <row r="965" spans="1:27" s="74" customFormat="1">
      <c r="A965" s="72"/>
      <c r="B965" s="72"/>
      <c r="C965" s="72"/>
      <c r="D965" s="4" t="s">
        <v>98</v>
      </c>
      <c r="G965" s="74">
        <v>1</v>
      </c>
      <c r="Q965" s="72"/>
      <c r="R965" s="72"/>
      <c r="S965" s="72"/>
      <c r="T965" s="72"/>
      <c r="U965" s="72"/>
      <c r="V965" s="72"/>
      <c r="W965" s="72"/>
      <c r="X965" s="72"/>
      <c r="Y965" s="72"/>
      <c r="Z965" s="72"/>
      <c r="AA965" s="72"/>
    </row>
    <row r="966" spans="1:27" s="74" customFormat="1" ht="26.4">
      <c r="A966" s="72"/>
      <c r="B966" s="72"/>
      <c r="C966" s="72"/>
      <c r="D966" s="4" t="s">
        <v>116</v>
      </c>
      <c r="G966" s="74">
        <v>1</v>
      </c>
      <c r="J966" s="74">
        <v>1</v>
      </c>
      <c r="Q966" s="72"/>
      <c r="R966" s="72"/>
      <c r="S966" s="72"/>
      <c r="T966" s="72"/>
      <c r="U966" s="72"/>
      <c r="V966" s="72"/>
      <c r="W966" s="72"/>
      <c r="X966" s="72"/>
      <c r="Y966" s="72"/>
      <c r="Z966" s="72"/>
      <c r="AA966" s="72"/>
    </row>
    <row r="967" spans="1:27" s="74" customFormat="1">
      <c r="A967" s="72"/>
      <c r="B967" s="72"/>
      <c r="C967" s="72"/>
      <c r="D967" s="4" t="s">
        <v>122</v>
      </c>
      <c r="O967" s="74">
        <v>1</v>
      </c>
      <c r="Q967" s="72"/>
      <c r="R967" s="72"/>
      <c r="S967" s="72"/>
      <c r="T967" s="72"/>
      <c r="U967" s="72"/>
      <c r="V967" s="72"/>
      <c r="W967" s="72"/>
      <c r="X967" s="72"/>
      <c r="Y967" s="72"/>
      <c r="Z967" s="72"/>
      <c r="AA967" s="72"/>
    </row>
    <row r="968" spans="1:27" s="74" customFormat="1">
      <c r="A968" s="72"/>
      <c r="B968" s="72"/>
      <c r="C968" s="72"/>
      <c r="D968" s="4" t="s">
        <v>129</v>
      </c>
      <c r="Q968" s="72"/>
      <c r="R968" s="72"/>
      <c r="S968" s="72"/>
      <c r="T968" s="72">
        <v>1</v>
      </c>
      <c r="U968" s="72"/>
      <c r="V968" s="72"/>
      <c r="W968" s="72"/>
      <c r="X968" s="72"/>
      <c r="Y968" s="72"/>
      <c r="Z968" s="72"/>
      <c r="AA968" s="72"/>
    </row>
    <row r="969" spans="1:27" s="74" customFormat="1" ht="26.4">
      <c r="A969" s="72"/>
      <c r="B969" s="72"/>
      <c r="C969" s="72"/>
      <c r="D969" s="4" t="s">
        <v>134</v>
      </c>
      <c r="E969" s="74">
        <v>1</v>
      </c>
      <c r="K969" s="74">
        <v>1</v>
      </c>
      <c r="Q969" s="72"/>
      <c r="R969" s="72"/>
      <c r="S969" s="72"/>
      <c r="T969" s="72"/>
      <c r="U969" s="72"/>
      <c r="V969" s="72"/>
      <c r="W969" s="72"/>
      <c r="X969" s="72"/>
      <c r="Y969" s="72"/>
      <c r="Z969" s="72"/>
      <c r="AA969" s="72"/>
    </row>
    <row r="970" spans="1:27" s="74" customFormat="1" ht="66">
      <c r="A970" s="72"/>
      <c r="B970" s="72"/>
      <c r="C970" s="72"/>
      <c r="D970" s="4" t="s">
        <v>152</v>
      </c>
      <c r="F970" s="74">
        <v>1</v>
      </c>
      <c r="M970" s="74">
        <v>1</v>
      </c>
      <c r="Q970" s="72"/>
      <c r="R970" s="72"/>
      <c r="S970" s="72"/>
      <c r="T970" s="72"/>
      <c r="U970" s="72"/>
      <c r="V970" s="72"/>
      <c r="W970" s="72"/>
      <c r="X970" s="72"/>
      <c r="Y970" s="72"/>
      <c r="Z970" s="72"/>
      <c r="AA970" s="72"/>
    </row>
    <row r="971" spans="1:27" s="74" customFormat="1">
      <c r="A971" s="72"/>
      <c r="B971" s="72"/>
      <c r="C971" s="72"/>
      <c r="D971" s="4" t="s">
        <v>174</v>
      </c>
      <c r="O971" s="74">
        <v>1</v>
      </c>
      <c r="Q971" s="72"/>
      <c r="R971" s="72"/>
      <c r="S971" s="72"/>
      <c r="T971" s="72"/>
      <c r="U971" s="72"/>
      <c r="V971" s="72"/>
      <c r="W971" s="72"/>
      <c r="X971" s="72"/>
      <c r="Y971" s="72"/>
      <c r="Z971" s="72"/>
      <c r="AA971" s="72"/>
    </row>
    <row r="972" spans="1:27" s="74" customFormat="1" ht="26.4">
      <c r="A972" s="72"/>
      <c r="B972" s="72"/>
      <c r="C972" s="72"/>
      <c r="D972" s="4" t="s">
        <v>177</v>
      </c>
      <c r="K972" s="74">
        <v>1</v>
      </c>
      <c r="Q972" s="72"/>
      <c r="R972" s="72"/>
      <c r="S972" s="72"/>
      <c r="T972" s="72"/>
      <c r="U972" s="72"/>
      <c r="V972" s="72"/>
      <c r="W972" s="72"/>
      <c r="X972" s="72"/>
      <c r="Y972" s="72"/>
      <c r="Z972" s="72"/>
      <c r="AA972" s="72"/>
    </row>
    <row r="973" spans="1:27" s="74" customFormat="1" ht="26.4">
      <c r="A973" s="72"/>
      <c r="B973" s="72"/>
      <c r="C973" s="72"/>
      <c r="D973" s="4" t="s">
        <v>189</v>
      </c>
      <c r="I973" s="74">
        <v>1</v>
      </c>
      <c r="Q973" s="72"/>
      <c r="R973" s="72"/>
      <c r="S973" s="72"/>
      <c r="T973" s="72"/>
      <c r="U973" s="72"/>
      <c r="V973" s="72"/>
      <c r="W973" s="72"/>
      <c r="X973" s="72"/>
      <c r="Y973" s="72"/>
      <c r="Z973" s="72"/>
      <c r="AA973" s="72"/>
    </row>
    <row r="974" spans="1:27" s="74" customFormat="1">
      <c r="A974" s="72"/>
      <c r="B974" s="72"/>
      <c r="C974" s="72"/>
      <c r="D974" s="4" t="s">
        <v>199</v>
      </c>
      <c r="E974" s="74">
        <v>1</v>
      </c>
      <c r="J974" s="74">
        <v>1</v>
      </c>
      <c r="Q974" s="72"/>
      <c r="R974" s="72"/>
      <c r="S974" s="72"/>
      <c r="T974" s="72"/>
      <c r="U974" s="72"/>
      <c r="V974" s="72"/>
      <c r="W974" s="72"/>
      <c r="X974" s="72"/>
      <c r="Y974" s="72"/>
      <c r="Z974" s="72"/>
      <c r="AA974" s="72"/>
    </row>
    <row r="975" spans="1:27" s="74" customFormat="1">
      <c r="A975" s="72"/>
      <c r="B975" s="72"/>
      <c r="C975" s="72"/>
      <c r="D975" s="4" t="s">
        <v>208</v>
      </c>
      <c r="E975" s="74">
        <v>1</v>
      </c>
      <c r="Q975" s="72"/>
      <c r="R975" s="72"/>
      <c r="S975" s="72"/>
      <c r="T975" s="72"/>
      <c r="U975" s="72"/>
      <c r="V975" s="72"/>
      <c r="W975" s="72"/>
      <c r="X975" s="72"/>
      <c r="Y975" s="72"/>
      <c r="Z975" s="72"/>
      <c r="AA975" s="72"/>
    </row>
    <row r="976" spans="1:27" s="74" customFormat="1">
      <c r="A976" s="72"/>
      <c r="B976" s="72"/>
      <c r="C976" s="72"/>
      <c r="D976" s="4" t="s">
        <v>216</v>
      </c>
      <c r="G976" s="74">
        <v>1</v>
      </c>
      <c r="Q976" s="72"/>
      <c r="R976" s="72"/>
      <c r="S976" s="72"/>
      <c r="T976" s="72"/>
      <c r="U976" s="72"/>
      <c r="V976" s="72"/>
      <c r="W976" s="72"/>
      <c r="X976" s="72"/>
      <c r="Y976" s="72"/>
      <c r="Z976" s="72"/>
      <c r="AA976" s="72"/>
    </row>
    <row r="977" spans="1:27" s="74" customFormat="1">
      <c r="A977" s="72"/>
      <c r="B977" s="72"/>
      <c r="C977" s="72"/>
      <c r="D977" s="4" t="s">
        <v>220</v>
      </c>
      <c r="Q977" s="72">
        <v>1</v>
      </c>
      <c r="R977" s="72"/>
      <c r="S977" s="72"/>
      <c r="T977" s="72"/>
      <c r="U977" s="72"/>
      <c r="V977" s="72"/>
      <c r="W977" s="72"/>
      <c r="X977" s="72"/>
      <c r="Y977" s="72"/>
      <c r="Z977" s="72"/>
      <c r="AA977" s="72"/>
    </row>
    <row r="978" spans="1:27" s="74" customFormat="1" ht="79.2">
      <c r="A978" s="72"/>
      <c r="B978" s="72"/>
      <c r="C978" s="72"/>
      <c r="D978" s="4" t="s">
        <v>224</v>
      </c>
      <c r="K978" s="74">
        <v>1</v>
      </c>
      <c r="Q978" s="72"/>
      <c r="R978" s="72"/>
      <c r="S978" s="72"/>
      <c r="T978" s="72"/>
      <c r="U978" s="72"/>
      <c r="V978" s="72"/>
      <c r="W978" s="72"/>
      <c r="X978" s="72"/>
      <c r="Y978" s="72"/>
      <c r="Z978" s="72"/>
      <c r="AA978" s="72"/>
    </row>
    <row r="979" spans="1:27" s="74" customFormat="1">
      <c r="A979" s="72"/>
      <c r="B979" s="72"/>
      <c r="C979" s="72"/>
      <c r="D979" s="4" t="s">
        <v>241</v>
      </c>
      <c r="G979" s="74">
        <v>1</v>
      </c>
      <c r="J979" s="74">
        <v>1</v>
      </c>
      <c r="Q979" s="72"/>
      <c r="R979" s="72">
        <v>1</v>
      </c>
      <c r="S979" s="72"/>
      <c r="T979" s="72"/>
      <c r="U979" s="72"/>
      <c r="V979" s="72"/>
      <c r="W979" s="72"/>
      <c r="X979" s="72"/>
      <c r="Y979" s="72"/>
      <c r="Z979" s="72"/>
      <c r="AA979" s="72"/>
    </row>
    <row r="980" spans="1:27" s="74" customFormat="1" ht="79.2">
      <c r="A980" s="72"/>
      <c r="B980" s="72"/>
      <c r="C980" s="72"/>
      <c r="D980" s="4" t="s">
        <v>250</v>
      </c>
      <c r="E980" s="74">
        <v>1</v>
      </c>
      <c r="P980" s="74">
        <v>1</v>
      </c>
      <c r="Q980" s="72"/>
      <c r="R980" s="72"/>
      <c r="S980" s="72"/>
      <c r="T980" s="72"/>
      <c r="U980" s="72"/>
      <c r="V980" s="72"/>
      <c r="W980" s="72"/>
      <c r="X980" s="72"/>
      <c r="Y980" s="72"/>
      <c r="Z980" s="72"/>
      <c r="AA980" s="72"/>
    </row>
    <row r="981" spans="1:27" s="74" customFormat="1">
      <c r="A981" s="72"/>
      <c r="B981" s="72"/>
      <c r="C981" s="72"/>
      <c r="D981" s="4" t="s">
        <v>253</v>
      </c>
      <c r="G981" s="74">
        <v>1</v>
      </c>
      <c r="Q981" s="72"/>
      <c r="R981" s="72"/>
      <c r="S981" s="72"/>
      <c r="T981" s="72"/>
      <c r="U981" s="72"/>
      <c r="V981" s="72"/>
      <c r="W981" s="72"/>
      <c r="X981" s="72"/>
      <c r="Y981" s="72"/>
      <c r="Z981" s="72"/>
      <c r="AA981" s="72"/>
    </row>
    <row r="982" spans="1:27" s="74" customFormat="1">
      <c r="A982" s="72"/>
      <c r="B982" s="72"/>
      <c r="C982" s="72"/>
      <c r="D982" s="4" t="s">
        <v>257</v>
      </c>
      <c r="G982" s="74">
        <v>1</v>
      </c>
      <c r="Q982" s="72"/>
      <c r="R982" s="72"/>
      <c r="S982" s="72"/>
      <c r="T982" s="72"/>
      <c r="U982" s="72"/>
      <c r="V982" s="72"/>
      <c r="W982" s="72"/>
      <c r="X982" s="72"/>
      <c r="Y982" s="72"/>
      <c r="Z982" s="72"/>
      <c r="AA982" s="72"/>
    </row>
    <row r="983" spans="1:27" s="74" customFormat="1">
      <c r="A983" s="72"/>
      <c r="B983" s="72"/>
      <c r="C983" s="72"/>
      <c r="D983" s="4" t="s">
        <v>264</v>
      </c>
      <c r="G983" s="74">
        <v>1</v>
      </c>
      <c r="Q983" s="72"/>
      <c r="R983" s="72"/>
      <c r="S983" s="72"/>
      <c r="T983" s="72"/>
      <c r="U983" s="72"/>
      <c r="V983" s="72"/>
      <c r="W983" s="72"/>
      <c r="X983" s="72"/>
      <c r="Y983" s="72"/>
      <c r="Z983" s="72"/>
      <c r="AA983" s="72"/>
    </row>
    <row r="984" spans="1:27" s="74" customFormat="1" ht="39.6">
      <c r="A984" s="72"/>
      <c r="B984" s="72"/>
      <c r="C984" s="72"/>
      <c r="D984" s="4" t="s">
        <v>277</v>
      </c>
      <c r="F984" s="74">
        <v>1</v>
      </c>
      <c r="Q984" s="72"/>
      <c r="R984" s="72"/>
      <c r="S984" s="72"/>
      <c r="T984" s="72"/>
      <c r="U984" s="72"/>
      <c r="V984" s="72"/>
      <c r="W984" s="72"/>
      <c r="X984" s="72"/>
      <c r="Y984" s="72"/>
      <c r="Z984" s="72"/>
      <c r="AA984" s="72"/>
    </row>
    <row r="985" spans="1:27" s="74" customFormat="1" ht="26.4">
      <c r="A985" s="72"/>
      <c r="B985" s="72"/>
      <c r="C985" s="72"/>
      <c r="D985" s="4" t="s">
        <v>290</v>
      </c>
      <c r="F985" s="74">
        <v>1</v>
      </c>
      <c r="L985" s="74">
        <v>1</v>
      </c>
      <c r="Q985" s="72"/>
      <c r="R985" s="72"/>
      <c r="S985" s="72"/>
      <c r="T985" s="72"/>
      <c r="U985" s="72"/>
      <c r="V985" s="72"/>
      <c r="W985" s="72"/>
      <c r="X985" s="72"/>
      <c r="Y985" s="72"/>
      <c r="Z985" s="72"/>
      <c r="AA985" s="72"/>
    </row>
    <row r="986" spans="1:27" s="74" customFormat="1">
      <c r="A986" s="72"/>
      <c r="B986" s="72"/>
      <c r="C986" s="72"/>
      <c r="D986" s="4" t="s">
        <v>302</v>
      </c>
      <c r="K986" s="74">
        <v>1</v>
      </c>
      <c r="Q986" s="72"/>
      <c r="R986" s="72"/>
      <c r="S986" s="72">
        <v>1</v>
      </c>
      <c r="T986" s="72"/>
      <c r="U986" s="72"/>
      <c r="V986" s="72"/>
      <c r="W986" s="72"/>
      <c r="X986" s="72"/>
      <c r="Y986" s="72"/>
      <c r="Z986" s="72"/>
      <c r="AA986" s="72"/>
    </row>
    <row r="987" spans="1:27" s="74" customFormat="1" ht="26.4">
      <c r="A987" s="72"/>
      <c r="B987" s="72"/>
      <c r="C987" s="72"/>
      <c r="D987" s="4" t="s">
        <v>307</v>
      </c>
      <c r="E987" s="74">
        <v>1</v>
      </c>
      <c r="G987" s="74">
        <v>1</v>
      </c>
      <c r="Q987" s="72"/>
      <c r="R987" s="72"/>
      <c r="S987" s="72"/>
      <c r="T987" s="72"/>
      <c r="U987" s="72"/>
      <c r="V987" s="72"/>
      <c r="W987" s="72"/>
      <c r="X987" s="72"/>
      <c r="Y987" s="72"/>
      <c r="Z987" s="72"/>
      <c r="AA987" s="72"/>
    </row>
    <row r="988" spans="1:27" s="74" customFormat="1" ht="26.4">
      <c r="A988" s="72"/>
      <c r="B988" s="72"/>
      <c r="C988" s="72"/>
      <c r="D988" s="4" t="s">
        <v>310</v>
      </c>
      <c r="G988" s="74">
        <v>1</v>
      </c>
      <c r="L988" s="74">
        <v>1</v>
      </c>
      <c r="Q988" s="72"/>
      <c r="R988" s="72"/>
      <c r="S988" s="72"/>
      <c r="T988" s="72"/>
      <c r="U988" s="72"/>
      <c r="V988" s="72"/>
      <c r="W988" s="72"/>
      <c r="X988" s="72"/>
      <c r="Y988" s="72"/>
      <c r="Z988" s="72"/>
      <c r="AA988" s="72"/>
    </row>
    <row r="989" spans="1:27" s="74" customFormat="1" ht="26.4">
      <c r="A989" s="72"/>
      <c r="B989" s="72"/>
      <c r="C989" s="72"/>
      <c r="D989" s="4" t="s">
        <v>338</v>
      </c>
      <c r="O989" s="74">
        <v>1</v>
      </c>
      <c r="Q989" s="72"/>
      <c r="R989" s="72"/>
      <c r="S989" s="72"/>
      <c r="T989" s="72"/>
      <c r="U989" s="72"/>
      <c r="V989" s="72"/>
      <c r="W989" s="72"/>
      <c r="X989" s="72"/>
      <c r="Y989" s="72"/>
      <c r="Z989" s="72"/>
      <c r="AA989" s="72"/>
    </row>
    <row r="990" spans="1:27" s="74" customFormat="1" ht="26.4">
      <c r="A990" s="72"/>
      <c r="B990" s="72"/>
      <c r="C990" s="72"/>
      <c r="D990" s="4" t="s">
        <v>350</v>
      </c>
      <c r="Q990" s="72"/>
      <c r="R990" s="72"/>
      <c r="S990" s="72"/>
      <c r="T990" s="72">
        <v>1</v>
      </c>
      <c r="U990" s="72"/>
      <c r="V990" s="72"/>
      <c r="W990" s="72"/>
      <c r="X990" s="72"/>
      <c r="Y990" s="72"/>
      <c r="Z990" s="72"/>
      <c r="AA990" s="72"/>
    </row>
    <row r="991" spans="1:27" s="74" customFormat="1">
      <c r="A991" s="72"/>
      <c r="B991" s="72"/>
      <c r="C991" s="72"/>
      <c r="D991" s="4" t="s">
        <v>354</v>
      </c>
      <c r="K991" s="74">
        <v>1</v>
      </c>
      <c r="Q991" s="72"/>
      <c r="R991" s="72"/>
      <c r="S991" s="72"/>
      <c r="T991" s="72"/>
      <c r="U991" s="72"/>
      <c r="V991" s="72"/>
      <c r="W991" s="72"/>
      <c r="X991" s="72"/>
      <c r="Y991" s="72"/>
      <c r="Z991" s="72"/>
      <c r="AA991" s="72"/>
    </row>
    <row r="992" spans="1:27" s="74" customFormat="1" ht="52.8">
      <c r="A992" s="72"/>
      <c r="B992" s="72"/>
      <c r="C992" s="72"/>
      <c r="D992" s="4" t="s">
        <v>360</v>
      </c>
      <c r="G992" s="74">
        <v>1</v>
      </c>
      <c r="Q992" s="72"/>
      <c r="R992" s="72"/>
      <c r="S992" s="72">
        <v>1</v>
      </c>
      <c r="T992" s="72"/>
      <c r="U992" s="72"/>
      <c r="V992" s="72"/>
      <c r="W992" s="72"/>
      <c r="X992" s="72"/>
      <c r="Y992" s="72"/>
      <c r="Z992" s="72"/>
      <c r="AA992" s="72"/>
    </row>
    <row r="993" spans="1:27" s="74" customFormat="1">
      <c r="A993" s="72"/>
      <c r="B993" s="72"/>
      <c r="C993" s="72"/>
      <c r="D993" s="4" t="s">
        <v>364</v>
      </c>
      <c r="G993" s="74">
        <v>1</v>
      </c>
      <c r="Q993" s="72"/>
      <c r="R993" s="72"/>
      <c r="S993" s="72"/>
      <c r="T993" s="72"/>
      <c r="U993" s="72"/>
      <c r="V993" s="72"/>
      <c r="W993" s="72"/>
      <c r="X993" s="72"/>
      <c r="Y993" s="72"/>
      <c r="Z993" s="72"/>
      <c r="AA993" s="72"/>
    </row>
    <row r="994" spans="1:27" s="74" customFormat="1" ht="26.4">
      <c r="A994" s="72"/>
      <c r="B994" s="72"/>
      <c r="C994" s="72"/>
      <c r="D994" s="4" t="s">
        <v>369</v>
      </c>
      <c r="P994" s="74">
        <v>1</v>
      </c>
      <c r="Q994" s="72"/>
      <c r="R994" s="72"/>
      <c r="S994" s="72"/>
      <c r="T994" s="72"/>
      <c r="U994" s="72"/>
      <c r="V994" s="72"/>
      <c r="W994" s="72"/>
      <c r="X994" s="72"/>
      <c r="Y994" s="72"/>
      <c r="Z994" s="72"/>
      <c r="AA994" s="72"/>
    </row>
    <row r="995" spans="1:27" s="74" customFormat="1">
      <c r="A995" s="72"/>
      <c r="B995" s="72"/>
      <c r="C995" s="72"/>
      <c r="D995" s="4" t="s">
        <v>377</v>
      </c>
      <c r="E995" s="74">
        <v>1</v>
      </c>
      <c r="Q995" s="72"/>
      <c r="R995" s="72"/>
      <c r="S995" s="72"/>
      <c r="T995" s="72"/>
      <c r="U995" s="72"/>
      <c r="V995" s="72"/>
      <c r="W995" s="72"/>
      <c r="X995" s="72"/>
      <c r="Y995" s="72"/>
      <c r="Z995" s="72"/>
      <c r="AA995" s="72"/>
    </row>
    <row r="996" spans="1:27" s="74" customFormat="1">
      <c r="A996" s="72"/>
      <c r="B996" s="72"/>
      <c r="C996" s="72"/>
      <c r="D996" s="4" t="s">
        <v>385</v>
      </c>
      <c r="Q996" s="72"/>
      <c r="R996" s="72">
        <v>1</v>
      </c>
      <c r="S996" s="72"/>
      <c r="T996" s="72"/>
      <c r="U996" s="72"/>
      <c r="V996" s="72"/>
      <c r="W996" s="72"/>
      <c r="X996" s="72"/>
      <c r="Y996" s="72"/>
      <c r="Z996" s="72"/>
      <c r="AA996" s="72"/>
    </row>
    <row r="997" spans="1:27" s="74" customFormat="1">
      <c r="A997" s="72"/>
      <c r="B997" s="72"/>
      <c r="C997" s="72"/>
      <c r="D997" s="4" t="s">
        <v>389</v>
      </c>
      <c r="E997" s="74">
        <v>1</v>
      </c>
      <c r="K997" s="74">
        <v>1</v>
      </c>
      <c r="Q997" s="72"/>
      <c r="R997" s="72"/>
      <c r="S997" s="72"/>
      <c r="T997" s="72"/>
      <c r="U997" s="72"/>
      <c r="V997" s="72"/>
      <c r="W997" s="72"/>
      <c r="X997" s="72"/>
      <c r="Y997" s="72"/>
      <c r="Z997" s="72"/>
      <c r="AA997" s="72"/>
    </row>
    <row r="998" spans="1:27" s="74" customFormat="1" ht="26.4">
      <c r="A998" s="72"/>
      <c r="B998" s="72"/>
      <c r="C998" s="72"/>
      <c r="D998" s="4" t="s">
        <v>394</v>
      </c>
      <c r="L998" s="74">
        <v>1</v>
      </c>
      <c r="Q998" s="72"/>
      <c r="R998" s="72"/>
      <c r="S998" s="72"/>
      <c r="T998" s="72"/>
      <c r="U998" s="72"/>
      <c r="V998" s="72"/>
      <c r="W998" s="72"/>
      <c r="X998" s="72"/>
      <c r="Y998" s="72"/>
      <c r="Z998" s="72"/>
      <c r="AA998" s="72"/>
    </row>
    <row r="999" spans="1:27" s="74" customFormat="1" ht="39.6">
      <c r="A999" s="72"/>
      <c r="B999" s="72"/>
      <c r="C999" s="72"/>
      <c r="D999" s="4" t="s">
        <v>397</v>
      </c>
      <c r="G999" s="74">
        <v>1</v>
      </c>
      <c r="Q999" s="72"/>
      <c r="R999" s="72"/>
      <c r="S999" s="72"/>
      <c r="T999" s="72"/>
      <c r="U999" s="72"/>
      <c r="V999" s="72"/>
      <c r="W999" s="72"/>
      <c r="X999" s="72"/>
      <c r="Y999" s="72"/>
      <c r="Z999" s="72"/>
      <c r="AA999" s="72"/>
    </row>
    <row r="1000" spans="1:27" s="74" customFormat="1" ht="52.8">
      <c r="A1000" s="72"/>
      <c r="B1000" s="72"/>
      <c r="C1000" s="72"/>
      <c r="D1000" s="4" t="s">
        <v>405</v>
      </c>
      <c r="G1000" s="74">
        <v>1</v>
      </c>
      <c r="L1000" s="74">
        <v>1</v>
      </c>
      <c r="Q1000" s="72"/>
      <c r="R1000" s="72"/>
      <c r="S1000" s="72"/>
      <c r="T1000" s="72"/>
      <c r="U1000" s="72"/>
      <c r="V1000" s="72"/>
      <c r="W1000" s="72"/>
      <c r="X1000" s="72"/>
      <c r="Y1000" s="72"/>
      <c r="Z1000" s="72"/>
      <c r="AA1000" s="72"/>
    </row>
    <row r="1001" spans="1:27" s="74" customFormat="1" ht="26.4">
      <c r="A1001" s="72"/>
      <c r="B1001" s="72"/>
      <c r="C1001" s="72"/>
      <c r="D1001" s="4" t="s">
        <v>410</v>
      </c>
      <c r="G1001" s="74">
        <v>1</v>
      </c>
      <c r="Q1001" s="72"/>
      <c r="R1001" s="72"/>
      <c r="S1001" s="72"/>
      <c r="T1001" s="72"/>
      <c r="U1001" s="72"/>
      <c r="V1001" s="72"/>
      <c r="W1001" s="72"/>
      <c r="X1001" s="72"/>
      <c r="Y1001" s="72"/>
      <c r="Z1001" s="72"/>
      <c r="AA1001" s="72"/>
    </row>
    <row r="1002" spans="1:27" s="74" customFormat="1">
      <c r="A1002" s="72"/>
      <c r="B1002" s="72"/>
      <c r="C1002" s="72"/>
      <c r="D1002" s="4" t="s">
        <v>416</v>
      </c>
      <c r="G1002" s="74">
        <v>1</v>
      </c>
      <c r="Q1002" s="72"/>
      <c r="R1002" s="72"/>
      <c r="S1002" s="72"/>
      <c r="T1002" s="72"/>
      <c r="U1002" s="72"/>
      <c r="V1002" s="72"/>
      <c r="W1002" s="72"/>
      <c r="X1002" s="72"/>
      <c r="Y1002" s="72"/>
      <c r="Z1002" s="72"/>
      <c r="AA1002" s="72"/>
    </row>
    <row r="1003" spans="1:27" s="74" customFormat="1">
      <c r="A1003" s="72"/>
      <c r="B1003" s="72"/>
      <c r="C1003" s="72"/>
      <c r="D1003" s="4" t="s">
        <v>434</v>
      </c>
      <c r="F1003" s="74">
        <v>1</v>
      </c>
      <c r="Q1003" s="72"/>
      <c r="R1003" s="72"/>
      <c r="S1003" s="72"/>
      <c r="T1003" s="72"/>
      <c r="U1003" s="72"/>
      <c r="V1003" s="72"/>
      <c r="W1003" s="72"/>
      <c r="X1003" s="72"/>
      <c r="Y1003" s="72"/>
      <c r="Z1003" s="72"/>
      <c r="AA1003" s="72"/>
    </row>
    <row r="1004" spans="1:27" s="74" customFormat="1" ht="26.4">
      <c r="A1004" s="72"/>
      <c r="B1004" s="72"/>
      <c r="C1004" s="72"/>
      <c r="D1004" s="4" t="s">
        <v>441</v>
      </c>
      <c r="G1004" s="74">
        <v>1</v>
      </c>
      <c r="K1004" s="74">
        <v>1</v>
      </c>
      <c r="Q1004" s="72"/>
      <c r="R1004" s="72"/>
      <c r="S1004" s="72"/>
      <c r="T1004" s="72"/>
      <c r="U1004" s="72"/>
      <c r="V1004" s="72"/>
      <c r="W1004" s="72"/>
      <c r="X1004" s="72"/>
      <c r="Y1004" s="72"/>
      <c r="Z1004" s="72"/>
      <c r="AA1004" s="72"/>
    </row>
    <row r="1005" spans="1:27" s="74" customFormat="1">
      <c r="A1005" s="72"/>
      <c r="B1005" s="72"/>
      <c r="C1005" s="72"/>
      <c r="D1005" s="4" t="s">
        <v>444</v>
      </c>
      <c r="E1005" s="74">
        <v>1</v>
      </c>
      <c r="G1005" s="74">
        <v>1</v>
      </c>
      <c r="Q1005" s="72"/>
      <c r="R1005" s="72"/>
      <c r="S1005" s="72"/>
      <c r="T1005" s="72"/>
      <c r="U1005" s="72"/>
      <c r="V1005" s="72"/>
      <c r="W1005" s="72"/>
      <c r="X1005" s="72"/>
      <c r="Y1005" s="72"/>
      <c r="Z1005" s="72"/>
      <c r="AA1005" s="72"/>
    </row>
    <row r="1006" spans="1:27" s="74" customFormat="1">
      <c r="A1006" s="72"/>
      <c r="B1006" s="72"/>
      <c r="C1006" s="72"/>
      <c r="D1006" s="4" t="s">
        <v>456</v>
      </c>
      <c r="M1006" s="74">
        <v>1</v>
      </c>
      <c r="Q1006" s="72"/>
      <c r="R1006" s="72"/>
      <c r="S1006" s="72"/>
      <c r="T1006" s="72"/>
      <c r="U1006" s="72"/>
      <c r="V1006" s="72"/>
      <c r="W1006" s="72"/>
      <c r="X1006" s="72"/>
      <c r="Y1006" s="72"/>
      <c r="Z1006" s="72"/>
      <c r="AA1006" s="72"/>
    </row>
    <row r="1007" spans="1:27" s="74" customFormat="1">
      <c r="A1007" s="72"/>
      <c r="B1007" s="72"/>
      <c r="C1007" s="72"/>
      <c r="D1007" s="4" t="s">
        <v>461</v>
      </c>
      <c r="K1007" s="74">
        <v>1</v>
      </c>
      <c r="Q1007" s="72"/>
      <c r="R1007" s="72"/>
      <c r="S1007" s="72"/>
      <c r="T1007" s="72"/>
      <c r="U1007" s="72"/>
      <c r="V1007" s="72"/>
      <c r="W1007" s="72"/>
      <c r="X1007" s="72"/>
      <c r="Y1007" s="72"/>
      <c r="Z1007" s="72"/>
      <c r="AA1007" s="72"/>
    </row>
    <row r="1008" spans="1:27" s="74" customFormat="1" ht="39.6">
      <c r="A1008" s="72"/>
      <c r="B1008" s="72"/>
      <c r="C1008" s="72"/>
      <c r="D1008" s="4" t="s">
        <v>465</v>
      </c>
      <c r="E1008" s="74">
        <v>1</v>
      </c>
      <c r="P1008" s="74">
        <v>1</v>
      </c>
      <c r="Q1008" s="72"/>
      <c r="R1008" s="72"/>
      <c r="S1008" s="72"/>
      <c r="T1008" s="72"/>
      <c r="U1008" s="72"/>
      <c r="V1008" s="72"/>
      <c r="W1008" s="72"/>
      <c r="X1008" s="72"/>
      <c r="Y1008" s="72"/>
      <c r="Z1008" s="72"/>
      <c r="AA1008" s="72"/>
    </row>
    <row r="1009" spans="1:27" s="74" customFormat="1">
      <c r="A1009" s="72"/>
      <c r="B1009" s="72"/>
      <c r="C1009" s="72"/>
      <c r="D1009" s="4" t="s">
        <v>475</v>
      </c>
      <c r="E1009" s="74">
        <v>1</v>
      </c>
      <c r="F1009" s="74">
        <v>1</v>
      </c>
      <c r="Q1009" s="72"/>
      <c r="R1009" s="72"/>
      <c r="S1009" s="72"/>
      <c r="T1009" s="72"/>
      <c r="U1009" s="72"/>
      <c r="V1009" s="72"/>
      <c r="W1009" s="72"/>
      <c r="X1009" s="72"/>
      <c r="Y1009" s="72"/>
      <c r="Z1009" s="72"/>
      <c r="AA1009" s="72"/>
    </row>
    <row r="1010" spans="1:27" s="74" customFormat="1">
      <c r="A1010" s="72"/>
      <c r="B1010" s="72"/>
      <c r="C1010" s="72"/>
      <c r="D1010" s="4" t="s">
        <v>478</v>
      </c>
      <c r="K1010" s="74">
        <v>1</v>
      </c>
      <c r="Q1010" s="72"/>
      <c r="R1010" s="72"/>
      <c r="S1010" s="72"/>
      <c r="T1010" s="72"/>
      <c r="U1010" s="72"/>
      <c r="V1010" s="72"/>
      <c r="W1010" s="72"/>
      <c r="X1010" s="72"/>
      <c r="Y1010" s="72"/>
      <c r="Z1010" s="72"/>
      <c r="AA1010" s="72"/>
    </row>
    <row r="1011" spans="1:27" s="74" customFormat="1" ht="26.4">
      <c r="A1011" s="72"/>
      <c r="B1011" s="72"/>
      <c r="C1011" s="72"/>
      <c r="D1011" s="4" t="s">
        <v>486</v>
      </c>
      <c r="E1011" s="74">
        <v>1</v>
      </c>
      <c r="G1011" s="74">
        <v>1</v>
      </c>
      <c r="Q1011" s="72"/>
      <c r="R1011" s="72"/>
      <c r="S1011" s="72"/>
      <c r="T1011" s="72"/>
      <c r="U1011" s="72"/>
      <c r="V1011" s="72"/>
      <c r="W1011" s="72"/>
      <c r="X1011" s="72"/>
      <c r="Y1011" s="72"/>
      <c r="Z1011" s="72"/>
      <c r="AA1011" s="72"/>
    </row>
    <row r="1012" spans="1:27" s="74" customFormat="1" ht="26.4">
      <c r="A1012" s="72"/>
      <c r="B1012" s="72"/>
      <c r="C1012" s="72"/>
      <c r="D1012" s="4" t="s">
        <v>491</v>
      </c>
      <c r="G1012" s="74">
        <v>1</v>
      </c>
      <c r="Q1012" s="72"/>
      <c r="R1012" s="72"/>
      <c r="S1012" s="72"/>
      <c r="T1012" s="72"/>
      <c r="U1012" s="72"/>
      <c r="V1012" s="72"/>
      <c r="W1012" s="72"/>
      <c r="X1012" s="72"/>
      <c r="Y1012" s="72"/>
      <c r="Z1012" s="72"/>
      <c r="AA1012" s="72"/>
    </row>
    <row r="1013" spans="1:27" s="74" customFormat="1" ht="26.4">
      <c r="A1013" s="72"/>
      <c r="B1013" s="72"/>
      <c r="C1013" s="72"/>
      <c r="D1013" s="4" t="s">
        <v>503</v>
      </c>
      <c r="E1013" s="74">
        <v>1</v>
      </c>
      <c r="Q1013" s="72">
        <v>1</v>
      </c>
      <c r="R1013" s="72"/>
      <c r="S1013" s="72"/>
      <c r="T1013" s="72"/>
      <c r="U1013" s="72"/>
      <c r="V1013" s="72"/>
      <c r="W1013" s="72"/>
      <c r="X1013" s="72"/>
      <c r="Y1013" s="72"/>
      <c r="Z1013" s="72"/>
      <c r="AA1013" s="72"/>
    </row>
    <row r="1014" spans="1:27" s="74" customFormat="1">
      <c r="A1014" s="72"/>
      <c r="B1014" s="72"/>
      <c r="C1014" s="72"/>
      <c r="D1014" s="4" t="s">
        <v>510</v>
      </c>
      <c r="Q1014" s="72"/>
      <c r="R1014" s="72"/>
      <c r="S1014" s="72">
        <v>1</v>
      </c>
      <c r="T1014" s="72"/>
      <c r="U1014" s="72"/>
      <c r="V1014" s="72"/>
      <c r="W1014" s="72"/>
      <c r="X1014" s="72"/>
      <c r="Y1014" s="72"/>
      <c r="Z1014" s="72"/>
      <c r="AA1014" s="72"/>
    </row>
    <row r="1015" spans="1:27" s="74" customFormat="1" ht="92.4">
      <c r="A1015" s="72"/>
      <c r="B1015" s="72"/>
      <c r="C1015" s="72"/>
      <c r="D1015" s="4" t="s">
        <v>523</v>
      </c>
      <c r="F1015" s="74">
        <v>1</v>
      </c>
      <c r="Q1015" s="72"/>
      <c r="R1015" s="72"/>
      <c r="S1015" s="72"/>
      <c r="T1015" s="72"/>
      <c r="U1015" s="72"/>
      <c r="V1015" s="72"/>
      <c r="W1015" s="72"/>
      <c r="X1015" s="72"/>
      <c r="Y1015" s="72"/>
      <c r="Z1015" s="72"/>
      <c r="AA1015" s="72"/>
    </row>
    <row r="1016" spans="1:27" s="74" customFormat="1">
      <c r="A1016" s="72"/>
      <c r="B1016" s="72"/>
      <c r="C1016" s="72"/>
      <c r="D1016" s="4" t="s">
        <v>529</v>
      </c>
      <c r="G1016" s="74">
        <v>1</v>
      </c>
      <c r="Q1016" s="72"/>
      <c r="R1016" s="72"/>
      <c r="S1016" s="72"/>
      <c r="T1016" s="72"/>
      <c r="U1016" s="72"/>
      <c r="V1016" s="72"/>
      <c r="W1016" s="72"/>
      <c r="X1016" s="72"/>
      <c r="Y1016" s="72"/>
      <c r="Z1016" s="72"/>
      <c r="AA1016" s="72"/>
    </row>
    <row r="1017" spans="1:27" s="74" customFormat="1" ht="26.4">
      <c r="A1017" s="72"/>
      <c r="B1017" s="72"/>
      <c r="C1017" s="72"/>
      <c r="D1017" s="4" t="s">
        <v>532</v>
      </c>
      <c r="P1017" s="74">
        <v>1</v>
      </c>
      <c r="Q1017" s="72"/>
      <c r="R1017" s="72"/>
      <c r="S1017" s="72"/>
      <c r="T1017" s="72"/>
      <c r="U1017" s="72"/>
      <c r="V1017" s="72"/>
      <c r="W1017" s="72"/>
      <c r="X1017" s="72"/>
      <c r="Y1017" s="72"/>
      <c r="Z1017" s="72"/>
      <c r="AA1017" s="72"/>
    </row>
    <row r="1018" spans="1:27" s="74" customFormat="1">
      <c r="A1018" s="72"/>
      <c r="B1018" s="72"/>
      <c r="C1018" s="72"/>
      <c r="D1018" s="4" t="s">
        <v>539</v>
      </c>
      <c r="G1018" s="74">
        <v>1</v>
      </c>
      <c r="Q1018" s="72"/>
      <c r="R1018" s="72"/>
      <c r="S1018" s="72"/>
      <c r="T1018" s="72"/>
      <c r="U1018" s="72"/>
      <c r="V1018" s="72"/>
      <c r="W1018" s="72"/>
      <c r="X1018" s="72"/>
      <c r="Y1018" s="72"/>
      <c r="Z1018" s="72"/>
      <c r="AA1018" s="72"/>
    </row>
    <row r="1019" spans="1:27" s="74" customFormat="1" ht="26.4">
      <c r="A1019" s="72"/>
      <c r="B1019" s="72"/>
      <c r="C1019" s="72"/>
      <c r="D1019" s="4" t="s">
        <v>543</v>
      </c>
      <c r="O1019" s="74">
        <v>1</v>
      </c>
      <c r="Q1019" s="72"/>
      <c r="R1019" s="72"/>
      <c r="S1019" s="72"/>
      <c r="T1019" s="72"/>
      <c r="U1019" s="72"/>
      <c r="V1019" s="72"/>
      <c r="W1019" s="72"/>
      <c r="X1019" s="72"/>
      <c r="Y1019" s="72"/>
      <c r="Z1019" s="72"/>
      <c r="AA1019" s="72"/>
    </row>
    <row r="1020" spans="1:27" s="74" customFormat="1">
      <c r="A1020" s="72"/>
      <c r="B1020" s="72"/>
      <c r="C1020" s="72"/>
      <c r="D1020" s="4" t="s">
        <v>549</v>
      </c>
      <c r="O1020" s="74">
        <v>1</v>
      </c>
      <c r="Q1020" s="72"/>
      <c r="R1020" s="72"/>
      <c r="S1020" s="72"/>
      <c r="T1020" s="72"/>
      <c r="U1020" s="72"/>
      <c r="V1020" s="72"/>
      <c r="W1020" s="72"/>
      <c r="X1020" s="72"/>
      <c r="Y1020" s="72"/>
      <c r="Z1020" s="72"/>
      <c r="AA1020" s="72"/>
    </row>
    <row r="1021" spans="1:27" s="74" customFormat="1">
      <c r="A1021" s="72"/>
      <c r="B1021" s="72"/>
      <c r="C1021" s="72"/>
      <c r="D1021" s="4" t="s">
        <v>556</v>
      </c>
      <c r="F1021" s="74">
        <v>1</v>
      </c>
      <c r="Q1021" s="72"/>
      <c r="R1021" s="72"/>
      <c r="S1021" s="72"/>
      <c r="T1021" s="72"/>
      <c r="U1021" s="72"/>
      <c r="V1021" s="72"/>
      <c r="W1021" s="72"/>
      <c r="X1021" s="72"/>
      <c r="Y1021" s="72"/>
      <c r="Z1021" s="72"/>
      <c r="AA1021" s="72"/>
    </row>
    <row r="1022" spans="1:27" s="74" customFormat="1">
      <c r="A1022" s="72"/>
      <c r="B1022" s="72"/>
      <c r="C1022" s="72"/>
      <c r="D1022" s="4" t="s">
        <v>560</v>
      </c>
      <c r="G1022" s="74">
        <v>1</v>
      </c>
      <c r="Q1022" s="72"/>
      <c r="R1022" s="72"/>
      <c r="S1022" s="72"/>
      <c r="T1022" s="72"/>
      <c r="U1022" s="72"/>
      <c r="V1022" s="72"/>
      <c r="W1022" s="72"/>
      <c r="X1022" s="72"/>
      <c r="Y1022" s="72"/>
      <c r="Z1022" s="72"/>
      <c r="AA1022" s="72"/>
    </row>
    <row r="1023" spans="1:27" s="74" customFormat="1">
      <c r="A1023" s="72"/>
      <c r="B1023" s="72"/>
      <c r="C1023" s="72"/>
      <c r="D1023" s="4" t="s">
        <v>573</v>
      </c>
      <c r="G1023" s="74">
        <v>1</v>
      </c>
      <c r="Q1023" s="72"/>
      <c r="R1023" s="72"/>
      <c r="S1023" s="72"/>
      <c r="T1023" s="72"/>
      <c r="U1023" s="72"/>
      <c r="V1023" s="72"/>
      <c r="W1023" s="72"/>
      <c r="X1023" s="72"/>
      <c r="Y1023" s="72"/>
      <c r="Z1023" s="72"/>
      <c r="AA1023" s="72"/>
    </row>
    <row r="1024" spans="1:27" s="74" customFormat="1" ht="26.4">
      <c r="A1024" s="72"/>
      <c r="B1024" s="72"/>
      <c r="C1024" s="72"/>
      <c r="D1024" s="4" t="s">
        <v>585</v>
      </c>
      <c r="E1024" s="74">
        <v>1</v>
      </c>
      <c r="G1024" s="74">
        <v>1</v>
      </c>
      <c r="Q1024" s="72"/>
      <c r="R1024" s="72"/>
      <c r="S1024" s="72"/>
      <c r="T1024" s="72"/>
      <c r="U1024" s="72"/>
      <c r="V1024" s="72"/>
      <c r="W1024" s="72"/>
      <c r="X1024" s="72"/>
      <c r="Y1024" s="72"/>
      <c r="Z1024" s="72"/>
      <c r="AA1024" s="72"/>
    </row>
    <row r="1025" spans="1:27" s="74" customFormat="1" ht="26.4">
      <c r="A1025" s="72"/>
      <c r="B1025" s="72"/>
      <c r="C1025" s="72"/>
      <c r="D1025" s="4" t="s">
        <v>587</v>
      </c>
      <c r="K1025" s="74">
        <v>1</v>
      </c>
      <c r="L1025" s="74">
        <v>1</v>
      </c>
      <c r="Q1025" s="72"/>
      <c r="R1025" s="72"/>
      <c r="S1025" s="72"/>
      <c r="T1025" s="72"/>
      <c r="U1025" s="72"/>
      <c r="V1025" s="72"/>
      <c r="W1025" s="72"/>
      <c r="X1025" s="72"/>
      <c r="Y1025" s="72"/>
      <c r="Z1025" s="72"/>
      <c r="AA1025" s="72"/>
    </row>
    <row r="1026" spans="1:27" s="74" customFormat="1">
      <c r="A1026" s="72"/>
      <c r="B1026" s="72"/>
      <c r="C1026" s="72"/>
      <c r="D1026" s="4" t="s">
        <v>590</v>
      </c>
      <c r="H1026" s="74">
        <v>1</v>
      </c>
      <c r="K1026" s="74">
        <v>1</v>
      </c>
      <c r="Q1026" s="72"/>
      <c r="R1026" s="72"/>
      <c r="S1026" s="72"/>
      <c r="T1026" s="72"/>
      <c r="U1026" s="72"/>
      <c r="V1026" s="72"/>
      <c r="W1026" s="72"/>
      <c r="X1026" s="72"/>
      <c r="Y1026" s="72"/>
      <c r="Z1026" s="72"/>
      <c r="AA1026" s="72"/>
    </row>
    <row r="1027" spans="1:27" s="74" customFormat="1" ht="26.4">
      <c r="A1027" s="72"/>
      <c r="B1027" s="72"/>
      <c r="C1027" s="72"/>
      <c r="D1027" s="4" t="s">
        <v>599</v>
      </c>
      <c r="E1027" s="74">
        <v>1</v>
      </c>
      <c r="Q1027" s="72"/>
      <c r="R1027" s="72"/>
      <c r="S1027" s="72"/>
      <c r="T1027" s="72"/>
      <c r="U1027" s="72"/>
      <c r="V1027" s="72"/>
      <c r="W1027" s="72"/>
      <c r="X1027" s="72"/>
      <c r="Y1027" s="72"/>
      <c r="Z1027" s="72"/>
      <c r="AA1027" s="72"/>
    </row>
    <row r="1028" spans="1:27" s="74" customFormat="1">
      <c r="A1028" s="72"/>
      <c r="B1028" s="72"/>
      <c r="C1028" s="72"/>
      <c r="D1028" s="4" t="s">
        <v>607</v>
      </c>
      <c r="L1028" s="74">
        <v>1</v>
      </c>
      <c r="Q1028" s="72"/>
      <c r="R1028" s="72"/>
      <c r="S1028" s="72"/>
      <c r="T1028" s="72"/>
      <c r="U1028" s="72"/>
      <c r="V1028" s="72"/>
      <c r="W1028" s="72"/>
      <c r="X1028" s="72"/>
      <c r="Y1028" s="72"/>
      <c r="Z1028" s="72"/>
      <c r="AA1028" s="72"/>
    </row>
    <row r="1029" spans="1:27" s="74" customFormat="1">
      <c r="A1029" s="72"/>
      <c r="B1029" s="72"/>
      <c r="C1029" s="72"/>
      <c r="D1029" s="4" t="s">
        <v>610</v>
      </c>
      <c r="J1029" s="74">
        <v>1</v>
      </c>
      <c r="M1029" s="74">
        <v>1</v>
      </c>
      <c r="Q1029" s="72"/>
      <c r="R1029" s="72"/>
      <c r="S1029" s="72"/>
      <c r="T1029" s="72"/>
      <c r="U1029" s="72"/>
      <c r="V1029" s="72"/>
      <c r="W1029" s="72"/>
      <c r="X1029" s="72"/>
      <c r="Y1029" s="72"/>
      <c r="Z1029" s="72"/>
      <c r="AA1029" s="72"/>
    </row>
    <row r="1030" spans="1:27" s="74" customFormat="1" ht="26.4">
      <c r="A1030" s="72"/>
      <c r="B1030" s="72"/>
      <c r="C1030" s="72"/>
      <c r="D1030" s="4" t="s">
        <v>619</v>
      </c>
      <c r="M1030" s="74">
        <v>1</v>
      </c>
      <c r="P1030" s="74">
        <v>1</v>
      </c>
      <c r="Q1030" s="72"/>
      <c r="R1030" s="72"/>
      <c r="S1030" s="72"/>
      <c r="T1030" s="72"/>
      <c r="U1030" s="72"/>
      <c r="V1030" s="72"/>
      <c r="W1030" s="72"/>
      <c r="X1030" s="72"/>
      <c r="Y1030" s="72"/>
      <c r="Z1030" s="72"/>
      <c r="AA1030" s="72"/>
    </row>
    <row r="1031" spans="1:27" s="74" customFormat="1" ht="26.4">
      <c r="A1031" s="72"/>
      <c r="B1031" s="72"/>
      <c r="C1031" s="72"/>
      <c r="D1031" s="4" t="s">
        <v>622</v>
      </c>
      <c r="I1031" s="74">
        <v>1</v>
      </c>
      <c r="Q1031" s="72"/>
      <c r="R1031" s="72"/>
      <c r="S1031" s="72"/>
      <c r="T1031" s="72"/>
      <c r="U1031" s="72"/>
      <c r="V1031" s="72"/>
      <c r="W1031" s="72"/>
      <c r="X1031" s="72"/>
      <c r="Y1031" s="72"/>
      <c r="Z1031" s="72"/>
      <c r="AA1031" s="72"/>
    </row>
    <row r="1032" spans="1:27" s="74" customFormat="1">
      <c r="A1032" s="72"/>
      <c r="B1032" s="72"/>
      <c r="C1032" s="72"/>
      <c r="D1032" s="4" t="s">
        <v>625</v>
      </c>
      <c r="E1032" s="74">
        <v>1</v>
      </c>
      <c r="Q1032" s="72"/>
      <c r="R1032" s="72"/>
      <c r="S1032" s="72"/>
      <c r="T1032" s="72"/>
      <c r="U1032" s="72"/>
      <c r="V1032" s="72"/>
      <c r="W1032" s="72"/>
      <c r="X1032" s="72"/>
      <c r="Y1032" s="72"/>
      <c r="Z1032" s="72"/>
      <c r="AA1032" s="72"/>
    </row>
    <row r="1033" spans="1:27" s="74" customFormat="1">
      <c r="A1033" s="72"/>
      <c r="B1033" s="72"/>
      <c r="C1033" s="72"/>
      <c r="D1033" s="4" t="s">
        <v>630</v>
      </c>
      <c r="E1033" s="74">
        <v>1</v>
      </c>
      <c r="F1033" s="74">
        <v>1</v>
      </c>
      <c r="K1033" s="74">
        <v>1</v>
      </c>
      <c r="Q1033" s="72"/>
      <c r="R1033" s="72"/>
      <c r="S1033" s="72"/>
      <c r="T1033" s="72"/>
      <c r="U1033" s="72"/>
      <c r="V1033" s="72"/>
      <c r="W1033" s="72"/>
      <c r="X1033" s="72"/>
      <c r="Y1033" s="72"/>
      <c r="Z1033" s="72"/>
      <c r="AA1033" s="72"/>
    </row>
    <row r="1034" spans="1:27" s="74" customFormat="1" ht="26.4">
      <c r="A1034" s="72"/>
      <c r="B1034" s="72"/>
      <c r="C1034" s="72"/>
      <c r="D1034" s="4" t="s">
        <v>634</v>
      </c>
      <c r="F1034" s="74">
        <v>1</v>
      </c>
      <c r="G1034" s="74">
        <v>1</v>
      </c>
      <c r="K1034" s="74">
        <v>1</v>
      </c>
      <c r="Q1034" s="72"/>
      <c r="R1034" s="72"/>
      <c r="S1034" s="72"/>
      <c r="T1034" s="72"/>
      <c r="U1034" s="72"/>
      <c r="V1034" s="72"/>
      <c r="W1034" s="72"/>
      <c r="X1034" s="72"/>
      <c r="Y1034" s="72"/>
      <c r="Z1034" s="72"/>
      <c r="AA1034" s="72"/>
    </row>
    <row r="1035" spans="1:27" s="74" customFormat="1">
      <c r="A1035" s="72"/>
      <c r="B1035" s="72"/>
      <c r="C1035" s="72"/>
      <c r="D1035" s="4" t="s">
        <v>637</v>
      </c>
      <c r="O1035" s="74">
        <v>1</v>
      </c>
      <c r="Q1035" s="72"/>
      <c r="R1035" s="72"/>
      <c r="S1035" s="72"/>
      <c r="T1035" s="72"/>
      <c r="U1035" s="72"/>
      <c r="V1035" s="72"/>
      <c r="W1035" s="72"/>
      <c r="X1035" s="72"/>
      <c r="Y1035" s="72"/>
      <c r="Z1035" s="72"/>
      <c r="AA1035" s="72"/>
    </row>
    <row r="1036" spans="1:27" s="74" customFormat="1" ht="26.4">
      <c r="A1036" s="72"/>
      <c r="B1036" s="72"/>
      <c r="C1036" s="72"/>
      <c r="D1036" s="4" t="s">
        <v>642</v>
      </c>
      <c r="Q1036" s="72">
        <v>1</v>
      </c>
      <c r="R1036" s="72"/>
      <c r="S1036" s="72"/>
      <c r="T1036" s="72"/>
      <c r="U1036" s="72"/>
      <c r="V1036" s="72"/>
      <c r="W1036" s="72"/>
      <c r="X1036" s="72"/>
      <c r="Y1036" s="72"/>
      <c r="Z1036" s="72"/>
      <c r="AA1036" s="72"/>
    </row>
    <row r="1037" spans="1:27" s="74" customFormat="1" ht="39.6">
      <c r="A1037" s="72"/>
      <c r="B1037" s="72"/>
      <c r="C1037" s="72"/>
      <c r="D1037" s="4" t="s">
        <v>653</v>
      </c>
      <c r="I1037" s="74">
        <v>1</v>
      </c>
      <c r="Q1037" s="72"/>
      <c r="R1037" s="72"/>
      <c r="S1037" s="72"/>
      <c r="T1037" s="72"/>
      <c r="U1037" s="72"/>
      <c r="V1037" s="72"/>
      <c r="W1037" s="72"/>
      <c r="X1037" s="72"/>
      <c r="Y1037" s="72"/>
      <c r="Z1037" s="72"/>
      <c r="AA1037" s="72"/>
    </row>
    <row r="1038" spans="1:27" s="74" customFormat="1">
      <c r="A1038" s="72"/>
      <c r="B1038" s="72"/>
      <c r="C1038" s="72"/>
      <c r="D1038" s="4" t="s">
        <v>660</v>
      </c>
      <c r="M1038" s="74">
        <v>1</v>
      </c>
      <c r="Q1038" s="72"/>
      <c r="R1038" s="72"/>
      <c r="S1038" s="72"/>
      <c r="T1038" s="72"/>
      <c r="U1038" s="72"/>
      <c r="V1038" s="72"/>
      <c r="W1038" s="72"/>
      <c r="X1038" s="72"/>
      <c r="Y1038" s="72"/>
      <c r="Z1038" s="72"/>
      <c r="AA1038" s="72"/>
    </row>
    <row r="1039" spans="1:27" s="74" customFormat="1">
      <c r="A1039" s="72"/>
      <c r="B1039" s="72"/>
      <c r="C1039" s="72"/>
      <c r="D1039" s="4" t="s">
        <v>664</v>
      </c>
      <c r="E1039" s="74">
        <v>1</v>
      </c>
      <c r="K1039" s="74">
        <v>1</v>
      </c>
      <c r="Q1039" s="72"/>
      <c r="R1039" s="72"/>
      <c r="S1039" s="72"/>
      <c r="T1039" s="72"/>
      <c r="U1039" s="72"/>
      <c r="V1039" s="72"/>
      <c r="W1039" s="72"/>
      <c r="X1039" s="72"/>
      <c r="Y1039" s="72"/>
      <c r="Z1039" s="72"/>
      <c r="AA1039" s="72"/>
    </row>
    <row r="1040" spans="1:27" s="74" customFormat="1" ht="26.4">
      <c r="A1040" s="72"/>
      <c r="B1040" s="72"/>
      <c r="C1040" s="72"/>
      <c r="D1040" s="4" t="s">
        <v>668</v>
      </c>
      <c r="E1040" s="74">
        <v>1</v>
      </c>
      <c r="G1040" s="74">
        <v>1</v>
      </c>
      <c r="Q1040" s="72"/>
      <c r="R1040" s="72"/>
      <c r="S1040" s="72"/>
      <c r="T1040" s="72"/>
      <c r="U1040" s="72"/>
      <c r="V1040" s="72"/>
      <c r="W1040" s="72"/>
      <c r="X1040" s="72"/>
      <c r="Y1040" s="72"/>
      <c r="Z1040" s="72"/>
      <c r="AA1040" s="72"/>
    </row>
    <row r="1041" spans="1:27" s="74" customFormat="1">
      <c r="A1041" s="72"/>
      <c r="B1041" s="72"/>
      <c r="C1041" s="72"/>
      <c r="D1041" s="4" t="s">
        <v>676</v>
      </c>
      <c r="G1041" s="74">
        <v>1</v>
      </c>
      <c r="Q1041" s="72"/>
      <c r="R1041" s="72"/>
      <c r="S1041" s="72"/>
      <c r="T1041" s="72"/>
      <c r="U1041" s="72"/>
      <c r="V1041" s="72"/>
      <c r="W1041" s="72"/>
      <c r="X1041" s="72"/>
      <c r="Y1041" s="72"/>
      <c r="Z1041" s="72"/>
      <c r="AA1041" s="72"/>
    </row>
    <row r="1042" spans="1:27" s="74" customFormat="1" ht="52.8">
      <c r="A1042" s="72"/>
      <c r="B1042" s="72"/>
      <c r="C1042" s="72"/>
      <c r="D1042" s="4" t="s">
        <v>683</v>
      </c>
      <c r="E1042" s="74">
        <v>1</v>
      </c>
      <c r="L1042" s="74">
        <v>1</v>
      </c>
      <c r="Q1042" s="72"/>
      <c r="R1042" s="72"/>
      <c r="S1042" s="72"/>
      <c r="T1042" s="72"/>
      <c r="U1042" s="72"/>
      <c r="V1042" s="72"/>
      <c r="W1042" s="72"/>
      <c r="X1042" s="72"/>
      <c r="Y1042" s="72"/>
      <c r="Z1042" s="72"/>
      <c r="AA1042" s="72"/>
    </row>
    <row r="1043" spans="1:27" s="74" customFormat="1">
      <c r="A1043" s="72"/>
      <c r="B1043" s="72"/>
      <c r="C1043" s="72"/>
      <c r="D1043" s="4" t="s">
        <v>687</v>
      </c>
      <c r="G1043" s="74">
        <v>1</v>
      </c>
      <c r="Q1043" s="72"/>
      <c r="R1043" s="72"/>
      <c r="S1043" s="72"/>
      <c r="T1043" s="72"/>
      <c r="U1043" s="72"/>
      <c r="V1043" s="72"/>
      <c r="W1043" s="72"/>
      <c r="X1043" s="72"/>
      <c r="Y1043" s="72"/>
      <c r="Z1043" s="72"/>
      <c r="AA1043" s="72"/>
    </row>
    <row r="1044" spans="1:27" s="74" customFormat="1" ht="26.4">
      <c r="A1044" s="72"/>
      <c r="B1044" s="72"/>
      <c r="C1044" s="72"/>
      <c r="D1044" s="4" t="s">
        <v>695</v>
      </c>
      <c r="G1044" s="74">
        <v>1</v>
      </c>
      <c r="Q1044" s="72"/>
      <c r="R1044" s="72"/>
      <c r="S1044" s="72"/>
      <c r="T1044" s="72"/>
      <c r="U1044" s="72"/>
      <c r="V1044" s="72"/>
      <c r="W1044" s="72"/>
      <c r="X1044" s="72"/>
      <c r="Y1044" s="72"/>
      <c r="Z1044" s="72"/>
      <c r="AA1044" s="72"/>
    </row>
    <row r="1045" spans="1:27" s="74" customFormat="1" ht="92.4">
      <c r="A1045" s="72"/>
      <c r="B1045" s="72"/>
      <c r="C1045" s="72"/>
      <c r="D1045" s="4" t="s">
        <v>701</v>
      </c>
      <c r="I1045" s="74">
        <v>1</v>
      </c>
      <c r="Q1045" s="72"/>
      <c r="R1045" s="72"/>
      <c r="S1045" s="72"/>
      <c r="T1045" s="72"/>
      <c r="U1045" s="72"/>
      <c r="V1045" s="72"/>
      <c r="W1045" s="72"/>
      <c r="X1045" s="72"/>
      <c r="Y1045" s="72"/>
      <c r="Z1045" s="72"/>
      <c r="AA1045" s="72"/>
    </row>
    <row r="1046" spans="1:27" s="74" customFormat="1" ht="79.2">
      <c r="A1046" s="72"/>
      <c r="B1046" s="72"/>
      <c r="C1046" s="72"/>
      <c r="D1046" s="4" t="s">
        <v>711</v>
      </c>
      <c r="F1046" s="74">
        <v>1</v>
      </c>
      <c r="P1046" s="74">
        <v>1</v>
      </c>
      <c r="Q1046" s="72"/>
      <c r="R1046" s="72"/>
      <c r="S1046" s="72"/>
      <c r="T1046" s="72"/>
      <c r="U1046" s="72"/>
      <c r="V1046" s="72"/>
      <c r="W1046" s="72"/>
      <c r="X1046" s="72"/>
      <c r="Y1046" s="72"/>
      <c r="Z1046" s="72"/>
      <c r="AA1046" s="72"/>
    </row>
    <row r="1047" spans="1:27" s="74" customFormat="1" ht="26.4">
      <c r="A1047" s="72"/>
      <c r="B1047" s="72"/>
      <c r="C1047" s="72"/>
      <c r="D1047" s="4" t="s">
        <v>723</v>
      </c>
      <c r="I1047" s="74">
        <v>1</v>
      </c>
      <c r="Q1047" s="72"/>
      <c r="R1047" s="72"/>
      <c r="S1047" s="72"/>
      <c r="T1047" s="72"/>
      <c r="U1047" s="72"/>
      <c r="V1047" s="72"/>
      <c r="W1047" s="72"/>
      <c r="X1047" s="72"/>
      <c r="Y1047" s="72"/>
      <c r="Z1047" s="72"/>
      <c r="AA1047" s="72"/>
    </row>
    <row r="1048" spans="1:27" s="74" customFormat="1" ht="26.4">
      <c r="A1048" s="72"/>
      <c r="B1048" s="72"/>
      <c r="C1048" s="72"/>
      <c r="D1048" s="4" t="s">
        <v>727</v>
      </c>
      <c r="F1048" s="74">
        <v>1</v>
      </c>
      <c r="Q1048" s="72"/>
      <c r="R1048" s="72"/>
      <c r="S1048" s="72"/>
      <c r="T1048" s="72"/>
      <c r="U1048" s="72"/>
      <c r="V1048" s="72"/>
      <c r="W1048" s="72"/>
      <c r="X1048" s="72"/>
      <c r="Y1048" s="72"/>
      <c r="Z1048" s="72"/>
      <c r="AA1048" s="72"/>
    </row>
    <row r="1049" spans="1:27" s="74" customFormat="1" ht="118.8">
      <c r="A1049" s="72"/>
      <c r="B1049" s="72"/>
      <c r="C1049" s="72"/>
      <c r="D1049" s="4" t="s">
        <v>737</v>
      </c>
      <c r="G1049" s="74">
        <v>1</v>
      </c>
      <c r="M1049" s="74">
        <v>1</v>
      </c>
      <c r="Q1049" s="72"/>
      <c r="R1049" s="72">
        <v>1</v>
      </c>
      <c r="S1049" s="72"/>
      <c r="T1049" s="72"/>
      <c r="U1049" s="72"/>
      <c r="V1049" s="72"/>
      <c r="W1049" s="72"/>
      <c r="X1049" s="72"/>
      <c r="Y1049" s="72"/>
      <c r="Z1049" s="72"/>
      <c r="AA1049" s="72"/>
    </row>
    <row r="1050" spans="1:27" s="74" customFormat="1">
      <c r="A1050" s="72"/>
      <c r="B1050" s="72"/>
      <c r="C1050" s="72"/>
      <c r="D1050" s="4" t="s">
        <v>744</v>
      </c>
      <c r="P1050" s="74">
        <v>1</v>
      </c>
      <c r="Q1050" s="72"/>
      <c r="R1050" s="72"/>
      <c r="S1050" s="72"/>
      <c r="T1050" s="72"/>
      <c r="U1050" s="72"/>
      <c r="V1050" s="72"/>
      <c r="W1050" s="72"/>
      <c r="X1050" s="72"/>
      <c r="Y1050" s="72"/>
      <c r="Z1050" s="72"/>
      <c r="AA1050" s="72"/>
    </row>
    <row r="1051" spans="1:27" s="74" customFormat="1">
      <c r="A1051" s="72"/>
      <c r="B1051" s="72"/>
      <c r="C1051" s="72"/>
      <c r="D1051" s="4" t="s">
        <v>746</v>
      </c>
      <c r="E1051" s="74">
        <v>1</v>
      </c>
      <c r="G1051" s="74">
        <v>1</v>
      </c>
      <c r="Q1051" s="72"/>
      <c r="R1051" s="72"/>
      <c r="S1051" s="72"/>
      <c r="T1051" s="72"/>
      <c r="U1051" s="72"/>
      <c r="V1051" s="72"/>
      <c r="W1051" s="72"/>
      <c r="X1051" s="72"/>
      <c r="Y1051" s="72"/>
      <c r="Z1051" s="72"/>
      <c r="AA1051" s="72"/>
    </row>
    <row r="1052" spans="1:27" s="74" customFormat="1">
      <c r="A1052" s="72"/>
      <c r="B1052" s="72"/>
      <c r="C1052" s="72"/>
      <c r="D1052" s="4" t="s">
        <v>751</v>
      </c>
      <c r="Q1052" s="72"/>
      <c r="R1052" s="72">
        <v>1</v>
      </c>
      <c r="S1052" s="72"/>
      <c r="T1052" s="72"/>
      <c r="U1052" s="72"/>
      <c r="V1052" s="72"/>
      <c r="W1052" s="72"/>
      <c r="X1052" s="72"/>
      <c r="Y1052" s="72"/>
      <c r="Z1052" s="72"/>
      <c r="AA1052" s="72"/>
    </row>
    <row r="1053" spans="1:27" s="74" customFormat="1">
      <c r="A1053" s="72"/>
      <c r="B1053" s="72"/>
      <c r="C1053" s="72"/>
      <c r="D1053" s="4" t="s">
        <v>755</v>
      </c>
      <c r="P1053" s="74">
        <v>1</v>
      </c>
      <c r="Q1053" s="72"/>
      <c r="R1053" s="72"/>
      <c r="S1053" s="72"/>
      <c r="T1053" s="72"/>
      <c r="U1053" s="72"/>
      <c r="V1053" s="72"/>
      <c r="W1053" s="72"/>
      <c r="X1053" s="72"/>
      <c r="Y1053" s="72"/>
      <c r="Z1053" s="72"/>
      <c r="AA1053" s="72"/>
    </row>
    <row r="1054" spans="1:27" s="74" customFormat="1">
      <c r="A1054" s="72"/>
      <c r="B1054" s="72"/>
      <c r="C1054" s="72"/>
      <c r="D1054" s="4" t="s">
        <v>757</v>
      </c>
      <c r="I1054" s="74">
        <v>1</v>
      </c>
      <c r="Q1054" s="72"/>
      <c r="R1054" s="72"/>
      <c r="S1054" s="72"/>
      <c r="T1054" s="72"/>
      <c r="U1054" s="72"/>
      <c r="V1054" s="72"/>
      <c r="W1054" s="72"/>
      <c r="X1054" s="72"/>
      <c r="Y1054" s="72"/>
      <c r="Z1054" s="72"/>
      <c r="AA1054" s="72"/>
    </row>
    <row r="1055" spans="1:27" s="74" customFormat="1" ht="39.6">
      <c r="A1055" s="72"/>
      <c r="B1055" s="72"/>
      <c r="C1055" s="72"/>
      <c r="D1055" s="4" t="s">
        <v>764</v>
      </c>
      <c r="F1055" s="74">
        <v>1</v>
      </c>
      <c r="Q1055" s="72"/>
      <c r="R1055" s="72"/>
      <c r="S1055" s="72"/>
      <c r="T1055" s="72"/>
      <c r="U1055" s="72"/>
      <c r="V1055" s="72"/>
      <c r="W1055" s="72"/>
      <c r="X1055" s="72"/>
      <c r="Y1055" s="72"/>
      <c r="Z1055" s="72"/>
      <c r="AA1055" s="72"/>
    </row>
    <row r="1056" spans="1:27" s="74" customFormat="1">
      <c r="A1056" s="72"/>
      <c r="B1056" s="72"/>
      <c r="C1056" s="72"/>
      <c r="D1056" s="4" t="s">
        <v>769</v>
      </c>
      <c r="G1056" s="74">
        <v>1</v>
      </c>
      <c r="Q1056" s="72"/>
      <c r="R1056" s="72"/>
      <c r="S1056" s="72"/>
      <c r="T1056" s="72"/>
      <c r="U1056" s="72"/>
      <c r="V1056" s="72"/>
      <c r="W1056" s="72"/>
      <c r="X1056" s="72"/>
      <c r="Y1056" s="72"/>
      <c r="Z1056" s="72"/>
      <c r="AA1056" s="72"/>
    </row>
    <row r="1057" spans="1:27" s="74" customFormat="1">
      <c r="A1057" s="72"/>
      <c r="B1057" s="72"/>
      <c r="C1057" s="72"/>
      <c r="D1057" s="4" t="s">
        <v>772</v>
      </c>
      <c r="M1057" s="74">
        <v>1</v>
      </c>
      <c r="Q1057" s="72"/>
      <c r="R1057" s="72"/>
      <c r="S1057" s="72"/>
      <c r="T1057" s="72"/>
      <c r="U1057" s="72"/>
      <c r="V1057" s="72"/>
      <c r="W1057" s="72"/>
      <c r="X1057" s="72"/>
      <c r="Y1057" s="72"/>
      <c r="Z1057" s="72"/>
      <c r="AA1057" s="72"/>
    </row>
    <row r="1058" spans="1:27" s="74" customFormat="1" ht="26.4">
      <c r="A1058" s="72"/>
      <c r="B1058" s="72"/>
      <c r="C1058" s="72"/>
      <c r="D1058" s="4" t="s">
        <v>776</v>
      </c>
      <c r="F1058" s="74">
        <v>1</v>
      </c>
      <c r="Q1058" s="72"/>
      <c r="R1058" s="72"/>
      <c r="S1058" s="72"/>
      <c r="T1058" s="72"/>
      <c r="U1058" s="72"/>
      <c r="V1058" s="72"/>
      <c r="W1058" s="72"/>
      <c r="X1058" s="72"/>
      <c r="Y1058" s="72"/>
      <c r="Z1058" s="72"/>
      <c r="AA1058" s="72"/>
    </row>
    <row r="1059" spans="1:27" s="74" customFormat="1" ht="39.6">
      <c r="A1059" s="72"/>
      <c r="B1059" s="72"/>
      <c r="C1059" s="72"/>
      <c r="D1059" s="4" t="s">
        <v>787</v>
      </c>
      <c r="I1059" s="74">
        <v>1</v>
      </c>
      <c r="Q1059" s="72"/>
      <c r="R1059" s="72"/>
      <c r="S1059" s="72"/>
      <c r="T1059" s="72"/>
      <c r="U1059" s="72"/>
      <c r="V1059" s="72"/>
      <c r="W1059" s="72"/>
      <c r="X1059" s="72"/>
      <c r="Y1059" s="72"/>
      <c r="Z1059" s="72"/>
      <c r="AA1059" s="72"/>
    </row>
    <row r="1060" spans="1:27" s="74" customFormat="1" ht="39.6">
      <c r="A1060" s="72"/>
      <c r="B1060" s="72"/>
      <c r="C1060" s="72"/>
      <c r="D1060" s="4" t="s">
        <v>797</v>
      </c>
      <c r="G1060" s="74">
        <v>1</v>
      </c>
      <c r="K1060" s="74">
        <v>1</v>
      </c>
      <c r="Q1060" s="72"/>
      <c r="R1060" s="72"/>
      <c r="S1060" s="72"/>
      <c r="T1060" s="72"/>
      <c r="U1060" s="72"/>
      <c r="V1060" s="72"/>
      <c r="W1060" s="72"/>
      <c r="X1060" s="72"/>
      <c r="Y1060" s="72"/>
      <c r="Z1060" s="72"/>
      <c r="AA1060" s="72"/>
    </row>
    <row r="1061" spans="1:27" s="74" customFormat="1">
      <c r="A1061" s="72"/>
      <c r="B1061" s="72"/>
      <c r="C1061" s="72"/>
      <c r="D1061" s="4" t="s">
        <v>808</v>
      </c>
      <c r="L1061" s="74">
        <v>1</v>
      </c>
      <c r="Q1061" s="72"/>
      <c r="R1061" s="72"/>
      <c r="S1061" s="72"/>
      <c r="T1061" s="72"/>
      <c r="U1061" s="72"/>
      <c r="V1061" s="72"/>
      <c r="W1061" s="72"/>
      <c r="X1061" s="72"/>
      <c r="Y1061" s="72"/>
      <c r="Z1061" s="72"/>
      <c r="AA1061" s="72"/>
    </row>
    <row r="1062" spans="1:27" s="74" customFormat="1">
      <c r="A1062" s="72"/>
      <c r="B1062" s="72"/>
      <c r="C1062" s="72"/>
      <c r="D1062" s="4" t="s">
        <v>811</v>
      </c>
      <c r="G1062" s="74">
        <v>1</v>
      </c>
      <c r="Q1062" s="72"/>
      <c r="R1062" s="72"/>
      <c r="S1062" s="72"/>
      <c r="T1062" s="72"/>
      <c r="U1062" s="72"/>
      <c r="V1062" s="72"/>
      <c r="W1062" s="72"/>
      <c r="X1062" s="72"/>
      <c r="Y1062" s="72"/>
      <c r="Z1062" s="72"/>
      <c r="AA1062" s="72"/>
    </row>
    <row r="1063" spans="1:27" s="74" customFormat="1" ht="39.6">
      <c r="A1063" s="72"/>
      <c r="B1063" s="72"/>
      <c r="C1063" s="72"/>
      <c r="D1063" s="4" t="s">
        <v>817</v>
      </c>
      <c r="F1063" s="74">
        <v>1</v>
      </c>
      <c r="Q1063" s="72"/>
      <c r="R1063" s="72"/>
      <c r="S1063" s="72"/>
      <c r="T1063" s="72"/>
      <c r="U1063" s="72"/>
      <c r="V1063" s="72"/>
      <c r="W1063" s="72"/>
      <c r="X1063" s="72"/>
      <c r="Y1063" s="72"/>
      <c r="Z1063" s="72"/>
      <c r="AA1063" s="72"/>
    </row>
    <row r="1064" spans="1:27" s="74" customFormat="1" ht="26.4">
      <c r="A1064" s="72"/>
      <c r="B1064" s="72"/>
      <c r="C1064" s="72"/>
      <c r="D1064" s="4" t="s">
        <v>819</v>
      </c>
      <c r="E1064" s="74">
        <v>1</v>
      </c>
      <c r="K1064" s="74">
        <v>1</v>
      </c>
      <c r="Q1064" s="72"/>
      <c r="R1064" s="72"/>
      <c r="S1064" s="72"/>
      <c r="T1064" s="72"/>
      <c r="U1064" s="72"/>
      <c r="V1064" s="72"/>
      <c r="W1064" s="72"/>
      <c r="X1064" s="72"/>
      <c r="Y1064" s="72"/>
      <c r="Z1064" s="72"/>
      <c r="AA1064" s="72"/>
    </row>
    <row r="1065" spans="1:27" s="74" customFormat="1" ht="26.4">
      <c r="A1065" s="72"/>
      <c r="B1065" s="72"/>
      <c r="C1065" s="72"/>
      <c r="D1065" s="4" t="s">
        <v>829</v>
      </c>
      <c r="G1065" s="74">
        <v>1</v>
      </c>
      <c r="Q1065" s="72"/>
      <c r="R1065" s="72"/>
      <c r="S1065" s="72"/>
      <c r="T1065" s="72"/>
      <c r="U1065" s="72"/>
      <c r="V1065" s="72"/>
      <c r="W1065" s="72"/>
      <c r="X1065" s="72"/>
      <c r="Y1065" s="72"/>
      <c r="Z1065" s="72"/>
      <c r="AA1065" s="72"/>
    </row>
    <row r="1066" spans="1:27" s="74" customFormat="1">
      <c r="A1066" s="72"/>
      <c r="B1066" s="72"/>
      <c r="C1066" s="72"/>
      <c r="D1066" s="4" t="s">
        <v>834</v>
      </c>
      <c r="Q1066" s="72"/>
      <c r="R1066" s="72">
        <v>1</v>
      </c>
      <c r="S1066" s="72"/>
      <c r="T1066" s="72"/>
      <c r="U1066" s="72"/>
      <c r="V1066" s="72"/>
      <c r="W1066" s="72"/>
      <c r="X1066" s="72"/>
      <c r="Y1066" s="72"/>
      <c r="Z1066" s="72"/>
      <c r="AA1066" s="72"/>
    </row>
    <row r="1067" spans="1:27" s="74" customFormat="1" ht="39.6">
      <c r="A1067" s="72"/>
      <c r="B1067" s="72"/>
      <c r="C1067" s="72"/>
      <c r="D1067" s="4" t="s">
        <v>842</v>
      </c>
      <c r="K1067" s="74">
        <v>1</v>
      </c>
      <c r="Q1067" s="72"/>
      <c r="R1067" s="72">
        <v>1</v>
      </c>
      <c r="S1067" s="72"/>
      <c r="T1067" s="72"/>
      <c r="U1067" s="72"/>
      <c r="V1067" s="72"/>
      <c r="W1067" s="72"/>
      <c r="X1067" s="72"/>
      <c r="Y1067" s="72"/>
      <c r="Z1067" s="72"/>
      <c r="AA1067" s="72"/>
    </row>
    <row r="1068" spans="1:27" s="74" customFormat="1">
      <c r="A1068" s="72"/>
      <c r="B1068" s="72"/>
      <c r="C1068" s="72"/>
      <c r="D1068" s="4" t="s">
        <v>845</v>
      </c>
      <c r="E1068" s="74">
        <v>1</v>
      </c>
      <c r="G1068" s="74">
        <v>1</v>
      </c>
      <c r="J1068" s="74">
        <v>1</v>
      </c>
      <c r="Q1068" s="72"/>
      <c r="R1068" s="72"/>
      <c r="S1068" s="72"/>
      <c r="T1068" s="72"/>
      <c r="U1068" s="72"/>
      <c r="V1068" s="72"/>
      <c r="W1068" s="72"/>
      <c r="X1068" s="72"/>
      <c r="Y1068" s="72"/>
      <c r="Z1068" s="72"/>
      <c r="AA1068" s="72"/>
    </row>
    <row r="1069" spans="1:27" s="74" customFormat="1">
      <c r="A1069" s="72"/>
      <c r="B1069" s="72"/>
      <c r="C1069" s="72"/>
      <c r="D1069" s="4" t="s">
        <v>850</v>
      </c>
      <c r="L1069" s="74">
        <v>1</v>
      </c>
      <c r="M1069" s="74">
        <v>1</v>
      </c>
      <c r="Q1069" s="72"/>
      <c r="R1069" s="72"/>
      <c r="S1069" s="72"/>
      <c r="T1069" s="72"/>
      <c r="U1069" s="72"/>
      <c r="V1069" s="72"/>
      <c r="W1069" s="72"/>
      <c r="X1069" s="72"/>
      <c r="Y1069" s="72"/>
      <c r="Z1069" s="72"/>
      <c r="AA1069" s="72"/>
    </row>
    <row r="1070" spans="1:27" s="74" customFormat="1">
      <c r="A1070" s="72"/>
      <c r="B1070" s="72"/>
      <c r="C1070" s="72"/>
      <c r="D1070" s="4" t="s">
        <v>858</v>
      </c>
      <c r="E1070" s="74">
        <v>1</v>
      </c>
      <c r="F1070" s="74">
        <v>1</v>
      </c>
      <c r="Q1070" s="72"/>
      <c r="R1070" s="72"/>
      <c r="S1070" s="72"/>
      <c r="T1070" s="72"/>
      <c r="U1070" s="72"/>
      <c r="V1070" s="72"/>
      <c r="W1070" s="72"/>
      <c r="X1070" s="72"/>
      <c r="Y1070" s="72"/>
      <c r="Z1070" s="72"/>
      <c r="AA1070" s="72"/>
    </row>
    <row r="1071" spans="1:27" s="74" customFormat="1">
      <c r="A1071" s="72"/>
      <c r="B1071" s="72"/>
      <c r="C1071" s="72"/>
      <c r="D1071" s="4" t="s">
        <v>862</v>
      </c>
      <c r="E1071" s="74">
        <v>1</v>
      </c>
      <c r="F1071" s="74">
        <v>1</v>
      </c>
      <c r="Q1071" s="72"/>
      <c r="R1071" s="72"/>
      <c r="S1071" s="72"/>
      <c r="T1071" s="72"/>
      <c r="U1071" s="72"/>
      <c r="V1071" s="72"/>
      <c r="W1071" s="72"/>
      <c r="X1071" s="72"/>
      <c r="Y1071" s="72"/>
      <c r="Z1071" s="72"/>
      <c r="AA1071" s="72"/>
    </row>
    <row r="1072" spans="1:27" s="74" customFormat="1">
      <c r="A1072" s="72"/>
      <c r="B1072" s="72"/>
      <c r="C1072" s="72"/>
      <c r="D1072" s="4" t="s">
        <v>865</v>
      </c>
      <c r="K1072" s="74">
        <v>1</v>
      </c>
      <c r="Q1072" s="72"/>
      <c r="R1072" s="72"/>
      <c r="S1072" s="72"/>
      <c r="T1072" s="72"/>
      <c r="U1072" s="72"/>
      <c r="V1072" s="72"/>
      <c r="W1072" s="72"/>
      <c r="X1072" s="72"/>
      <c r="Y1072" s="72"/>
      <c r="Z1072" s="72"/>
      <c r="AA1072" s="72"/>
    </row>
    <row r="1073" spans="1:27" s="74" customFormat="1" ht="39.6">
      <c r="A1073" s="72"/>
      <c r="B1073" s="72"/>
      <c r="C1073" s="72"/>
      <c r="D1073" s="4" t="s">
        <v>872</v>
      </c>
      <c r="K1073" s="74">
        <v>1</v>
      </c>
      <c r="Q1073" s="72"/>
      <c r="R1073" s="72"/>
      <c r="S1073" s="72"/>
      <c r="T1073" s="72"/>
      <c r="U1073" s="72"/>
      <c r="V1073" s="72"/>
      <c r="W1073" s="72"/>
      <c r="X1073" s="72"/>
      <c r="Y1073" s="72"/>
      <c r="Z1073" s="72"/>
      <c r="AA1073" s="72"/>
    </row>
    <row r="1074" spans="1:27" s="74" customFormat="1">
      <c r="A1074" s="72"/>
      <c r="B1074" s="72"/>
      <c r="C1074" s="72"/>
      <c r="D1074" s="4" t="s">
        <v>874</v>
      </c>
      <c r="G1074" s="74">
        <v>1</v>
      </c>
      <c r="H1074" s="74">
        <v>1</v>
      </c>
      <c r="Q1074" s="72"/>
      <c r="R1074" s="72"/>
      <c r="S1074" s="72"/>
      <c r="T1074" s="72"/>
      <c r="U1074" s="72"/>
      <c r="V1074" s="72"/>
      <c r="W1074" s="72"/>
      <c r="X1074" s="72"/>
      <c r="Y1074" s="72"/>
      <c r="Z1074" s="72"/>
      <c r="AA1074" s="72"/>
    </row>
    <row r="1075" spans="1:27" s="74" customFormat="1" ht="39.6">
      <c r="A1075" s="72"/>
      <c r="B1075" s="72"/>
      <c r="C1075" s="72"/>
      <c r="D1075" s="4" t="s">
        <v>878</v>
      </c>
      <c r="Q1075" s="72"/>
      <c r="R1075" s="72">
        <v>1</v>
      </c>
      <c r="S1075" s="72"/>
      <c r="T1075" s="72"/>
      <c r="U1075" s="72"/>
      <c r="V1075" s="72"/>
      <c r="W1075" s="72"/>
      <c r="X1075" s="72"/>
      <c r="Y1075" s="72"/>
      <c r="Z1075" s="72"/>
      <c r="AA1075" s="72"/>
    </row>
    <row r="1076" spans="1:27" s="74" customFormat="1">
      <c r="A1076" s="72"/>
      <c r="B1076" s="72"/>
      <c r="C1076" s="72"/>
      <c r="D1076" s="4" t="s">
        <v>881</v>
      </c>
      <c r="G1076" s="74">
        <v>1</v>
      </c>
      <c r="Q1076" s="72"/>
      <c r="R1076" s="72"/>
      <c r="S1076" s="72"/>
      <c r="T1076" s="72"/>
      <c r="U1076" s="72"/>
      <c r="V1076" s="72"/>
      <c r="W1076" s="72"/>
      <c r="X1076" s="72"/>
      <c r="Y1076" s="72"/>
      <c r="Z1076" s="72"/>
      <c r="AA1076" s="72"/>
    </row>
    <row r="1077" spans="1:27" s="74" customFormat="1">
      <c r="A1077" s="72"/>
      <c r="B1077" s="72"/>
      <c r="C1077" s="72"/>
      <c r="D1077" s="4" t="s">
        <v>889</v>
      </c>
      <c r="K1077" s="74">
        <v>1</v>
      </c>
      <c r="Q1077" s="72"/>
      <c r="R1077" s="72"/>
      <c r="S1077" s="72"/>
      <c r="T1077" s="72"/>
      <c r="U1077" s="72"/>
      <c r="V1077" s="72"/>
      <c r="W1077" s="72"/>
      <c r="X1077" s="72"/>
      <c r="Y1077" s="72"/>
      <c r="Z1077" s="72"/>
      <c r="AA1077" s="72"/>
    </row>
    <row r="1078" spans="1:27" s="74" customFormat="1" ht="39.6">
      <c r="A1078" s="72"/>
      <c r="B1078" s="72"/>
      <c r="C1078" s="72"/>
      <c r="D1078" s="4" t="s">
        <v>893</v>
      </c>
      <c r="H1078" s="74">
        <v>1</v>
      </c>
      <c r="I1078" s="74">
        <v>1</v>
      </c>
      <c r="Q1078" s="72"/>
      <c r="R1078" s="72"/>
      <c r="S1078" s="72"/>
      <c r="T1078" s="72"/>
      <c r="U1078" s="72"/>
      <c r="V1078" s="72"/>
      <c r="W1078" s="72"/>
      <c r="X1078" s="72"/>
      <c r="Y1078" s="72"/>
      <c r="Z1078" s="72"/>
      <c r="AA1078" s="72"/>
    </row>
    <row r="1079" spans="1:27" s="74" customFormat="1">
      <c r="A1079" s="72"/>
      <c r="B1079" s="72"/>
      <c r="C1079" s="72"/>
      <c r="D1079" s="4" t="s">
        <v>895</v>
      </c>
      <c r="F1079" s="74">
        <v>1</v>
      </c>
      <c r="Q1079" s="72"/>
      <c r="R1079" s="72"/>
      <c r="S1079" s="72"/>
      <c r="T1079" s="72"/>
      <c r="U1079" s="72"/>
      <c r="V1079" s="72"/>
      <c r="W1079" s="72"/>
      <c r="X1079" s="72"/>
      <c r="Y1079" s="72"/>
      <c r="Z1079" s="72"/>
      <c r="AA1079" s="72"/>
    </row>
    <row r="1080" spans="1:27" s="74" customFormat="1">
      <c r="A1080" s="72"/>
      <c r="B1080" s="72"/>
      <c r="C1080" s="72"/>
      <c r="D1080" s="4" t="s">
        <v>898</v>
      </c>
      <c r="E1080" s="74">
        <v>1</v>
      </c>
      <c r="K1080" s="74">
        <v>1</v>
      </c>
      <c r="Q1080" s="72"/>
      <c r="R1080" s="72"/>
      <c r="S1080" s="72"/>
      <c r="T1080" s="72"/>
      <c r="U1080" s="72"/>
      <c r="V1080" s="72"/>
      <c r="W1080" s="72"/>
      <c r="X1080" s="72"/>
      <c r="Y1080" s="72"/>
      <c r="Z1080" s="72"/>
      <c r="AA1080" s="72"/>
    </row>
    <row r="1081" spans="1:27" s="74" customFormat="1" ht="39.6">
      <c r="A1081" s="72"/>
      <c r="B1081" s="72"/>
      <c r="C1081" s="72"/>
      <c r="D1081" s="4" t="s">
        <v>902</v>
      </c>
      <c r="G1081" s="74">
        <v>1</v>
      </c>
      <c r="L1081" s="74">
        <v>1</v>
      </c>
      <c r="Q1081" s="72"/>
      <c r="R1081" s="72"/>
      <c r="S1081" s="72"/>
      <c r="T1081" s="72"/>
      <c r="U1081" s="72"/>
      <c r="V1081" s="72"/>
      <c r="W1081" s="72"/>
      <c r="X1081" s="72"/>
      <c r="Y1081" s="72"/>
      <c r="Z1081" s="72"/>
      <c r="AA1081" s="72"/>
    </row>
    <row r="1082" spans="1:27" s="74" customFormat="1">
      <c r="A1082" s="72"/>
      <c r="B1082" s="72"/>
      <c r="C1082" s="72"/>
      <c r="D1082" s="4" t="s">
        <v>905</v>
      </c>
      <c r="K1082" s="74">
        <v>1</v>
      </c>
      <c r="Q1082" s="72"/>
      <c r="R1082" s="72"/>
      <c r="S1082" s="72">
        <v>1</v>
      </c>
      <c r="T1082" s="72"/>
      <c r="U1082" s="72"/>
      <c r="V1082" s="72"/>
      <c r="W1082" s="72"/>
      <c r="X1082" s="72"/>
      <c r="Y1082" s="72"/>
      <c r="Z1082" s="72"/>
      <c r="AA1082" s="72"/>
    </row>
    <row r="1083" spans="1:27" s="74" customFormat="1" ht="26.4">
      <c r="A1083" s="72"/>
      <c r="B1083" s="72"/>
      <c r="C1083" s="72"/>
      <c r="D1083" s="7" t="s">
        <v>912</v>
      </c>
      <c r="O1083" s="74">
        <v>1</v>
      </c>
      <c r="Q1083" s="72"/>
      <c r="R1083" s="72"/>
      <c r="S1083" s="72"/>
      <c r="T1083" s="72"/>
      <c r="U1083" s="72"/>
      <c r="V1083" s="72"/>
      <c r="W1083" s="72"/>
      <c r="X1083" s="72"/>
      <c r="Y1083" s="72"/>
      <c r="Z1083" s="72"/>
      <c r="AA1083" s="72"/>
    </row>
    <row r="1084" spans="1:27" s="74" customFormat="1">
      <c r="A1084" s="72"/>
      <c r="B1084" s="72"/>
      <c r="C1084" s="72"/>
      <c r="D1084" s="7" t="s">
        <v>915</v>
      </c>
      <c r="G1084" s="74">
        <v>1</v>
      </c>
      <c r="Q1084" s="72"/>
      <c r="R1084" s="72"/>
      <c r="S1084" s="72"/>
      <c r="T1084" s="72"/>
      <c r="U1084" s="72"/>
      <c r="V1084" s="72"/>
      <c r="W1084" s="72"/>
      <c r="X1084" s="72"/>
      <c r="Y1084" s="72"/>
      <c r="Z1084" s="72"/>
      <c r="AA1084" s="72"/>
    </row>
    <row r="1085" spans="1:27" s="74" customFormat="1">
      <c r="A1085" s="72"/>
      <c r="B1085" s="72"/>
      <c r="C1085" s="72"/>
      <c r="D1085" s="7" t="s">
        <v>918</v>
      </c>
      <c r="L1085" s="74">
        <v>1</v>
      </c>
      <c r="Q1085" s="72"/>
      <c r="R1085" s="72"/>
      <c r="S1085" s="72"/>
      <c r="T1085" s="72"/>
      <c r="U1085" s="72"/>
      <c r="V1085" s="72"/>
      <c r="W1085" s="72"/>
      <c r="X1085" s="72"/>
      <c r="Y1085" s="72"/>
      <c r="Z1085" s="72"/>
      <c r="AA1085" s="72"/>
    </row>
    <row r="1086" spans="1:27" s="74" customFormat="1">
      <c r="A1086" s="72"/>
      <c r="B1086" s="72"/>
      <c r="C1086" s="72"/>
      <c r="D1086" s="7" t="s">
        <v>920</v>
      </c>
      <c r="E1086" s="74">
        <v>1</v>
      </c>
      <c r="K1086" s="74">
        <v>1</v>
      </c>
      <c r="Q1086" s="72"/>
      <c r="R1086" s="72"/>
      <c r="S1086" s="72"/>
      <c r="T1086" s="72"/>
      <c r="U1086" s="72"/>
      <c r="V1086" s="72"/>
      <c r="W1086" s="72"/>
      <c r="X1086" s="72"/>
      <c r="Y1086" s="72"/>
      <c r="Z1086" s="72"/>
      <c r="AA1086" s="72"/>
    </row>
    <row r="1087" spans="1:27" s="74" customFormat="1" ht="26.4">
      <c r="A1087" s="72"/>
      <c r="B1087" s="72"/>
      <c r="C1087" s="72"/>
      <c r="D1087" s="7" t="s">
        <v>922</v>
      </c>
      <c r="Q1087" s="72"/>
      <c r="R1087" s="72">
        <v>1</v>
      </c>
      <c r="S1087" s="72"/>
      <c r="T1087" s="72"/>
      <c r="U1087" s="72"/>
      <c r="V1087" s="72"/>
      <c r="W1087" s="72"/>
      <c r="X1087" s="72"/>
      <c r="Y1087" s="72"/>
      <c r="Z1087" s="72"/>
      <c r="AA1087" s="72"/>
    </row>
    <row r="1088" spans="1:27" s="74" customFormat="1">
      <c r="A1088" s="72"/>
      <c r="B1088" s="72"/>
      <c r="C1088" s="72"/>
      <c r="D1088" s="7" t="s">
        <v>925</v>
      </c>
      <c r="E1088" s="74">
        <v>1</v>
      </c>
      <c r="J1088" s="74">
        <v>1</v>
      </c>
      <c r="K1088" s="74">
        <v>1</v>
      </c>
      <c r="Q1088" s="72"/>
      <c r="R1088" s="72"/>
      <c r="S1088" s="72"/>
      <c r="T1088" s="72"/>
      <c r="U1088" s="72"/>
      <c r="V1088" s="72"/>
      <c r="W1088" s="72"/>
      <c r="X1088" s="72"/>
      <c r="Y1088" s="72"/>
      <c r="Z1088" s="72"/>
      <c r="AA1088" s="72"/>
    </row>
    <row r="1089" spans="1:27" s="74" customFormat="1">
      <c r="A1089" s="72"/>
      <c r="B1089" s="72"/>
      <c r="C1089" s="72"/>
      <c r="D1089" s="7" t="s">
        <v>933</v>
      </c>
      <c r="E1089" s="74">
        <v>1</v>
      </c>
      <c r="J1089" s="74">
        <v>1</v>
      </c>
      <c r="K1089" s="74">
        <v>1</v>
      </c>
      <c r="Q1089" s="72"/>
      <c r="R1089" s="72"/>
      <c r="S1089" s="72"/>
      <c r="T1089" s="72"/>
      <c r="U1089" s="72"/>
      <c r="V1089" s="72"/>
      <c r="W1089" s="72"/>
      <c r="X1089" s="72"/>
      <c r="Y1089" s="72"/>
      <c r="Z1089" s="72"/>
      <c r="AA1089" s="72"/>
    </row>
    <row r="1090" spans="1:27" s="74" customFormat="1">
      <c r="A1090" s="72"/>
      <c r="B1090" s="72"/>
      <c r="C1090" s="72"/>
      <c r="D1090" s="6" t="s">
        <v>945</v>
      </c>
      <c r="F1090" s="74">
        <v>1</v>
      </c>
      <c r="Q1090" s="72"/>
      <c r="R1090" s="72"/>
      <c r="S1090" s="72"/>
      <c r="T1090" s="72">
        <v>1</v>
      </c>
      <c r="U1090" s="72"/>
      <c r="V1090" s="72"/>
      <c r="W1090" s="72"/>
      <c r="X1090" s="72"/>
      <c r="Y1090" s="72"/>
      <c r="Z1090" s="72"/>
      <c r="AA1090" s="72"/>
    </row>
    <row r="1091" spans="1:27" s="74" customFormat="1">
      <c r="A1091" s="72"/>
      <c r="B1091" s="72"/>
      <c r="C1091" s="72"/>
      <c r="D1091" s="6" t="s">
        <v>960</v>
      </c>
      <c r="E1091" s="74">
        <v>1</v>
      </c>
      <c r="G1091" s="74">
        <v>1</v>
      </c>
      <c r="M1091" s="74">
        <v>1</v>
      </c>
      <c r="Q1091" s="72"/>
      <c r="R1091" s="72"/>
      <c r="S1091" s="72"/>
      <c r="T1091" s="72"/>
      <c r="U1091" s="72"/>
      <c r="V1091" s="72"/>
      <c r="W1091" s="72"/>
      <c r="X1091" s="72"/>
      <c r="Y1091" s="72"/>
      <c r="Z1091" s="72"/>
      <c r="AA1091" s="72"/>
    </row>
    <row r="1092" spans="1:27" s="74" customFormat="1">
      <c r="A1092" s="72"/>
      <c r="B1092" s="72"/>
      <c r="C1092" s="72"/>
      <c r="D1092" s="6" t="s">
        <v>975</v>
      </c>
      <c r="E1092" s="74">
        <v>1</v>
      </c>
      <c r="K1092" s="74">
        <v>1</v>
      </c>
      <c r="Q1092" s="72"/>
      <c r="R1092" s="72"/>
      <c r="S1092" s="72"/>
      <c r="T1092" s="72"/>
      <c r="U1092" s="72"/>
      <c r="V1092" s="72"/>
      <c r="W1092" s="72"/>
      <c r="X1092" s="72"/>
      <c r="Y1092" s="72"/>
      <c r="Z1092" s="72"/>
      <c r="AA1092" s="72"/>
    </row>
    <row r="1093" spans="1:27" s="74" customFormat="1">
      <c r="A1093" s="72"/>
      <c r="B1093" s="72"/>
      <c r="C1093" s="72"/>
      <c r="D1093" s="6" t="s">
        <v>979</v>
      </c>
      <c r="E1093" s="74">
        <v>1</v>
      </c>
      <c r="H1093" s="74">
        <v>1</v>
      </c>
      <c r="K1093" s="74">
        <v>1</v>
      </c>
      <c r="M1093" s="74">
        <v>1</v>
      </c>
      <c r="Q1093" s="72"/>
      <c r="R1093" s="72"/>
      <c r="S1093" s="72"/>
      <c r="T1093" s="72"/>
      <c r="U1093" s="72"/>
      <c r="V1093" s="72"/>
      <c r="W1093" s="72"/>
      <c r="X1093" s="72"/>
      <c r="Y1093" s="72"/>
      <c r="Z1093" s="72"/>
      <c r="AA1093" s="72"/>
    </row>
    <row r="1094" spans="1:27" s="74" customFormat="1">
      <c r="A1094" s="72"/>
      <c r="B1094" s="72"/>
      <c r="C1094" s="72"/>
      <c r="D1094" s="6" t="s">
        <v>984</v>
      </c>
      <c r="F1094" s="74">
        <v>1</v>
      </c>
      <c r="Q1094" s="72"/>
      <c r="R1094" s="72"/>
      <c r="S1094" s="72"/>
      <c r="T1094" s="72"/>
      <c r="U1094" s="72"/>
      <c r="V1094" s="72"/>
      <c r="W1094" s="72"/>
      <c r="X1094" s="72"/>
      <c r="Y1094" s="72"/>
      <c r="Z1094" s="72"/>
      <c r="AA1094" s="72"/>
    </row>
    <row r="1095" spans="1:27" s="74" customFormat="1">
      <c r="A1095" s="72"/>
      <c r="B1095" s="72"/>
      <c r="C1095" s="72"/>
      <c r="D1095" s="6" t="s">
        <v>995</v>
      </c>
      <c r="K1095" s="74">
        <v>1</v>
      </c>
      <c r="Q1095" s="72"/>
      <c r="R1095" s="72"/>
      <c r="S1095" s="72"/>
      <c r="T1095" s="72"/>
      <c r="U1095" s="72"/>
      <c r="V1095" s="72"/>
      <c r="W1095" s="72"/>
      <c r="X1095" s="72"/>
      <c r="Y1095" s="72"/>
      <c r="Z1095" s="72"/>
      <c r="AA1095" s="72"/>
    </row>
    <row r="1096" spans="1:27" s="74" customFormat="1">
      <c r="A1096" s="72"/>
      <c r="B1096" s="72"/>
      <c r="C1096" s="72"/>
      <c r="D1096" s="6" t="s">
        <v>998</v>
      </c>
      <c r="F1096" s="74">
        <v>1</v>
      </c>
      <c r="G1096" s="74">
        <v>1</v>
      </c>
      <c r="K1096" s="74">
        <v>1</v>
      </c>
      <c r="Q1096" s="72"/>
      <c r="R1096" s="72"/>
      <c r="S1096" s="72"/>
      <c r="T1096" s="72"/>
      <c r="U1096" s="72"/>
      <c r="V1096" s="72"/>
      <c r="W1096" s="72"/>
      <c r="X1096" s="72"/>
      <c r="Y1096" s="72"/>
      <c r="Z1096" s="72"/>
      <c r="AA1096" s="72"/>
    </row>
    <row r="1097" spans="1:27" s="74" customFormat="1">
      <c r="A1097" s="72"/>
      <c r="B1097" s="72"/>
      <c r="C1097" s="72"/>
      <c r="D1097" s="6" t="s">
        <v>1007</v>
      </c>
      <c r="F1097" s="74">
        <v>1</v>
      </c>
      <c r="Q1097" s="72"/>
      <c r="R1097" s="72"/>
      <c r="S1097" s="72"/>
      <c r="T1097" s="72"/>
      <c r="U1097" s="72"/>
      <c r="V1097" s="72"/>
      <c r="W1097" s="72"/>
      <c r="X1097" s="72"/>
      <c r="Y1097" s="72"/>
      <c r="Z1097" s="72"/>
      <c r="AA1097" s="72"/>
    </row>
    <row r="1098" spans="1:27" s="74" customFormat="1">
      <c r="A1098" s="72"/>
      <c r="B1098" s="72"/>
      <c r="C1098" s="72"/>
      <c r="D1098" s="6" t="s">
        <v>1018</v>
      </c>
      <c r="E1098" s="74">
        <v>1</v>
      </c>
      <c r="K1098" s="74">
        <v>1</v>
      </c>
      <c r="Q1098" s="72"/>
      <c r="R1098" s="72"/>
      <c r="S1098" s="72"/>
      <c r="T1098" s="72"/>
      <c r="U1098" s="72"/>
      <c r="V1098" s="72"/>
      <c r="W1098" s="72"/>
      <c r="X1098" s="72"/>
      <c r="Y1098" s="72"/>
      <c r="Z1098" s="72"/>
      <c r="AA1098" s="72"/>
    </row>
    <row r="1099" spans="1:27" s="74" customFormat="1">
      <c r="A1099" s="72"/>
      <c r="B1099" s="72"/>
      <c r="C1099" s="72"/>
      <c r="D1099" s="6" t="s">
        <v>1021</v>
      </c>
      <c r="G1099" s="74">
        <v>1</v>
      </c>
      <c r="Q1099" s="72"/>
      <c r="R1099" s="72"/>
      <c r="S1099" s="72"/>
      <c r="T1099" s="72"/>
      <c r="U1099" s="72"/>
      <c r="V1099" s="72"/>
      <c r="W1099" s="72"/>
      <c r="X1099" s="72"/>
      <c r="Y1099" s="72"/>
      <c r="Z1099" s="72"/>
      <c r="AA1099" s="72"/>
    </row>
    <row r="1100" spans="1:27" s="74" customFormat="1">
      <c r="A1100" s="72"/>
      <c r="B1100" s="72"/>
      <c r="C1100" s="72"/>
      <c r="D1100" s="6" t="s">
        <v>1025</v>
      </c>
      <c r="K1100" s="74">
        <v>1</v>
      </c>
      <c r="Q1100" s="72"/>
      <c r="R1100" s="72"/>
      <c r="S1100" s="72"/>
      <c r="T1100" s="72"/>
      <c r="U1100" s="72"/>
      <c r="V1100" s="72"/>
      <c r="W1100" s="72"/>
      <c r="X1100" s="72"/>
      <c r="Y1100" s="72"/>
      <c r="Z1100" s="72"/>
      <c r="AA1100" s="72"/>
    </row>
    <row r="1101" spans="1:27" s="74" customFormat="1">
      <c r="A1101" s="72"/>
      <c r="B1101" s="72"/>
      <c r="C1101" s="72"/>
      <c r="D1101" s="6" t="s">
        <v>1027</v>
      </c>
      <c r="E1101" s="74">
        <v>1</v>
      </c>
      <c r="J1101" s="74">
        <v>1</v>
      </c>
      <c r="K1101" s="74">
        <v>1</v>
      </c>
      <c r="Q1101" s="72"/>
      <c r="R1101" s="72"/>
      <c r="S1101" s="72"/>
      <c r="T1101" s="72"/>
      <c r="U1101" s="72"/>
      <c r="V1101" s="72"/>
      <c r="W1101" s="72"/>
      <c r="X1101" s="72"/>
      <c r="Y1101" s="72"/>
      <c r="Z1101" s="72"/>
      <c r="AA1101" s="72"/>
    </row>
    <row r="1102" spans="1:27" s="74" customFormat="1">
      <c r="A1102" s="72"/>
      <c r="B1102" s="72"/>
      <c r="C1102" s="72"/>
      <c r="D1102" s="6" t="s">
        <v>1033</v>
      </c>
      <c r="E1102" s="74">
        <v>1</v>
      </c>
      <c r="G1102" s="74">
        <v>1</v>
      </c>
      <c r="Q1102" s="72"/>
      <c r="R1102" s="72"/>
      <c r="S1102" s="72"/>
      <c r="T1102" s="72"/>
      <c r="U1102" s="72"/>
      <c r="V1102" s="72"/>
      <c r="W1102" s="72"/>
      <c r="X1102" s="72"/>
      <c r="Y1102" s="72"/>
      <c r="Z1102" s="72"/>
      <c r="AA1102" s="72"/>
    </row>
    <row r="1103" spans="1:27" s="74" customFormat="1">
      <c r="A1103" s="72"/>
      <c r="B1103" s="72"/>
      <c r="C1103" s="72"/>
      <c r="D1103" s="6" t="s">
        <v>1038</v>
      </c>
      <c r="F1103" s="74">
        <v>1</v>
      </c>
      <c r="G1103" s="74">
        <v>1</v>
      </c>
      <c r="Q1103" s="72"/>
      <c r="R1103" s="72"/>
      <c r="S1103" s="72"/>
      <c r="T1103" s="72"/>
      <c r="U1103" s="72"/>
      <c r="V1103" s="72"/>
      <c r="W1103" s="72"/>
      <c r="X1103" s="72"/>
      <c r="Y1103" s="72"/>
      <c r="Z1103" s="72"/>
      <c r="AA1103" s="72"/>
    </row>
    <row r="1104" spans="1:27" s="74" customFormat="1">
      <c r="A1104" s="72"/>
      <c r="B1104" s="72"/>
      <c r="C1104" s="72"/>
      <c r="D1104" s="6" t="s">
        <v>1049</v>
      </c>
      <c r="G1104" s="74">
        <v>1</v>
      </c>
      <c r="Q1104" s="72"/>
      <c r="R1104" s="72"/>
      <c r="S1104" s="72"/>
      <c r="T1104" s="72"/>
      <c r="U1104" s="72"/>
      <c r="V1104" s="72"/>
      <c r="W1104" s="72"/>
      <c r="X1104" s="72"/>
      <c r="Y1104" s="72"/>
      <c r="Z1104" s="72"/>
      <c r="AA1104" s="72"/>
    </row>
    <row r="1105" spans="1:27" s="74" customFormat="1">
      <c r="A1105" s="72"/>
      <c r="B1105" s="72"/>
      <c r="C1105" s="72"/>
      <c r="D1105" s="6" t="s">
        <v>1065</v>
      </c>
      <c r="M1105" s="74">
        <v>1</v>
      </c>
      <c r="Q1105" s="72"/>
      <c r="R1105" s="72"/>
      <c r="S1105" s="72"/>
      <c r="T1105" s="72"/>
      <c r="U1105" s="72"/>
      <c r="V1105" s="72"/>
      <c r="W1105" s="72"/>
      <c r="X1105" s="72"/>
      <c r="Y1105" s="72"/>
      <c r="Z1105" s="72"/>
      <c r="AA1105" s="72"/>
    </row>
    <row r="1106" spans="1:27" s="74" customFormat="1">
      <c r="A1106" s="72"/>
      <c r="B1106" s="72"/>
      <c r="C1106" s="72"/>
      <c r="D1106" s="6" t="s">
        <v>1073</v>
      </c>
      <c r="G1106" s="74">
        <v>1</v>
      </c>
      <c r="I1106" s="74">
        <v>1</v>
      </c>
      <c r="Q1106" s="72"/>
      <c r="R1106" s="72"/>
      <c r="S1106" s="72"/>
      <c r="T1106" s="72"/>
      <c r="U1106" s="72"/>
      <c r="V1106" s="72"/>
      <c r="W1106" s="72"/>
      <c r="X1106" s="72"/>
      <c r="Y1106" s="72"/>
      <c r="Z1106" s="72"/>
      <c r="AA1106" s="72"/>
    </row>
    <row r="1107" spans="1:27" s="74" customFormat="1">
      <c r="A1107" s="72"/>
      <c r="B1107" s="72"/>
      <c r="C1107" s="72"/>
      <c r="D1107" s="6" t="s">
        <v>1076</v>
      </c>
      <c r="H1107" s="74">
        <v>1</v>
      </c>
      <c r="Q1107" s="72"/>
      <c r="R1107" s="72"/>
      <c r="S1107" s="72"/>
      <c r="T1107" s="72"/>
      <c r="U1107" s="72"/>
      <c r="V1107" s="72"/>
      <c r="W1107" s="72"/>
      <c r="X1107" s="72"/>
      <c r="Y1107" s="72"/>
      <c r="Z1107" s="72"/>
      <c r="AA1107" s="72"/>
    </row>
    <row r="1108" spans="1:27" s="74" customFormat="1">
      <c r="A1108" s="72"/>
      <c r="B1108" s="72"/>
      <c r="C1108" s="72"/>
      <c r="D1108" s="6" t="s">
        <v>1079</v>
      </c>
      <c r="E1108" s="74">
        <v>1</v>
      </c>
      <c r="Q1108" s="72"/>
      <c r="R1108" s="72"/>
      <c r="S1108" s="72"/>
      <c r="T1108" s="72"/>
      <c r="U1108" s="72"/>
      <c r="V1108" s="72"/>
      <c r="W1108" s="72"/>
      <c r="X1108" s="72"/>
      <c r="Y1108" s="72"/>
      <c r="Z1108" s="72"/>
      <c r="AA1108" s="72"/>
    </row>
    <row r="1109" spans="1:27" s="74" customFormat="1">
      <c r="A1109" s="72"/>
      <c r="B1109" s="72"/>
      <c r="C1109" s="72"/>
      <c r="D1109" s="6" t="s">
        <v>1082</v>
      </c>
      <c r="E1109" s="74">
        <v>1</v>
      </c>
      <c r="G1109" s="74">
        <v>1</v>
      </c>
      <c r="Q1109" s="72"/>
      <c r="R1109" s="72"/>
      <c r="S1109" s="72"/>
      <c r="T1109" s="72"/>
      <c r="U1109" s="72"/>
      <c r="V1109" s="72"/>
      <c r="W1109" s="72"/>
      <c r="X1109" s="72"/>
      <c r="Y1109" s="72"/>
      <c r="Z1109" s="72"/>
      <c r="AA1109" s="72"/>
    </row>
    <row r="1110" spans="1:27" s="74" customFormat="1">
      <c r="A1110" s="72"/>
      <c r="B1110" s="72"/>
      <c r="C1110" s="72"/>
      <c r="D1110" s="6" t="s">
        <v>1090</v>
      </c>
      <c r="L1110" s="74">
        <v>1</v>
      </c>
      <c r="Q1110" s="72"/>
      <c r="R1110" s="72"/>
      <c r="S1110" s="72"/>
      <c r="T1110" s="72"/>
      <c r="U1110" s="72"/>
      <c r="V1110" s="72"/>
      <c r="W1110" s="72"/>
      <c r="X1110" s="72"/>
      <c r="Y1110" s="72"/>
      <c r="Z1110" s="72"/>
      <c r="AA1110" s="72"/>
    </row>
    <row r="1111" spans="1:27" s="74" customFormat="1">
      <c r="A1111" s="72"/>
      <c r="B1111" s="72"/>
      <c r="C1111" s="72"/>
      <c r="D1111" s="6" t="s">
        <v>1100</v>
      </c>
      <c r="F1111" s="74">
        <v>1</v>
      </c>
      <c r="L1111" s="74">
        <v>1</v>
      </c>
      <c r="M1111" s="74">
        <v>1</v>
      </c>
      <c r="Q1111" s="72"/>
      <c r="R1111" s="72"/>
      <c r="S1111" s="72"/>
      <c r="T1111" s="72"/>
      <c r="U1111" s="72"/>
      <c r="V1111" s="72"/>
      <c r="W1111" s="72"/>
      <c r="X1111" s="72"/>
      <c r="Y1111" s="72"/>
      <c r="Z1111" s="72"/>
      <c r="AA1111" s="72"/>
    </row>
    <row r="1112" spans="1:27" s="74" customFormat="1">
      <c r="A1112" s="72"/>
      <c r="B1112" s="72"/>
      <c r="C1112" s="72"/>
      <c r="D1112" s="6" t="s">
        <v>1102</v>
      </c>
      <c r="E1112" s="74">
        <v>1</v>
      </c>
      <c r="G1112" s="74">
        <v>1</v>
      </c>
      <c r="I1112" s="74">
        <v>1</v>
      </c>
      <c r="Q1112" s="72"/>
      <c r="R1112" s="72"/>
      <c r="S1112" s="72"/>
      <c r="T1112" s="72"/>
      <c r="U1112" s="72"/>
      <c r="V1112" s="72"/>
      <c r="W1112" s="72"/>
      <c r="X1112" s="72"/>
      <c r="Y1112" s="72"/>
      <c r="Z1112" s="72"/>
      <c r="AA1112" s="72"/>
    </row>
    <row r="1113" spans="1:27" s="74" customFormat="1">
      <c r="A1113" s="72"/>
      <c r="B1113" s="72"/>
      <c r="C1113" s="72"/>
      <c r="D1113" s="6" t="s">
        <v>1115</v>
      </c>
      <c r="G1113" s="74">
        <v>1</v>
      </c>
      <c r="L1113" s="74">
        <v>1</v>
      </c>
      <c r="Q1113" s="72"/>
      <c r="R1113" s="72"/>
      <c r="S1113" s="72"/>
      <c r="T1113" s="72"/>
      <c r="U1113" s="72"/>
      <c r="V1113" s="72"/>
      <c r="W1113" s="72"/>
      <c r="X1113" s="72"/>
      <c r="Y1113" s="72"/>
      <c r="Z1113" s="72"/>
      <c r="AA1113" s="72"/>
    </row>
    <row r="1114" spans="1:27" s="74" customFormat="1">
      <c r="A1114" s="72"/>
      <c r="B1114" s="72"/>
      <c r="C1114" s="72"/>
      <c r="D1114" s="6" t="s">
        <v>1137</v>
      </c>
      <c r="E1114" s="74">
        <v>1</v>
      </c>
      <c r="G1114" s="74">
        <v>1</v>
      </c>
      <c r="Q1114" s="72"/>
      <c r="R1114" s="72"/>
      <c r="S1114" s="72"/>
      <c r="T1114" s="72"/>
      <c r="U1114" s="72"/>
      <c r="V1114" s="72"/>
      <c r="W1114" s="72"/>
      <c r="X1114" s="72"/>
      <c r="Y1114" s="72"/>
      <c r="Z1114" s="72"/>
      <c r="AA1114" s="72"/>
    </row>
    <row r="1115" spans="1:27" s="74" customFormat="1">
      <c r="A1115" s="72"/>
      <c r="B1115" s="72"/>
      <c r="C1115" s="72"/>
      <c r="D1115" s="6" t="s">
        <v>1139</v>
      </c>
      <c r="E1115" s="74">
        <v>1</v>
      </c>
      <c r="G1115" s="74">
        <v>1</v>
      </c>
      <c r="Q1115" s="72"/>
      <c r="R1115" s="72"/>
      <c r="S1115" s="72"/>
      <c r="T1115" s="72"/>
      <c r="U1115" s="72"/>
      <c r="V1115" s="72"/>
      <c r="W1115" s="72"/>
      <c r="X1115" s="72"/>
      <c r="Y1115" s="72"/>
      <c r="Z1115" s="72"/>
      <c r="AA1115" s="72"/>
    </row>
    <row r="1116" spans="1:27" s="74" customFormat="1">
      <c r="A1116" s="72"/>
      <c r="B1116" s="72"/>
      <c r="C1116" s="72"/>
      <c r="D1116" s="6" t="s">
        <v>1143</v>
      </c>
      <c r="E1116" s="74">
        <v>1</v>
      </c>
      <c r="Q1116" s="72"/>
      <c r="R1116" s="72"/>
      <c r="S1116" s="72"/>
      <c r="T1116" s="72"/>
      <c r="U1116" s="72"/>
      <c r="V1116" s="72"/>
      <c r="W1116" s="72"/>
      <c r="X1116" s="72"/>
      <c r="Y1116" s="72"/>
      <c r="Z1116" s="72"/>
      <c r="AA1116" s="72"/>
    </row>
    <row r="1117" spans="1:27" s="74" customFormat="1">
      <c r="A1117" s="72"/>
      <c r="B1117" s="72"/>
      <c r="C1117" s="72"/>
      <c r="D1117" s="6" t="s">
        <v>1159</v>
      </c>
      <c r="L1117" s="74">
        <v>1</v>
      </c>
      <c r="Q1117" s="72"/>
      <c r="R1117" s="72"/>
      <c r="S1117" s="72"/>
      <c r="T1117" s="72"/>
      <c r="U1117" s="72"/>
      <c r="V1117" s="72"/>
      <c r="W1117" s="72"/>
      <c r="X1117" s="72"/>
      <c r="Y1117" s="72"/>
      <c r="Z1117" s="72"/>
      <c r="AA1117" s="72"/>
    </row>
    <row r="1118" spans="1:27" s="74" customFormat="1">
      <c r="A1118" s="72"/>
      <c r="B1118" s="72"/>
      <c r="C1118" s="72"/>
      <c r="D1118" s="6" t="s">
        <v>1164</v>
      </c>
      <c r="M1118" s="74">
        <v>1</v>
      </c>
      <c r="P1118" s="74">
        <v>1</v>
      </c>
      <c r="Q1118" s="72"/>
      <c r="R1118" s="72"/>
      <c r="S1118" s="72"/>
      <c r="T1118" s="72"/>
      <c r="U1118" s="72"/>
      <c r="V1118" s="72"/>
      <c r="W1118" s="72"/>
      <c r="X1118" s="72"/>
      <c r="Y1118" s="72"/>
      <c r="Z1118" s="72"/>
      <c r="AA1118" s="72"/>
    </row>
    <row r="1119" spans="1:27" s="74" customFormat="1">
      <c r="A1119" s="72"/>
      <c r="B1119" s="72"/>
      <c r="C1119" s="72"/>
      <c r="D1119" s="6" t="s">
        <v>1168</v>
      </c>
      <c r="E1119" s="74">
        <v>1</v>
      </c>
      <c r="I1119" s="74">
        <v>1</v>
      </c>
      <c r="K1119" s="74">
        <v>1</v>
      </c>
      <c r="Q1119" s="72"/>
      <c r="R1119" s="72"/>
      <c r="S1119" s="72"/>
      <c r="T1119" s="72"/>
      <c r="U1119" s="72"/>
      <c r="V1119" s="72"/>
      <c r="W1119" s="72"/>
      <c r="X1119" s="72"/>
      <c r="Y1119" s="72"/>
      <c r="Z1119" s="72"/>
      <c r="AA1119" s="72"/>
    </row>
    <row r="1120" spans="1:27" s="74" customFormat="1">
      <c r="A1120" s="72"/>
      <c r="B1120" s="72"/>
      <c r="C1120" s="72"/>
      <c r="D1120" s="6" t="s">
        <v>1171</v>
      </c>
      <c r="F1120" s="74">
        <v>1</v>
      </c>
      <c r="G1120" s="74">
        <v>1</v>
      </c>
      <c r="N1120" s="74">
        <v>1</v>
      </c>
      <c r="Q1120" s="72"/>
      <c r="R1120" s="72"/>
      <c r="S1120" s="72"/>
      <c r="T1120" s="72"/>
      <c r="U1120" s="72"/>
      <c r="V1120" s="72"/>
      <c r="W1120" s="72"/>
      <c r="X1120" s="72"/>
      <c r="Y1120" s="72"/>
      <c r="Z1120" s="72"/>
      <c r="AA1120" s="72"/>
    </row>
    <row r="1121" spans="1:27" s="74" customFormat="1">
      <c r="A1121" s="72"/>
      <c r="B1121" s="72"/>
      <c r="C1121" s="72"/>
      <c r="D1121" s="6" t="s">
        <v>1181</v>
      </c>
      <c r="M1121" s="74">
        <v>1</v>
      </c>
      <c r="Q1121" s="72"/>
      <c r="R1121" s="72"/>
      <c r="S1121" s="72"/>
      <c r="T1121" s="72"/>
      <c r="U1121" s="72"/>
      <c r="V1121" s="72"/>
      <c r="W1121" s="72"/>
      <c r="X1121" s="72"/>
      <c r="Y1121" s="72"/>
      <c r="Z1121" s="72"/>
      <c r="AA1121" s="72"/>
    </row>
    <row r="1122" spans="1:27" s="74" customFormat="1">
      <c r="A1122" s="72"/>
      <c r="B1122" s="72"/>
      <c r="C1122" s="72"/>
      <c r="D1122" s="6" t="s">
        <v>1188</v>
      </c>
      <c r="G1122" s="74">
        <v>1</v>
      </c>
      <c r="Q1122" s="72"/>
      <c r="R1122" s="72"/>
      <c r="S1122" s="72"/>
      <c r="T1122" s="72"/>
      <c r="U1122" s="72"/>
      <c r="V1122" s="72"/>
      <c r="W1122" s="72"/>
      <c r="X1122" s="72"/>
      <c r="Y1122" s="72"/>
      <c r="Z1122" s="72"/>
      <c r="AA1122" s="72"/>
    </row>
    <row r="1123" spans="1:27" s="74" customFormat="1">
      <c r="A1123" s="72"/>
      <c r="B1123" s="72"/>
      <c r="C1123" s="72"/>
      <c r="D1123" s="6" t="s">
        <v>1194</v>
      </c>
      <c r="Q1123" s="72">
        <v>1</v>
      </c>
      <c r="R1123" s="72">
        <v>1</v>
      </c>
      <c r="S1123" s="72"/>
      <c r="T1123" s="72"/>
      <c r="U1123" s="72"/>
      <c r="V1123" s="72"/>
      <c r="W1123" s="72"/>
      <c r="X1123" s="72"/>
      <c r="Y1123" s="72"/>
      <c r="Z1123" s="72"/>
      <c r="AA1123" s="72"/>
    </row>
    <row r="1124" spans="1:27" s="74" customFormat="1">
      <c r="A1124" s="72"/>
      <c r="B1124" s="72"/>
      <c r="C1124" s="72"/>
      <c r="D1124" s="6" t="s">
        <v>1202</v>
      </c>
      <c r="H1124" s="74">
        <v>1</v>
      </c>
      <c r="Q1124" s="72"/>
      <c r="R1124" s="72"/>
      <c r="S1124" s="72"/>
      <c r="T1124" s="72"/>
      <c r="U1124" s="72"/>
      <c r="V1124" s="72"/>
      <c r="W1124" s="72"/>
      <c r="X1124" s="72"/>
      <c r="Y1124" s="72"/>
      <c r="Z1124" s="72"/>
      <c r="AA1124" s="72"/>
    </row>
    <row r="1125" spans="1:27" s="74" customFormat="1">
      <c r="A1125" s="72"/>
      <c r="B1125" s="72"/>
      <c r="C1125" s="72"/>
      <c r="D1125" s="6" t="s">
        <v>1207</v>
      </c>
      <c r="E1125" s="74">
        <v>1</v>
      </c>
      <c r="K1125" s="74">
        <v>1</v>
      </c>
      <c r="Q1125" s="72"/>
      <c r="R1125" s="72"/>
      <c r="S1125" s="72"/>
      <c r="T1125" s="72"/>
      <c r="U1125" s="72"/>
      <c r="V1125" s="72"/>
      <c r="W1125" s="72"/>
      <c r="X1125" s="72"/>
      <c r="Y1125" s="72"/>
      <c r="Z1125" s="72"/>
      <c r="AA1125" s="72"/>
    </row>
    <row r="1126" spans="1:27" s="74" customFormat="1">
      <c r="A1126" s="72"/>
      <c r="B1126" s="72"/>
      <c r="C1126" s="72"/>
      <c r="D1126" s="6" t="s">
        <v>1220</v>
      </c>
      <c r="F1126" s="74">
        <v>1</v>
      </c>
      <c r="Q1126" s="72"/>
      <c r="R1126" s="72"/>
      <c r="S1126" s="72"/>
      <c r="T1126" s="72"/>
      <c r="U1126" s="72"/>
      <c r="V1126" s="72"/>
      <c r="W1126" s="72"/>
      <c r="X1126" s="72"/>
      <c r="Y1126" s="72"/>
      <c r="Z1126" s="72"/>
      <c r="AA1126" s="72"/>
    </row>
    <row r="1127" spans="1:27" s="74" customFormat="1">
      <c r="A1127" s="72"/>
      <c r="B1127" s="72"/>
      <c r="C1127" s="72"/>
      <c r="D1127" s="6" t="s">
        <v>1224</v>
      </c>
      <c r="E1127" s="74">
        <v>1</v>
      </c>
      <c r="P1127" s="74">
        <v>1</v>
      </c>
      <c r="Q1127" s="72"/>
      <c r="R1127" s="72"/>
      <c r="S1127" s="72"/>
      <c r="T1127" s="72"/>
      <c r="U1127" s="72"/>
      <c r="V1127" s="72"/>
      <c r="W1127" s="72"/>
      <c r="X1127" s="72"/>
      <c r="Y1127" s="72"/>
      <c r="Z1127" s="72"/>
      <c r="AA1127" s="72"/>
    </row>
    <row r="1128" spans="1:27" s="74" customFormat="1">
      <c r="A1128" s="72"/>
      <c r="B1128" s="72"/>
      <c r="C1128" s="72"/>
      <c r="D1128" s="6" t="s">
        <v>1229</v>
      </c>
      <c r="E1128" s="74">
        <v>1</v>
      </c>
      <c r="K1128" s="74">
        <v>1</v>
      </c>
      <c r="Q1128" s="72"/>
      <c r="R1128" s="72"/>
      <c r="S1128" s="72"/>
      <c r="T1128" s="72"/>
      <c r="U1128" s="72"/>
      <c r="V1128" s="72"/>
      <c r="W1128" s="72"/>
      <c r="X1128" s="72"/>
      <c r="Y1128" s="72"/>
      <c r="Z1128" s="72"/>
      <c r="AA1128" s="72"/>
    </row>
    <row r="1129" spans="1:27" s="74" customFormat="1">
      <c r="A1129" s="72"/>
      <c r="B1129" s="72"/>
      <c r="C1129" s="72"/>
      <c r="D1129" s="6" t="s">
        <v>1244</v>
      </c>
      <c r="G1129" s="74">
        <v>1</v>
      </c>
      <c r="N1129" s="74">
        <v>1</v>
      </c>
      <c r="Q1129" s="72"/>
      <c r="R1129" s="72"/>
      <c r="S1129" s="72"/>
      <c r="T1129" s="72"/>
      <c r="U1129" s="72"/>
      <c r="V1129" s="72"/>
      <c r="W1129" s="72"/>
      <c r="X1129" s="72"/>
      <c r="Y1129" s="72"/>
      <c r="Z1129" s="72"/>
      <c r="AA1129" s="72"/>
    </row>
    <row r="1130" spans="1:27" s="74" customFormat="1">
      <c r="A1130" s="72"/>
      <c r="B1130" s="72"/>
      <c r="C1130" s="72"/>
      <c r="D1130" s="6" t="s">
        <v>1264</v>
      </c>
      <c r="F1130" s="74">
        <v>1</v>
      </c>
      <c r="Q1130" s="72"/>
      <c r="R1130" s="72"/>
      <c r="S1130" s="72">
        <v>1</v>
      </c>
      <c r="T1130" s="72"/>
      <c r="U1130" s="72"/>
      <c r="V1130" s="72"/>
      <c r="W1130" s="72"/>
      <c r="X1130" s="72"/>
      <c r="Y1130" s="72"/>
      <c r="Z1130" s="72"/>
      <c r="AA1130" s="72"/>
    </row>
    <row r="1131" spans="1:27" s="74" customFormat="1">
      <c r="A1131" s="72"/>
      <c r="B1131" s="72"/>
      <c r="C1131" s="72"/>
      <c r="D1131" s="6" t="s">
        <v>1266</v>
      </c>
      <c r="F1131" s="74">
        <v>1</v>
      </c>
      <c r="L1131" s="74">
        <v>1</v>
      </c>
      <c r="Q1131" s="72"/>
      <c r="R1131" s="72"/>
      <c r="S1131" s="72"/>
      <c r="T1131" s="72"/>
      <c r="U1131" s="72"/>
      <c r="V1131" s="72"/>
      <c r="W1131" s="72"/>
      <c r="X1131" s="72"/>
      <c r="Y1131" s="72"/>
      <c r="Z1131" s="72"/>
      <c r="AA1131" s="72"/>
    </row>
    <row r="1132" spans="1:27" s="74" customFormat="1">
      <c r="A1132" s="72"/>
      <c r="B1132" s="72"/>
      <c r="C1132" s="72"/>
      <c r="D1132" s="6" t="s">
        <v>1276</v>
      </c>
      <c r="G1132" s="74">
        <v>1</v>
      </c>
      <c r="M1132" s="74">
        <v>1</v>
      </c>
      <c r="Q1132" s="72"/>
      <c r="R1132" s="72"/>
      <c r="S1132" s="72"/>
      <c r="T1132" s="72"/>
      <c r="U1132" s="72"/>
      <c r="V1132" s="72"/>
      <c r="W1132" s="72"/>
      <c r="X1132" s="72"/>
      <c r="Y1132" s="72"/>
      <c r="Z1132" s="72"/>
      <c r="AA1132" s="72"/>
    </row>
    <row r="1133" spans="1:27" s="74" customFormat="1">
      <c r="A1133" s="72"/>
      <c r="B1133" s="72"/>
      <c r="C1133" s="72"/>
      <c r="D1133" s="6" t="s">
        <v>1288</v>
      </c>
      <c r="K1133" s="74">
        <v>1</v>
      </c>
      <c r="Q1133" s="72"/>
      <c r="R1133" s="72"/>
      <c r="S1133" s="72"/>
      <c r="T1133" s="72"/>
      <c r="U1133" s="72"/>
      <c r="V1133" s="72"/>
      <c r="W1133" s="72"/>
      <c r="X1133" s="72"/>
      <c r="Y1133" s="72"/>
      <c r="Z1133" s="72"/>
      <c r="AA1133" s="72"/>
    </row>
    <row r="1134" spans="1:27" s="74" customFormat="1">
      <c r="A1134" s="72"/>
      <c r="B1134" s="72"/>
      <c r="C1134" s="72"/>
      <c r="D1134" s="6" t="s">
        <v>1292</v>
      </c>
      <c r="L1134" s="74">
        <v>1</v>
      </c>
      <c r="Q1134" s="72"/>
      <c r="R1134" s="72"/>
      <c r="S1134" s="72"/>
      <c r="T1134" s="72"/>
      <c r="U1134" s="72"/>
      <c r="V1134" s="72"/>
      <c r="W1134" s="72"/>
      <c r="X1134" s="72"/>
      <c r="Y1134" s="72"/>
      <c r="Z1134" s="72"/>
      <c r="AA1134" s="72"/>
    </row>
    <row r="1135" spans="1:27" s="74" customFormat="1">
      <c r="A1135" s="72"/>
      <c r="B1135" s="72"/>
      <c r="C1135" s="72"/>
      <c r="D1135" s="6" t="s">
        <v>1308</v>
      </c>
      <c r="E1135" s="74">
        <v>1</v>
      </c>
      <c r="K1135" s="74">
        <v>1</v>
      </c>
      <c r="Q1135" s="72"/>
      <c r="R1135" s="72"/>
      <c r="S1135" s="72"/>
      <c r="T1135" s="72"/>
      <c r="U1135" s="72"/>
      <c r="V1135" s="72"/>
      <c r="W1135" s="72"/>
      <c r="X1135" s="72"/>
      <c r="Y1135" s="72"/>
      <c r="Z1135" s="72"/>
      <c r="AA1135" s="72"/>
    </row>
    <row r="1136" spans="1:27" s="74" customFormat="1">
      <c r="A1136" s="72"/>
      <c r="B1136" s="72"/>
      <c r="C1136" s="72"/>
      <c r="D1136" s="6" t="s">
        <v>1311</v>
      </c>
      <c r="K1136" s="74">
        <v>1</v>
      </c>
      <c r="Q1136" s="72"/>
      <c r="R1136" s="72"/>
      <c r="S1136" s="72"/>
      <c r="T1136" s="72"/>
      <c r="U1136" s="72"/>
      <c r="V1136" s="72"/>
      <c r="W1136" s="72"/>
      <c r="X1136" s="72"/>
      <c r="Y1136" s="72"/>
      <c r="Z1136" s="72"/>
      <c r="AA1136" s="72"/>
    </row>
    <row r="1137" spans="1:27" s="74" customFormat="1">
      <c r="A1137" s="72"/>
      <c r="B1137" s="72"/>
      <c r="C1137" s="72"/>
      <c r="D1137" s="6" t="s">
        <v>1317</v>
      </c>
      <c r="G1137" s="74">
        <v>1</v>
      </c>
      <c r="M1137" s="74">
        <v>1</v>
      </c>
      <c r="Q1137" s="72"/>
      <c r="R1137" s="72"/>
      <c r="S1137" s="72"/>
      <c r="T1137" s="72"/>
      <c r="U1137" s="72"/>
      <c r="V1137" s="72"/>
      <c r="W1137" s="72"/>
      <c r="X1137" s="72"/>
      <c r="Y1137" s="72"/>
      <c r="Z1137" s="72"/>
      <c r="AA1137" s="72"/>
    </row>
    <row r="1138" spans="1:27" s="74" customFormat="1">
      <c r="A1138" s="72"/>
      <c r="B1138" s="72"/>
      <c r="C1138" s="72"/>
      <c r="D1138" s="6" t="s">
        <v>1329</v>
      </c>
      <c r="G1138" s="74">
        <v>1</v>
      </c>
      <c r="K1138" s="74">
        <v>1</v>
      </c>
      <c r="Q1138" s="72"/>
      <c r="R1138" s="72"/>
      <c r="S1138" s="72"/>
      <c r="T1138" s="72"/>
      <c r="U1138" s="72"/>
      <c r="V1138" s="72"/>
      <c r="W1138" s="72"/>
      <c r="X1138" s="72"/>
      <c r="Y1138" s="72"/>
      <c r="Z1138" s="72"/>
      <c r="AA1138" s="72"/>
    </row>
    <row r="1139" spans="1:27" s="74" customFormat="1">
      <c r="A1139" s="72"/>
      <c r="B1139" s="72"/>
      <c r="C1139" s="72"/>
      <c r="D1139" s="6" t="s">
        <v>1335</v>
      </c>
      <c r="G1139" s="74">
        <v>1</v>
      </c>
      <c r="Q1139" s="72"/>
      <c r="R1139" s="72"/>
      <c r="S1139" s="72"/>
      <c r="T1139" s="72"/>
      <c r="U1139" s="72"/>
      <c r="V1139" s="72"/>
      <c r="W1139" s="72"/>
      <c r="X1139" s="72"/>
      <c r="Y1139" s="72"/>
      <c r="Z1139" s="72"/>
      <c r="AA1139" s="72"/>
    </row>
    <row r="1140" spans="1:27" s="74" customFormat="1">
      <c r="A1140" s="72"/>
      <c r="B1140" s="72"/>
      <c r="C1140" s="72"/>
      <c r="D1140" s="6" t="s">
        <v>1341</v>
      </c>
      <c r="K1140" s="74">
        <v>1</v>
      </c>
      <c r="M1140" s="74">
        <v>1</v>
      </c>
      <c r="Q1140" s="72"/>
      <c r="R1140" s="72"/>
      <c r="S1140" s="72">
        <v>1</v>
      </c>
      <c r="T1140" s="72"/>
      <c r="U1140" s="72"/>
      <c r="V1140" s="72"/>
      <c r="W1140" s="72"/>
      <c r="X1140" s="72"/>
      <c r="Y1140" s="72"/>
      <c r="Z1140" s="72"/>
      <c r="AA1140" s="72"/>
    </row>
    <row r="1141" spans="1:27" s="74" customFormat="1">
      <c r="A1141" s="72"/>
      <c r="B1141" s="72"/>
      <c r="C1141" s="72"/>
      <c r="D1141" s="6" t="s">
        <v>1353</v>
      </c>
      <c r="G1141" s="74">
        <v>1</v>
      </c>
      <c r="K1141" s="74">
        <v>1</v>
      </c>
      <c r="Q1141" s="72"/>
      <c r="R1141" s="72"/>
      <c r="S1141" s="72"/>
      <c r="T1141" s="72"/>
      <c r="U1141" s="72"/>
      <c r="V1141" s="72"/>
      <c r="W1141" s="72"/>
      <c r="X1141" s="72"/>
      <c r="Y1141" s="72"/>
      <c r="Z1141" s="72"/>
      <c r="AA1141" s="72"/>
    </row>
    <row r="1142" spans="1:27" s="74" customFormat="1">
      <c r="A1142" s="72"/>
      <c r="B1142" s="72"/>
      <c r="C1142" s="72"/>
      <c r="D1142" s="6" t="s">
        <v>1357</v>
      </c>
      <c r="G1142" s="74">
        <v>1</v>
      </c>
      <c r="Q1142" s="72"/>
      <c r="R1142" s="72"/>
      <c r="S1142" s="72"/>
      <c r="T1142" s="72"/>
      <c r="U1142" s="72"/>
      <c r="V1142" s="72"/>
      <c r="W1142" s="72"/>
      <c r="X1142" s="72"/>
      <c r="Y1142" s="72"/>
      <c r="Z1142" s="72"/>
      <c r="AA1142" s="72"/>
    </row>
    <row r="1143" spans="1:27" s="74" customFormat="1">
      <c r="A1143" s="72"/>
      <c r="B1143" s="72"/>
      <c r="C1143" s="72"/>
      <c r="D1143" s="6" t="s">
        <v>1365</v>
      </c>
      <c r="O1143" s="74">
        <v>1</v>
      </c>
      <c r="Q1143" s="72"/>
      <c r="R1143" s="72"/>
      <c r="S1143" s="72"/>
      <c r="T1143" s="72"/>
      <c r="U1143" s="72"/>
      <c r="V1143" s="72"/>
      <c r="W1143" s="72"/>
      <c r="X1143" s="72"/>
      <c r="Y1143" s="72"/>
      <c r="Z1143" s="72"/>
      <c r="AA1143" s="72"/>
    </row>
    <row r="1144" spans="1:27" s="74" customFormat="1">
      <c r="A1144" s="72"/>
      <c r="B1144" s="72"/>
      <c r="C1144" s="72"/>
      <c r="D1144" s="6" t="s">
        <v>1384</v>
      </c>
      <c r="E1144" s="74">
        <v>1</v>
      </c>
      <c r="G1144" s="74">
        <v>1</v>
      </c>
      <c r="Q1144" s="72"/>
      <c r="R1144" s="72">
        <v>1</v>
      </c>
      <c r="S1144" s="72"/>
      <c r="T1144" s="72"/>
      <c r="U1144" s="72"/>
      <c r="V1144" s="72"/>
      <c r="W1144" s="72"/>
      <c r="X1144" s="72"/>
      <c r="Y1144" s="72"/>
      <c r="Z1144" s="72"/>
      <c r="AA1144" s="72"/>
    </row>
    <row r="1145" spans="1:27" s="74" customFormat="1">
      <c r="A1145" s="72"/>
      <c r="B1145" s="72"/>
      <c r="C1145" s="72"/>
      <c r="D1145" s="6" t="s">
        <v>1388</v>
      </c>
      <c r="E1145" s="74">
        <v>1</v>
      </c>
      <c r="K1145" s="74">
        <v>1</v>
      </c>
      <c r="Q1145" s="72"/>
      <c r="R1145" s="72"/>
      <c r="S1145" s="72"/>
      <c r="T1145" s="72"/>
      <c r="U1145" s="72"/>
      <c r="V1145" s="72"/>
      <c r="W1145" s="72"/>
      <c r="X1145" s="72"/>
      <c r="Y1145" s="72"/>
      <c r="Z1145" s="72"/>
      <c r="AA1145" s="72"/>
    </row>
    <row r="1146" spans="1:27" s="74" customFormat="1">
      <c r="A1146" s="72"/>
      <c r="B1146" s="72"/>
      <c r="C1146" s="72"/>
      <c r="D1146" s="6" t="s">
        <v>1392</v>
      </c>
      <c r="G1146" s="74">
        <v>1</v>
      </c>
      <c r="Q1146" s="72"/>
      <c r="R1146" s="72"/>
      <c r="S1146" s="72"/>
      <c r="T1146" s="72"/>
      <c r="U1146" s="72"/>
      <c r="V1146" s="72"/>
      <c r="W1146" s="72"/>
      <c r="X1146" s="72"/>
      <c r="Y1146" s="72"/>
      <c r="Z1146" s="72"/>
      <c r="AA1146" s="72"/>
    </row>
    <row r="1147" spans="1:27" s="74" customFormat="1">
      <c r="A1147" s="72"/>
      <c r="B1147" s="72"/>
      <c r="C1147" s="72"/>
      <c r="D1147" s="6" t="s">
        <v>1396</v>
      </c>
      <c r="G1147" s="74">
        <v>1</v>
      </c>
      <c r="H1147" s="74">
        <v>1</v>
      </c>
      <c r="Q1147" s="72"/>
      <c r="R1147" s="72"/>
      <c r="S1147" s="72"/>
      <c r="T1147" s="72"/>
      <c r="U1147" s="72"/>
      <c r="V1147" s="72"/>
      <c r="W1147" s="72"/>
      <c r="X1147" s="72"/>
      <c r="Y1147" s="72"/>
      <c r="Z1147" s="72"/>
      <c r="AA1147" s="72"/>
    </row>
    <row r="1148" spans="1:27" s="74" customFormat="1">
      <c r="A1148" s="72"/>
      <c r="B1148" s="72"/>
      <c r="C1148" s="72"/>
      <c r="D1148" s="6" t="s">
        <v>1410</v>
      </c>
      <c r="G1148" s="74">
        <v>1</v>
      </c>
      <c r="H1148" s="74">
        <v>1</v>
      </c>
      <c r="Q1148" s="72"/>
      <c r="R1148" s="72"/>
      <c r="S1148" s="72"/>
      <c r="T1148" s="72"/>
      <c r="U1148" s="72"/>
      <c r="V1148" s="72"/>
      <c r="W1148" s="72"/>
      <c r="X1148" s="72"/>
      <c r="Y1148" s="72"/>
      <c r="Z1148" s="72"/>
      <c r="AA1148" s="72"/>
    </row>
    <row r="1149" spans="1:27" s="74" customFormat="1">
      <c r="A1149" s="72"/>
      <c r="B1149" s="72"/>
      <c r="C1149" s="72"/>
      <c r="D1149" s="6" t="s">
        <v>1415</v>
      </c>
      <c r="E1149" s="74">
        <v>1</v>
      </c>
      <c r="K1149" s="74">
        <v>1</v>
      </c>
      <c r="Q1149" s="72"/>
      <c r="R1149" s="72"/>
      <c r="S1149" s="72"/>
      <c r="T1149" s="72"/>
      <c r="U1149" s="72"/>
      <c r="V1149" s="72"/>
      <c r="W1149" s="72"/>
      <c r="X1149" s="72"/>
      <c r="Y1149" s="72"/>
      <c r="Z1149" s="72"/>
      <c r="AA1149" s="72"/>
    </row>
    <row r="1150" spans="1:27" s="74" customFormat="1">
      <c r="A1150" s="72"/>
      <c r="B1150" s="72"/>
      <c r="C1150" s="72"/>
      <c r="D1150" s="6" t="s">
        <v>1426</v>
      </c>
      <c r="G1150" s="74">
        <v>1</v>
      </c>
      <c r="Q1150" s="72"/>
      <c r="R1150" s="72"/>
      <c r="S1150" s="72"/>
      <c r="T1150" s="72"/>
      <c r="U1150" s="72"/>
      <c r="V1150" s="72"/>
      <c r="W1150" s="72"/>
      <c r="X1150" s="72"/>
      <c r="Y1150" s="72"/>
      <c r="Z1150" s="72"/>
      <c r="AA1150" s="72"/>
    </row>
    <row r="1151" spans="1:27" s="74" customFormat="1">
      <c r="A1151" s="72"/>
      <c r="B1151" s="72"/>
      <c r="C1151" s="72"/>
      <c r="D1151" s="6" t="s">
        <v>1431</v>
      </c>
      <c r="E1151" s="74">
        <v>1</v>
      </c>
      <c r="F1151" s="74">
        <v>1</v>
      </c>
      <c r="Q1151" s="72"/>
      <c r="R1151" s="72"/>
      <c r="S1151" s="72"/>
      <c r="T1151" s="72"/>
      <c r="U1151" s="72"/>
      <c r="V1151" s="72"/>
      <c r="W1151" s="72"/>
      <c r="X1151" s="72"/>
      <c r="Y1151" s="72"/>
      <c r="Z1151" s="72"/>
      <c r="AA1151" s="72"/>
    </row>
    <row r="1152" spans="1:27" s="74" customFormat="1">
      <c r="A1152" s="72"/>
      <c r="B1152" s="72"/>
      <c r="C1152" s="72"/>
      <c r="D1152" s="6" t="s">
        <v>1433</v>
      </c>
      <c r="E1152" s="74">
        <v>1</v>
      </c>
      <c r="F1152" s="74">
        <v>1</v>
      </c>
      <c r="Q1152" s="72"/>
      <c r="R1152" s="72"/>
      <c r="S1152" s="72"/>
      <c r="T1152" s="72"/>
      <c r="U1152" s="72"/>
      <c r="V1152" s="72"/>
      <c r="W1152" s="72"/>
      <c r="X1152" s="72"/>
      <c r="Y1152" s="72"/>
      <c r="Z1152" s="72"/>
      <c r="AA1152" s="72"/>
    </row>
    <row r="1153" spans="1:27" s="74" customFormat="1">
      <c r="A1153" s="72"/>
      <c r="B1153" s="72"/>
      <c r="C1153" s="72"/>
      <c r="D1153" s="6" t="s">
        <v>1436</v>
      </c>
      <c r="F1153" s="74">
        <v>1</v>
      </c>
      <c r="Q1153" s="72"/>
      <c r="R1153" s="72"/>
      <c r="S1153" s="72"/>
      <c r="T1153" s="72"/>
      <c r="U1153" s="72"/>
      <c r="V1153" s="72"/>
      <c r="W1153" s="72"/>
      <c r="X1153" s="72"/>
      <c r="Y1153" s="72"/>
      <c r="Z1153" s="72"/>
      <c r="AA1153" s="72"/>
    </row>
    <row r="1154" spans="1:27" s="74" customFormat="1">
      <c r="A1154" s="72"/>
      <c r="B1154" s="72"/>
      <c r="C1154" s="72"/>
      <c r="D1154" s="6" t="s">
        <v>1439</v>
      </c>
      <c r="E1154" s="74">
        <v>1</v>
      </c>
      <c r="G1154" s="74">
        <v>1</v>
      </c>
      <c r="Q1154" s="72"/>
      <c r="R1154" s="72"/>
      <c r="S1154" s="72"/>
      <c r="T1154" s="72"/>
      <c r="U1154" s="72"/>
      <c r="V1154" s="72"/>
      <c r="W1154" s="72"/>
      <c r="X1154" s="72"/>
      <c r="Y1154" s="72"/>
      <c r="Z1154" s="72"/>
      <c r="AA1154" s="72"/>
    </row>
    <row r="1155" spans="1:27" s="74" customFormat="1">
      <c r="A1155" s="72"/>
      <c r="B1155" s="72"/>
      <c r="C1155" s="72"/>
      <c r="D1155" s="6" t="s">
        <v>1448</v>
      </c>
      <c r="K1155" s="74">
        <v>1</v>
      </c>
      <c r="Q1155" s="72"/>
      <c r="R1155" s="72"/>
      <c r="S1155" s="72"/>
      <c r="T1155" s="72"/>
      <c r="U1155" s="72"/>
      <c r="V1155" s="72"/>
      <c r="W1155" s="72"/>
      <c r="X1155" s="72"/>
      <c r="Y1155" s="72"/>
      <c r="Z1155" s="72"/>
      <c r="AA1155" s="72"/>
    </row>
    <row r="1156" spans="1:27" s="74" customFormat="1">
      <c r="A1156" s="72"/>
      <c r="B1156" s="72"/>
      <c r="C1156" s="72"/>
      <c r="D1156" s="6" t="s">
        <v>1456</v>
      </c>
      <c r="G1156" s="74">
        <v>1</v>
      </c>
      <c r="Q1156" s="72"/>
      <c r="R1156" s="72"/>
      <c r="S1156" s="72">
        <v>1</v>
      </c>
      <c r="T1156" s="72"/>
      <c r="U1156" s="72"/>
      <c r="V1156" s="72"/>
      <c r="W1156" s="72"/>
      <c r="X1156" s="72"/>
      <c r="Y1156" s="72"/>
      <c r="Z1156" s="72"/>
      <c r="AA1156" s="72"/>
    </row>
    <row r="1157" spans="1:27" s="74" customFormat="1">
      <c r="A1157" s="72"/>
      <c r="B1157" s="72"/>
      <c r="C1157" s="72"/>
      <c r="D1157" s="6" t="s">
        <v>1484</v>
      </c>
      <c r="O1157" s="74">
        <v>1</v>
      </c>
      <c r="Q1157" s="72"/>
      <c r="R1157" s="72"/>
      <c r="S1157" s="72"/>
      <c r="T1157" s="72">
        <v>1</v>
      </c>
      <c r="U1157" s="72"/>
      <c r="V1157" s="72"/>
      <c r="W1157" s="72"/>
      <c r="X1157" s="72"/>
      <c r="Y1157" s="72"/>
      <c r="Z1157" s="72"/>
      <c r="AA1157" s="72"/>
    </row>
    <row r="1158" spans="1:27" s="74" customFormat="1">
      <c r="A1158" s="72"/>
      <c r="B1158" s="72"/>
      <c r="C1158" s="72"/>
      <c r="D1158" s="6" t="s">
        <v>1487</v>
      </c>
      <c r="F1158" s="74">
        <v>1</v>
      </c>
      <c r="M1158" s="74">
        <v>1</v>
      </c>
      <c r="Q1158" s="72"/>
      <c r="R1158" s="72"/>
      <c r="S1158" s="72"/>
      <c r="T1158" s="72"/>
      <c r="U1158" s="72"/>
      <c r="V1158" s="72"/>
      <c r="W1158" s="72"/>
      <c r="X1158" s="72"/>
      <c r="Y1158" s="72"/>
      <c r="Z1158" s="72"/>
      <c r="AA1158" s="72"/>
    </row>
    <row r="1159" spans="1:27" s="74" customFormat="1">
      <c r="A1159" s="72"/>
      <c r="B1159" s="72"/>
      <c r="C1159" s="72"/>
      <c r="D1159" s="6" t="s">
        <v>1496</v>
      </c>
      <c r="G1159" s="74">
        <v>1</v>
      </c>
      <c r="Q1159" s="72"/>
      <c r="R1159" s="72"/>
      <c r="S1159" s="72"/>
      <c r="T1159" s="72"/>
      <c r="U1159" s="72"/>
      <c r="V1159" s="72"/>
      <c r="W1159" s="72"/>
      <c r="X1159" s="72"/>
      <c r="Y1159" s="72"/>
      <c r="Z1159" s="72"/>
      <c r="AA1159" s="72"/>
    </row>
    <row r="1160" spans="1:27" s="74" customFormat="1">
      <c r="A1160" s="72"/>
      <c r="B1160" s="72"/>
      <c r="C1160" s="72"/>
      <c r="D1160" s="6" t="s">
        <v>1503</v>
      </c>
      <c r="G1160" s="74">
        <v>1</v>
      </c>
      <c r="Q1160" s="72"/>
      <c r="R1160" s="72"/>
      <c r="S1160" s="72"/>
      <c r="T1160" s="72"/>
      <c r="U1160" s="72"/>
      <c r="V1160" s="72"/>
      <c r="W1160" s="72"/>
      <c r="X1160" s="72"/>
      <c r="Y1160" s="72"/>
      <c r="Z1160" s="72"/>
      <c r="AA1160" s="72"/>
    </row>
    <row r="1161" spans="1:27" s="74" customFormat="1">
      <c r="A1161" s="72"/>
      <c r="B1161" s="72"/>
      <c r="C1161" s="72"/>
      <c r="D1161" s="6" t="s">
        <v>1515</v>
      </c>
      <c r="F1161" s="74">
        <v>1</v>
      </c>
      <c r="Q1161" s="72"/>
      <c r="R1161" s="72"/>
      <c r="S1161" s="72">
        <v>1</v>
      </c>
      <c r="T1161" s="72"/>
      <c r="U1161" s="72"/>
      <c r="V1161" s="72"/>
      <c r="W1161" s="72"/>
      <c r="X1161" s="72"/>
      <c r="Y1161" s="72"/>
      <c r="Z1161" s="72"/>
      <c r="AA1161" s="72"/>
    </row>
    <row r="1162" spans="1:27" s="74" customFormat="1">
      <c r="A1162" s="72"/>
      <c r="B1162" s="72"/>
      <c r="C1162" s="72"/>
      <c r="D1162" s="6" t="s">
        <v>1518</v>
      </c>
      <c r="E1162" s="74">
        <v>1</v>
      </c>
      <c r="I1162" s="74">
        <v>1</v>
      </c>
      <c r="Q1162" s="72"/>
      <c r="R1162" s="72"/>
      <c r="S1162" s="72"/>
      <c r="T1162" s="72"/>
      <c r="U1162" s="72"/>
      <c r="V1162" s="72"/>
      <c r="W1162" s="72"/>
      <c r="X1162" s="72"/>
      <c r="Y1162" s="72"/>
      <c r="Z1162" s="72"/>
      <c r="AA1162" s="72"/>
    </row>
    <row r="1163" spans="1:27" s="74" customFormat="1">
      <c r="A1163" s="72"/>
      <c r="B1163" s="72"/>
      <c r="C1163" s="72"/>
      <c r="D1163" s="6" t="s">
        <v>1537</v>
      </c>
      <c r="G1163" s="74">
        <v>1</v>
      </c>
      <c r="Q1163" s="72"/>
      <c r="R1163" s="72"/>
      <c r="S1163" s="72"/>
      <c r="T1163" s="72"/>
      <c r="U1163" s="72"/>
      <c r="V1163" s="72"/>
      <c r="W1163" s="72"/>
      <c r="X1163" s="72"/>
      <c r="Y1163" s="72"/>
      <c r="Z1163" s="72"/>
      <c r="AA1163" s="72"/>
    </row>
    <row r="1164" spans="1:27" s="74" customFormat="1">
      <c r="A1164" s="72"/>
      <c r="B1164" s="72"/>
      <c r="C1164" s="72"/>
      <c r="D1164" s="6" t="s">
        <v>1547</v>
      </c>
      <c r="G1164" s="74">
        <v>1</v>
      </c>
      <c r="K1164" s="74">
        <v>1</v>
      </c>
      <c r="Q1164" s="72"/>
      <c r="R1164" s="72"/>
      <c r="S1164" s="72"/>
      <c r="T1164" s="72"/>
      <c r="U1164" s="72"/>
      <c r="V1164" s="72"/>
      <c r="W1164" s="72"/>
      <c r="X1164" s="72"/>
      <c r="Y1164" s="72"/>
      <c r="Z1164" s="72"/>
      <c r="AA1164" s="72"/>
    </row>
    <row r="1165" spans="1:27" s="74" customFormat="1">
      <c r="A1165" s="72"/>
      <c r="B1165" s="72"/>
      <c r="C1165" s="72"/>
      <c r="D1165" s="6" t="s">
        <v>1550</v>
      </c>
      <c r="E1165" s="74">
        <v>1</v>
      </c>
      <c r="Q1165" s="72"/>
      <c r="R1165" s="72"/>
      <c r="S1165" s="72"/>
      <c r="T1165" s="72"/>
      <c r="U1165" s="72"/>
      <c r="V1165" s="72"/>
      <c r="W1165" s="72"/>
      <c r="X1165" s="72"/>
      <c r="Y1165" s="72"/>
      <c r="Z1165" s="72"/>
      <c r="AA1165" s="72"/>
    </row>
    <row r="1166" spans="1:27" s="74" customFormat="1">
      <c r="A1166" s="72"/>
      <c r="B1166" s="72"/>
      <c r="C1166" s="72"/>
      <c r="D1166" s="6" t="s">
        <v>1553</v>
      </c>
      <c r="I1166" s="74">
        <v>1</v>
      </c>
      <c r="Q1166" s="72"/>
      <c r="R1166" s="72"/>
      <c r="S1166" s="72"/>
      <c r="T1166" s="72"/>
      <c r="U1166" s="72"/>
      <c r="V1166" s="72"/>
      <c r="W1166" s="72"/>
      <c r="X1166" s="72"/>
      <c r="Y1166" s="72"/>
      <c r="Z1166" s="72"/>
      <c r="AA1166" s="72"/>
    </row>
    <row r="1167" spans="1:27" s="74" customFormat="1">
      <c r="A1167" s="72"/>
      <c r="B1167" s="72"/>
      <c r="C1167" s="72"/>
      <c r="D1167" s="6" t="s">
        <v>1556</v>
      </c>
      <c r="E1167" s="74">
        <v>1</v>
      </c>
      <c r="K1167" s="74">
        <v>1</v>
      </c>
      <c r="Q1167" s="72"/>
      <c r="R1167" s="72"/>
      <c r="S1167" s="72"/>
      <c r="T1167" s="72"/>
      <c r="U1167" s="72"/>
      <c r="V1167" s="72"/>
      <c r="W1167" s="72"/>
      <c r="X1167" s="72"/>
      <c r="Y1167" s="72"/>
      <c r="Z1167" s="72"/>
      <c r="AA1167" s="72"/>
    </row>
    <row r="1168" spans="1:27" s="74" customFormat="1">
      <c r="A1168" s="72"/>
      <c r="B1168" s="72"/>
      <c r="C1168" s="72"/>
      <c r="D1168" s="6" t="s">
        <v>1558</v>
      </c>
      <c r="Q1168" s="72"/>
      <c r="R1168" s="72">
        <v>1</v>
      </c>
      <c r="S1168" s="72"/>
      <c r="T1168" s="72"/>
      <c r="U1168" s="72"/>
      <c r="V1168" s="72"/>
      <c r="W1168" s="72"/>
      <c r="X1168" s="72"/>
      <c r="Y1168" s="72"/>
      <c r="Z1168" s="72"/>
      <c r="AA1168" s="72"/>
    </row>
    <row r="1169" spans="1:27" s="74" customFormat="1">
      <c r="A1169" s="72"/>
      <c r="B1169" s="72"/>
      <c r="C1169" s="72"/>
      <c r="D1169" s="6" t="s">
        <v>1563</v>
      </c>
      <c r="E1169" s="74">
        <v>1</v>
      </c>
      <c r="G1169" s="74">
        <v>1</v>
      </c>
      <c r="K1169" s="74">
        <v>1</v>
      </c>
      <c r="Q1169" s="72"/>
      <c r="R1169" s="72"/>
      <c r="S1169" s="72"/>
      <c r="T1169" s="72"/>
      <c r="U1169" s="72"/>
      <c r="V1169" s="72"/>
      <c r="W1169" s="72"/>
      <c r="X1169" s="72"/>
      <c r="Y1169" s="72"/>
      <c r="Z1169" s="72"/>
      <c r="AA1169" s="72"/>
    </row>
    <row r="1170" spans="1:27" s="74" customFormat="1">
      <c r="A1170" s="72"/>
      <c r="B1170" s="72"/>
      <c r="C1170" s="72"/>
      <c r="D1170" s="6" t="s">
        <v>1572</v>
      </c>
      <c r="N1170" s="74">
        <v>1</v>
      </c>
      <c r="Q1170" s="72"/>
      <c r="R1170" s="72"/>
      <c r="S1170" s="72"/>
      <c r="T1170" s="72"/>
      <c r="U1170" s="72"/>
      <c r="V1170" s="72"/>
      <c r="W1170" s="72"/>
      <c r="X1170" s="72"/>
      <c r="Y1170" s="72"/>
      <c r="Z1170" s="72"/>
      <c r="AA1170" s="72"/>
    </row>
    <row r="1171" spans="1:27" s="74" customFormat="1">
      <c r="A1171" s="72"/>
      <c r="B1171" s="72"/>
      <c r="C1171" s="72"/>
      <c r="D1171" s="6" t="s">
        <v>1579</v>
      </c>
      <c r="E1171" s="74">
        <v>1</v>
      </c>
      <c r="K1171" s="74">
        <v>1</v>
      </c>
      <c r="Q1171" s="72"/>
      <c r="R1171" s="72"/>
      <c r="S1171" s="72"/>
      <c r="T1171" s="72"/>
      <c r="U1171" s="72"/>
      <c r="V1171" s="72"/>
      <c r="W1171" s="72"/>
      <c r="X1171" s="72"/>
      <c r="Y1171" s="72"/>
      <c r="Z1171" s="72"/>
      <c r="AA1171" s="72"/>
    </row>
    <row r="1172" spans="1:27" s="74" customFormat="1">
      <c r="A1172" s="72"/>
      <c r="B1172" s="72"/>
      <c r="C1172" s="72"/>
      <c r="D1172" s="6" t="s">
        <v>1584</v>
      </c>
      <c r="F1172" s="74">
        <v>1</v>
      </c>
      <c r="I1172" s="74">
        <v>1</v>
      </c>
      <c r="Q1172" s="72"/>
      <c r="R1172" s="72"/>
      <c r="S1172" s="72"/>
      <c r="T1172" s="72"/>
      <c r="U1172" s="72"/>
      <c r="V1172" s="72"/>
      <c r="W1172" s="72"/>
      <c r="X1172" s="72"/>
      <c r="Y1172" s="72"/>
      <c r="Z1172" s="72"/>
      <c r="AA1172" s="72"/>
    </row>
    <row r="1173" spans="1:27" s="74" customFormat="1">
      <c r="A1173" s="72"/>
      <c r="B1173" s="72"/>
      <c r="C1173" s="72"/>
      <c r="D1173" s="6" t="s">
        <v>1586</v>
      </c>
      <c r="E1173" s="74">
        <v>1</v>
      </c>
      <c r="F1173" s="74">
        <v>1</v>
      </c>
      <c r="Q1173" s="72"/>
      <c r="R1173" s="72"/>
      <c r="S1173" s="72"/>
      <c r="T1173" s="72"/>
      <c r="U1173" s="72"/>
      <c r="V1173" s="72"/>
      <c r="W1173" s="72"/>
      <c r="X1173" s="72"/>
      <c r="Y1173" s="72"/>
      <c r="Z1173" s="72"/>
      <c r="AA1173" s="72"/>
    </row>
    <row r="1174" spans="1:27" s="74" customFormat="1">
      <c r="A1174" s="72"/>
      <c r="B1174" s="72"/>
      <c r="C1174" s="72"/>
      <c r="D1174" s="6" t="s">
        <v>1592</v>
      </c>
      <c r="Q1174" s="72"/>
      <c r="R1174" s="72"/>
      <c r="S1174" s="72"/>
      <c r="T1174" s="72">
        <v>1</v>
      </c>
      <c r="U1174" s="72"/>
      <c r="V1174" s="72"/>
      <c r="W1174" s="72"/>
      <c r="X1174" s="72"/>
      <c r="Y1174" s="72"/>
      <c r="Z1174" s="72"/>
      <c r="AA1174" s="72"/>
    </row>
    <row r="1175" spans="1:27" s="74" customFormat="1">
      <c r="A1175" s="72"/>
      <c r="B1175" s="72"/>
      <c r="C1175" s="72"/>
      <c r="D1175" s="6" t="s">
        <v>1601</v>
      </c>
      <c r="E1175" s="74">
        <v>1</v>
      </c>
      <c r="Q1175" s="72"/>
      <c r="R1175" s="72"/>
      <c r="S1175" s="72"/>
      <c r="T1175" s="72"/>
      <c r="U1175" s="72"/>
      <c r="V1175" s="72"/>
      <c r="W1175" s="72"/>
      <c r="X1175" s="72"/>
      <c r="Y1175" s="72"/>
      <c r="Z1175" s="72"/>
      <c r="AA1175" s="72"/>
    </row>
    <row r="1176" spans="1:27" s="74" customFormat="1">
      <c r="A1176" s="72"/>
      <c r="B1176" s="72"/>
      <c r="C1176" s="72"/>
      <c r="D1176" s="6" t="s">
        <v>1614</v>
      </c>
      <c r="E1176" s="74">
        <v>1</v>
      </c>
      <c r="F1176" s="74">
        <v>1</v>
      </c>
      <c r="M1176" s="74">
        <v>1</v>
      </c>
      <c r="Q1176" s="72"/>
      <c r="R1176" s="72"/>
      <c r="S1176" s="72"/>
      <c r="T1176" s="72"/>
      <c r="U1176" s="72"/>
      <c r="V1176" s="72"/>
      <c r="W1176" s="72"/>
      <c r="X1176" s="72"/>
      <c r="Y1176" s="72"/>
      <c r="Z1176" s="72"/>
      <c r="AA1176" s="72"/>
    </row>
    <row r="1177" spans="1:27" s="74" customFormat="1">
      <c r="A1177" s="72"/>
      <c r="B1177" s="72"/>
      <c r="C1177" s="72"/>
      <c r="D1177" s="6" t="s">
        <v>1618</v>
      </c>
      <c r="G1177" s="74">
        <v>1</v>
      </c>
      <c r="K1177" s="74">
        <v>1</v>
      </c>
      <c r="Q1177" s="72"/>
      <c r="R1177" s="72">
        <v>1</v>
      </c>
      <c r="S1177" s="72"/>
      <c r="T1177" s="72"/>
      <c r="U1177" s="72"/>
      <c r="V1177" s="72"/>
      <c r="W1177" s="72"/>
      <c r="X1177" s="72"/>
      <c r="Y1177" s="72"/>
      <c r="Z1177" s="72"/>
      <c r="AA1177" s="72"/>
    </row>
    <row r="1178" spans="1:27" s="74" customFormat="1">
      <c r="A1178" s="72"/>
      <c r="B1178" s="72"/>
      <c r="C1178" s="72"/>
      <c r="D1178" s="6" t="s">
        <v>1627</v>
      </c>
      <c r="G1178" s="74">
        <v>1</v>
      </c>
      <c r="Q1178" s="72"/>
      <c r="R1178" s="72"/>
      <c r="S1178" s="72"/>
      <c r="T1178" s="72">
        <v>1</v>
      </c>
      <c r="U1178" s="72"/>
      <c r="V1178" s="72"/>
      <c r="W1178" s="72"/>
      <c r="X1178" s="72"/>
      <c r="Y1178" s="72"/>
      <c r="Z1178" s="72"/>
      <c r="AA1178" s="72"/>
    </row>
    <row r="1179" spans="1:27" s="74" customFormat="1">
      <c r="A1179" s="72"/>
      <c r="B1179" s="72"/>
      <c r="C1179" s="72"/>
      <c r="D1179" s="6" t="s">
        <v>1631</v>
      </c>
      <c r="G1179" s="74">
        <v>1</v>
      </c>
      <c r="K1179" s="74">
        <v>1</v>
      </c>
      <c r="Q1179" s="72"/>
      <c r="R1179" s="72"/>
      <c r="S1179" s="72"/>
      <c r="T1179" s="72"/>
      <c r="U1179" s="72"/>
      <c r="V1179" s="72"/>
      <c r="W1179" s="72"/>
      <c r="X1179" s="72"/>
      <c r="Y1179" s="72"/>
      <c r="Z1179" s="72"/>
      <c r="AA1179" s="72"/>
    </row>
    <row r="1180" spans="1:27" s="74" customFormat="1">
      <c r="A1180" s="72"/>
      <c r="B1180" s="72"/>
      <c r="C1180" s="72"/>
      <c r="D1180" s="6" t="s">
        <v>1636</v>
      </c>
      <c r="F1180" s="74">
        <v>1</v>
      </c>
      <c r="Q1180" s="72"/>
      <c r="R1180" s="72"/>
      <c r="S1180" s="72"/>
      <c r="T1180" s="72">
        <v>1</v>
      </c>
      <c r="U1180" s="72"/>
      <c r="V1180" s="72"/>
      <c r="W1180" s="72"/>
      <c r="X1180" s="72"/>
      <c r="Y1180" s="72"/>
      <c r="Z1180" s="72"/>
      <c r="AA1180" s="72"/>
    </row>
    <row r="1181" spans="1:27" s="74" customFormat="1">
      <c r="A1181" s="72"/>
      <c r="B1181" s="72"/>
      <c r="C1181" s="72"/>
      <c r="D1181" s="6" t="s">
        <v>1641</v>
      </c>
      <c r="G1181" s="74">
        <v>1</v>
      </c>
      <c r="I1181" s="74">
        <v>1</v>
      </c>
      <c r="Q1181" s="72"/>
      <c r="R1181" s="72"/>
      <c r="S1181" s="72"/>
      <c r="T1181" s="72"/>
      <c r="U1181" s="72"/>
      <c r="V1181" s="72"/>
      <c r="W1181" s="72"/>
      <c r="X1181" s="72"/>
      <c r="Y1181" s="72"/>
      <c r="Z1181" s="72"/>
      <c r="AA1181" s="72"/>
    </row>
    <row r="1182" spans="1:27" s="74" customFormat="1">
      <c r="A1182" s="72"/>
      <c r="B1182" s="72"/>
      <c r="C1182" s="72"/>
      <c r="D1182" s="6" t="s">
        <v>1645</v>
      </c>
      <c r="K1182" s="74">
        <v>1</v>
      </c>
      <c r="Q1182" s="72"/>
      <c r="R1182" s="72"/>
      <c r="S1182" s="72"/>
      <c r="T1182" s="72"/>
      <c r="U1182" s="72"/>
      <c r="V1182" s="72"/>
      <c r="W1182" s="72"/>
      <c r="X1182" s="72"/>
      <c r="Y1182" s="72"/>
      <c r="Z1182" s="72"/>
      <c r="AA1182" s="72"/>
    </row>
    <row r="1183" spans="1:27" s="74" customFormat="1">
      <c r="A1183" s="72"/>
      <c r="B1183" s="72"/>
      <c r="C1183" s="72"/>
      <c r="D1183" s="6" t="s">
        <v>1649</v>
      </c>
      <c r="K1183" s="74">
        <v>1</v>
      </c>
      <c r="L1183" s="74">
        <v>1</v>
      </c>
      <c r="Q1183" s="72"/>
      <c r="R1183" s="72"/>
      <c r="S1183" s="72"/>
      <c r="T1183" s="72"/>
      <c r="U1183" s="72"/>
      <c r="V1183" s="72"/>
      <c r="W1183" s="72"/>
      <c r="X1183" s="72"/>
      <c r="Y1183" s="72"/>
      <c r="Z1183" s="72"/>
      <c r="AA1183" s="72"/>
    </row>
    <row r="1184" spans="1:27" s="74" customFormat="1">
      <c r="A1184" s="72"/>
      <c r="B1184" s="72"/>
      <c r="C1184" s="72"/>
      <c r="D1184" s="6" t="s">
        <v>1653</v>
      </c>
      <c r="E1184" s="74">
        <v>1</v>
      </c>
      <c r="F1184" s="74">
        <v>1</v>
      </c>
      <c r="G1184" s="74">
        <v>1</v>
      </c>
      <c r="Q1184" s="72"/>
      <c r="R1184" s="72"/>
      <c r="S1184" s="72"/>
      <c r="T1184" s="72"/>
      <c r="U1184" s="72"/>
      <c r="V1184" s="72"/>
      <c r="W1184" s="72"/>
      <c r="X1184" s="72"/>
      <c r="Y1184" s="72"/>
      <c r="Z1184" s="72"/>
      <c r="AA1184" s="72"/>
    </row>
    <row r="1185" spans="1:27" s="74" customFormat="1">
      <c r="A1185" s="72"/>
      <c r="B1185" s="72"/>
      <c r="C1185" s="72"/>
      <c r="D1185" s="6" t="s">
        <v>1658</v>
      </c>
      <c r="K1185" s="74">
        <v>1</v>
      </c>
      <c r="Q1185" s="72"/>
      <c r="R1185" s="72"/>
      <c r="S1185" s="72"/>
      <c r="T1185" s="72"/>
      <c r="U1185" s="72"/>
      <c r="V1185" s="72"/>
      <c r="W1185" s="72"/>
      <c r="X1185" s="72"/>
      <c r="Y1185" s="72"/>
      <c r="Z1185" s="72"/>
      <c r="AA1185" s="72"/>
    </row>
    <row r="1186" spans="1:27" s="74" customFormat="1">
      <c r="A1186" s="72"/>
      <c r="B1186" s="72"/>
      <c r="C1186" s="72"/>
      <c r="D1186" s="6" t="s">
        <v>1675</v>
      </c>
      <c r="E1186" s="74">
        <v>1</v>
      </c>
      <c r="G1186" s="74">
        <v>1</v>
      </c>
      <c r="Q1186" s="72"/>
      <c r="R1186" s="72"/>
      <c r="S1186" s="72"/>
      <c r="T1186" s="72"/>
      <c r="U1186" s="72"/>
      <c r="V1186" s="72"/>
      <c r="W1186" s="72"/>
      <c r="X1186" s="72"/>
      <c r="Y1186" s="72"/>
      <c r="Z1186" s="72"/>
      <c r="AA1186" s="72"/>
    </row>
    <row r="1187" spans="1:27" s="74" customFormat="1">
      <c r="A1187" s="72"/>
      <c r="B1187" s="72"/>
      <c r="C1187" s="72"/>
      <c r="D1187" s="6" t="s">
        <v>1681</v>
      </c>
      <c r="K1187" s="74">
        <v>1</v>
      </c>
      <c r="Q1187" s="72"/>
      <c r="R1187" s="72">
        <v>1</v>
      </c>
      <c r="S1187" s="72"/>
      <c r="T1187" s="72"/>
      <c r="U1187" s="72"/>
      <c r="V1187" s="72"/>
      <c r="W1187" s="72"/>
      <c r="X1187" s="72"/>
      <c r="Y1187" s="72"/>
      <c r="Z1187" s="72"/>
      <c r="AA1187" s="72"/>
    </row>
    <row r="1188" spans="1:27" s="74" customFormat="1">
      <c r="A1188" s="72"/>
      <c r="B1188" s="72"/>
      <c r="C1188" s="72"/>
      <c r="D1188" s="6" t="s">
        <v>1688</v>
      </c>
      <c r="L1188" s="74">
        <v>1</v>
      </c>
      <c r="N1188" s="74">
        <v>1</v>
      </c>
      <c r="Q1188" s="72">
        <v>1</v>
      </c>
      <c r="R1188" s="72"/>
      <c r="S1188" s="72"/>
      <c r="T1188" s="72"/>
      <c r="U1188" s="72"/>
      <c r="V1188" s="72"/>
      <c r="W1188" s="72"/>
      <c r="X1188" s="72"/>
      <c r="Y1188" s="72"/>
      <c r="Z1188" s="72"/>
      <c r="AA1188" s="72"/>
    </row>
    <row r="1189" spans="1:27" s="74" customFormat="1">
      <c r="A1189" s="72"/>
      <c r="B1189" s="72"/>
      <c r="C1189" s="72"/>
      <c r="D1189" s="6" t="s">
        <v>1707</v>
      </c>
      <c r="F1189" s="74">
        <v>1</v>
      </c>
      <c r="I1189" s="74">
        <v>1</v>
      </c>
      <c r="L1189" s="74">
        <v>1</v>
      </c>
      <c r="Q1189" s="72"/>
      <c r="R1189" s="72"/>
      <c r="S1189" s="72"/>
      <c r="T1189" s="72"/>
      <c r="U1189" s="72"/>
      <c r="V1189" s="72"/>
      <c r="W1189" s="72"/>
      <c r="X1189" s="72"/>
      <c r="Y1189" s="72"/>
      <c r="Z1189" s="72"/>
      <c r="AA1189" s="72"/>
    </row>
    <row r="1190" spans="1:27" s="74" customFormat="1">
      <c r="A1190" s="72"/>
      <c r="B1190" s="72"/>
      <c r="C1190" s="72"/>
      <c r="D1190" s="6" t="s">
        <v>1719</v>
      </c>
      <c r="E1190" s="74">
        <v>1</v>
      </c>
      <c r="Q1190" s="72"/>
      <c r="R1190" s="72"/>
      <c r="S1190" s="72"/>
      <c r="T1190" s="72"/>
      <c r="U1190" s="72"/>
      <c r="V1190" s="72"/>
      <c r="W1190" s="72"/>
      <c r="X1190" s="72"/>
      <c r="Y1190" s="72"/>
      <c r="Z1190" s="72"/>
      <c r="AA1190" s="72"/>
    </row>
    <row r="1191" spans="1:27" s="74" customFormat="1">
      <c r="A1191" s="72"/>
      <c r="B1191" s="72"/>
      <c r="C1191" s="72"/>
      <c r="D1191" s="6" t="s">
        <v>1722</v>
      </c>
      <c r="G1191" s="74">
        <v>1</v>
      </c>
      <c r="Q1191" s="72"/>
      <c r="R1191" s="72"/>
      <c r="S1191" s="72"/>
      <c r="T1191" s="72"/>
      <c r="U1191" s="72"/>
      <c r="V1191" s="72"/>
      <c r="W1191" s="72"/>
      <c r="X1191" s="72"/>
      <c r="Y1191" s="72"/>
      <c r="Z1191" s="72"/>
      <c r="AA1191" s="72"/>
    </row>
    <row r="1192" spans="1:27" s="74" customFormat="1">
      <c r="A1192" s="72"/>
      <c r="B1192" s="72"/>
      <c r="C1192" s="72"/>
      <c r="D1192" s="6" t="s">
        <v>1727</v>
      </c>
      <c r="F1192" s="74">
        <v>1</v>
      </c>
      <c r="G1192" s="74">
        <v>1</v>
      </c>
      <c r="Q1192" s="72"/>
      <c r="R1192" s="72"/>
      <c r="S1192" s="72"/>
      <c r="T1192" s="72"/>
      <c r="U1192" s="72"/>
      <c r="V1192" s="72"/>
      <c r="W1192" s="72"/>
      <c r="X1192" s="72"/>
      <c r="Y1192" s="72"/>
      <c r="Z1192" s="72"/>
      <c r="AA1192" s="72"/>
    </row>
    <row r="1193" spans="1:27" s="74" customFormat="1">
      <c r="A1193" s="72"/>
      <c r="B1193" s="72"/>
      <c r="C1193" s="72"/>
      <c r="D1193" s="6" t="s">
        <v>1738</v>
      </c>
      <c r="E1193" s="74">
        <v>1</v>
      </c>
      <c r="G1193" s="74">
        <v>1</v>
      </c>
      <c r="Q1193" s="72"/>
      <c r="R1193" s="72"/>
      <c r="S1193" s="72"/>
      <c r="T1193" s="72"/>
      <c r="U1193" s="72"/>
      <c r="V1193" s="72"/>
      <c r="W1193" s="72"/>
      <c r="X1193" s="72"/>
      <c r="Y1193" s="72"/>
      <c r="Z1193" s="72"/>
      <c r="AA1193" s="72"/>
    </row>
    <row r="1194" spans="1:27" s="74" customFormat="1">
      <c r="A1194" s="72"/>
      <c r="B1194" s="72"/>
      <c r="C1194" s="72"/>
      <c r="D1194" s="6" t="s">
        <v>1742</v>
      </c>
      <c r="F1194" s="74">
        <v>1</v>
      </c>
      <c r="Q1194" s="72"/>
      <c r="R1194" s="72"/>
      <c r="S1194" s="72"/>
      <c r="T1194" s="72">
        <v>1</v>
      </c>
      <c r="U1194" s="72"/>
      <c r="V1194" s="72"/>
      <c r="W1194" s="72"/>
      <c r="X1194" s="72"/>
      <c r="Y1194" s="72"/>
      <c r="Z1194" s="72"/>
      <c r="AA1194" s="72"/>
    </row>
    <row r="1195" spans="1:27" s="74" customFormat="1">
      <c r="A1195" s="72"/>
      <c r="B1195" s="72"/>
      <c r="C1195" s="72"/>
      <c r="D1195" s="6" t="s">
        <v>1750</v>
      </c>
      <c r="E1195" s="74">
        <v>1</v>
      </c>
      <c r="Q1195" s="72"/>
      <c r="R1195" s="72"/>
      <c r="S1195" s="72"/>
      <c r="T1195" s="72"/>
      <c r="U1195" s="72"/>
      <c r="V1195" s="72"/>
      <c r="W1195" s="72"/>
      <c r="X1195" s="72"/>
      <c r="Y1195" s="72"/>
      <c r="Z1195" s="72"/>
      <c r="AA1195" s="72"/>
    </row>
    <row r="1196" spans="1:27" s="74" customFormat="1">
      <c r="A1196" s="72"/>
      <c r="B1196" s="72"/>
      <c r="C1196" s="72"/>
      <c r="D1196" s="6" t="s">
        <v>1754</v>
      </c>
      <c r="G1196" s="74">
        <v>1</v>
      </c>
      <c r="Q1196" s="72"/>
      <c r="R1196" s="72"/>
      <c r="S1196" s="72"/>
      <c r="T1196" s="72"/>
      <c r="U1196" s="72"/>
      <c r="V1196" s="72"/>
      <c r="W1196" s="72"/>
      <c r="X1196" s="72"/>
      <c r="Y1196" s="72"/>
      <c r="Z1196" s="72"/>
      <c r="AA1196" s="72"/>
    </row>
    <row r="1197" spans="1:27" s="74" customFormat="1">
      <c r="A1197" s="72"/>
      <c r="B1197" s="72"/>
      <c r="C1197" s="72"/>
      <c r="D1197" s="6" t="s">
        <v>1756</v>
      </c>
      <c r="I1197" s="74">
        <v>1</v>
      </c>
      <c r="Q1197" s="72"/>
      <c r="R1197" s="72"/>
      <c r="S1197" s="72"/>
      <c r="T1197" s="72"/>
      <c r="U1197" s="72"/>
      <c r="V1197" s="72"/>
      <c r="W1197" s="72"/>
      <c r="X1197" s="72"/>
      <c r="Y1197" s="72"/>
      <c r="Z1197" s="72"/>
      <c r="AA1197" s="72"/>
    </row>
    <row r="1198" spans="1:27" s="74" customFormat="1">
      <c r="A1198" s="72"/>
      <c r="B1198" s="72"/>
      <c r="C1198" s="72"/>
      <c r="D1198" s="6" t="s">
        <v>1759</v>
      </c>
      <c r="L1198" s="74">
        <v>1</v>
      </c>
      <c r="Q1198" s="72"/>
      <c r="R1198" s="72"/>
      <c r="S1198" s="72"/>
      <c r="T1198" s="72"/>
      <c r="U1198" s="72"/>
      <c r="V1198" s="72"/>
      <c r="W1198" s="72"/>
      <c r="X1198" s="72"/>
      <c r="Y1198" s="72"/>
      <c r="Z1198" s="72"/>
      <c r="AA1198" s="72"/>
    </row>
    <row r="1199" spans="1:27" s="74" customFormat="1">
      <c r="A1199" s="72"/>
      <c r="B1199" s="72"/>
      <c r="C1199" s="72"/>
      <c r="D1199" s="6" t="s">
        <v>1764</v>
      </c>
      <c r="Q1199" s="72"/>
      <c r="R1199" s="72">
        <v>1</v>
      </c>
      <c r="S1199" s="72">
        <v>1</v>
      </c>
      <c r="T1199" s="72"/>
      <c r="U1199" s="72"/>
      <c r="V1199" s="72"/>
      <c r="W1199" s="72"/>
      <c r="X1199" s="72"/>
      <c r="Y1199" s="72"/>
      <c r="Z1199" s="72"/>
      <c r="AA1199" s="72"/>
    </row>
    <row r="1200" spans="1:27" s="74" customFormat="1">
      <c r="A1200" s="72"/>
      <c r="B1200" s="72"/>
      <c r="C1200" s="72"/>
      <c r="D1200" s="6" t="s">
        <v>1776</v>
      </c>
      <c r="N1200" s="74">
        <v>1</v>
      </c>
      <c r="Q1200" s="72"/>
      <c r="R1200" s="72"/>
      <c r="S1200" s="72"/>
      <c r="T1200" s="72"/>
      <c r="U1200" s="72"/>
      <c r="V1200" s="72"/>
      <c r="W1200" s="72"/>
      <c r="X1200" s="72"/>
      <c r="Y1200" s="72"/>
      <c r="Z1200" s="72"/>
      <c r="AA1200" s="72"/>
    </row>
    <row r="1201" spans="1:27" s="74" customFormat="1">
      <c r="A1201" s="72"/>
      <c r="B1201" s="72"/>
      <c r="C1201" s="72"/>
      <c r="D1201" s="6" t="s">
        <v>1779</v>
      </c>
      <c r="F1201" s="74">
        <v>1</v>
      </c>
      <c r="G1201" s="74">
        <v>1</v>
      </c>
      <c r="Q1201" s="72"/>
      <c r="R1201" s="72"/>
      <c r="S1201" s="72"/>
      <c r="T1201" s="72"/>
      <c r="U1201" s="72"/>
      <c r="V1201" s="72"/>
      <c r="W1201" s="72"/>
      <c r="X1201" s="72"/>
      <c r="Y1201" s="72"/>
      <c r="Z1201" s="72"/>
      <c r="AA1201" s="72"/>
    </row>
    <row r="1202" spans="1:27" s="74" customFormat="1">
      <c r="A1202" s="72"/>
      <c r="B1202" s="72"/>
      <c r="C1202" s="72"/>
      <c r="D1202" s="6" t="s">
        <v>1790</v>
      </c>
      <c r="E1202" s="74">
        <v>1</v>
      </c>
      <c r="I1202" s="74">
        <v>1</v>
      </c>
      <c r="Q1202" s="72"/>
      <c r="R1202" s="72"/>
      <c r="S1202" s="72"/>
      <c r="T1202" s="72"/>
      <c r="U1202" s="72"/>
      <c r="V1202" s="72"/>
      <c r="W1202" s="72"/>
      <c r="X1202" s="72"/>
      <c r="Y1202" s="72"/>
      <c r="Z1202" s="72"/>
      <c r="AA1202" s="72"/>
    </row>
    <row r="1203" spans="1:27" s="74" customFormat="1">
      <c r="A1203" s="72"/>
      <c r="B1203" s="72"/>
      <c r="C1203" s="72"/>
      <c r="D1203" s="6" t="s">
        <v>1793</v>
      </c>
      <c r="E1203" s="74">
        <v>1</v>
      </c>
      <c r="Q1203" s="72"/>
      <c r="R1203" s="72"/>
      <c r="S1203" s="72"/>
      <c r="T1203" s="72"/>
      <c r="U1203" s="72"/>
      <c r="V1203" s="72"/>
      <c r="W1203" s="72"/>
      <c r="X1203" s="72"/>
      <c r="Y1203" s="72"/>
      <c r="Z1203" s="72"/>
      <c r="AA1203" s="72"/>
    </row>
    <row r="1204" spans="1:27" s="74" customFormat="1">
      <c r="A1204" s="72"/>
      <c r="B1204" s="72"/>
      <c r="C1204" s="72"/>
      <c r="D1204" s="6" t="s">
        <v>1799</v>
      </c>
      <c r="E1204" s="74">
        <v>1</v>
      </c>
      <c r="Q1204" s="72"/>
      <c r="R1204" s="72"/>
      <c r="S1204" s="72"/>
      <c r="T1204" s="72"/>
      <c r="U1204" s="72"/>
      <c r="V1204" s="72"/>
      <c r="W1204" s="72"/>
      <c r="X1204" s="72"/>
      <c r="Y1204" s="72"/>
      <c r="Z1204" s="72"/>
      <c r="AA1204" s="72"/>
    </row>
    <row r="1205" spans="1:27" s="74" customFormat="1">
      <c r="A1205" s="72"/>
      <c r="B1205" s="72"/>
      <c r="C1205" s="72"/>
      <c r="D1205" s="6" t="s">
        <v>1811</v>
      </c>
      <c r="F1205" s="74">
        <v>1</v>
      </c>
      <c r="K1205" s="74">
        <v>1</v>
      </c>
      <c r="Q1205" s="72"/>
      <c r="R1205" s="72"/>
      <c r="S1205" s="72"/>
      <c r="T1205" s="72"/>
      <c r="U1205" s="72"/>
      <c r="V1205" s="72"/>
      <c r="W1205" s="72"/>
      <c r="X1205" s="72"/>
      <c r="Y1205" s="72"/>
      <c r="Z1205" s="72"/>
      <c r="AA1205" s="72"/>
    </row>
    <row r="1206" spans="1:27" s="74" customFormat="1">
      <c r="A1206" s="72"/>
      <c r="B1206" s="72"/>
      <c r="C1206" s="72"/>
      <c r="D1206" s="6" t="s">
        <v>1822</v>
      </c>
      <c r="E1206" s="74">
        <v>1</v>
      </c>
      <c r="K1206" s="74">
        <v>1</v>
      </c>
      <c r="M1206" s="74">
        <v>1</v>
      </c>
      <c r="Q1206" s="72"/>
      <c r="R1206" s="72"/>
      <c r="S1206" s="72"/>
      <c r="T1206" s="72"/>
      <c r="U1206" s="72"/>
      <c r="V1206" s="72"/>
      <c r="W1206" s="72"/>
      <c r="X1206" s="72"/>
      <c r="Y1206" s="72"/>
      <c r="Z1206" s="72"/>
      <c r="AA1206" s="72"/>
    </row>
    <row r="1207" spans="1:27" s="74" customFormat="1">
      <c r="A1207" s="72"/>
      <c r="B1207" s="72"/>
      <c r="C1207" s="72"/>
      <c r="D1207" s="6" t="s">
        <v>1829</v>
      </c>
      <c r="M1207" s="74">
        <v>1</v>
      </c>
      <c r="Q1207" s="72"/>
      <c r="R1207" s="72"/>
      <c r="S1207" s="72"/>
      <c r="T1207" s="72">
        <v>1</v>
      </c>
      <c r="U1207" s="72"/>
      <c r="V1207" s="72"/>
      <c r="W1207" s="72"/>
      <c r="X1207" s="72"/>
      <c r="Y1207" s="72"/>
      <c r="Z1207" s="72"/>
      <c r="AA1207" s="72"/>
    </row>
    <row r="1208" spans="1:27" s="74" customFormat="1">
      <c r="A1208" s="72"/>
      <c r="B1208" s="72"/>
      <c r="C1208" s="72"/>
      <c r="D1208" s="6" t="s">
        <v>1837</v>
      </c>
      <c r="E1208" s="74">
        <v>1</v>
      </c>
      <c r="Q1208" s="72"/>
      <c r="R1208" s="72"/>
      <c r="S1208" s="72"/>
      <c r="T1208" s="72"/>
      <c r="U1208" s="72"/>
      <c r="V1208" s="72"/>
      <c r="W1208" s="72"/>
      <c r="X1208" s="72"/>
      <c r="Y1208" s="72"/>
      <c r="Z1208" s="72"/>
      <c r="AA1208" s="72"/>
    </row>
    <row r="1209" spans="1:27" s="74" customFormat="1">
      <c r="A1209" s="72"/>
      <c r="B1209" s="72"/>
      <c r="C1209" s="72"/>
      <c r="D1209" s="6" t="s">
        <v>1849</v>
      </c>
      <c r="N1209" s="74">
        <v>1</v>
      </c>
      <c r="Q1209" s="72"/>
      <c r="R1209" s="72"/>
      <c r="S1209" s="72"/>
      <c r="T1209" s="72"/>
      <c r="U1209" s="72"/>
      <c r="V1209" s="72"/>
      <c r="W1209" s="72"/>
      <c r="X1209" s="72"/>
      <c r="Y1209" s="72"/>
      <c r="Z1209" s="72"/>
      <c r="AA1209" s="72"/>
    </row>
    <row r="1210" spans="1:27" s="74" customFormat="1">
      <c r="A1210" s="72"/>
      <c r="B1210" s="72"/>
      <c r="C1210" s="72"/>
      <c r="D1210" s="6" t="s">
        <v>1854</v>
      </c>
      <c r="O1210" s="74">
        <v>1</v>
      </c>
      <c r="Q1210" s="72"/>
      <c r="R1210" s="72"/>
      <c r="S1210" s="72"/>
      <c r="T1210" s="72"/>
      <c r="U1210" s="72"/>
      <c r="V1210" s="72"/>
      <c r="W1210" s="72"/>
      <c r="X1210" s="72"/>
      <c r="Y1210" s="72"/>
      <c r="Z1210" s="72"/>
      <c r="AA1210" s="72"/>
    </row>
    <row r="1211" spans="1:27" s="74" customFormat="1">
      <c r="A1211" s="72"/>
      <c r="B1211" s="72"/>
      <c r="C1211" s="72"/>
      <c r="D1211" s="6" t="s">
        <v>1856</v>
      </c>
      <c r="F1211" s="74">
        <v>1</v>
      </c>
      <c r="Q1211" s="72"/>
      <c r="R1211" s="72"/>
      <c r="S1211" s="72"/>
      <c r="T1211" s="72"/>
      <c r="U1211" s="72"/>
      <c r="V1211" s="72"/>
      <c r="W1211" s="72"/>
      <c r="X1211" s="72"/>
      <c r="Y1211" s="72"/>
      <c r="Z1211" s="72"/>
      <c r="AA1211" s="72"/>
    </row>
    <row r="1212" spans="1:27" s="74" customFormat="1">
      <c r="A1212" s="72"/>
      <c r="B1212" s="72"/>
      <c r="C1212" s="72"/>
      <c r="D1212" s="6" t="s">
        <v>1862</v>
      </c>
      <c r="K1212" s="74">
        <v>1</v>
      </c>
      <c r="Q1212" s="72"/>
      <c r="R1212" s="72"/>
      <c r="S1212" s="72"/>
      <c r="T1212" s="72"/>
      <c r="U1212" s="72"/>
      <c r="V1212" s="72"/>
      <c r="W1212" s="72"/>
      <c r="X1212" s="72"/>
      <c r="Y1212" s="72"/>
      <c r="Z1212" s="72"/>
      <c r="AA1212" s="72"/>
    </row>
    <row r="1213" spans="1:27" s="74" customFormat="1">
      <c r="A1213" s="72"/>
      <c r="B1213" s="72"/>
      <c r="C1213" s="72"/>
      <c r="D1213" s="6" t="s">
        <v>1865</v>
      </c>
      <c r="F1213" s="74">
        <v>1</v>
      </c>
      <c r="G1213" s="74">
        <v>1</v>
      </c>
      <c r="Q1213" s="72"/>
      <c r="R1213" s="72"/>
      <c r="S1213" s="72"/>
      <c r="T1213" s="72"/>
      <c r="U1213" s="72"/>
      <c r="V1213" s="72"/>
      <c r="W1213" s="72"/>
      <c r="X1213" s="72"/>
      <c r="Y1213" s="72"/>
      <c r="Z1213" s="72"/>
      <c r="AA1213" s="72"/>
    </row>
    <row r="1214" spans="1:27" s="74" customFormat="1">
      <c r="A1214" s="72"/>
      <c r="B1214" s="72"/>
      <c r="C1214" s="72"/>
      <c r="D1214" s="6" t="s">
        <v>1867</v>
      </c>
      <c r="K1214" s="74">
        <v>1</v>
      </c>
      <c r="Q1214" s="72"/>
      <c r="R1214" s="72"/>
      <c r="S1214" s="72"/>
      <c r="T1214" s="72"/>
      <c r="U1214" s="72"/>
      <c r="V1214" s="72"/>
      <c r="W1214" s="72"/>
      <c r="X1214" s="72"/>
      <c r="Y1214" s="72"/>
      <c r="Z1214" s="72"/>
      <c r="AA1214" s="72"/>
    </row>
    <row r="1215" spans="1:27" s="74" customFormat="1">
      <c r="A1215" s="72"/>
      <c r="B1215" s="72"/>
      <c r="C1215" s="72"/>
      <c r="D1215" s="6" t="s">
        <v>1870</v>
      </c>
      <c r="E1215" s="74">
        <v>1</v>
      </c>
      <c r="M1215" s="74">
        <v>1</v>
      </c>
      <c r="Q1215" s="72"/>
      <c r="R1215" s="72"/>
      <c r="S1215" s="72"/>
      <c r="T1215" s="72"/>
      <c r="U1215" s="72"/>
      <c r="V1215" s="72"/>
      <c r="W1215" s="72"/>
      <c r="X1215" s="72"/>
      <c r="Y1215" s="72"/>
      <c r="Z1215" s="72"/>
      <c r="AA1215" s="72"/>
    </row>
    <row r="1216" spans="1:27" s="74" customFormat="1">
      <c r="A1216" s="72"/>
      <c r="B1216" s="72"/>
      <c r="C1216" s="72"/>
      <c r="D1216" s="6" t="s">
        <v>1873</v>
      </c>
      <c r="G1216" s="74">
        <v>1</v>
      </c>
      <c r="Q1216" s="72"/>
      <c r="R1216" s="72"/>
      <c r="S1216" s="72"/>
      <c r="T1216" s="72"/>
      <c r="U1216" s="72"/>
      <c r="V1216" s="72"/>
      <c r="W1216" s="72"/>
      <c r="X1216" s="72"/>
      <c r="Y1216" s="72"/>
      <c r="Z1216" s="72"/>
      <c r="AA1216" s="72"/>
    </row>
    <row r="1217" spans="1:27" s="74" customFormat="1">
      <c r="A1217" s="72"/>
      <c r="B1217" s="72"/>
      <c r="C1217" s="72"/>
      <c r="D1217" s="6" t="s">
        <v>1882</v>
      </c>
      <c r="H1217" s="74">
        <v>1</v>
      </c>
      <c r="Q1217" s="72"/>
      <c r="R1217" s="72"/>
      <c r="S1217" s="72"/>
      <c r="T1217" s="72"/>
      <c r="U1217" s="72"/>
      <c r="V1217" s="72"/>
      <c r="W1217" s="72"/>
      <c r="X1217" s="72"/>
      <c r="Y1217" s="72"/>
      <c r="Z1217" s="72"/>
      <c r="AA1217" s="72"/>
    </row>
    <row r="1218" spans="1:27" s="74" customFormat="1">
      <c r="A1218" s="72"/>
      <c r="B1218" s="72"/>
      <c r="C1218" s="72"/>
      <c r="D1218" s="6" t="s">
        <v>1884</v>
      </c>
      <c r="K1218" s="74">
        <v>1</v>
      </c>
      <c r="Q1218" s="72"/>
      <c r="R1218" s="72"/>
      <c r="S1218" s="72"/>
      <c r="T1218" s="72"/>
      <c r="U1218" s="72"/>
      <c r="V1218" s="72"/>
      <c r="W1218" s="72"/>
      <c r="X1218" s="72"/>
      <c r="Y1218" s="72"/>
      <c r="Z1218" s="72"/>
      <c r="AA1218" s="72"/>
    </row>
    <row r="1219" spans="1:27" s="74" customFormat="1">
      <c r="A1219" s="72"/>
      <c r="B1219" s="72"/>
      <c r="C1219" s="72"/>
      <c r="D1219" s="6" t="s">
        <v>1887</v>
      </c>
      <c r="F1219" s="74">
        <v>1</v>
      </c>
      <c r="L1219" s="74">
        <v>1</v>
      </c>
      <c r="Q1219" s="72"/>
      <c r="R1219" s="72"/>
      <c r="S1219" s="72"/>
      <c r="T1219" s="72"/>
      <c r="U1219" s="72"/>
      <c r="V1219" s="72"/>
      <c r="W1219" s="72"/>
      <c r="X1219" s="72"/>
      <c r="Y1219" s="72"/>
      <c r="Z1219" s="72"/>
      <c r="AA1219" s="72"/>
    </row>
    <row r="1220" spans="1:27" s="74" customFormat="1">
      <c r="A1220" s="72"/>
      <c r="B1220" s="72"/>
      <c r="C1220" s="72"/>
      <c r="D1220" s="6" t="s">
        <v>1889</v>
      </c>
      <c r="H1220" s="74">
        <v>1</v>
      </c>
      <c r="Q1220" s="72"/>
      <c r="R1220" s="72"/>
      <c r="S1220" s="72"/>
      <c r="T1220" s="72"/>
      <c r="U1220" s="72"/>
      <c r="V1220" s="72"/>
      <c r="W1220" s="72"/>
      <c r="X1220" s="72"/>
      <c r="Y1220" s="72"/>
      <c r="Z1220" s="72"/>
      <c r="AA1220" s="72"/>
    </row>
    <row r="1221" spans="1:27" s="74" customFormat="1">
      <c r="A1221" s="72"/>
      <c r="B1221" s="72"/>
      <c r="C1221" s="72"/>
      <c r="D1221" s="6" t="s">
        <v>1893</v>
      </c>
      <c r="K1221" s="74">
        <v>1</v>
      </c>
      <c r="Q1221" s="72"/>
      <c r="R1221" s="72"/>
      <c r="S1221" s="72"/>
      <c r="T1221" s="72"/>
      <c r="U1221" s="72"/>
      <c r="V1221" s="72"/>
      <c r="W1221" s="72"/>
      <c r="X1221" s="72"/>
      <c r="Y1221" s="72"/>
      <c r="Z1221" s="72"/>
      <c r="AA1221" s="72"/>
    </row>
    <row r="1222" spans="1:27" s="74" customFormat="1">
      <c r="A1222" s="72"/>
      <c r="B1222" s="72"/>
      <c r="C1222" s="72"/>
      <c r="D1222" s="6" t="s">
        <v>1898</v>
      </c>
      <c r="E1222" s="74">
        <v>1</v>
      </c>
      <c r="Q1222" s="72"/>
      <c r="R1222" s="72"/>
      <c r="S1222" s="72"/>
      <c r="T1222" s="72"/>
      <c r="U1222" s="72"/>
      <c r="V1222" s="72"/>
      <c r="W1222" s="72"/>
      <c r="X1222" s="72"/>
      <c r="Y1222" s="72"/>
      <c r="Z1222" s="72"/>
      <c r="AA1222" s="72"/>
    </row>
    <row r="1223" spans="1:27" s="74" customFormat="1">
      <c r="A1223" s="72"/>
      <c r="B1223" s="72"/>
      <c r="C1223" s="72"/>
      <c r="D1223" s="6" t="s">
        <v>1900</v>
      </c>
      <c r="E1223" s="74">
        <v>1</v>
      </c>
      <c r="K1223" s="74">
        <v>1</v>
      </c>
      <c r="Q1223" s="72"/>
      <c r="R1223" s="72"/>
      <c r="S1223" s="72"/>
      <c r="T1223" s="72"/>
      <c r="U1223" s="72"/>
      <c r="V1223" s="72"/>
      <c r="W1223" s="72"/>
      <c r="X1223" s="72"/>
      <c r="Y1223" s="72"/>
      <c r="Z1223" s="72"/>
      <c r="AA1223" s="72"/>
    </row>
    <row r="1224" spans="1:27" s="74" customFormat="1">
      <c r="A1224" s="72"/>
      <c r="B1224" s="72"/>
      <c r="C1224" s="72"/>
      <c r="D1224" s="6" t="s">
        <v>1910</v>
      </c>
      <c r="E1224" s="74">
        <v>1</v>
      </c>
      <c r="Q1224" s="72"/>
      <c r="R1224" s="72"/>
      <c r="S1224" s="72"/>
      <c r="T1224" s="72"/>
      <c r="U1224" s="72"/>
      <c r="V1224" s="72"/>
      <c r="W1224" s="72"/>
      <c r="X1224" s="72"/>
      <c r="Y1224" s="72"/>
      <c r="Z1224" s="72"/>
      <c r="AA1224" s="72"/>
    </row>
    <row r="1225" spans="1:27" s="74" customFormat="1">
      <c r="A1225" s="72"/>
      <c r="B1225" s="72"/>
      <c r="C1225" s="72"/>
      <c r="D1225" s="6" t="s">
        <v>1915</v>
      </c>
      <c r="E1225" s="74">
        <v>1</v>
      </c>
      <c r="Q1225" s="72"/>
      <c r="R1225" s="72"/>
      <c r="S1225" s="72"/>
      <c r="T1225" s="72"/>
      <c r="U1225" s="72"/>
      <c r="V1225" s="72"/>
      <c r="W1225" s="72"/>
      <c r="X1225" s="72"/>
      <c r="Y1225" s="72"/>
      <c r="Z1225" s="72"/>
      <c r="AA1225" s="72"/>
    </row>
    <row r="1226" spans="1:27" s="74" customFormat="1">
      <c r="A1226" s="72"/>
      <c r="B1226" s="72"/>
      <c r="C1226" s="72"/>
      <c r="D1226" s="6" t="s">
        <v>1918</v>
      </c>
      <c r="N1226" s="74">
        <v>1</v>
      </c>
      <c r="Q1226" s="72"/>
      <c r="R1226" s="72"/>
      <c r="S1226" s="72"/>
      <c r="T1226" s="72"/>
      <c r="U1226" s="72"/>
      <c r="V1226" s="72"/>
      <c r="W1226" s="72"/>
      <c r="X1226" s="72"/>
      <c r="Y1226" s="72"/>
      <c r="Z1226" s="72"/>
      <c r="AA1226" s="72"/>
    </row>
    <row r="1227" spans="1:27" s="74" customFormat="1">
      <c r="A1227" s="72"/>
      <c r="B1227" s="72"/>
      <c r="C1227" s="72"/>
      <c r="D1227" s="6" t="s">
        <v>1921</v>
      </c>
      <c r="K1227" s="74">
        <v>1</v>
      </c>
      <c r="Q1227" s="72"/>
      <c r="R1227" s="72"/>
      <c r="S1227" s="72"/>
      <c r="T1227" s="72"/>
      <c r="U1227" s="72"/>
      <c r="V1227" s="72"/>
      <c r="W1227" s="72"/>
      <c r="X1227" s="72"/>
      <c r="Y1227" s="72"/>
      <c r="Z1227" s="72"/>
      <c r="AA1227" s="72"/>
    </row>
    <row r="1228" spans="1:27" s="74" customFormat="1">
      <c r="A1228" s="72"/>
      <c r="B1228" s="72"/>
      <c r="C1228" s="72"/>
      <c r="D1228" s="6" t="s">
        <v>1925</v>
      </c>
      <c r="I1228" s="74">
        <v>1</v>
      </c>
      <c r="Q1228" s="72"/>
      <c r="R1228" s="72"/>
      <c r="S1228" s="72"/>
      <c r="T1228" s="72"/>
      <c r="U1228" s="72"/>
      <c r="V1228" s="72"/>
      <c r="W1228" s="72"/>
      <c r="X1228" s="72"/>
      <c r="Y1228" s="72"/>
      <c r="Z1228" s="72"/>
      <c r="AA1228" s="72"/>
    </row>
    <row r="1229" spans="1:27" s="74" customFormat="1">
      <c r="A1229" s="72"/>
      <c r="B1229" s="72"/>
      <c r="C1229" s="72"/>
      <c r="D1229" s="6" t="s">
        <v>1934</v>
      </c>
      <c r="E1229" s="74">
        <v>1</v>
      </c>
      <c r="G1229" s="74">
        <v>1</v>
      </c>
      <c r="Q1229" s="72"/>
      <c r="R1229" s="72"/>
      <c r="S1229" s="72"/>
      <c r="T1229" s="72"/>
      <c r="U1229" s="72"/>
      <c r="V1229" s="72"/>
      <c r="W1229" s="72"/>
      <c r="X1229" s="72"/>
      <c r="Y1229" s="72"/>
      <c r="Z1229" s="72"/>
      <c r="AA1229" s="72"/>
    </row>
    <row r="1230" spans="1:27" s="74" customFormat="1">
      <c r="A1230" s="72"/>
      <c r="B1230" s="72"/>
      <c r="C1230" s="72"/>
      <c r="D1230" s="6" t="s">
        <v>1936</v>
      </c>
      <c r="G1230" s="74">
        <v>1</v>
      </c>
      <c r="M1230" s="74">
        <v>1</v>
      </c>
      <c r="Q1230" s="72"/>
      <c r="R1230" s="72"/>
      <c r="S1230" s="72"/>
      <c r="T1230" s="72"/>
      <c r="U1230" s="72"/>
      <c r="V1230" s="72"/>
      <c r="W1230" s="72"/>
      <c r="X1230" s="72"/>
      <c r="Y1230" s="72"/>
      <c r="Z1230" s="72"/>
      <c r="AA1230" s="72"/>
    </row>
    <row r="1231" spans="1:27" s="74" customFormat="1">
      <c r="A1231" s="72"/>
      <c r="B1231" s="72"/>
      <c r="C1231" s="72"/>
      <c r="D1231" s="6" t="s">
        <v>1939</v>
      </c>
      <c r="I1231" s="74">
        <v>1</v>
      </c>
      <c r="Q1231" s="72"/>
      <c r="R1231" s="72"/>
      <c r="S1231" s="72"/>
      <c r="T1231" s="72">
        <v>1</v>
      </c>
      <c r="U1231" s="72"/>
      <c r="V1231" s="72"/>
      <c r="W1231" s="72"/>
      <c r="X1231" s="72"/>
      <c r="Y1231" s="72"/>
      <c r="Z1231" s="72"/>
      <c r="AA1231" s="72"/>
    </row>
    <row r="1232" spans="1:27" s="74" customFormat="1">
      <c r="A1232" s="72"/>
      <c r="B1232" s="72"/>
      <c r="C1232" s="72"/>
      <c r="D1232" s="6" t="s">
        <v>1943</v>
      </c>
      <c r="E1232" s="74">
        <v>1</v>
      </c>
      <c r="G1232" s="74">
        <v>1</v>
      </c>
      <c r="Q1232" s="72"/>
      <c r="R1232" s="72"/>
      <c r="S1232" s="72"/>
      <c r="T1232" s="72"/>
      <c r="U1232" s="72"/>
      <c r="V1232" s="72"/>
      <c r="W1232" s="72"/>
      <c r="X1232" s="72"/>
      <c r="Y1232" s="72"/>
      <c r="Z1232" s="72"/>
      <c r="AA1232" s="72"/>
    </row>
    <row r="1233" spans="1:27" s="74" customFormat="1">
      <c r="A1233" s="72"/>
      <c r="B1233" s="72"/>
      <c r="C1233" s="72"/>
      <c r="D1233" s="6" t="s">
        <v>1946</v>
      </c>
      <c r="K1233" s="74">
        <v>1</v>
      </c>
      <c r="Q1233" s="72"/>
      <c r="R1233" s="72">
        <v>1</v>
      </c>
      <c r="S1233" s="72"/>
      <c r="T1233" s="72"/>
      <c r="U1233" s="72"/>
      <c r="V1233" s="72"/>
      <c r="W1233" s="72"/>
      <c r="X1233" s="72"/>
      <c r="Y1233" s="72"/>
      <c r="Z1233" s="72"/>
      <c r="AA1233" s="72"/>
    </row>
    <row r="1234" spans="1:27" s="74" customFormat="1">
      <c r="A1234" s="72"/>
      <c r="B1234" s="72"/>
      <c r="C1234" s="72"/>
      <c r="D1234" s="6" t="s">
        <v>1947</v>
      </c>
      <c r="I1234" s="74">
        <v>1</v>
      </c>
      <c r="K1234" s="74">
        <v>1</v>
      </c>
      <c r="Q1234" s="72"/>
      <c r="R1234" s="72"/>
      <c r="S1234" s="72"/>
      <c r="T1234" s="72"/>
      <c r="U1234" s="72"/>
      <c r="V1234" s="72"/>
      <c r="W1234" s="72"/>
      <c r="X1234" s="72"/>
      <c r="Y1234" s="72"/>
      <c r="Z1234" s="72"/>
      <c r="AA1234" s="72"/>
    </row>
    <row r="1235" spans="1:27" s="74" customFormat="1">
      <c r="A1235" s="72"/>
      <c r="B1235" s="72"/>
      <c r="C1235" s="72"/>
      <c r="D1235" s="6" t="s">
        <v>1953</v>
      </c>
      <c r="N1235" s="74">
        <v>1</v>
      </c>
      <c r="Q1235" s="72"/>
      <c r="R1235" s="72"/>
      <c r="S1235" s="72"/>
      <c r="T1235" s="72"/>
      <c r="U1235" s="72"/>
      <c r="V1235" s="72"/>
      <c r="W1235" s="72"/>
      <c r="X1235" s="72"/>
      <c r="Y1235" s="72"/>
      <c r="Z1235" s="72"/>
      <c r="AA1235" s="72"/>
    </row>
    <row r="1236" spans="1:27" s="74" customFormat="1">
      <c r="A1236" s="72"/>
      <c r="B1236" s="72"/>
      <c r="C1236" s="72"/>
      <c r="D1236" s="6" t="s">
        <v>1956</v>
      </c>
      <c r="G1236" s="74">
        <v>1</v>
      </c>
      <c r="K1236" s="74">
        <v>1</v>
      </c>
      <c r="Q1236" s="72"/>
      <c r="R1236" s="72"/>
      <c r="S1236" s="72"/>
      <c r="T1236" s="72"/>
      <c r="U1236" s="72"/>
      <c r="V1236" s="72"/>
      <c r="W1236" s="72"/>
      <c r="X1236" s="72"/>
      <c r="Y1236" s="72"/>
      <c r="Z1236" s="72"/>
      <c r="AA1236" s="72"/>
    </row>
    <row r="1237" spans="1:27" s="74" customFormat="1">
      <c r="A1237" s="72"/>
      <c r="B1237" s="72"/>
      <c r="C1237" s="72"/>
      <c r="D1237" s="6" t="s">
        <v>1961</v>
      </c>
      <c r="F1237" s="74">
        <v>1</v>
      </c>
      <c r="I1237" s="74">
        <v>1</v>
      </c>
      <c r="Q1237" s="72"/>
      <c r="R1237" s="72"/>
      <c r="S1237" s="72">
        <v>1</v>
      </c>
      <c r="T1237" s="72"/>
      <c r="U1237" s="72"/>
      <c r="V1237" s="72"/>
      <c r="W1237" s="72"/>
      <c r="X1237" s="72"/>
      <c r="Y1237" s="72"/>
      <c r="Z1237" s="72"/>
      <c r="AA1237" s="72"/>
    </row>
    <row r="1238" spans="1:27" s="74" customFormat="1">
      <c r="A1238" s="72"/>
      <c r="B1238" s="72"/>
      <c r="C1238" s="72"/>
      <c r="D1238" s="6" t="s">
        <v>1970</v>
      </c>
      <c r="G1238" s="74">
        <v>1</v>
      </c>
      <c r="Q1238" s="72"/>
      <c r="R1238" s="72"/>
      <c r="S1238" s="72">
        <v>1</v>
      </c>
      <c r="T1238" s="72"/>
      <c r="U1238" s="72"/>
      <c r="V1238" s="72"/>
      <c r="W1238" s="72"/>
      <c r="X1238" s="72"/>
      <c r="Y1238" s="72"/>
      <c r="Z1238" s="72"/>
      <c r="AA1238" s="72"/>
    </row>
    <row r="1239" spans="1:27" s="74" customFormat="1">
      <c r="A1239" s="72"/>
      <c r="B1239" s="72"/>
      <c r="C1239" s="72"/>
      <c r="D1239" s="6" t="s">
        <v>1974</v>
      </c>
      <c r="G1239" s="74">
        <v>1</v>
      </c>
      <c r="Q1239" s="72"/>
      <c r="R1239" s="72"/>
      <c r="S1239" s="72"/>
      <c r="T1239" s="72"/>
      <c r="U1239" s="72"/>
      <c r="V1239" s="72"/>
      <c r="W1239" s="72"/>
      <c r="X1239" s="72"/>
      <c r="Y1239" s="72"/>
      <c r="Z1239" s="72"/>
      <c r="AA1239" s="72"/>
    </row>
    <row r="1240" spans="1:27" s="74" customFormat="1">
      <c r="A1240" s="72"/>
      <c r="B1240" s="72"/>
      <c r="C1240" s="72"/>
      <c r="D1240" s="6" t="s">
        <v>1988</v>
      </c>
      <c r="F1240" s="74">
        <v>1</v>
      </c>
      <c r="Q1240" s="72"/>
      <c r="R1240" s="72"/>
      <c r="S1240" s="72"/>
      <c r="T1240" s="72"/>
      <c r="U1240" s="72"/>
      <c r="V1240" s="72"/>
      <c r="W1240" s="72"/>
      <c r="X1240" s="72"/>
      <c r="Y1240" s="72"/>
      <c r="Z1240" s="72"/>
      <c r="AA1240" s="72"/>
    </row>
    <row r="1241" spans="1:27" s="74" customFormat="1">
      <c r="A1241" s="72"/>
      <c r="B1241" s="72"/>
      <c r="C1241" s="72"/>
      <c r="D1241" s="6" t="s">
        <v>1993</v>
      </c>
      <c r="J1241" s="74">
        <v>1</v>
      </c>
      <c r="Q1241" s="72"/>
      <c r="R1241" s="72"/>
      <c r="S1241" s="72"/>
      <c r="T1241" s="72"/>
      <c r="U1241" s="72"/>
      <c r="V1241" s="72"/>
      <c r="W1241" s="72"/>
      <c r="X1241" s="72"/>
      <c r="Y1241" s="72"/>
      <c r="Z1241" s="72"/>
      <c r="AA1241" s="72"/>
    </row>
    <row r="1242" spans="1:27" s="74" customFormat="1">
      <c r="A1242" s="72"/>
      <c r="B1242" s="72"/>
      <c r="C1242" s="72"/>
      <c r="D1242" s="6" t="s">
        <v>1996</v>
      </c>
      <c r="E1242" s="74">
        <v>1</v>
      </c>
      <c r="F1242" s="74">
        <v>1</v>
      </c>
      <c r="K1242" s="74">
        <v>1</v>
      </c>
      <c r="Q1242" s="72"/>
      <c r="R1242" s="72"/>
      <c r="S1242" s="72"/>
      <c r="T1242" s="72"/>
      <c r="U1242" s="72"/>
      <c r="V1242" s="72"/>
      <c r="W1242" s="72"/>
      <c r="X1242" s="72"/>
      <c r="Y1242" s="72"/>
      <c r="Z1242" s="72"/>
      <c r="AA1242" s="72"/>
    </row>
    <row r="1243" spans="1:27" s="74" customFormat="1">
      <c r="A1243" s="72"/>
      <c r="B1243" s="72"/>
      <c r="C1243" s="72"/>
      <c r="D1243" s="6" t="s">
        <v>1999</v>
      </c>
      <c r="N1243" s="74">
        <v>1</v>
      </c>
      <c r="Q1243" s="72"/>
      <c r="R1243" s="72"/>
      <c r="S1243" s="72"/>
      <c r="T1243" s="72"/>
      <c r="U1243" s="72"/>
      <c r="V1243" s="72"/>
      <c r="W1243" s="72"/>
      <c r="X1243" s="72"/>
      <c r="Y1243" s="72"/>
      <c r="Z1243" s="72"/>
      <c r="AA1243" s="72"/>
    </row>
    <row r="1244" spans="1:27" s="74" customFormat="1">
      <c r="A1244" s="72"/>
      <c r="B1244" s="72"/>
      <c r="C1244" s="72"/>
      <c r="D1244" s="6" t="s">
        <v>2002</v>
      </c>
      <c r="M1244" s="74">
        <v>1</v>
      </c>
      <c r="Q1244" s="72"/>
      <c r="R1244" s="72"/>
      <c r="S1244" s="72"/>
      <c r="T1244" s="72"/>
      <c r="U1244" s="72"/>
      <c r="V1244" s="72"/>
      <c r="W1244" s="72"/>
      <c r="X1244" s="72"/>
      <c r="Y1244" s="72"/>
      <c r="Z1244" s="72"/>
      <c r="AA1244" s="72"/>
    </row>
    <row r="1245" spans="1:27" s="74" customFormat="1">
      <c r="A1245" s="72"/>
      <c r="B1245" s="72"/>
      <c r="C1245" s="72"/>
      <c r="D1245" s="6" t="s">
        <v>2005</v>
      </c>
      <c r="E1245" s="74">
        <v>1</v>
      </c>
      <c r="Q1245" s="72"/>
      <c r="R1245" s="72"/>
      <c r="S1245" s="72"/>
      <c r="T1245" s="72"/>
      <c r="U1245" s="72"/>
      <c r="V1245" s="72"/>
      <c r="W1245" s="72"/>
      <c r="X1245" s="72"/>
      <c r="Y1245" s="72"/>
      <c r="Z1245" s="72"/>
      <c r="AA1245" s="72"/>
    </row>
    <row r="1246" spans="1:27" s="74" customFormat="1">
      <c r="A1246" s="72"/>
      <c r="B1246" s="72"/>
      <c r="C1246" s="72"/>
      <c r="D1246" s="6" t="s">
        <v>2010</v>
      </c>
      <c r="E1246" s="74">
        <v>1</v>
      </c>
      <c r="Q1246" s="72"/>
      <c r="R1246" s="72"/>
      <c r="S1246" s="72"/>
      <c r="T1246" s="72"/>
      <c r="U1246" s="72"/>
      <c r="V1246" s="72"/>
      <c r="W1246" s="72"/>
      <c r="X1246" s="72"/>
      <c r="Y1246" s="72"/>
      <c r="Z1246" s="72"/>
      <c r="AA1246" s="72"/>
    </row>
    <row r="1247" spans="1:27" s="74" customFormat="1">
      <c r="A1247" s="72"/>
      <c r="B1247" s="72"/>
      <c r="C1247" s="72"/>
      <c r="D1247" s="6" t="s">
        <v>2015</v>
      </c>
      <c r="H1247" s="74">
        <v>1</v>
      </c>
      <c r="Q1247" s="72"/>
      <c r="R1247" s="72"/>
      <c r="S1247" s="72"/>
      <c r="T1247" s="72"/>
      <c r="U1247" s="72"/>
      <c r="V1247" s="72"/>
      <c r="W1247" s="72"/>
      <c r="X1247" s="72"/>
      <c r="Y1247" s="72"/>
      <c r="Z1247" s="72"/>
      <c r="AA1247" s="72"/>
    </row>
    <row r="1248" spans="1:27" s="74" customFormat="1">
      <c r="A1248" s="72"/>
      <c r="B1248" s="72"/>
      <c r="C1248" s="72"/>
      <c r="D1248" s="6" t="s">
        <v>2018</v>
      </c>
      <c r="E1248" s="74">
        <v>1</v>
      </c>
      <c r="Q1248" s="72"/>
      <c r="R1248" s="72"/>
      <c r="S1248" s="72"/>
      <c r="T1248" s="72"/>
      <c r="U1248" s="72"/>
      <c r="V1248" s="72"/>
      <c r="W1248" s="72"/>
      <c r="X1248" s="72"/>
      <c r="Y1248" s="72"/>
      <c r="Z1248" s="72"/>
      <c r="AA1248" s="72"/>
    </row>
    <row r="1249" spans="1:27" s="74" customFormat="1">
      <c r="A1249" s="72"/>
      <c r="B1249" s="72"/>
      <c r="C1249" s="72"/>
      <c r="D1249" s="6" t="s">
        <v>2033</v>
      </c>
      <c r="G1249" s="74">
        <v>1</v>
      </c>
      <c r="Q1249" s="72"/>
      <c r="R1249" s="72"/>
      <c r="S1249" s="72"/>
      <c r="T1249" s="72"/>
      <c r="U1249" s="72"/>
      <c r="V1249" s="72"/>
      <c r="W1249" s="72"/>
      <c r="X1249" s="72"/>
      <c r="Y1249" s="72"/>
      <c r="Z1249" s="72"/>
      <c r="AA1249" s="72"/>
    </row>
    <row r="1250" spans="1:27" s="74" customFormat="1">
      <c r="A1250" s="72"/>
      <c r="B1250" s="72"/>
      <c r="C1250" s="72"/>
      <c r="D1250" s="6" t="s">
        <v>2037</v>
      </c>
      <c r="I1250" s="74">
        <v>1</v>
      </c>
      <c r="Q1250" s="72"/>
      <c r="R1250" s="72"/>
      <c r="S1250" s="72"/>
      <c r="T1250" s="72"/>
      <c r="U1250" s="72"/>
      <c r="V1250" s="72"/>
      <c r="W1250" s="72"/>
      <c r="X1250" s="72"/>
      <c r="Y1250" s="72"/>
      <c r="Z1250" s="72"/>
      <c r="AA1250" s="72"/>
    </row>
    <row r="1251" spans="1:27" s="74" customFormat="1">
      <c r="A1251" s="72"/>
      <c r="B1251" s="72"/>
      <c r="C1251" s="72"/>
      <c r="D1251" s="6" t="s">
        <v>2040</v>
      </c>
      <c r="G1251" s="74">
        <v>1</v>
      </c>
      <c r="K1251" s="74">
        <v>1</v>
      </c>
      <c r="Q1251" s="72"/>
      <c r="R1251" s="72"/>
      <c r="S1251" s="72"/>
      <c r="T1251" s="72"/>
      <c r="U1251" s="72"/>
      <c r="V1251" s="72"/>
      <c r="W1251" s="72"/>
      <c r="X1251" s="72"/>
      <c r="Y1251" s="72"/>
      <c r="Z1251" s="72"/>
      <c r="AA1251" s="72"/>
    </row>
    <row r="1252" spans="1:27" s="74" customFormat="1">
      <c r="A1252" s="72"/>
      <c r="B1252" s="72"/>
      <c r="C1252" s="72"/>
      <c r="D1252" s="6" t="s">
        <v>2048</v>
      </c>
      <c r="F1252" s="74">
        <v>1</v>
      </c>
      <c r="J1252" s="74">
        <v>1</v>
      </c>
      <c r="Q1252" s="72"/>
      <c r="R1252" s="72"/>
      <c r="S1252" s="72"/>
      <c r="T1252" s="72"/>
      <c r="U1252" s="72"/>
      <c r="V1252" s="72"/>
      <c r="W1252" s="72"/>
      <c r="X1252" s="72"/>
      <c r="Y1252" s="72"/>
      <c r="Z1252" s="72"/>
      <c r="AA1252" s="72"/>
    </row>
    <row r="1253" spans="1:27" s="74" customFormat="1">
      <c r="A1253" s="72"/>
      <c r="B1253" s="72"/>
      <c r="C1253" s="72"/>
      <c r="D1253" s="6" t="s">
        <v>2053</v>
      </c>
      <c r="E1253" s="74">
        <v>1</v>
      </c>
      <c r="G1253" s="74">
        <v>1</v>
      </c>
      <c r="M1253" s="74">
        <v>1</v>
      </c>
      <c r="Q1253" s="72"/>
      <c r="R1253" s="72"/>
      <c r="S1253" s="72"/>
      <c r="T1253" s="72"/>
      <c r="U1253" s="72"/>
      <c r="V1253" s="72"/>
      <c r="W1253" s="72"/>
      <c r="X1253" s="72"/>
      <c r="Y1253" s="72"/>
      <c r="Z1253" s="72"/>
      <c r="AA1253" s="72"/>
    </row>
    <row r="1254" spans="1:27" s="74" customFormat="1">
      <c r="A1254" s="72"/>
      <c r="B1254" s="72"/>
      <c r="C1254" s="72"/>
      <c r="D1254" s="6" t="s">
        <v>2056</v>
      </c>
      <c r="E1254" s="74">
        <v>1</v>
      </c>
      <c r="I1254" s="74">
        <v>1</v>
      </c>
      <c r="Q1254" s="72"/>
      <c r="R1254" s="72"/>
      <c r="S1254" s="72"/>
      <c r="T1254" s="72"/>
      <c r="U1254" s="72"/>
      <c r="V1254" s="72"/>
      <c r="W1254" s="72"/>
      <c r="X1254" s="72"/>
      <c r="Y1254" s="72"/>
      <c r="Z1254" s="72"/>
      <c r="AA1254" s="72"/>
    </row>
    <row r="1255" spans="1:27" s="74" customFormat="1">
      <c r="A1255" s="72"/>
      <c r="B1255" s="72"/>
      <c r="C1255" s="72"/>
      <c r="D1255" s="6" t="s">
        <v>2058</v>
      </c>
      <c r="K1255" s="74">
        <v>1</v>
      </c>
      <c r="Q1255" s="72"/>
      <c r="R1255" s="72"/>
      <c r="S1255" s="72"/>
      <c r="T1255" s="72"/>
      <c r="U1255" s="72"/>
      <c r="V1255" s="72"/>
      <c r="W1255" s="72"/>
      <c r="X1255" s="72"/>
      <c r="Y1255" s="72"/>
      <c r="Z1255" s="72"/>
      <c r="AA1255" s="72"/>
    </row>
    <row r="1256" spans="1:27" s="74" customFormat="1">
      <c r="A1256" s="72"/>
      <c r="B1256" s="72"/>
      <c r="C1256" s="72"/>
      <c r="D1256" s="6" t="s">
        <v>2062</v>
      </c>
      <c r="I1256" s="74">
        <v>1</v>
      </c>
      <c r="Q1256" s="72"/>
      <c r="R1256" s="72"/>
      <c r="S1256" s="72"/>
      <c r="T1256" s="72"/>
      <c r="U1256" s="72"/>
      <c r="V1256" s="72"/>
      <c r="W1256" s="72"/>
      <c r="X1256" s="72"/>
      <c r="Y1256" s="72"/>
      <c r="Z1256" s="72"/>
      <c r="AA1256" s="72"/>
    </row>
    <row r="1257" spans="1:27" s="74" customFormat="1">
      <c r="A1257" s="72"/>
      <c r="B1257" s="72"/>
      <c r="C1257" s="72"/>
      <c r="D1257" s="6" t="s">
        <v>2073</v>
      </c>
      <c r="G1257" s="74">
        <v>1</v>
      </c>
      <c r="Q1257" s="72"/>
      <c r="R1257" s="72"/>
      <c r="S1257" s="72"/>
      <c r="T1257" s="72"/>
      <c r="U1257" s="72"/>
      <c r="V1257" s="72"/>
      <c r="W1257" s="72"/>
      <c r="X1257" s="72"/>
      <c r="Y1257" s="72"/>
      <c r="Z1257" s="72"/>
      <c r="AA1257" s="72"/>
    </row>
    <row r="1258" spans="1:27" s="74" customFormat="1">
      <c r="A1258" s="72"/>
      <c r="B1258" s="72"/>
      <c r="C1258" s="72"/>
      <c r="D1258" s="6" t="s">
        <v>2077</v>
      </c>
      <c r="I1258" s="74">
        <v>1</v>
      </c>
      <c r="Q1258" s="72"/>
      <c r="R1258" s="72"/>
      <c r="S1258" s="72"/>
      <c r="T1258" s="72"/>
      <c r="U1258" s="72"/>
      <c r="V1258" s="72"/>
      <c r="W1258" s="72"/>
      <c r="X1258" s="72"/>
      <c r="Y1258" s="72"/>
      <c r="Z1258" s="72"/>
      <c r="AA1258" s="72"/>
    </row>
    <row r="1259" spans="1:27" s="74" customFormat="1">
      <c r="A1259" s="72"/>
      <c r="B1259" s="72"/>
      <c r="C1259" s="72"/>
      <c r="D1259" s="6" t="s">
        <v>2081</v>
      </c>
      <c r="G1259" s="74">
        <v>1</v>
      </c>
      <c r="L1259" s="74">
        <v>1</v>
      </c>
      <c r="Q1259" s="72"/>
      <c r="R1259" s="72"/>
      <c r="S1259" s="72"/>
      <c r="T1259" s="72"/>
      <c r="U1259" s="72"/>
      <c r="V1259" s="72"/>
      <c r="W1259" s="72"/>
      <c r="X1259" s="72"/>
      <c r="Y1259" s="72"/>
      <c r="Z1259" s="72"/>
      <c r="AA1259" s="72"/>
    </row>
    <row r="1260" spans="1:27" s="74" customFormat="1">
      <c r="A1260" s="72"/>
      <c r="B1260" s="72"/>
      <c r="C1260" s="72"/>
      <c r="D1260" s="6" t="s">
        <v>2086</v>
      </c>
      <c r="E1260" s="74">
        <v>1</v>
      </c>
      <c r="Q1260" s="72"/>
      <c r="R1260" s="72"/>
      <c r="S1260" s="72"/>
      <c r="T1260" s="72"/>
      <c r="U1260" s="72"/>
      <c r="V1260" s="72"/>
      <c r="W1260" s="72"/>
      <c r="X1260" s="72"/>
      <c r="Y1260" s="72"/>
      <c r="Z1260" s="72"/>
      <c r="AA1260" s="72"/>
    </row>
    <row r="1261" spans="1:27" s="74" customFormat="1">
      <c r="A1261" s="72"/>
      <c r="B1261" s="72"/>
      <c r="C1261" s="72"/>
      <c r="D1261" s="6" t="s">
        <v>2090</v>
      </c>
      <c r="F1261" s="74">
        <v>1</v>
      </c>
      <c r="G1261" s="74">
        <v>1</v>
      </c>
      <c r="Q1261" s="72"/>
      <c r="R1261" s="72"/>
      <c r="S1261" s="72"/>
      <c r="T1261" s="72"/>
      <c r="U1261" s="72"/>
      <c r="V1261" s="72"/>
      <c r="W1261" s="72"/>
      <c r="X1261" s="72"/>
      <c r="Y1261" s="72"/>
      <c r="Z1261" s="72"/>
      <c r="AA1261" s="72"/>
    </row>
    <row r="1262" spans="1:27" s="74" customFormat="1">
      <c r="A1262" s="72"/>
      <c r="B1262" s="72"/>
      <c r="C1262" s="72"/>
      <c r="D1262" s="6" t="s">
        <v>2097</v>
      </c>
      <c r="E1262" s="74">
        <v>1</v>
      </c>
      <c r="K1262" s="74">
        <v>1</v>
      </c>
      <c r="Q1262" s="72"/>
      <c r="R1262" s="72"/>
      <c r="S1262" s="72"/>
      <c r="T1262" s="72"/>
      <c r="U1262" s="72"/>
      <c r="V1262" s="72"/>
      <c r="W1262" s="72"/>
      <c r="X1262" s="72"/>
      <c r="Y1262" s="72"/>
      <c r="Z1262" s="72"/>
      <c r="AA1262" s="72"/>
    </row>
    <row r="1263" spans="1:27" s="74" customFormat="1">
      <c r="A1263" s="72"/>
      <c r="B1263" s="72"/>
      <c r="C1263" s="72"/>
      <c r="D1263" s="6" t="s">
        <v>2102</v>
      </c>
      <c r="E1263" s="74">
        <v>1</v>
      </c>
      <c r="M1263" s="74">
        <v>1</v>
      </c>
      <c r="Q1263" s="72"/>
      <c r="R1263" s="72"/>
      <c r="S1263" s="72"/>
      <c r="T1263" s="72"/>
      <c r="U1263" s="72"/>
      <c r="V1263" s="72"/>
      <c r="W1263" s="72"/>
      <c r="X1263" s="72"/>
      <c r="Y1263" s="72"/>
      <c r="Z1263" s="72"/>
      <c r="AA1263" s="72"/>
    </row>
    <row r="1264" spans="1:27" s="74" customFormat="1">
      <c r="A1264" s="72"/>
      <c r="B1264" s="72"/>
      <c r="C1264" s="72"/>
      <c r="D1264" s="6" t="s">
        <v>2109</v>
      </c>
      <c r="F1264" s="74">
        <v>1</v>
      </c>
      <c r="Q1264" s="72"/>
      <c r="R1264" s="72"/>
      <c r="S1264" s="72"/>
      <c r="T1264" s="72"/>
      <c r="U1264" s="72"/>
      <c r="V1264" s="72"/>
      <c r="W1264" s="72"/>
      <c r="X1264" s="72"/>
      <c r="Y1264" s="72"/>
      <c r="Z1264" s="72"/>
      <c r="AA1264" s="72"/>
    </row>
    <row r="1265" spans="1:27" s="74" customFormat="1">
      <c r="A1265" s="72"/>
      <c r="B1265" s="72"/>
      <c r="C1265" s="72"/>
      <c r="D1265" s="6" t="s">
        <v>2117</v>
      </c>
      <c r="Q1265" s="72"/>
      <c r="R1265" s="72">
        <v>1</v>
      </c>
      <c r="S1265" s="72"/>
      <c r="T1265" s="72"/>
      <c r="U1265" s="72"/>
      <c r="V1265" s="72"/>
      <c r="W1265" s="72"/>
      <c r="X1265" s="72"/>
      <c r="Y1265" s="72"/>
      <c r="Z1265" s="72"/>
      <c r="AA1265" s="72"/>
    </row>
    <row r="1266" spans="1:27" s="74" customFormat="1">
      <c r="A1266" s="72"/>
      <c r="B1266" s="72"/>
      <c r="C1266" s="72"/>
      <c r="D1266" s="6" t="s">
        <v>2119</v>
      </c>
      <c r="F1266" s="74">
        <v>1</v>
      </c>
      <c r="Q1266" s="72"/>
      <c r="R1266" s="72"/>
      <c r="S1266" s="72"/>
      <c r="T1266" s="72"/>
      <c r="U1266" s="72"/>
      <c r="V1266" s="72"/>
      <c r="W1266" s="72"/>
      <c r="X1266" s="72"/>
      <c r="Y1266" s="72"/>
      <c r="Z1266" s="72"/>
      <c r="AA1266" s="72"/>
    </row>
    <row r="1267" spans="1:27" s="74" customFormat="1">
      <c r="A1267" s="72"/>
      <c r="B1267" s="72"/>
      <c r="C1267" s="72"/>
      <c r="D1267" s="6" t="s">
        <v>2124</v>
      </c>
      <c r="G1267" s="74">
        <v>1</v>
      </c>
      <c r="Q1267" s="72"/>
      <c r="R1267" s="72"/>
      <c r="S1267" s="72"/>
      <c r="T1267" s="72"/>
      <c r="U1267" s="72"/>
      <c r="V1267" s="72"/>
      <c r="W1267" s="72"/>
      <c r="X1267" s="72"/>
      <c r="Y1267" s="72"/>
      <c r="Z1267" s="72"/>
      <c r="AA1267" s="72"/>
    </row>
    <row r="1268" spans="1:27" s="74" customFormat="1">
      <c r="A1268" s="72"/>
      <c r="B1268" s="72"/>
      <c r="C1268" s="72"/>
      <c r="D1268" s="6" t="s">
        <v>2131</v>
      </c>
      <c r="F1268" s="74">
        <v>1</v>
      </c>
      <c r="M1268" s="74">
        <v>1</v>
      </c>
      <c r="Q1268" s="72"/>
      <c r="R1268" s="72"/>
      <c r="S1268" s="72"/>
      <c r="T1268" s="72"/>
      <c r="U1268" s="72"/>
      <c r="V1268" s="72"/>
      <c r="W1268" s="72"/>
      <c r="X1268" s="72"/>
      <c r="Y1268" s="72"/>
      <c r="Z1268" s="72"/>
      <c r="AA1268" s="72"/>
    </row>
    <row r="1269" spans="1:27" s="74" customFormat="1">
      <c r="A1269" s="72"/>
      <c r="B1269" s="72"/>
      <c r="C1269" s="72"/>
      <c r="D1269" s="6" t="s">
        <v>2136</v>
      </c>
      <c r="E1269" s="74">
        <v>1</v>
      </c>
      <c r="M1269" s="74">
        <v>1</v>
      </c>
      <c r="Q1269" s="72"/>
      <c r="R1269" s="72"/>
      <c r="S1269" s="72"/>
      <c r="T1269" s="72"/>
      <c r="U1269" s="72"/>
      <c r="V1269" s="72"/>
      <c r="W1269" s="72"/>
      <c r="X1269" s="72"/>
      <c r="Y1269" s="72"/>
      <c r="Z1269" s="72"/>
      <c r="AA1269" s="72"/>
    </row>
    <row r="1270" spans="1:27" s="74" customFormat="1">
      <c r="A1270" s="72"/>
      <c r="B1270" s="72"/>
      <c r="C1270" s="72"/>
      <c r="D1270" s="6" t="s">
        <v>2145</v>
      </c>
      <c r="K1270" s="74">
        <v>1</v>
      </c>
      <c r="Q1270" s="72"/>
      <c r="R1270" s="72"/>
      <c r="S1270" s="72">
        <v>1</v>
      </c>
      <c r="T1270" s="72"/>
      <c r="U1270" s="72"/>
      <c r="V1270" s="72"/>
      <c r="W1270" s="72"/>
      <c r="X1270" s="72"/>
      <c r="Y1270" s="72"/>
      <c r="Z1270" s="72"/>
      <c r="AA1270" s="72"/>
    </row>
    <row r="1271" spans="1:27" s="74" customFormat="1">
      <c r="A1271" s="72"/>
      <c r="B1271" s="72"/>
      <c r="C1271" s="72"/>
      <c r="D1271" s="6" t="s">
        <v>2148</v>
      </c>
      <c r="K1271" s="74">
        <v>1</v>
      </c>
      <c r="Q1271" s="72"/>
      <c r="R1271" s="72"/>
      <c r="S1271" s="72"/>
      <c r="T1271" s="72"/>
      <c r="U1271" s="72"/>
      <c r="V1271" s="72"/>
      <c r="W1271" s="72"/>
      <c r="X1271" s="72"/>
      <c r="Y1271" s="72"/>
      <c r="Z1271" s="72"/>
      <c r="AA1271" s="72"/>
    </row>
    <row r="1272" spans="1:27" s="74" customFormat="1">
      <c r="A1272" s="72"/>
      <c r="B1272" s="72"/>
      <c r="C1272" s="72"/>
      <c r="D1272" s="6" t="s">
        <v>2152</v>
      </c>
      <c r="Q1272" s="72"/>
      <c r="R1272" s="72"/>
      <c r="S1272" s="72">
        <v>1</v>
      </c>
      <c r="T1272" s="72"/>
      <c r="U1272" s="72"/>
      <c r="V1272" s="72"/>
      <c r="W1272" s="72"/>
      <c r="X1272" s="72"/>
      <c r="Y1272" s="72"/>
      <c r="Z1272" s="72"/>
      <c r="AA1272" s="72"/>
    </row>
    <row r="1273" spans="1:27" s="74" customFormat="1">
      <c r="A1273" s="72"/>
      <c r="B1273" s="72"/>
      <c r="C1273" s="72"/>
      <c r="D1273" s="6" t="s">
        <v>2163</v>
      </c>
      <c r="F1273" s="74">
        <v>1</v>
      </c>
      <c r="G1273" s="74">
        <v>1</v>
      </c>
      <c r="Q1273" s="72"/>
      <c r="R1273" s="72"/>
      <c r="S1273" s="72"/>
      <c r="T1273" s="72"/>
      <c r="U1273" s="72"/>
      <c r="V1273" s="72"/>
      <c r="W1273" s="72"/>
      <c r="X1273" s="72"/>
      <c r="Y1273" s="72"/>
      <c r="Z1273" s="72"/>
      <c r="AA1273" s="72"/>
    </row>
    <row r="1274" spans="1:27" s="74" customFormat="1">
      <c r="A1274" s="72"/>
      <c r="B1274" s="72"/>
      <c r="C1274" s="72"/>
      <c r="D1274" s="6" t="s">
        <v>2165</v>
      </c>
      <c r="E1274" s="74">
        <v>1</v>
      </c>
      <c r="G1274" s="74">
        <v>1</v>
      </c>
      <c r="Q1274" s="72"/>
      <c r="R1274" s="72"/>
      <c r="S1274" s="72"/>
      <c r="T1274" s="72"/>
      <c r="U1274" s="72"/>
      <c r="V1274" s="72"/>
      <c r="W1274" s="72"/>
      <c r="X1274" s="72"/>
      <c r="Y1274" s="72"/>
      <c r="Z1274" s="72"/>
      <c r="AA1274" s="72"/>
    </row>
    <row r="1275" spans="1:27" s="74" customFormat="1">
      <c r="A1275" s="72"/>
      <c r="B1275" s="72"/>
      <c r="C1275" s="72"/>
      <c r="D1275" s="6" t="s">
        <v>2171</v>
      </c>
      <c r="N1275" s="74">
        <v>1</v>
      </c>
      <c r="Q1275" s="72"/>
      <c r="R1275" s="72"/>
      <c r="S1275" s="72"/>
      <c r="T1275" s="72"/>
      <c r="U1275" s="72"/>
      <c r="V1275" s="72"/>
      <c r="W1275" s="72"/>
      <c r="X1275" s="72"/>
      <c r="Y1275" s="72"/>
      <c r="Z1275" s="72"/>
      <c r="AA1275" s="72"/>
    </row>
    <row r="1276" spans="1:27" s="74" customFormat="1">
      <c r="A1276" s="72"/>
      <c r="B1276" s="72"/>
      <c r="C1276" s="72"/>
      <c r="D1276" s="6" t="s">
        <v>2182</v>
      </c>
      <c r="G1276" s="74">
        <v>1</v>
      </c>
      <c r="Q1276" s="72"/>
      <c r="R1276" s="72"/>
      <c r="S1276" s="72"/>
      <c r="T1276" s="72"/>
      <c r="U1276" s="72"/>
      <c r="V1276" s="72"/>
      <c r="W1276" s="72"/>
      <c r="X1276" s="72"/>
      <c r="Y1276" s="72"/>
      <c r="Z1276" s="72"/>
      <c r="AA1276" s="72"/>
    </row>
    <row r="1277" spans="1:27" s="74" customFormat="1">
      <c r="A1277" s="72"/>
      <c r="B1277" s="72"/>
      <c r="C1277" s="72"/>
      <c r="D1277" s="6" t="s">
        <v>2194</v>
      </c>
      <c r="K1277" s="74">
        <v>1</v>
      </c>
      <c r="Q1277" s="72"/>
      <c r="R1277" s="72"/>
      <c r="S1277" s="72"/>
      <c r="T1277" s="72"/>
      <c r="U1277" s="72"/>
      <c r="V1277" s="72"/>
      <c r="W1277" s="72"/>
      <c r="X1277" s="72"/>
      <c r="Y1277" s="72"/>
      <c r="Z1277" s="72"/>
      <c r="AA1277" s="72"/>
    </row>
    <row r="1278" spans="1:27" s="74" customFormat="1">
      <c r="A1278" s="72"/>
      <c r="B1278" s="72"/>
      <c r="C1278" s="72"/>
      <c r="D1278" s="6" t="s">
        <v>2200</v>
      </c>
      <c r="E1278" s="74">
        <v>1</v>
      </c>
      <c r="Q1278" s="72"/>
      <c r="R1278" s="72"/>
      <c r="S1278" s="72"/>
      <c r="T1278" s="72"/>
      <c r="U1278" s="72"/>
      <c r="V1278" s="72"/>
      <c r="W1278" s="72"/>
      <c r="X1278" s="72"/>
      <c r="Y1278" s="72"/>
      <c r="Z1278" s="72"/>
      <c r="AA1278" s="72"/>
    </row>
    <row r="1279" spans="1:27" s="74" customFormat="1">
      <c r="A1279" s="72"/>
      <c r="B1279" s="72"/>
      <c r="C1279" s="72"/>
      <c r="D1279" s="6" t="s">
        <v>2204</v>
      </c>
      <c r="Q1279" s="72">
        <v>1</v>
      </c>
      <c r="R1279" s="72"/>
      <c r="S1279" s="72"/>
      <c r="T1279" s="72"/>
      <c r="U1279" s="72"/>
      <c r="V1279" s="72"/>
      <c r="W1279" s="72"/>
      <c r="X1279" s="72"/>
      <c r="Y1279" s="72"/>
      <c r="Z1279" s="72"/>
      <c r="AA1279" s="72"/>
    </row>
    <row r="1280" spans="1:27" s="74" customFormat="1">
      <c r="A1280" s="72"/>
      <c r="B1280" s="72"/>
      <c r="C1280" s="72"/>
      <c r="D1280" s="6" t="s">
        <v>2207</v>
      </c>
      <c r="G1280" s="74">
        <v>1</v>
      </c>
      <c r="Q1280" s="72"/>
      <c r="R1280" s="72"/>
      <c r="S1280" s="72"/>
      <c r="T1280" s="72"/>
      <c r="U1280" s="72"/>
      <c r="V1280" s="72"/>
      <c r="W1280" s="72"/>
      <c r="X1280" s="72"/>
      <c r="Y1280" s="72"/>
      <c r="Z1280" s="72"/>
      <c r="AA1280" s="72"/>
    </row>
    <row r="1281" spans="1:27" s="74" customFormat="1">
      <c r="A1281" s="72"/>
      <c r="B1281" s="72"/>
      <c r="C1281" s="72"/>
      <c r="D1281" s="6" t="s">
        <v>2211</v>
      </c>
      <c r="M1281" s="74">
        <v>1</v>
      </c>
      <c r="Q1281" s="72"/>
      <c r="R1281" s="72"/>
      <c r="S1281" s="72"/>
      <c r="T1281" s="72"/>
      <c r="U1281" s="72"/>
      <c r="V1281" s="72"/>
      <c r="W1281" s="72"/>
      <c r="X1281" s="72"/>
      <c r="Y1281" s="72"/>
      <c r="Z1281" s="72"/>
      <c r="AA1281" s="72"/>
    </row>
    <row r="1282" spans="1:27" s="74" customFormat="1">
      <c r="A1282" s="72"/>
      <c r="B1282" s="72"/>
      <c r="C1282" s="72"/>
      <c r="D1282" s="6" t="s">
        <v>2217</v>
      </c>
      <c r="G1282" s="74">
        <v>1</v>
      </c>
      <c r="K1282" s="74">
        <v>1</v>
      </c>
      <c r="Q1282" s="72"/>
      <c r="R1282" s="72"/>
      <c r="S1282" s="72"/>
      <c r="T1282" s="72"/>
      <c r="U1282" s="72"/>
      <c r="V1282" s="72"/>
      <c r="W1282" s="72"/>
      <c r="X1282" s="72"/>
      <c r="Y1282" s="72"/>
      <c r="Z1282" s="72"/>
      <c r="AA1282" s="72"/>
    </row>
    <row r="1283" spans="1:27">
      <c r="D1283" s="6" t="s">
        <v>757</v>
      </c>
      <c r="I1283" s="74">
        <v>1</v>
      </c>
    </row>
    <row r="1284" spans="1:27">
      <c r="D1284" s="6" t="s">
        <v>2224</v>
      </c>
      <c r="E1284" s="74">
        <v>1</v>
      </c>
    </row>
    <row r="1285" spans="1:27">
      <c r="D1285" s="6" t="s">
        <v>2227</v>
      </c>
      <c r="F1285" s="74">
        <v>1</v>
      </c>
    </row>
    <row r="1286" spans="1:27">
      <c r="D1286" s="6" t="s">
        <v>2233</v>
      </c>
      <c r="E1286" s="74">
        <v>1</v>
      </c>
      <c r="F1286" s="74">
        <v>1</v>
      </c>
    </row>
    <row r="1287" spans="1:27">
      <c r="D1287" s="6" t="s">
        <v>2237</v>
      </c>
      <c r="G1287" s="74">
        <v>1</v>
      </c>
    </row>
    <row r="1288" spans="1:27">
      <c r="D1288" s="6" t="s">
        <v>2239</v>
      </c>
      <c r="G1288" s="74">
        <v>1</v>
      </c>
    </row>
    <row r="1289" spans="1:27">
      <c r="D1289" s="6" t="s">
        <v>2245</v>
      </c>
      <c r="E1289" s="74">
        <v>1</v>
      </c>
      <c r="F1289" s="74">
        <v>1</v>
      </c>
    </row>
    <row r="1290" spans="1:27">
      <c r="D1290" s="6" t="s">
        <v>2248</v>
      </c>
      <c r="E1290" s="74">
        <v>1</v>
      </c>
      <c r="G1290" s="74">
        <v>1</v>
      </c>
    </row>
    <row r="1291" spans="1:27">
      <c r="D1291" s="6" t="s">
        <v>2257</v>
      </c>
      <c r="H1291" s="74">
        <v>1</v>
      </c>
      <c r="L1291" s="74">
        <v>1</v>
      </c>
    </row>
    <row r="1292" spans="1:27">
      <c r="D1292" s="6" t="s">
        <v>2260</v>
      </c>
      <c r="F1292" s="74">
        <v>1</v>
      </c>
      <c r="G1292" s="74">
        <v>1</v>
      </c>
    </row>
    <row r="1293" spans="1:27">
      <c r="D1293" s="6" t="s">
        <v>2265</v>
      </c>
      <c r="G1293" s="74">
        <v>1</v>
      </c>
    </row>
    <row r="1294" spans="1:27">
      <c r="D1294" s="6" t="s">
        <v>2269</v>
      </c>
      <c r="G1294" s="74">
        <v>1</v>
      </c>
      <c r="K1294" s="74">
        <v>1</v>
      </c>
      <c r="M1294" s="74">
        <v>1</v>
      </c>
    </row>
    <row r="1295" spans="1:27">
      <c r="D1295" s="6" t="s">
        <v>2278</v>
      </c>
      <c r="F1295" s="74">
        <v>1</v>
      </c>
    </row>
    <row r="1296" spans="1:27">
      <c r="D1296" s="6" t="s">
        <v>2283</v>
      </c>
      <c r="E1296" s="74">
        <v>1</v>
      </c>
      <c r="K1296" s="74">
        <v>1</v>
      </c>
    </row>
    <row r="1297" spans="1:27">
      <c r="D1297" s="6" t="s">
        <v>2286</v>
      </c>
      <c r="E1297" s="90"/>
      <c r="F1297" s="90">
        <v>1</v>
      </c>
      <c r="G1297" s="90"/>
      <c r="H1297" s="90"/>
      <c r="I1297" s="90"/>
      <c r="J1297" s="90"/>
      <c r="K1297" s="90"/>
      <c r="L1297" s="90"/>
      <c r="M1297" s="90"/>
      <c r="N1297" s="90"/>
      <c r="O1297" s="90"/>
      <c r="P1297" s="90"/>
      <c r="Q1297" s="90"/>
      <c r="R1297" s="90"/>
    </row>
    <row r="1298" spans="1:27">
      <c r="D1298" s="6" t="s">
        <v>2288</v>
      </c>
      <c r="I1298" s="74">
        <v>1</v>
      </c>
    </row>
    <row r="1299" spans="1:27" s="74" customFormat="1">
      <c r="A1299" s="72"/>
      <c r="B1299" s="72"/>
      <c r="C1299" s="72"/>
      <c r="D1299" s="6" t="s">
        <v>2290</v>
      </c>
      <c r="K1299" s="74">
        <v>1</v>
      </c>
      <c r="Q1299" s="72"/>
      <c r="R1299" s="72"/>
      <c r="S1299" s="72"/>
      <c r="T1299" s="72"/>
      <c r="U1299" s="72"/>
      <c r="V1299" s="72"/>
      <c r="W1299" s="72"/>
      <c r="X1299" s="72"/>
      <c r="Y1299" s="72"/>
      <c r="Z1299" s="72"/>
      <c r="AA1299" s="72"/>
    </row>
    <row r="1300" spans="1:27" s="74" customFormat="1">
      <c r="A1300" s="72"/>
      <c r="B1300" s="72"/>
      <c r="C1300" s="72"/>
      <c r="D1300" s="6" t="s">
        <v>2295</v>
      </c>
      <c r="G1300" s="74">
        <v>1</v>
      </c>
      <c r="Q1300" s="72"/>
      <c r="R1300" s="72"/>
      <c r="S1300" s="72"/>
      <c r="T1300" s="72"/>
      <c r="U1300" s="72"/>
      <c r="V1300" s="72"/>
      <c r="W1300" s="72"/>
      <c r="X1300" s="72"/>
      <c r="Y1300" s="72"/>
      <c r="Z1300" s="72"/>
      <c r="AA1300" s="72"/>
    </row>
    <row r="1301" spans="1:27" s="74" customFormat="1">
      <c r="A1301" s="72"/>
      <c r="B1301" s="72"/>
      <c r="C1301" s="72"/>
      <c r="D1301" s="6" t="s">
        <v>2303</v>
      </c>
      <c r="E1301" s="74">
        <v>1</v>
      </c>
      <c r="M1301" s="74">
        <v>1</v>
      </c>
      <c r="Q1301" s="72"/>
      <c r="R1301" s="72"/>
      <c r="S1301" s="72"/>
      <c r="T1301" s="72"/>
      <c r="U1301" s="72"/>
      <c r="V1301" s="72"/>
      <c r="W1301" s="72"/>
      <c r="X1301" s="72"/>
      <c r="Y1301" s="72"/>
      <c r="Z1301" s="72"/>
      <c r="AA1301" s="72"/>
    </row>
    <row r="1302" spans="1:27" s="74" customFormat="1">
      <c r="A1302" s="72"/>
      <c r="B1302" s="72"/>
      <c r="C1302" s="72"/>
      <c r="D1302" s="6" t="s">
        <v>2307</v>
      </c>
      <c r="G1302" s="74">
        <v>1</v>
      </c>
      <c r="Q1302" s="72"/>
      <c r="R1302" s="72"/>
      <c r="S1302" s="72"/>
      <c r="T1302" s="72"/>
      <c r="U1302" s="72"/>
      <c r="V1302" s="72"/>
      <c r="W1302" s="72"/>
      <c r="X1302" s="72"/>
      <c r="Y1302" s="72"/>
      <c r="Z1302" s="72"/>
      <c r="AA1302" s="72"/>
    </row>
    <row r="1303" spans="1:27" s="74" customFormat="1">
      <c r="A1303" s="72"/>
      <c r="B1303" s="72"/>
      <c r="C1303" s="72"/>
      <c r="D1303" s="6" t="s">
        <v>2310</v>
      </c>
      <c r="E1303" s="74">
        <v>1</v>
      </c>
      <c r="I1303" s="74">
        <v>1</v>
      </c>
      <c r="Q1303" s="72"/>
      <c r="R1303" s="72"/>
      <c r="S1303" s="72">
        <v>1</v>
      </c>
      <c r="T1303" s="72"/>
      <c r="U1303" s="72"/>
      <c r="V1303" s="72"/>
      <c r="W1303" s="72"/>
      <c r="X1303" s="72"/>
      <c r="Y1303" s="72"/>
      <c r="Z1303" s="72"/>
      <c r="AA1303" s="72"/>
    </row>
    <row r="1304" spans="1:27" s="74" customFormat="1">
      <c r="A1304" s="72"/>
      <c r="B1304" s="72"/>
      <c r="C1304" s="72"/>
      <c r="D1304" s="6" t="s">
        <v>2312</v>
      </c>
      <c r="O1304" s="74">
        <v>1</v>
      </c>
      <c r="Q1304" s="72"/>
      <c r="R1304" s="72"/>
      <c r="S1304" s="72"/>
      <c r="T1304" s="72"/>
      <c r="U1304" s="72"/>
      <c r="V1304" s="72"/>
      <c r="W1304" s="72"/>
      <c r="X1304" s="72"/>
      <c r="Y1304" s="72"/>
      <c r="Z1304" s="72"/>
      <c r="AA1304" s="72"/>
    </row>
    <row r="1305" spans="1:27" s="74" customFormat="1">
      <c r="A1305" s="72"/>
      <c r="B1305" s="72"/>
      <c r="C1305" s="72"/>
      <c r="D1305" s="6" t="s">
        <v>2315</v>
      </c>
      <c r="K1305" s="74">
        <v>1</v>
      </c>
      <c r="Q1305" s="72"/>
      <c r="R1305" s="72"/>
      <c r="S1305" s="72">
        <v>1</v>
      </c>
      <c r="T1305" s="72"/>
      <c r="U1305" s="72"/>
      <c r="V1305" s="72"/>
      <c r="W1305" s="72"/>
      <c r="X1305" s="72"/>
      <c r="Y1305" s="72"/>
      <c r="Z1305" s="72"/>
      <c r="AA1305" s="72"/>
    </row>
    <row r="1306" spans="1:27" s="74" customFormat="1">
      <c r="A1306" s="72"/>
      <c r="B1306" s="72"/>
      <c r="C1306" s="72"/>
      <c r="D1306" s="6" t="s">
        <v>2312</v>
      </c>
      <c r="O1306" s="74">
        <v>1</v>
      </c>
      <c r="Q1306" s="72"/>
      <c r="R1306" s="72"/>
      <c r="S1306" s="72"/>
      <c r="T1306" s="72"/>
      <c r="U1306" s="72"/>
      <c r="V1306" s="72"/>
      <c r="W1306" s="72"/>
      <c r="X1306" s="72"/>
      <c r="Y1306" s="72"/>
      <c r="Z1306" s="72"/>
      <c r="AA1306" s="72"/>
    </row>
    <row r="1307" spans="1:27" s="74" customFormat="1">
      <c r="A1307" s="72"/>
      <c r="B1307" s="72"/>
      <c r="C1307" s="72"/>
      <c r="D1307" s="6" t="s">
        <v>2335</v>
      </c>
      <c r="K1307" s="74">
        <v>1</v>
      </c>
      <c r="Q1307" s="72"/>
      <c r="R1307" s="72"/>
      <c r="S1307" s="72"/>
      <c r="T1307" s="72"/>
      <c r="U1307" s="72"/>
      <c r="V1307" s="72"/>
      <c r="W1307" s="72"/>
      <c r="X1307" s="72"/>
      <c r="Y1307" s="72"/>
      <c r="Z1307" s="72"/>
      <c r="AA1307" s="72"/>
    </row>
    <row r="1308" spans="1:27" s="74" customFormat="1">
      <c r="A1308" s="72"/>
      <c r="B1308" s="72"/>
      <c r="C1308" s="72"/>
      <c r="D1308" s="6" t="s">
        <v>2340</v>
      </c>
      <c r="E1308" s="74">
        <v>1</v>
      </c>
      <c r="H1308" s="74">
        <v>1</v>
      </c>
      <c r="Q1308" s="72"/>
      <c r="R1308" s="72"/>
      <c r="S1308" s="72"/>
      <c r="T1308" s="72"/>
      <c r="U1308" s="72"/>
      <c r="V1308" s="72"/>
      <c r="W1308" s="72"/>
      <c r="X1308" s="72"/>
      <c r="Y1308" s="72"/>
      <c r="Z1308" s="72"/>
      <c r="AA1308" s="72"/>
    </row>
    <row r="1309" spans="1:27" s="74" customFormat="1">
      <c r="A1309" s="72"/>
      <c r="B1309" s="72"/>
      <c r="C1309" s="72"/>
      <c r="D1309" s="6" t="s">
        <v>2344</v>
      </c>
      <c r="E1309" s="74">
        <v>1</v>
      </c>
      <c r="G1309" s="74">
        <v>1</v>
      </c>
      <c r="M1309" s="74">
        <v>1</v>
      </c>
      <c r="Q1309" s="72"/>
      <c r="R1309" s="72"/>
      <c r="S1309" s="72"/>
      <c r="T1309" s="72"/>
      <c r="U1309" s="72"/>
      <c r="V1309" s="72"/>
      <c r="W1309" s="72"/>
      <c r="X1309" s="72"/>
      <c r="Y1309" s="72"/>
      <c r="Z1309" s="72"/>
      <c r="AA1309" s="72"/>
    </row>
    <row r="1310" spans="1:27" s="74" customFormat="1">
      <c r="A1310" s="72"/>
      <c r="B1310" s="72"/>
      <c r="C1310" s="72"/>
      <c r="D1310" s="6" t="s">
        <v>2346</v>
      </c>
      <c r="F1310" s="74">
        <v>1</v>
      </c>
      <c r="K1310" s="74">
        <v>1</v>
      </c>
      <c r="Q1310" s="72"/>
      <c r="R1310" s="72"/>
      <c r="S1310" s="72"/>
      <c r="T1310" s="72"/>
      <c r="U1310" s="72"/>
      <c r="V1310" s="72"/>
      <c r="W1310" s="72"/>
      <c r="X1310" s="72"/>
      <c r="Y1310" s="72"/>
      <c r="Z1310" s="72"/>
      <c r="AA1310" s="72"/>
    </row>
    <row r="1311" spans="1:27" s="74" customFormat="1">
      <c r="A1311" s="72"/>
      <c r="B1311" s="72"/>
      <c r="C1311" s="72"/>
      <c r="D1311" s="6" t="s">
        <v>2349</v>
      </c>
      <c r="I1311" s="74">
        <v>1</v>
      </c>
      <c r="K1311" s="74">
        <v>1</v>
      </c>
      <c r="Q1311" s="72"/>
      <c r="R1311" s="72"/>
      <c r="S1311" s="72"/>
      <c r="T1311" s="72"/>
      <c r="U1311" s="72"/>
      <c r="V1311" s="72"/>
      <c r="W1311" s="72"/>
      <c r="X1311" s="72"/>
      <c r="Y1311" s="72"/>
      <c r="Z1311" s="72"/>
      <c r="AA1311" s="72"/>
    </row>
    <row r="1312" spans="1:27" s="74" customFormat="1">
      <c r="A1312" s="72"/>
      <c r="B1312" s="72"/>
      <c r="C1312" s="72"/>
      <c r="D1312" s="6" t="s">
        <v>2357</v>
      </c>
      <c r="E1312" s="74">
        <v>1</v>
      </c>
      <c r="G1312" s="74">
        <v>1</v>
      </c>
      <c r="M1312" s="74">
        <v>1</v>
      </c>
      <c r="Q1312" s="72"/>
      <c r="R1312" s="72"/>
      <c r="S1312" s="72"/>
      <c r="T1312" s="72"/>
      <c r="U1312" s="72"/>
      <c r="V1312" s="72"/>
      <c r="W1312" s="72"/>
      <c r="X1312" s="72"/>
      <c r="Y1312" s="72"/>
      <c r="Z1312" s="72"/>
      <c r="AA1312" s="72"/>
    </row>
    <row r="1313" spans="1:27" s="74" customFormat="1">
      <c r="A1313" s="72"/>
      <c r="B1313" s="72"/>
      <c r="C1313" s="72"/>
      <c r="D1313" s="6" t="s">
        <v>2363</v>
      </c>
      <c r="L1313" s="74">
        <v>1</v>
      </c>
      <c r="Q1313" s="72"/>
      <c r="R1313" s="72"/>
      <c r="S1313" s="72"/>
      <c r="T1313" s="72"/>
      <c r="U1313" s="72"/>
      <c r="V1313" s="72"/>
      <c r="W1313" s="72"/>
      <c r="X1313" s="72"/>
      <c r="Y1313" s="72"/>
      <c r="Z1313" s="72"/>
      <c r="AA1313" s="72"/>
    </row>
    <row r="1314" spans="1:27" s="74" customFormat="1">
      <c r="A1314" s="72"/>
      <c r="B1314" s="72"/>
      <c r="C1314" s="72"/>
      <c r="D1314" s="6" t="s">
        <v>2367</v>
      </c>
      <c r="G1314" s="74">
        <v>1</v>
      </c>
      <c r="Q1314" s="72"/>
      <c r="R1314" s="72"/>
      <c r="S1314" s="72"/>
      <c r="T1314" s="72"/>
      <c r="U1314" s="72"/>
      <c r="V1314" s="72"/>
      <c r="W1314" s="72"/>
      <c r="X1314" s="72"/>
      <c r="Y1314" s="72"/>
      <c r="Z1314" s="72"/>
      <c r="AA1314" s="72"/>
    </row>
    <row r="1315" spans="1:27" s="74" customFormat="1">
      <c r="A1315" s="72"/>
      <c r="B1315" s="72"/>
      <c r="C1315" s="72"/>
      <c r="D1315" s="6" t="s">
        <v>2371</v>
      </c>
      <c r="E1315" s="74">
        <v>1</v>
      </c>
      <c r="Q1315" s="72"/>
      <c r="R1315" s="72"/>
      <c r="S1315" s="72"/>
      <c r="T1315" s="72"/>
      <c r="U1315" s="72"/>
      <c r="V1315" s="72"/>
      <c r="W1315" s="72"/>
      <c r="X1315" s="72"/>
      <c r="Y1315" s="72"/>
      <c r="Z1315" s="72"/>
      <c r="AA1315" s="72"/>
    </row>
    <row r="1316" spans="1:27" s="74" customFormat="1">
      <c r="A1316" s="72"/>
      <c r="B1316" s="72"/>
      <c r="C1316" s="72"/>
      <c r="D1316" s="6" t="s">
        <v>2375</v>
      </c>
      <c r="I1316" s="74">
        <v>1</v>
      </c>
      <c r="Q1316" s="72"/>
      <c r="R1316" s="72"/>
      <c r="S1316" s="72"/>
      <c r="T1316" s="72"/>
      <c r="U1316" s="72"/>
      <c r="V1316" s="72"/>
      <c r="W1316" s="72"/>
      <c r="X1316" s="72"/>
      <c r="Y1316" s="72"/>
      <c r="Z1316" s="72"/>
      <c r="AA1316" s="72"/>
    </row>
    <row r="1317" spans="1:27" s="74" customFormat="1">
      <c r="A1317" s="72"/>
      <c r="B1317" s="72"/>
      <c r="C1317" s="72"/>
      <c r="D1317" s="6" t="s">
        <v>2382</v>
      </c>
      <c r="E1317" s="74">
        <v>1</v>
      </c>
      <c r="G1317" s="74">
        <v>1</v>
      </c>
      <c r="K1317" s="74">
        <v>1</v>
      </c>
      <c r="Q1317" s="72"/>
      <c r="R1317" s="72"/>
      <c r="S1317" s="72"/>
      <c r="T1317" s="72"/>
      <c r="U1317" s="72"/>
      <c r="V1317" s="72"/>
      <c r="W1317" s="72"/>
      <c r="X1317" s="72"/>
      <c r="Y1317" s="72"/>
      <c r="Z1317" s="72"/>
      <c r="AA1317" s="72"/>
    </row>
    <row r="1318" spans="1:27" s="74" customFormat="1">
      <c r="A1318" s="72"/>
      <c r="B1318" s="72"/>
      <c r="C1318" s="72"/>
      <c r="D1318" s="6" t="s">
        <v>2393</v>
      </c>
      <c r="E1318" s="74">
        <v>1</v>
      </c>
      <c r="G1318" s="74">
        <v>1</v>
      </c>
      <c r="Q1318" s="72"/>
      <c r="R1318" s="72"/>
      <c r="S1318" s="72"/>
      <c r="T1318" s="72"/>
      <c r="U1318" s="72"/>
      <c r="V1318" s="72"/>
      <c r="W1318" s="72"/>
      <c r="X1318" s="72"/>
      <c r="Y1318" s="72"/>
      <c r="Z1318" s="72"/>
      <c r="AA1318" s="72"/>
    </row>
    <row r="1319" spans="1:27" s="74" customFormat="1">
      <c r="A1319" s="72"/>
      <c r="B1319" s="72"/>
      <c r="C1319" s="72"/>
      <c r="D1319" s="6" t="s">
        <v>2398</v>
      </c>
      <c r="F1319" s="74">
        <v>1</v>
      </c>
      <c r="I1319" s="74">
        <v>1</v>
      </c>
      <c r="Q1319" s="72"/>
      <c r="R1319" s="72"/>
      <c r="S1319" s="72"/>
      <c r="T1319" s="72"/>
      <c r="U1319" s="72"/>
      <c r="V1319" s="72"/>
      <c r="W1319" s="72"/>
      <c r="X1319" s="72"/>
      <c r="Y1319" s="72"/>
      <c r="Z1319" s="72"/>
      <c r="AA1319" s="72"/>
    </row>
    <row r="1320" spans="1:27" s="74" customFormat="1">
      <c r="A1320" s="72"/>
      <c r="B1320" s="72"/>
      <c r="C1320" s="72"/>
      <c r="D1320" s="6" t="s">
        <v>2408</v>
      </c>
      <c r="F1320" s="74">
        <v>1</v>
      </c>
      <c r="K1320" s="74">
        <v>1</v>
      </c>
      <c r="M1320" s="74">
        <v>1</v>
      </c>
      <c r="Q1320" s="72"/>
      <c r="R1320" s="72"/>
      <c r="S1320" s="72"/>
      <c r="T1320" s="72"/>
      <c r="U1320" s="72"/>
      <c r="V1320" s="72"/>
      <c r="W1320" s="72"/>
      <c r="X1320" s="72"/>
      <c r="Y1320" s="72"/>
      <c r="Z1320" s="72"/>
      <c r="AA1320" s="72"/>
    </row>
    <row r="1321" spans="1:27" s="74" customFormat="1">
      <c r="A1321" s="72"/>
      <c r="B1321" s="72"/>
      <c r="C1321" s="72"/>
      <c r="D1321" s="6" t="s">
        <v>2415</v>
      </c>
      <c r="M1321" s="74">
        <v>1</v>
      </c>
      <c r="Q1321" s="72"/>
      <c r="R1321" s="72"/>
      <c r="S1321" s="72"/>
      <c r="T1321" s="72"/>
      <c r="U1321" s="72"/>
      <c r="V1321" s="72"/>
      <c r="W1321" s="72"/>
      <c r="X1321" s="72"/>
      <c r="Y1321" s="72"/>
      <c r="Z1321" s="72"/>
      <c r="AA1321" s="72"/>
    </row>
    <row r="1322" spans="1:27" s="74" customFormat="1">
      <c r="A1322" s="72"/>
      <c r="B1322" s="72"/>
      <c r="C1322" s="72"/>
      <c r="D1322" s="6" t="s">
        <v>2419</v>
      </c>
      <c r="I1322" s="74">
        <v>1</v>
      </c>
      <c r="Q1322" s="72"/>
      <c r="R1322" s="72"/>
      <c r="S1322" s="72"/>
      <c r="T1322" s="72"/>
      <c r="U1322" s="72"/>
      <c r="V1322" s="72"/>
      <c r="W1322" s="72"/>
      <c r="X1322" s="72"/>
      <c r="Y1322" s="72"/>
      <c r="Z1322" s="72"/>
      <c r="AA1322" s="72"/>
    </row>
    <row r="1323" spans="1:27" s="74" customFormat="1">
      <c r="A1323" s="72"/>
      <c r="B1323" s="72"/>
      <c r="C1323" s="72"/>
      <c r="D1323" s="6" t="s">
        <v>2425</v>
      </c>
      <c r="E1323" s="74">
        <v>1</v>
      </c>
      <c r="K1323" s="74">
        <v>1</v>
      </c>
      <c r="M1323" s="74">
        <v>1</v>
      </c>
      <c r="Q1323" s="72"/>
      <c r="R1323" s="72"/>
      <c r="S1323" s="72"/>
      <c r="T1323" s="72"/>
      <c r="U1323" s="72"/>
      <c r="V1323" s="72"/>
      <c r="W1323" s="72"/>
      <c r="X1323" s="72"/>
      <c r="Y1323" s="72"/>
      <c r="Z1323" s="72"/>
      <c r="AA1323" s="72"/>
    </row>
    <row r="1324" spans="1:27" s="74" customFormat="1">
      <c r="A1324" s="72"/>
      <c r="B1324" s="72"/>
      <c r="C1324" s="72"/>
      <c r="D1324" s="6" t="s">
        <v>2439</v>
      </c>
      <c r="H1324" s="74">
        <v>1</v>
      </c>
      <c r="Q1324" s="72"/>
      <c r="R1324" s="72"/>
      <c r="S1324" s="72"/>
      <c r="T1324" s="72"/>
      <c r="U1324" s="72"/>
      <c r="V1324" s="72"/>
      <c r="W1324" s="72"/>
      <c r="X1324" s="72"/>
      <c r="Y1324" s="72"/>
      <c r="Z1324" s="72"/>
      <c r="AA1324" s="72"/>
    </row>
    <row r="1325" spans="1:27" s="74" customFormat="1">
      <c r="A1325" s="72"/>
      <c r="B1325" s="72"/>
      <c r="C1325" s="72"/>
      <c r="D1325" s="6" t="s">
        <v>2444</v>
      </c>
      <c r="I1325" s="74">
        <v>1</v>
      </c>
      <c r="Q1325" s="72"/>
      <c r="R1325" s="72"/>
      <c r="S1325" s="72"/>
      <c r="T1325" s="72"/>
      <c r="U1325" s="72"/>
      <c r="V1325" s="72"/>
      <c r="W1325" s="72"/>
      <c r="X1325" s="72"/>
      <c r="Y1325" s="72"/>
      <c r="Z1325" s="72"/>
      <c r="AA1325" s="72"/>
    </row>
    <row r="1326" spans="1:27" s="74" customFormat="1">
      <c r="A1326" s="72"/>
      <c r="B1326" s="72"/>
      <c r="C1326" s="72"/>
      <c r="D1326" s="6" t="s">
        <v>2447</v>
      </c>
      <c r="L1326" s="74">
        <v>1</v>
      </c>
      <c r="Q1326" s="72"/>
      <c r="R1326" s="72"/>
      <c r="S1326" s="72"/>
      <c r="T1326" s="72"/>
      <c r="U1326" s="72"/>
      <c r="V1326" s="72"/>
      <c r="W1326" s="72"/>
      <c r="X1326" s="72"/>
      <c r="Y1326" s="72"/>
      <c r="Z1326" s="72"/>
      <c r="AA1326" s="72"/>
    </row>
    <row r="1327" spans="1:27" s="74" customFormat="1">
      <c r="A1327" s="72"/>
      <c r="B1327" s="72"/>
      <c r="C1327" s="72"/>
      <c r="D1327" s="6" t="s">
        <v>2457</v>
      </c>
      <c r="L1327" s="74">
        <v>1</v>
      </c>
      <c r="Q1327" s="72"/>
      <c r="R1327" s="72"/>
      <c r="S1327" s="72"/>
      <c r="T1327" s="72"/>
      <c r="U1327" s="72"/>
      <c r="V1327" s="72"/>
      <c r="W1327" s="72"/>
      <c r="X1327" s="72"/>
      <c r="Y1327" s="72"/>
      <c r="Z1327" s="72"/>
      <c r="AA1327" s="72"/>
    </row>
    <row r="1328" spans="1:27" s="74" customFormat="1">
      <c r="A1328" s="72"/>
      <c r="B1328" s="72"/>
      <c r="C1328" s="72"/>
      <c r="D1328" s="6" t="s">
        <v>2462</v>
      </c>
      <c r="F1328" s="74">
        <v>1</v>
      </c>
      <c r="Q1328" s="72"/>
      <c r="R1328" s="72"/>
      <c r="S1328" s="72"/>
      <c r="T1328" s="72"/>
      <c r="U1328" s="72"/>
      <c r="V1328" s="72"/>
      <c r="W1328" s="72"/>
      <c r="X1328" s="72"/>
      <c r="Y1328" s="72"/>
      <c r="Z1328" s="72"/>
      <c r="AA1328" s="72"/>
    </row>
    <row r="1329" spans="1:27" s="74" customFormat="1">
      <c r="A1329" s="72"/>
      <c r="B1329" s="72"/>
      <c r="C1329" s="72"/>
      <c r="D1329" s="6" t="s">
        <v>2464</v>
      </c>
      <c r="K1329" s="74">
        <v>1</v>
      </c>
      <c r="P1329" s="74">
        <v>1</v>
      </c>
      <c r="Q1329" s="72"/>
      <c r="R1329" s="72"/>
      <c r="S1329" s="72"/>
      <c r="T1329" s="72"/>
      <c r="U1329" s="72"/>
      <c r="V1329" s="72"/>
      <c r="W1329" s="72"/>
      <c r="X1329" s="72"/>
      <c r="Y1329" s="72"/>
      <c r="Z1329" s="72"/>
      <c r="AA1329" s="72"/>
    </row>
    <row r="1330" spans="1:27" s="74" customFormat="1">
      <c r="A1330" s="72"/>
      <c r="B1330" s="72"/>
      <c r="C1330" s="72"/>
      <c r="D1330" s="6" t="s">
        <v>2468</v>
      </c>
      <c r="M1330" s="74">
        <v>1</v>
      </c>
      <c r="P1330" s="74">
        <v>1</v>
      </c>
      <c r="Q1330" s="72">
        <v>1</v>
      </c>
      <c r="R1330" s="72"/>
      <c r="S1330" s="72"/>
      <c r="T1330" s="72"/>
      <c r="U1330" s="72"/>
      <c r="V1330" s="72"/>
      <c r="W1330" s="72"/>
      <c r="X1330" s="72"/>
      <c r="Y1330" s="72"/>
      <c r="Z1330" s="72"/>
      <c r="AA1330" s="72"/>
    </row>
    <row r="1331" spans="1:27" s="74" customFormat="1">
      <c r="A1331" s="72"/>
      <c r="B1331" s="72"/>
      <c r="C1331" s="72"/>
      <c r="D1331" s="6" t="s">
        <v>2471</v>
      </c>
      <c r="F1331" s="74">
        <v>1</v>
      </c>
      <c r="L1331" s="74">
        <v>1</v>
      </c>
      <c r="Q1331" s="72"/>
      <c r="R1331" s="72"/>
      <c r="S1331" s="72"/>
      <c r="T1331" s="72"/>
      <c r="U1331" s="72"/>
      <c r="V1331" s="72"/>
      <c r="W1331" s="72"/>
      <c r="X1331" s="72"/>
      <c r="Y1331" s="72"/>
      <c r="Z1331" s="72"/>
      <c r="AA1331" s="72"/>
    </row>
    <row r="1332" spans="1:27" s="74" customFormat="1">
      <c r="A1332" s="72"/>
      <c r="B1332" s="72"/>
      <c r="C1332" s="72"/>
      <c r="D1332" s="6" t="s">
        <v>2473</v>
      </c>
      <c r="K1332" s="74">
        <v>1</v>
      </c>
      <c r="Q1332" s="72"/>
      <c r="R1332" s="72"/>
      <c r="S1332" s="72"/>
      <c r="T1332" s="72">
        <v>1</v>
      </c>
      <c r="U1332" s="72"/>
      <c r="V1332" s="72"/>
      <c r="W1332" s="72"/>
      <c r="X1332" s="72"/>
      <c r="Y1332" s="72"/>
      <c r="Z1332" s="72"/>
      <c r="AA1332" s="72"/>
    </row>
    <row r="1333" spans="1:27" s="74" customFormat="1">
      <c r="A1333" s="72"/>
      <c r="B1333" s="72"/>
      <c r="C1333" s="72"/>
      <c r="D1333" s="6" t="s">
        <v>2489</v>
      </c>
      <c r="E1333" s="74">
        <v>1</v>
      </c>
      <c r="F1333" s="74">
        <v>1</v>
      </c>
      <c r="Q1333" s="72"/>
      <c r="R1333" s="72"/>
      <c r="S1333" s="72"/>
      <c r="T1333" s="72"/>
      <c r="U1333" s="72"/>
      <c r="V1333" s="72"/>
      <c r="W1333" s="72"/>
      <c r="X1333" s="72"/>
      <c r="Y1333" s="72"/>
      <c r="Z1333" s="72"/>
      <c r="AA1333" s="72"/>
    </row>
    <row r="1334" spans="1:27" s="74" customFormat="1">
      <c r="A1334" s="72"/>
      <c r="B1334" s="72"/>
      <c r="C1334" s="72"/>
      <c r="D1334" s="6" t="s">
        <v>2493</v>
      </c>
      <c r="G1334" s="74">
        <v>1</v>
      </c>
      <c r="Q1334" s="72"/>
      <c r="R1334" s="72"/>
      <c r="S1334" s="72"/>
      <c r="T1334" s="72"/>
      <c r="U1334" s="72"/>
      <c r="V1334" s="72"/>
      <c r="W1334" s="72"/>
      <c r="X1334" s="72"/>
      <c r="Y1334" s="72"/>
      <c r="Z1334" s="72"/>
      <c r="AA1334" s="72"/>
    </row>
    <row r="1335" spans="1:27" s="74" customFormat="1">
      <c r="A1335" s="72"/>
      <c r="B1335" s="72"/>
      <c r="C1335" s="72"/>
      <c r="D1335" s="6" t="s">
        <v>2497</v>
      </c>
      <c r="K1335" s="74">
        <v>1</v>
      </c>
      <c r="Q1335" s="72"/>
      <c r="R1335" s="72"/>
      <c r="S1335" s="72"/>
      <c r="T1335" s="72"/>
      <c r="U1335" s="72"/>
      <c r="V1335" s="72"/>
      <c r="W1335" s="72"/>
      <c r="X1335" s="72"/>
      <c r="Y1335" s="72"/>
      <c r="Z1335" s="72"/>
      <c r="AA1335" s="72"/>
    </row>
    <row r="1336" spans="1:27" s="74" customFormat="1">
      <c r="A1336" s="72"/>
      <c r="B1336" s="72"/>
      <c r="C1336" s="72"/>
      <c r="D1336" s="6" t="s">
        <v>2500</v>
      </c>
      <c r="E1336" s="74">
        <v>1</v>
      </c>
      <c r="G1336" s="74">
        <v>1</v>
      </c>
      <c r="K1336" s="74">
        <v>1</v>
      </c>
      <c r="Q1336" s="72"/>
      <c r="R1336" s="72"/>
      <c r="S1336" s="72"/>
      <c r="T1336" s="72"/>
      <c r="U1336" s="72"/>
      <c r="V1336" s="72"/>
      <c r="W1336" s="72"/>
      <c r="X1336" s="72"/>
      <c r="Y1336" s="72"/>
      <c r="Z1336" s="72"/>
      <c r="AA1336" s="72"/>
    </row>
    <row r="1337" spans="1:27" s="74" customFormat="1">
      <c r="A1337" s="72"/>
      <c r="B1337" s="72"/>
      <c r="C1337" s="72"/>
      <c r="D1337" s="6" t="s">
        <v>2503</v>
      </c>
      <c r="K1337" s="74">
        <v>1</v>
      </c>
      <c r="Q1337" s="72"/>
      <c r="R1337" s="72"/>
      <c r="S1337" s="72"/>
      <c r="T1337" s="72"/>
      <c r="U1337" s="72"/>
      <c r="V1337" s="72"/>
      <c r="W1337" s="72"/>
      <c r="X1337" s="72"/>
      <c r="Y1337" s="72"/>
      <c r="Z1337" s="72"/>
      <c r="AA1337" s="72"/>
    </row>
    <row r="1338" spans="1:27" s="74" customFormat="1">
      <c r="A1338" s="72"/>
      <c r="B1338" s="72"/>
      <c r="C1338" s="72"/>
      <c r="D1338" s="6" t="s">
        <v>2507</v>
      </c>
      <c r="I1338" s="74">
        <v>1</v>
      </c>
      <c r="Q1338" s="72"/>
      <c r="R1338" s="72"/>
      <c r="S1338" s="72"/>
      <c r="T1338" s="72"/>
      <c r="U1338" s="72"/>
      <c r="V1338" s="72"/>
      <c r="W1338" s="72"/>
      <c r="X1338" s="72"/>
      <c r="Y1338" s="72"/>
      <c r="Z1338" s="72"/>
      <c r="AA1338" s="72"/>
    </row>
    <row r="1339" spans="1:27" s="74" customFormat="1">
      <c r="A1339" s="72"/>
      <c r="B1339" s="72"/>
      <c r="C1339" s="72"/>
      <c r="D1339" s="6" t="s">
        <v>2510</v>
      </c>
      <c r="N1339" s="74">
        <v>1</v>
      </c>
      <c r="Q1339" s="72"/>
      <c r="R1339" s="72"/>
      <c r="S1339" s="72"/>
      <c r="T1339" s="72"/>
      <c r="U1339" s="72"/>
      <c r="V1339" s="72"/>
      <c r="W1339" s="72"/>
      <c r="X1339" s="72"/>
      <c r="Y1339" s="72"/>
      <c r="Z1339" s="72"/>
      <c r="AA1339" s="72"/>
    </row>
    <row r="1340" spans="1:27" s="74" customFormat="1">
      <c r="A1340" s="72"/>
      <c r="B1340" s="72"/>
      <c r="C1340" s="72"/>
      <c r="D1340" s="6" t="s">
        <v>2517</v>
      </c>
      <c r="M1340" s="74">
        <v>1</v>
      </c>
      <c r="Q1340" s="72"/>
      <c r="R1340" s="72"/>
      <c r="S1340" s="72"/>
      <c r="T1340" s="72"/>
      <c r="U1340" s="72"/>
      <c r="V1340" s="72"/>
      <c r="W1340" s="72"/>
      <c r="X1340" s="72"/>
      <c r="Y1340" s="72"/>
      <c r="Z1340" s="72"/>
      <c r="AA1340" s="72"/>
    </row>
    <row r="1341" spans="1:27" s="74" customFormat="1">
      <c r="A1341" s="72"/>
      <c r="B1341" s="72"/>
      <c r="C1341" s="72"/>
      <c r="D1341" s="6" t="s">
        <v>2526</v>
      </c>
      <c r="E1341" s="74">
        <v>1</v>
      </c>
      <c r="G1341" s="74">
        <v>1</v>
      </c>
      <c r="Q1341" s="72"/>
      <c r="R1341" s="72"/>
      <c r="S1341" s="72"/>
      <c r="T1341" s="72"/>
      <c r="U1341" s="72"/>
      <c r="V1341" s="72"/>
      <c r="W1341" s="72"/>
      <c r="X1341" s="72"/>
      <c r="Y1341" s="72"/>
      <c r="Z1341" s="72"/>
      <c r="AA1341" s="72"/>
    </row>
    <row r="1342" spans="1:27" s="74" customFormat="1">
      <c r="A1342" s="72"/>
      <c r="B1342" s="72"/>
      <c r="C1342" s="72"/>
      <c r="D1342" s="6" t="s">
        <v>2529</v>
      </c>
      <c r="F1342" s="74">
        <v>1</v>
      </c>
      <c r="Q1342" s="72"/>
      <c r="R1342" s="72"/>
      <c r="S1342" s="72"/>
      <c r="T1342" s="72"/>
      <c r="U1342" s="72"/>
      <c r="V1342" s="72"/>
      <c r="W1342" s="72"/>
      <c r="X1342" s="72"/>
      <c r="Y1342" s="72"/>
      <c r="Z1342" s="72"/>
      <c r="AA1342" s="72"/>
    </row>
    <row r="1343" spans="1:27" s="74" customFormat="1">
      <c r="A1343" s="72"/>
      <c r="B1343" s="72"/>
      <c r="C1343" s="72"/>
      <c r="D1343" s="6" t="s">
        <v>2534</v>
      </c>
      <c r="F1343" s="74">
        <v>1</v>
      </c>
      <c r="Q1343" s="72"/>
      <c r="R1343" s="72"/>
      <c r="S1343" s="72"/>
      <c r="T1343" s="72"/>
      <c r="U1343" s="72"/>
      <c r="V1343" s="72"/>
      <c r="W1343" s="72"/>
      <c r="X1343" s="72"/>
      <c r="Y1343" s="72"/>
      <c r="Z1343" s="72"/>
      <c r="AA1343" s="72"/>
    </row>
    <row r="1344" spans="1:27" s="74" customFormat="1">
      <c r="A1344" s="72"/>
      <c r="B1344" s="72"/>
      <c r="C1344" s="72"/>
      <c r="D1344" s="6" t="s">
        <v>2536</v>
      </c>
      <c r="E1344" s="74">
        <v>1</v>
      </c>
      <c r="Q1344" s="72"/>
      <c r="R1344" s="72"/>
      <c r="S1344" s="72"/>
      <c r="T1344" s="72"/>
      <c r="U1344" s="72"/>
      <c r="V1344" s="72"/>
      <c r="W1344" s="72"/>
      <c r="X1344" s="72"/>
      <c r="Y1344" s="72"/>
      <c r="Z1344" s="72"/>
      <c r="AA1344" s="72"/>
    </row>
    <row r="1345" spans="1:27" s="74" customFormat="1">
      <c r="A1345" s="72"/>
      <c r="B1345" s="72"/>
      <c r="C1345" s="72"/>
      <c r="D1345" s="6" t="s">
        <v>2556</v>
      </c>
      <c r="O1345" s="74">
        <v>1</v>
      </c>
      <c r="Q1345" s="72"/>
      <c r="R1345" s="72"/>
      <c r="S1345" s="72"/>
      <c r="T1345" s="72"/>
      <c r="U1345" s="72"/>
      <c r="V1345" s="72"/>
      <c r="W1345" s="72"/>
      <c r="X1345" s="72"/>
      <c r="Y1345" s="72"/>
      <c r="Z1345" s="72"/>
      <c r="AA1345" s="72"/>
    </row>
    <row r="1346" spans="1:27" s="74" customFormat="1">
      <c r="A1346" s="72"/>
      <c r="B1346" s="72"/>
      <c r="C1346" s="72"/>
      <c r="D1346" s="6" t="s">
        <v>2560</v>
      </c>
      <c r="G1346" s="74">
        <v>1</v>
      </c>
      <c r="Q1346" s="72"/>
      <c r="R1346" s="72"/>
      <c r="S1346" s="72"/>
      <c r="T1346" s="72"/>
      <c r="U1346" s="72"/>
      <c r="V1346" s="72"/>
      <c r="W1346" s="72"/>
      <c r="X1346" s="72"/>
      <c r="Y1346" s="72"/>
      <c r="Z1346" s="72"/>
      <c r="AA1346" s="72"/>
    </row>
    <row r="1347" spans="1:27" s="74" customFormat="1">
      <c r="A1347" s="72"/>
      <c r="B1347" s="72"/>
      <c r="C1347" s="72"/>
      <c r="D1347" s="6" t="s">
        <v>2566</v>
      </c>
      <c r="G1347" s="74">
        <v>1</v>
      </c>
      <c r="Q1347" s="72"/>
      <c r="R1347" s="72"/>
      <c r="S1347" s="72"/>
      <c r="T1347" s="72"/>
      <c r="U1347" s="72"/>
      <c r="V1347" s="72"/>
      <c r="W1347" s="72"/>
      <c r="X1347" s="72"/>
      <c r="Y1347" s="72"/>
      <c r="Z1347" s="72"/>
      <c r="AA1347" s="72"/>
    </row>
    <row r="1348" spans="1:27" s="74" customFormat="1">
      <c r="A1348" s="72"/>
      <c r="B1348" s="72"/>
      <c r="C1348" s="72"/>
      <c r="D1348" s="6" t="s">
        <v>2572</v>
      </c>
      <c r="F1348" s="74">
        <v>1</v>
      </c>
      <c r="L1348" s="74">
        <v>1</v>
      </c>
      <c r="Q1348" s="72"/>
      <c r="R1348" s="72"/>
      <c r="S1348" s="72"/>
      <c r="T1348" s="72"/>
      <c r="U1348" s="72"/>
      <c r="V1348" s="72"/>
      <c r="W1348" s="72"/>
      <c r="X1348" s="72"/>
      <c r="Y1348" s="72"/>
      <c r="Z1348" s="72"/>
      <c r="AA1348" s="72"/>
    </row>
    <row r="1349" spans="1:27" s="74" customFormat="1">
      <c r="A1349" s="72"/>
      <c r="B1349" s="72"/>
      <c r="C1349" s="72"/>
      <c r="D1349" s="6" t="s">
        <v>2583</v>
      </c>
      <c r="L1349" s="74">
        <v>1</v>
      </c>
      <c r="Q1349" s="72"/>
      <c r="R1349" s="72"/>
      <c r="S1349" s="72"/>
      <c r="T1349" s="72"/>
      <c r="U1349" s="72"/>
      <c r="V1349" s="72"/>
      <c r="W1349" s="72"/>
      <c r="X1349" s="72"/>
      <c r="Y1349" s="72"/>
      <c r="Z1349" s="72"/>
      <c r="AA1349" s="72"/>
    </row>
    <row r="1350" spans="1:27" s="74" customFormat="1">
      <c r="A1350" s="72"/>
      <c r="B1350" s="72"/>
      <c r="C1350" s="72"/>
      <c r="D1350" s="6" t="s">
        <v>2587</v>
      </c>
      <c r="Q1350" s="72"/>
      <c r="R1350" s="72"/>
      <c r="S1350" s="72"/>
      <c r="T1350" s="72">
        <v>1</v>
      </c>
      <c r="U1350" s="72"/>
      <c r="V1350" s="72"/>
      <c r="W1350" s="72"/>
      <c r="X1350" s="72"/>
      <c r="Y1350" s="72"/>
      <c r="Z1350" s="72"/>
      <c r="AA1350" s="72"/>
    </row>
    <row r="1351" spans="1:27" s="74" customFormat="1">
      <c r="A1351" s="72"/>
      <c r="B1351" s="72"/>
      <c r="C1351" s="72"/>
      <c r="D1351" s="6" t="s">
        <v>2591</v>
      </c>
      <c r="F1351" s="74">
        <v>1</v>
      </c>
      <c r="I1351" s="74">
        <v>1</v>
      </c>
      <c r="Q1351" s="72"/>
      <c r="R1351" s="72"/>
      <c r="S1351" s="72"/>
      <c r="T1351" s="72"/>
      <c r="U1351" s="72"/>
      <c r="V1351" s="72"/>
      <c r="W1351" s="72"/>
      <c r="X1351" s="72"/>
      <c r="Y1351" s="72"/>
      <c r="Z1351" s="72"/>
      <c r="AA1351" s="72"/>
    </row>
    <row r="1352" spans="1:27" s="74" customFormat="1">
      <c r="A1352" s="72"/>
      <c r="B1352" s="72"/>
      <c r="C1352" s="72"/>
      <c r="D1352" s="6" t="s">
        <v>2599</v>
      </c>
      <c r="E1352" s="74">
        <v>1</v>
      </c>
      <c r="Q1352" s="72"/>
      <c r="R1352" s="72"/>
      <c r="S1352" s="72"/>
      <c r="T1352" s="72"/>
      <c r="U1352" s="72"/>
      <c r="V1352" s="72"/>
      <c r="W1352" s="72"/>
      <c r="X1352" s="72"/>
      <c r="Y1352" s="72"/>
      <c r="Z1352" s="72"/>
      <c r="AA1352" s="72"/>
    </row>
    <row r="1353" spans="1:27" s="74" customFormat="1">
      <c r="A1353" s="72"/>
      <c r="B1353" s="72"/>
      <c r="C1353" s="72"/>
      <c r="D1353" s="6" t="s">
        <v>2602</v>
      </c>
      <c r="G1353" s="74">
        <v>1</v>
      </c>
      <c r="Q1353" s="72"/>
      <c r="R1353" s="72"/>
      <c r="S1353" s="72"/>
      <c r="T1353" s="72"/>
      <c r="U1353" s="72"/>
      <c r="V1353" s="72"/>
      <c r="W1353" s="72"/>
      <c r="X1353" s="72"/>
      <c r="Y1353" s="72"/>
      <c r="Z1353" s="72"/>
      <c r="AA1353" s="72"/>
    </row>
    <row r="1354" spans="1:27" s="74" customFormat="1">
      <c r="A1354" s="72"/>
      <c r="B1354" s="72"/>
      <c r="C1354" s="72"/>
      <c r="D1354" s="6" t="s">
        <v>2604</v>
      </c>
      <c r="Q1354" s="72"/>
      <c r="R1354" s="72">
        <v>1</v>
      </c>
      <c r="S1354" s="72"/>
      <c r="T1354" s="72"/>
      <c r="U1354" s="72"/>
      <c r="V1354" s="72"/>
      <c r="W1354" s="72"/>
      <c r="X1354" s="72"/>
      <c r="Y1354" s="72"/>
      <c r="Z1354" s="72"/>
      <c r="AA1354" s="72"/>
    </row>
    <row r="1355" spans="1:27" s="74" customFormat="1">
      <c r="A1355" s="72"/>
      <c r="B1355" s="72"/>
      <c r="C1355" s="72"/>
      <c r="D1355" s="6" t="s">
        <v>2606</v>
      </c>
      <c r="E1355" s="74">
        <v>1</v>
      </c>
      <c r="Q1355" s="72"/>
      <c r="R1355" s="72"/>
      <c r="S1355" s="72"/>
      <c r="T1355" s="72"/>
      <c r="U1355" s="72"/>
      <c r="V1355" s="72"/>
      <c r="W1355" s="72"/>
      <c r="X1355" s="72"/>
      <c r="Y1355" s="72"/>
      <c r="Z1355" s="72"/>
      <c r="AA1355" s="72"/>
    </row>
    <row r="1356" spans="1:27" s="74" customFormat="1">
      <c r="A1356" s="72"/>
      <c r="B1356" s="72"/>
      <c r="C1356" s="72"/>
      <c r="D1356" s="6" t="s">
        <v>2609</v>
      </c>
      <c r="E1356" s="74">
        <v>1</v>
      </c>
      <c r="G1356" s="74">
        <v>1</v>
      </c>
      <c r="Q1356" s="72"/>
      <c r="R1356" s="72"/>
      <c r="S1356" s="72"/>
      <c r="T1356" s="72"/>
      <c r="U1356" s="72"/>
      <c r="V1356" s="72"/>
      <c r="W1356" s="72"/>
      <c r="X1356" s="72"/>
      <c r="Y1356" s="72"/>
      <c r="Z1356" s="72"/>
      <c r="AA1356" s="72"/>
    </row>
    <row r="1357" spans="1:27" s="74" customFormat="1">
      <c r="A1357" s="72"/>
      <c r="B1357" s="72"/>
      <c r="C1357" s="72"/>
      <c r="D1357" s="6" t="s">
        <v>2612</v>
      </c>
      <c r="F1357" s="74">
        <v>1</v>
      </c>
      <c r="I1357" s="74">
        <v>1</v>
      </c>
      <c r="Q1357" s="72"/>
      <c r="R1357" s="72"/>
      <c r="S1357" s="72"/>
      <c r="T1357" s="72"/>
      <c r="U1357" s="72"/>
      <c r="V1357" s="72"/>
      <c r="W1357" s="72"/>
      <c r="X1357" s="72"/>
      <c r="Y1357" s="72"/>
      <c r="Z1357" s="72"/>
      <c r="AA1357" s="72"/>
    </row>
    <row r="1358" spans="1:27" s="74" customFormat="1">
      <c r="A1358" s="72"/>
      <c r="B1358" s="72"/>
      <c r="C1358" s="72"/>
      <c r="D1358" s="6" t="s">
        <v>2621</v>
      </c>
      <c r="E1358" s="74">
        <v>1</v>
      </c>
      <c r="H1358" s="74">
        <v>1</v>
      </c>
      <c r="Q1358" s="72"/>
      <c r="R1358" s="72"/>
      <c r="S1358" s="72"/>
      <c r="T1358" s="72"/>
      <c r="U1358" s="72"/>
      <c r="V1358" s="72"/>
      <c r="W1358" s="72"/>
      <c r="X1358" s="72"/>
      <c r="Y1358" s="72"/>
      <c r="Z1358" s="72"/>
      <c r="AA1358" s="72"/>
    </row>
    <row r="1359" spans="1:27" s="74" customFormat="1">
      <c r="A1359" s="72"/>
      <c r="B1359" s="72"/>
      <c r="C1359" s="72"/>
      <c r="D1359" s="6" t="s">
        <v>2624</v>
      </c>
      <c r="G1359" s="74">
        <v>1</v>
      </c>
      <c r="Q1359" s="72"/>
      <c r="R1359" s="72"/>
      <c r="S1359" s="72"/>
      <c r="T1359" s="72"/>
      <c r="U1359" s="72"/>
      <c r="V1359" s="72"/>
      <c r="W1359" s="72"/>
      <c r="X1359" s="72"/>
      <c r="Y1359" s="72"/>
      <c r="Z1359" s="72"/>
      <c r="AA1359" s="72"/>
    </row>
    <row r="1360" spans="1:27" s="74" customFormat="1">
      <c r="A1360" s="72"/>
      <c r="B1360" s="72"/>
      <c r="C1360" s="72"/>
      <c r="D1360" s="6" t="s">
        <v>2632</v>
      </c>
      <c r="G1360" s="74">
        <v>1</v>
      </c>
      <c r="K1360" s="74">
        <v>1</v>
      </c>
      <c r="Q1360" s="72"/>
      <c r="R1360" s="72"/>
      <c r="S1360" s="72"/>
      <c r="T1360" s="72"/>
      <c r="U1360" s="72"/>
      <c r="V1360" s="72"/>
      <c r="W1360" s="72"/>
      <c r="X1360" s="72"/>
      <c r="Y1360" s="72"/>
      <c r="Z1360" s="72"/>
      <c r="AA1360" s="72"/>
    </row>
    <row r="1361" spans="1:27" s="74" customFormat="1">
      <c r="A1361" s="72"/>
      <c r="B1361" s="72"/>
      <c r="C1361" s="72"/>
      <c r="D1361" s="6" t="s">
        <v>2635</v>
      </c>
      <c r="F1361" s="74">
        <v>1</v>
      </c>
      <c r="Q1361" s="72"/>
      <c r="R1361" s="72"/>
      <c r="S1361" s="72"/>
      <c r="T1361" s="72"/>
      <c r="U1361" s="72"/>
      <c r="V1361" s="72"/>
      <c r="W1361" s="72"/>
      <c r="X1361" s="72"/>
      <c r="Y1361" s="72"/>
      <c r="Z1361" s="72"/>
      <c r="AA1361" s="72"/>
    </row>
    <row r="1362" spans="1:27" s="74" customFormat="1">
      <c r="A1362" s="72"/>
      <c r="B1362" s="72"/>
      <c r="C1362" s="72"/>
      <c r="D1362" s="6" t="s">
        <v>2638</v>
      </c>
      <c r="I1362" s="74">
        <v>1</v>
      </c>
      <c r="Q1362" s="72"/>
      <c r="R1362" s="72"/>
      <c r="S1362" s="72"/>
      <c r="T1362" s="72"/>
      <c r="U1362" s="72"/>
      <c r="V1362" s="72"/>
      <c r="W1362" s="72"/>
      <c r="X1362" s="72"/>
      <c r="Y1362" s="72"/>
      <c r="Z1362" s="72"/>
      <c r="AA1362" s="72"/>
    </row>
    <row r="1363" spans="1:27" s="74" customFormat="1">
      <c r="A1363" s="72"/>
      <c r="B1363" s="72"/>
      <c r="C1363" s="72"/>
      <c r="D1363" s="6" t="s">
        <v>2643</v>
      </c>
      <c r="G1363" s="74">
        <v>1</v>
      </c>
      <c r="Q1363" s="72"/>
      <c r="R1363" s="72"/>
      <c r="S1363" s="72"/>
      <c r="T1363" s="72"/>
      <c r="U1363" s="72"/>
      <c r="V1363" s="72"/>
      <c r="W1363" s="72"/>
      <c r="X1363" s="72"/>
      <c r="Y1363" s="72"/>
      <c r="Z1363" s="72"/>
      <c r="AA1363" s="72"/>
    </row>
    <row r="1364" spans="1:27" s="74" customFormat="1">
      <c r="A1364" s="72"/>
      <c r="B1364" s="72"/>
      <c r="C1364" s="72"/>
      <c r="D1364" s="6" t="s">
        <v>2658</v>
      </c>
      <c r="K1364" s="74">
        <v>1</v>
      </c>
      <c r="Q1364" s="72"/>
      <c r="R1364" s="72"/>
      <c r="S1364" s="72">
        <v>1</v>
      </c>
      <c r="T1364" s="72"/>
      <c r="U1364" s="72"/>
      <c r="V1364" s="72"/>
      <c r="W1364" s="72"/>
      <c r="X1364" s="72"/>
      <c r="Y1364" s="72"/>
      <c r="Z1364" s="72"/>
      <c r="AA1364" s="72"/>
    </row>
    <row r="1365" spans="1:27" s="74" customFormat="1">
      <c r="A1365" s="72"/>
      <c r="B1365" s="72"/>
      <c r="C1365" s="72"/>
      <c r="D1365" s="6" t="s">
        <v>2661</v>
      </c>
      <c r="K1365" s="74">
        <v>1</v>
      </c>
      <c r="Q1365" s="72"/>
      <c r="R1365" s="72"/>
      <c r="S1365" s="72"/>
      <c r="T1365" s="72"/>
      <c r="U1365" s="72"/>
      <c r="V1365" s="72"/>
      <c r="W1365" s="72"/>
      <c r="X1365" s="72"/>
      <c r="Y1365" s="72"/>
      <c r="Z1365" s="72"/>
      <c r="AA1365" s="72"/>
    </row>
    <row r="1366" spans="1:27" s="74" customFormat="1">
      <c r="A1366" s="72"/>
      <c r="B1366" s="72"/>
      <c r="C1366" s="72"/>
      <c r="D1366" s="6" t="s">
        <v>2662</v>
      </c>
      <c r="K1366" s="74">
        <v>1</v>
      </c>
      <c r="Q1366" s="72"/>
      <c r="R1366" s="72"/>
      <c r="S1366" s="72">
        <v>1</v>
      </c>
      <c r="T1366" s="72"/>
      <c r="U1366" s="72"/>
      <c r="V1366" s="72"/>
      <c r="W1366" s="72"/>
      <c r="X1366" s="72"/>
      <c r="Y1366" s="72"/>
      <c r="Z1366" s="72"/>
      <c r="AA1366" s="72"/>
    </row>
    <row r="1367" spans="1:27" s="74" customFormat="1">
      <c r="A1367" s="72"/>
      <c r="B1367" s="72"/>
      <c r="C1367" s="72"/>
      <c r="D1367" s="6" t="s">
        <v>2668</v>
      </c>
      <c r="E1367" s="74">
        <v>1</v>
      </c>
      <c r="Q1367" s="72"/>
      <c r="R1367" s="72"/>
      <c r="S1367" s="72"/>
      <c r="T1367" s="72"/>
      <c r="U1367" s="72"/>
      <c r="V1367" s="72"/>
      <c r="W1367" s="72"/>
      <c r="X1367" s="72"/>
      <c r="Y1367" s="72"/>
      <c r="Z1367" s="72"/>
      <c r="AA1367" s="72"/>
    </row>
    <row r="1368" spans="1:27" s="74" customFormat="1">
      <c r="A1368" s="72"/>
      <c r="B1368" s="72"/>
      <c r="C1368" s="72"/>
      <c r="D1368" s="6" t="s">
        <v>2671</v>
      </c>
      <c r="K1368" s="74">
        <v>1</v>
      </c>
      <c r="M1368" s="74">
        <v>1</v>
      </c>
      <c r="Q1368" s="72"/>
      <c r="R1368" s="72"/>
      <c r="S1368" s="72"/>
      <c r="T1368" s="72"/>
      <c r="U1368" s="72"/>
      <c r="V1368" s="72"/>
      <c r="W1368" s="72"/>
      <c r="X1368" s="72"/>
      <c r="Y1368" s="72"/>
      <c r="Z1368" s="72"/>
      <c r="AA1368" s="72"/>
    </row>
    <row r="1369" spans="1:27" s="74" customFormat="1">
      <c r="A1369" s="72"/>
      <c r="B1369" s="72"/>
      <c r="C1369" s="72"/>
      <c r="D1369" s="6" t="s">
        <v>2680</v>
      </c>
      <c r="L1369" s="74">
        <v>1</v>
      </c>
      <c r="Q1369" s="72"/>
      <c r="R1369" s="72"/>
      <c r="S1369" s="72"/>
      <c r="T1369" s="72"/>
      <c r="U1369" s="72"/>
      <c r="V1369" s="72"/>
      <c r="W1369" s="72"/>
      <c r="X1369" s="72"/>
      <c r="Y1369" s="72"/>
      <c r="Z1369" s="72"/>
      <c r="AA1369" s="72"/>
    </row>
    <row r="1370" spans="1:27" s="74" customFormat="1">
      <c r="A1370" s="72"/>
      <c r="B1370" s="72"/>
      <c r="C1370" s="72"/>
      <c r="D1370" s="6" t="s">
        <v>2683</v>
      </c>
      <c r="F1370" s="74">
        <v>1</v>
      </c>
      <c r="Q1370" s="72"/>
      <c r="R1370" s="72"/>
      <c r="S1370" s="72"/>
      <c r="T1370" s="72"/>
      <c r="U1370" s="72"/>
      <c r="V1370" s="72"/>
      <c r="W1370" s="72"/>
      <c r="X1370" s="72"/>
      <c r="Y1370" s="72"/>
      <c r="Z1370" s="72"/>
      <c r="AA1370" s="72"/>
    </row>
    <row r="1371" spans="1:27" s="74" customFormat="1">
      <c r="A1371" s="72"/>
      <c r="B1371" s="72"/>
      <c r="C1371" s="72"/>
      <c r="D1371" s="6" t="s">
        <v>2688</v>
      </c>
      <c r="G1371" s="74">
        <v>1</v>
      </c>
      <c r="Q1371" s="72"/>
      <c r="R1371" s="72"/>
      <c r="S1371" s="72"/>
      <c r="T1371" s="72"/>
      <c r="U1371" s="72"/>
      <c r="V1371" s="72"/>
      <c r="W1371" s="72"/>
      <c r="X1371" s="72"/>
      <c r="Y1371" s="72"/>
      <c r="Z1371" s="72"/>
      <c r="AA1371" s="72"/>
    </row>
    <row r="1372" spans="1:27" s="74" customFormat="1">
      <c r="A1372" s="72"/>
      <c r="B1372" s="72"/>
      <c r="C1372" s="72"/>
      <c r="D1372" s="6" t="s">
        <v>2691</v>
      </c>
      <c r="G1372" s="74">
        <v>1</v>
      </c>
      <c r="Q1372" s="72"/>
      <c r="R1372" s="72"/>
      <c r="S1372" s="72"/>
      <c r="T1372" s="72"/>
      <c r="U1372" s="72"/>
      <c r="V1372" s="72"/>
      <c r="W1372" s="72"/>
      <c r="X1372" s="72"/>
      <c r="Y1372" s="72"/>
      <c r="Z1372" s="72"/>
      <c r="AA1372" s="72"/>
    </row>
    <row r="1373" spans="1:27" s="74" customFormat="1">
      <c r="A1373" s="72"/>
      <c r="B1373" s="72"/>
      <c r="C1373" s="72"/>
      <c r="D1373" s="6" t="s">
        <v>2694</v>
      </c>
      <c r="E1373" s="74">
        <v>1</v>
      </c>
      <c r="F1373" s="74">
        <v>1</v>
      </c>
      <c r="K1373" s="74">
        <v>1</v>
      </c>
      <c r="Q1373" s="72"/>
      <c r="R1373" s="72"/>
      <c r="S1373" s="72"/>
      <c r="T1373" s="72"/>
      <c r="U1373" s="72"/>
      <c r="V1373" s="72"/>
      <c r="W1373" s="72"/>
      <c r="X1373" s="72"/>
      <c r="Y1373" s="72"/>
      <c r="Z1373" s="72"/>
      <c r="AA1373" s="72"/>
    </row>
    <row r="1374" spans="1:27" s="74" customFormat="1">
      <c r="A1374" s="72"/>
      <c r="B1374" s="72"/>
      <c r="C1374" s="72"/>
      <c r="D1374" s="6" t="s">
        <v>2703</v>
      </c>
      <c r="E1374" s="74">
        <v>1</v>
      </c>
      <c r="F1374" s="74">
        <v>1</v>
      </c>
      <c r="Q1374" s="72"/>
      <c r="R1374" s="72"/>
      <c r="S1374" s="72"/>
      <c r="T1374" s="72"/>
      <c r="U1374" s="72"/>
      <c r="V1374" s="72"/>
      <c r="W1374" s="72"/>
      <c r="X1374" s="72"/>
      <c r="Y1374" s="72"/>
      <c r="Z1374" s="72"/>
      <c r="AA1374" s="72"/>
    </row>
    <row r="1375" spans="1:27" s="74" customFormat="1">
      <c r="A1375" s="72"/>
      <c r="B1375" s="72"/>
      <c r="C1375" s="72"/>
      <c r="D1375" s="6" t="s">
        <v>2709</v>
      </c>
      <c r="O1375" s="74">
        <v>1</v>
      </c>
      <c r="Q1375" s="72"/>
      <c r="R1375" s="72"/>
      <c r="S1375" s="72"/>
      <c r="T1375" s="72"/>
      <c r="U1375" s="72"/>
      <c r="V1375" s="72"/>
      <c r="W1375" s="72"/>
      <c r="X1375" s="72"/>
      <c r="Y1375" s="72"/>
      <c r="Z1375" s="72"/>
      <c r="AA1375" s="72"/>
    </row>
    <row r="1376" spans="1:27" s="74" customFormat="1">
      <c r="A1376" s="72"/>
      <c r="B1376" s="72"/>
      <c r="C1376" s="72"/>
      <c r="D1376" s="6" t="s">
        <v>2717</v>
      </c>
      <c r="G1376" s="74">
        <v>1</v>
      </c>
      <c r="Q1376" s="72"/>
      <c r="R1376" s="72"/>
      <c r="S1376" s="72"/>
      <c r="T1376" s="72"/>
      <c r="U1376" s="72"/>
      <c r="V1376" s="72"/>
      <c r="W1376" s="72"/>
      <c r="X1376" s="72"/>
      <c r="Y1376" s="72"/>
      <c r="Z1376" s="72"/>
      <c r="AA1376" s="72"/>
    </row>
    <row r="1377" spans="1:27" s="74" customFormat="1">
      <c r="A1377" s="72"/>
      <c r="B1377" s="72"/>
      <c r="C1377" s="72"/>
      <c r="D1377" s="6" t="s">
        <v>2719</v>
      </c>
      <c r="K1377" s="74">
        <v>1</v>
      </c>
      <c r="Q1377" s="72"/>
      <c r="R1377" s="72"/>
      <c r="S1377" s="72"/>
      <c r="T1377" s="72"/>
      <c r="U1377" s="72"/>
      <c r="V1377" s="72"/>
      <c r="W1377" s="72"/>
      <c r="X1377" s="72"/>
      <c r="Y1377" s="72"/>
      <c r="Z1377" s="72"/>
      <c r="AA1377" s="72"/>
    </row>
    <row r="1378" spans="1:27" s="74" customFormat="1">
      <c r="A1378" s="72"/>
      <c r="B1378" s="72"/>
      <c r="C1378" s="72"/>
      <c r="D1378" s="6" t="s">
        <v>2726</v>
      </c>
      <c r="L1378" s="74">
        <v>1</v>
      </c>
      <c r="Q1378" s="72"/>
      <c r="R1378" s="72"/>
      <c r="S1378" s="72"/>
      <c r="T1378" s="72"/>
      <c r="U1378" s="72"/>
      <c r="V1378" s="72"/>
      <c r="W1378" s="72"/>
      <c r="X1378" s="72"/>
      <c r="Y1378" s="72"/>
      <c r="Z1378" s="72"/>
      <c r="AA1378" s="72"/>
    </row>
    <row r="1379" spans="1:27" s="74" customFormat="1">
      <c r="A1379" s="72"/>
      <c r="B1379" s="72"/>
      <c r="C1379" s="72"/>
      <c r="D1379" s="6" t="s">
        <v>2730</v>
      </c>
      <c r="E1379" s="74">
        <v>1</v>
      </c>
      <c r="K1379" s="74">
        <v>1</v>
      </c>
      <c r="Q1379" s="72"/>
      <c r="R1379" s="72"/>
      <c r="S1379" s="72"/>
      <c r="T1379" s="72"/>
      <c r="U1379" s="72"/>
      <c r="V1379" s="72"/>
      <c r="W1379" s="72"/>
      <c r="X1379" s="72"/>
      <c r="Y1379" s="72"/>
      <c r="Z1379" s="72"/>
      <c r="AA1379" s="72"/>
    </row>
    <row r="1380" spans="1:27" s="74" customFormat="1">
      <c r="A1380" s="72"/>
      <c r="B1380" s="72"/>
      <c r="C1380" s="72"/>
      <c r="D1380" s="6" t="s">
        <v>2737</v>
      </c>
      <c r="G1380" s="74">
        <v>1</v>
      </c>
      <c r="Q1380" s="72"/>
      <c r="R1380" s="72"/>
      <c r="S1380" s="72"/>
      <c r="T1380" s="72"/>
      <c r="U1380" s="72"/>
      <c r="V1380" s="72"/>
      <c r="W1380" s="72"/>
      <c r="X1380" s="72"/>
      <c r="Y1380" s="72"/>
      <c r="Z1380" s="72"/>
      <c r="AA1380" s="72"/>
    </row>
    <row r="1381" spans="1:27" s="74" customFormat="1">
      <c r="A1381" s="72"/>
      <c r="B1381" s="72"/>
      <c r="C1381" s="72"/>
      <c r="D1381" s="6" t="s">
        <v>2740</v>
      </c>
      <c r="F1381" s="74">
        <v>1</v>
      </c>
      <c r="G1381" s="74">
        <v>1</v>
      </c>
      <c r="Q1381" s="72"/>
      <c r="R1381" s="72"/>
      <c r="S1381" s="72"/>
      <c r="T1381" s="72"/>
      <c r="U1381" s="72"/>
      <c r="V1381" s="72"/>
      <c r="W1381" s="72"/>
      <c r="X1381" s="72"/>
      <c r="Y1381" s="72"/>
      <c r="Z1381" s="72"/>
      <c r="AA1381" s="72"/>
    </row>
    <row r="1382" spans="1:27" s="74" customFormat="1">
      <c r="A1382" s="72"/>
      <c r="B1382" s="72"/>
      <c r="C1382" s="72"/>
      <c r="D1382" s="6" t="s">
        <v>2748</v>
      </c>
      <c r="K1382" s="74">
        <v>1</v>
      </c>
      <c r="M1382" s="74">
        <v>1</v>
      </c>
      <c r="Q1382" s="72"/>
      <c r="R1382" s="72"/>
      <c r="S1382" s="72"/>
      <c r="T1382" s="72"/>
      <c r="U1382" s="72"/>
      <c r="V1382" s="72"/>
      <c r="W1382" s="72"/>
      <c r="X1382" s="72"/>
      <c r="Y1382" s="72"/>
      <c r="Z1382" s="72"/>
      <c r="AA1382" s="72"/>
    </row>
    <row r="1383" spans="1:27" s="74" customFormat="1">
      <c r="A1383" s="72"/>
      <c r="B1383" s="72"/>
      <c r="C1383" s="72"/>
      <c r="D1383" s="6" t="s">
        <v>2750</v>
      </c>
      <c r="K1383" s="74">
        <v>1</v>
      </c>
      <c r="Q1383" s="72"/>
      <c r="R1383" s="72"/>
      <c r="S1383" s="72"/>
      <c r="T1383" s="72"/>
      <c r="U1383" s="72"/>
      <c r="V1383" s="72"/>
      <c r="W1383" s="72"/>
      <c r="X1383" s="72"/>
      <c r="Y1383" s="72"/>
      <c r="Z1383" s="72"/>
      <c r="AA1383" s="72"/>
    </row>
    <row r="1384" spans="1:27" s="74" customFormat="1">
      <c r="A1384" s="72"/>
      <c r="B1384" s="72"/>
      <c r="C1384" s="72"/>
      <c r="D1384" s="6" t="s">
        <v>2756</v>
      </c>
      <c r="G1384" s="74">
        <v>1</v>
      </c>
      <c r="Q1384" s="72"/>
      <c r="R1384" s="72"/>
      <c r="S1384" s="72"/>
      <c r="T1384" s="72"/>
      <c r="U1384" s="72"/>
      <c r="V1384" s="72"/>
      <c r="W1384" s="72"/>
      <c r="X1384" s="72"/>
      <c r="Y1384" s="72"/>
      <c r="Z1384" s="72"/>
      <c r="AA1384" s="72"/>
    </row>
    <row r="1385" spans="1:27" s="74" customFormat="1">
      <c r="A1385" s="72"/>
      <c r="B1385" s="72"/>
      <c r="C1385" s="72"/>
      <c r="D1385" s="6" t="s">
        <v>2758</v>
      </c>
      <c r="G1385" s="74">
        <v>1</v>
      </c>
      <c r="I1385" s="74">
        <v>1</v>
      </c>
      <c r="Q1385" s="72"/>
      <c r="R1385" s="72"/>
      <c r="S1385" s="72"/>
      <c r="T1385" s="72"/>
      <c r="U1385" s="72"/>
      <c r="V1385" s="72"/>
      <c r="W1385" s="72"/>
      <c r="X1385" s="72"/>
      <c r="Y1385" s="72"/>
      <c r="Z1385" s="72"/>
      <c r="AA1385" s="72"/>
    </row>
    <row r="1386" spans="1:27" s="74" customFormat="1">
      <c r="A1386" s="72"/>
      <c r="B1386" s="72"/>
      <c r="C1386" s="72"/>
      <c r="D1386" s="6" t="s">
        <v>2762</v>
      </c>
      <c r="I1386" s="74">
        <v>1</v>
      </c>
      <c r="M1386" s="74">
        <v>1</v>
      </c>
      <c r="Q1386" s="72"/>
      <c r="R1386" s="72"/>
      <c r="S1386" s="72"/>
      <c r="T1386" s="72"/>
      <c r="U1386" s="72"/>
      <c r="V1386" s="72"/>
      <c r="W1386" s="72"/>
      <c r="X1386" s="72"/>
      <c r="Y1386" s="72"/>
      <c r="Z1386" s="72"/>
      <c r="AA1386" s="72"/>
    </row>
    <row r="1387" spans="1:27" s="74" customFormat="1">
      <c r="A1387" s="72"/>
      <c r="B1387" s="72"/>
      <c r="C1387" s="72"/>
      <c r="D1387" s="6" t="s">
        <v>2773</v>
      </c>
      <c r="K1387" s="74">
        <v>1</v>
      </c>
      <c r="Q1387" s="72"/>
      <c r="R1387" s="72"/>
      <c r="S1387" s="72"/>
      <c r="T1387" s="72"/>
      <c r="U1387" s="72"/>
      <c r="V1387" s="72"/>
      <c r="W1387" s="72"/>
      <c r="X1387" s="72"/>
      <c r="Y1387" s="72"/>
      <c r="Z1387" s="72"/>
      <c r="AA1387" s="72"/>
    </row>
    <row r="1388" spans="1:27" s="74" customFormat="1">
      <c r="A1388" s="72"/>
      <c r="B1388" s="72"/>
      <c r="C1388" s="72"/>
      <c r="D1388" s="6" t="s">
        <v>2791</v>
      </c>
      <c r="M1388" s="74">
        <v>1</v>
      </c>
      <c r="Q1388" s="72"/>
      <c r="R1388" s="72"/>
      <c r="S1388" s="72"/>
      <c r="T1388" s="72"/>
      <c r="U1388" s="72"/>
      <c r="V1388" s="72"/>
      <c r="W1388" s="72"/>
      <c r="X1388" s="72"/>
      <c r="Y1388" s="72"/>
      <c r="Z1388" s="72"/>
      <c r="AA1388" s="72"/>
    </row>
    <row r="1389" spans="1:27" s="74" customFormat="1">
      <c r="A1389" s="72"/>
      <c r="B1389" s="72"/>
      <c r="C1389" s="72"/>
      <c r="D1389" s="6" t="s">
        <v>2793</v>
      </c>
      <c r="E1389" s="74">
        <v>1</v>
      </c>
      <c r="K1389" s="74">
        <v>1</v>
      </c>
      <c r="Q1389" s="72"/>
      <c r="R1389" s="72"/>
      <c r="S1389" s="72"/>
      <c r="T1389" s="72"/>
      <c r="U1389" s="72"/>
      <c r="V1389" s="72"/>
      <c r="W1389" s="72"/>
      <c r="X1389" s="72"/>
      <c r="Y1389" s="72"/>
      <c r="Z1389" s="72"/>
      <c r="AA1389" s="72"/>
    </row>
    <row r="1390" spans="1:27" s="74" customFormat="1">
      <c r="A1390" s="72"/>
      <c r="B1390" s="72"/>
      <c r="C1390" s="72"/>
      <c r="D1390" s="6" t="s">
        <v>2800</v>
      </c>
      <c r="E1390" s="74">
        <v>1</v>
      </c>
      <c r="I1390" s="74">
        <v>1</v>
      </c>
      <c r="K1390" s="74">
        <v>1</v>
      </c>
      <c r="Q1390" s="72"/>
      <c r="R1390" s="72"/>
      <c r="S1390" s="72"/>
      <c r="T1390" s="72"/>
      <c r="U1390" s="72"/>
      <c r="V1390" s="72"/>
      <c r="W1390" s="72"/>
      <c r="X1390" s="72"/>
      <c r="Y1390" s="72"/>
      <c r="Z1390" s="72"/>
      <c r="AA1390" s="72"/>
    </row>
    <row r="1391" spans="1:27" s="74" customFormat="1">
      <c r="A1391" s="72"/>
      <c r="B1391" s="72"/>
      <c r="C1391" s="72"/>
      <c r="D1391" s="6" t="s">
        <v>2804</v>
      </c>
      <c r="G1391" s="74">
        <v>1</v>
      </c>
      <c r="Q1391" s="72"/>
      <c r="R1391" s="72"/>
      <c r="S1391" s="72"/>
      <c r="T1391" s="72"/>
      <c r="U1391" s="72"/>
      <c r="V1391" s="72"/>
      <c r="W1391" s="72"/>
      <c r="X1391" s="72"/>
      <c r="Y1391" s="72"/>
      <c r="Z1391" s="72"/>
      <c r="AA1391" s="72"/>
    </row>
    <row r="1392" spans="1:27" s="74" customFormat="1">
      <c r="A1392" s="72"/>
      <c r="B1392" s="72"/>
      <c r="C1392" s="72"/>
      <c r="D1392" s="6" t="s">
        <v>2805</v>
      </c>
      <c r="I1392" s="74">
        <v>1</v>
      </c>
      <c r="Q1392" s="72"/>
      <c r="R1392" s="72"/>
      <c r="S1392" s="72"/>
      <c r="T1392" s="72"/>
      <c r="U1392" s="72"/>
      <c r="V1392" s="72"/>
      <c r="W1392" s="72"/>
      <c r="X1392" s="72"/>
      <c r="Y1392" s="72"/>
      <c r="Z1392" s="72"/>
      <c r="AA1392" s="72"/>
    </row>
    <row r="1393" spans="1:27" s="74" customFormat="1">
      <c r="A1393" s="72"/>
      <c r="B1393" s="72"/>
      <c r="C1393" s="72"/>
      <c r="D1393" s="6" t="s">
        <v>2807</v>
      </c>
      <c r="L1393" s="74">
        <v>1</v>
      </c>
      <c r="Q1393" s="72"/>
      <c r="R1393" s="72"/>
      <c r="S1393" s="72"/>
      <c r="T1393" s="72"/>
      <c r="U1393" s="72"/>
      <c r="V1393" s="72"/>
      <c r="W1393" s="72"/>
      <c r="X1393" s="72"/>
      <c r="Y1393" s="72"/>
      <c r="Z1393" s="72"/>
      <c r="AA1393" s="72"/>
    </row>
    <row r="1394" spans="1:27" s="74" customFormat="1">
      <c r="A1394" s="72"/>
      <c r="B1394" s="72"/>
      <c r="C1394" s="72"/>
      <c r="D1394" s="6" t="s">
        <v>2820</v>
      </c>
      <c r="G1394" s="74">
        <v>1</v>
      </c>
      <c r="Q1394" s="72"/>
      <c r="R1394" s="72"/>
      <c r="S1394" s="72"/>
      <c r="T1394" s="72"/>
      <c r="U1394" s="72"/>
      <c r="V1394" s="72"/>
      <c r="W1394" s="72"/>
      <c r="X1394" s="72"/>
      <c r="Y1394" s="72"/>
      <c r="Z1394" s="72"/>
      <c r="AA1394" s="72"/>
    </row>
    <row r="1395" spans="1:27" s="74" customFormat="1">
      <c r="A1395" s="72"/>
      <c r="B1395" s="72"/>
      <c r="C1395" s="72"/>
      <c r="D1395" s="6" t="s">
        <v>2825</v>
      </c>
      <c r="K1395" s="74">
        <v>1</v>
      </c>
      <c r="Q1395" s="72"/>
      <c r="R1395" s="72"/>
      <c r="S1395" s="72"/>
      <c r="T1395" s="72"/>
      <c r="U1395" s="72"/>
      <c r="V1395" s="72"/>
      <c r="W1395" s="72"/>
      <c r="X1395" s="72"/>
      <c r="Y1395" s="72"/>
      <c r="Z1395" s="72"/>
      <c r="AA1395" s="72"/>
    </row>
    <row r="1396" spans="1:27" s="74" customFormat="1">
      <c r="A1396" s="72"/>
      <c r="B1396" s="72"/>
      <c r="C1396" s="72"/>
      <c r="D1396" s="6" t="s">
        <v>2829</v>
      </c>
      <c r="E1396" s="74">
        <v>1</v>
      </c>
      <c r="Q1396" s="72"/>
      <c r="R1396" s="72"/>
      <c r="S1396" s="72"/>
      <c r="T1396" s="72"/>
      <c r="U1396" s="72"/>
      <c r="V1396" s="72"/>
      <c r="W1396" s="72"/>
      <c r="X1396" s="72"/>
      <c r="Y1396" s="72"/>
      <c r="Z1396" s="72"/>
      <c r="AA1396" s="72"/>
    </row>
    <row r="1397" spans="1:27" s="74" customFormat="1">
      <c r="A1397" s="72"/>
      <c r="B1397" s="72"/>
      <c r="C1397" s="72"/>
      <c r="D1397" s="6" t="s">
        <v>2831</v>
      </c>
      <c r="K1397" s="74">
        <v>1</v>
      </c>
      <c r="Q1397" s="72"/>
      <c r="R1397" s="72"/>
      <c r="S1397" s="72"/>
      <c r="T1397" s="72"/>
      <c r="U1397" s="72"/>
      <c r="V1397" s="72"/>
      <c r="W1397" s="72"/>
      <c r="X1397" s="72"/>
      <c r="Y1397" s="72"/>
      <c r="Z1397" s="72"/>
      <c r="AA1397" s="72"/>
    </row>
    <row r="1398" spans="1:27" s="74" customFormat="1">
      <c r="A1398" s="72"/>
      <c r="B1398" s="72"/>
      <c r="C1398" s="72"/>
      <c r="D1398" s="6" t="s">
        <v>2833</v>
      </c>
      <c r="G1398" s="74">
        <v>1</v>
      </c>
      <c r="K1398" s="74">
        <v>1</v>
      </c>
      <c r="Q1398" s="72"/>
      <c r="R1398" s="72"/>
      <c r="S1398" s="72"/>
      <c r="T1398" s="72"/>
      <c r="U1398" s="72"/>
      <c r="V1398" s="72"/>
      <c r="W1398" s="72"/>
      <c r="X1398" s="72"/>
      <c r="Y1398" s="72"/>
      <c r="Z1398" s="72"/>
      <c r="AA1398" s="72"/>
    </row>
    <row r="1399" spans="1:27" s="74" customFormat="1">
      <c r="A1399" s="72"/>
      <c r="B1399" s="72"/>
      <c r="C1399" s="72"/>
      <c r="D1399" s="6" t="s">
        <v>2842</v>
      </c>
      <c r="F1399" s="74">
        <v>1</v>
      </c>
      <c r="Q1399" s="72"/>
      <c r="R1399" s="72"/>
      <c r="S1399" s="72"/>
      <c r="T1399" s="72"/>
      <c r="U1399" s="72"/>
      <c r="V1399" s="72"/>
      <c r="W1399" s="72"/>
      <c r="X1399" s="72"/>
      <c r="Y1399" s="72"/>
      <c r="Z1399" s="72"/>
      <c r="AA1399" s="72"/>
    </row>
    <row r="1400" spans="1:27" s="74" customFormat="1">
      <c r="A1400" s="72"/>
      <c r="B1400" s="72"/>
      <c r="C1400" s="72"/>
      <c r="D1400" s="6" t="s">
        <v>2846</v>
      </c>
      <c r="I1400" s="74">
        <v>1</v>
      </c>
      <c r="M1400" s="74">
        <v>1</v>
      </c>
      <c r="Q1400" s="72"/>
      <c r="R1400" s="72"/>
      <c r="S1400" s="72"/>
      <c r="T1400" s="72"/>
      <c r="U1400" s="72"/>
      <c r="V1400" s="72"/>
      <c r="W1400" s="72"/>
      <c r="X1400" s="72"/>
      <c r="Y1400" s="72"/>
      <c r="Z1400" s="72"/>
      <c r="AA1400" s="72"/>
    </row>
    <row r="1401" spans="1:27" s="74" customFormat="1">
      <c r="A1401" s="72"/>
      <c r="B1401" s="72"/>
      <c r="C1401" s="72"/>
      <c r="D1401" s="6" t="s">
        <v>2848</v>
      </c>
      <c r="E1401" s="74">
        <v>1</v>
      </c>
      <c r="K1401" s="74">
        <v>1</v>
      </c>
      <c r="M1401" s="74">
        <v>1</v>
      </c>
      <c r="Q1401" s="72"/>
      <c r="R1401" s="72"/>
      <c r="S1401" s="72"/>
      <c r="T1401" s="72"/>
      <c r="U1401" s="72"/>
      <c r="V1401" s="72"/>
      <c r="W1401" s="72"/>
      <c r="X1401" s="72"/>
      <c r="Y1401" s="72"/>
      <c r="Z1401" s="72"/>
      <c r="AA1401" s="72"/>
    </row>
    <row r="1402" spans="1:27" s="74" customFormat="1">
      <c r="A1402" s="72"/>
      <c r="B1402" s="72"/>
      <c r="C1402" s="72"/>
      <c r="D1402" s="6" t="s">
        <v>2850</v>
      </c>
      <c r="E1402" s="74">
        <v>1</v>
      </c>
      <c r="Q1402" s="72"/>
      <c r="R1402" s="72"/>
      <c r="S1402" s="72"/>
      <c r="T1402" s="72"/>
      <c r="U1402" s="72"/>
      <c r="V1402" s="72"/>
      <c r="W1402" s="72"/>
      <c r="X1402" s="72"/>
      <c r="Y1402" s="72"/>
      <c r="Z1402" s="72"/>
      <c r="AA1402" s="72"/>
    </row>
    <row r="1403" spans="1:27" s="74" customFormat="1">
      <c r="A1403" s="72"/>
      <c r="B1403" s="72"/>
      <c r="C1403" s="72"/>
      <c r="D1403" s="6" t="s">
        <v>2853</v>
      </c>
      <c r="E1403" s="74">
        <v>1</v>
      </c>
      <c r="G1403" s="74">
        <v>1</v>
      </c>
      <c r="Q1403" s="72"/>
      <c r="R1403" s="72"/>
      <c r="S1403" s="72"/>
      <c r="T1403" s="72"/>
      <c r="U1403" s="72"/>
      <c r="V1403" s="72"/>
      <c r="W1403" s="72"/>
      <c r="X1403" s="72"/>
      <c r="Y1403" s="72"/>
      <c r="Z1403" s="72"/>
      <c r="AA1403" s="72"/>
    </row>
    <row r="1404" spans="1:27" s="74" customFormat="1">
      <c r="A1404" s="72"/>
      <c r="B1404" s="72"/>
      <c r="C1404" s="72"/>
      <c r="D1404" s="6" t="s">
        <v>2862</v>
      </c>
      <c r="F1404" s="74">
        <v>1</v>
      </c>
      <c r="I1404" s="74">
        <v>1</v>
      </c>
      <c r="Q1404" s="72"/>
      <c r="R1404" s="72"/>
      <c r="S1404" s="72"/>
      <c r="T1404" s="72"/>
      <c r="U1404" s="72"/>
      <c r="V1404" s="72"/>
      <c r="W1404" s="72"/>
      <c r="X1404" s="72"/>
      <c r="Y1404" s="72"/>
      <c r="Z1404" s="72"/>
      <c r="AA1404" s="72"/>
    </row>
    <row r="1405" spans="1:27" s="74" customFormat="1">
      <c r="A1405" s="72"/>
      <c r="B1405" s="72"/>
      <c r="C1405" s="72"/>
      <c r="D1405" s="6" t="s">
        <v>2870</v>
      </c>
      <c r="G1405" s="74">
        <v>1</v>
      </c>
      <c r="Q1405" s="72"/>
      <c r="R1405" s="72"/>
      <c r="S1405" s="72"/>
      <c r="T1405" s="72"/>
      <c r="U1405" s="72"/>
      <c r="V1405" s="72"/>
      <c r="W1405" s="72"/>
      <c r="X1405" s="72"/>
      <c r="Y1405" s="72"/>
      <c r="Z1405" s="72"/>
      <c r="AA1405" s="72"/>
    </row>
    <row r="1406" spans="1:27" s="74" customFormat="1">
      <c r="A1406" s="72"/>
      <c r="B1406" s="72"/>
      <c r="C1406" s="72"/>
      <c r="D1406" s="6" t="s">
        <v>2874</v>
      </c>
      <c r="P1406" s="74">
        <v>1</v>
      </c>
      <c r="Q1406" s="72"/>
      <c r="R1406" s="72"/>
      <c r="S1406" s="72"/>
      <c r="T1406" s="72"/>
      <c r="U1406" s="72"/>
      <c r="V1406" s="72"/>
      <c r="W1406" s="72"/>
      <c r="X1406" s="72"/>
      <c r="Y1406" s="72"/>
      <c r="Z1406" s="72"/>
      <c r="AA1406" s="72"/>
    </row>
    <row r="1407" spans="1:27" s="74" customFormat="1">
      <c r="A1407" s="72"/>
      <c r="B1407" s="72"/>
      <c r="C1407" s="72"/>
      <c r="D1407" s="6" t="s">
        <v>2887</v>
      </c>
      <c r="G1407" s="74">
        <v>1</v>
      </c>
      <c r="Q1407" s="72"/>
      <c r="R1407" s="72"/>
      <c r="S1407" s="72"/>
      <c r="T1407" s="72"/>
      <c r="U1407" s="72"/>
      <c r="V1407" s="72"/>
      <c r="W1407" s="72"/>
      <c r="X1407" s="72"/>
      <c r="Y1407" s="72"/>
      <c r="Z1407" s="72"/>
      <c r="AA1407" s="72"/>
    </row>
    <row r="1408" spans="1:27" s="74" customFormat="1">
      <c r="A1408" s="72"/>
      <c r="B1408" s="72"/>
      <c r="C1408" s="72"/>
      <c r="D1408" s="6" t="s">
        <v>2890</v>
      </c>
      <c r="E1408" s="74">
        <v>1</v>
      </c>
      <c r="G1408" s="74">
        <v>1</v>
      </c>
      <c r="Q1408" s="72"/>
      <c r="R1408" s="72"/>
      <c r="S1408" s="72"/>
      <c r="T1408" s="72"/>
      <c r="U1408" s="72"/>
      <c r="V1408" s="72"/>
      <c r="W1408" s="72"/>
      <c r="X1408" s="72"/>
      <c r="Y1408" s="72"/>
      <c r="Z1408" s="72"/>
      <c r="AA1408" s="72"/>
    </row>
    <row r="1409" spans="1:27" s="74" customFormat="1">
      <c r="A1409" s="72"/>
      <c r="B1409" s="72"/>
      <c r="C1409" s="72"/>
      <c r="D1409" s="6" t="s">
        <v>2893</v>
      </c>
      <c r="F1409" s="74">
        <v>1</v>
      </c>
      <c r="Q1409" s="72">
        <v>1</v>
      </c>
      <c r="R1409" s="72"/>
      <c r="S1409" s="72"/>
      <c r="T1409" s="72"/>
      <c r="U1409" s="72"/>
      <c r="V1409" s="72"/>
      <c r="W1409" s="72"/>
      <c r="X1409" s="72"/>
      <c r="Y1409" s="72"/>
      <c r="Z1409" s="72"/>
      <c r="AA1409" s="72"/>
    </row>
    <row r="1410" spans="1:27" s="74" customFormat="1">
      <c r="A1410" s="72"/>
      <c r="B1410" s="72"/>
      <c r="C1410" s="72"/>
      <c r="D1410" s="6" t="s">
        <v>2897</v>
      </c>
      <c r="K1410" s="74">
        <v>1</v>
      </c>
      <c r="M1410" s="74">
        <v>1</v>
      </c>
      <c r="Q1410" s="72"/>
      <c r="R1410" s="72"/>
      <c r="S1410" s="72"/>
      <c r="T1410" s="72"/>
      <c r="U1410" s="72"/>
      <c r="V1410" s="72"/>
      <c r="W1410" s="72"/>
      <c r="X1410" s="72"/>
      <c r="Y1410" s="72"/>
      <c r="Z1410" s="72"/>
      <c r="AA1410" s="72"/>
    </row>
    <row r="1411" spans="1:27" s="74" customFormat="1">
      <c r="A1411" s="72"/>
      <c r="B1411" s="72"/>
      <c r="C1411" s="72"/>
      <c r="D1411" s="6" t="s">
        <v>2907</v>
      </c>
      <c r="M1411" s="74">
        <v>1</v>
      </c>
      <c r="Q1411" s="72"/>
      <c r="R1411" s="72"/>
      <c r="S1411" s="72"/>
      <c r="T1411" s="72">
        <v>1</v>
      </c>
      <c r="U1411" s="72"/>
      <c r="V1411" s="72"/>
      <c r="W1411" s="72"/>
      <c r="X1411" s="72"/>
      <c r="Y1411" s="72"/>
      <c r="Z1411" s="72"/>
      <c r="AA1411" s="72"/>
    </row>
    <row r="1412" spans="1:27" s="74" customFormat="1">
      <c r="A1412" s="72"/>
      <c r="B1412" s="72"/>
      <c r="C1412" s="72"/>
      <c r="D1412" s="6" t="s">
        <v>2911</v>
      </c>
      <c r="O1412" s="74">
        <v>1</v>
      </c>
      <c r="Q1412" s="72"/>
      <c r="R1412" s="72"/>
      <c r="S1412" s="72"/>
      <c r="T1412" s="72"/>
      <c r="U1412" s="72"/>
      <c r="V1412" s="72"/>
      <c r="W1412" s="72"/>
      <c r="X1412" s="72"/>
      <c r="Y1412" s="72"/>
      <c r="Z1412" s="72"/>
      <c r="AA1412" s="72"/>
    </row>
    <row r="1413" spans="1:27" s="74" customFormat="1">
      <c r="A1413" s="72"/>
      <c r="B1413" s="72"/>
      <c r="C1413" s="72"/>
      <c r="D1413" s="6" t="s">
        <v>2913</v>
      </c>
      <c r="I1413" s="74">
        <v>1</v>
      </c>
      <c r="L1413" s="74">
        <v>1</v>
      </c>
      <c r="Q1413" s="72"/>
      <c r="R1413" s="72"/>
      <c r="S1413" s="72"/>
      <c r="T1413" s="72"/>
      <c r="U1413" s="72"/>
      <c r="V1413" s="72"/>
      <c r="W1413" s="72"/>
      <c r="X1413" s="72"/>
      <c r="Y1413" s="72"/>
      <c r="Z1413" s="72"/>
      <c r="AA1413" s="72"/>
    </row>
    <row r="1414" spans="1:27" s="74" customFormat="1">
      <c r="A1414" s="72"/>
      <c r="B1414" s="72"/>
      <c r="C1414" s="72"/>
      <c r="D1414" s="6" t="s">
        <v>2916</v>
      </c>
      <c r="G1414" s="74">
        <v>1</v>
      </c>
      <c r="Q1414" s="72"/>
      <c r="R1414" s="72"/>
      <c r="S1414" s="72"/>
      <c r="T1414" s="72"/>
      <c r="U1414" s="72"/>
      <c r="V1414" s="72"/>
      <c r="W1414" s="72"/>
      <c r="X1414" s="72"/>
      <c r="Y1414" s="72"/>
      <c r="Z1414" s="72"/>
      <c r="AA1414" s="72"/>
    </row>
    <row r="1415" spans="1:27" s="74" customFormat="1">
      <c r="A1415" s="72"/>
      <c r="B1415" s="72"/>
      <c r="C1415" s="72"/>
      <c r="D1415" s="6" t="s">
        <v>2919</v>
      </c>
      <c r="M1415" s="74">
        <v>1</v>
      </c>
      <c r="Q1415" s="72"/>
      <c r="R1415" s="72"/>
      <c r="S1415" s="72"/>
      <c r="T1415" s="72"/>
      <c r="U1415" s="72"/>
      <c r="V1415" s="72"/>
      <c r="W1415" s="72"/>
      <c r="X1415" s="72"/>
      <c r="Y1415" s="72"/>
      <c r="Z1415" s="72"/>
      <c r="AA1415" s="72"/>
    </row>
    <row r="1416" spans="1:27" s="74" customFormat="1">
      <c r="A1416" s="72"/>
      <c r="B1416" s="72"/>
      <c r="C1416" s="72"/>
      <c r="D1416" s="6" t="s">
        <v>2926</v>
      </c>
      <c r="G1416" s="74">
        <v>1</v>
      </c>
      <c r="Q1416" s="72"/>
      <c r="R1416" s="72"/>
      <c r="S1416" s="72"/>
      <c r="T1416" s="72">
        <v>1</v>
      </c>
      <c r="U1416" s="72"/>
      <c r="V1416" s="72"/>
      <c r="W1416" s="72"/>
      <c r="X1416" s="72"/>
      <c r="Y1416" s="72"/>
      <c r="Z1416" s="72"/>
      <c r="AA1416" s="72"/>
    </row>
    <row r="1417" spans="1:27" s="74" customFormat="1">
      <c r="A1417" s="72"/>
      <c r="B1417" s="72"/>
      <c r="C1417" s="72"/>
      <c r="D1417" s="6" t="s">
        <v>1426</v>
      </c>
      <c r="G1417" s="74">
        <v>1</v>
      </c>
      <c r="Q1417" s="72"/>
      <c r="R1417" s="72"/>
      <c r="S1417" s="72"/>
      <c r="T1417" s="72"/>
      <c r="U1417" s="72"/>
      <c r="V1417" s="72"/>
      <c r="W1417" s="72"/>
      <c r="X1417" s="72"/>
      <c r="Y1417" s="72"/>
      <c r="Z1417" s="72"/>
      <c r="AA1417" s="72"/>
    </row>
    <row r="1418" spans="1:27" s="74" customFormat="1">
      <c r="A1418" s="72"/>
      <c r="B1418" s="72"/>
      <c r="C1418" s="72"/>
      <c r="D1418" s="6" t="s">
        <v>2935</v>
      </c>
      <c r="E1418" s="74">
        <v>1</v>
      </c>
      <c r="G1418" s="74">
        <v>1</v>
      </c>
      <c r="Q1418" s="72"/>
      <c r="R1418" s="72"/>
      <c r="S1418" s="72"/>
      <c r="T1418" s="72"/>
      <c r="U1418" s="72"/>
      <c r="V1418" s="72"/>
      <c r="W1418" s="72"/>
      <c r="X1418" s="72"/>
      <c r="Y1418" s="72"/>
      <c r="Z1418" s="72"/>
      <c r="AA1418" s="72"/>
    </row>
    <row r="1419" spans="1:27" s="74" customFormat="1">
      <c r="A1419" s="72"/>
      <c r="B1419" s="72"/>
      <c r="C1419" s="72"/>
      <c r="D1419" s="6" t="s">
        <v>2941</v>
      </c>
      <c r="E1419" s="74">
        <v>1</v>
      </c>
      <c r="G1419" s="74">
        <v>1</v>
      </c>
      <c r="Q1419" s="72"/>
      <c r="R1419" s="72">
        <v>1</v>
      </c>
      <c r="S1419" s="72"/>
      <c r="T1419" s="72"/>
      <c r="U1419" s="72"/>
      <c r="V1419" s="72"/>
      <c r="W1419" s="72"/>
      <c r="X1419" s="72"/>
      <c r="Y1419" s="72"/>
      <c r="Z1419" s="72"/>
      <c r="AA1419" s="72"/>
    </row>
    <row r="1420" spans="1:27" s="74" customFormat="1">
      <c r="A1420" s="72"/>
      <c r="B1420" s="72"/>
      <c r="C1420" s="72"/>
      <c r="D1420" s="6" t="s">
        <v>2945</v>
      </c>
      <c r="E1420" s="74">
        <v>1</v>
      </c>
      <c r="Q1420" s="72"/>
      <c r="R1420" s="72"/>
      <c r="S1420" s="72"/>
      <c r="T1420" s="72"/>
      <c r="U1420" s="72"/>
      <c r="V1420" s="72"/>
      <c r="W1420" s="72"/>
      <c r="X1420" s="72"/>
      <c r="Y1420" s="72"/>
      <c r="Z1420" s="72"/>
      <c r="AA1420" s="72"/>
    </row>
    <row r="1421" spans="1:27" s="74" customFormat="1">
      <c r="A1421" s="72"/>
      <c r="B1421" s="72"/>
      <c r="C1421" s="72"/>
      <c r="D1421" s="6" t="s">
        <v>2949</v>
      </c>
      <c r="E1421" s="74">
        <v>1</v>
      </c>
      <c r="G1421" s="74">
        <v>1</v>
      </c>
      <c r="Q1421" s="72"/>
      <c r="R1421" s="72"/>
      <c r="S1421" s="72"/>
      <c r="T1421" s="72"/>
      <c r="U1421" s="72"/>
      <c r="V1421" s="72"/>
      <c r="W1421" s="72"/>
      <c r="X1421" s="72"/>
      <c r="Y1421" s="72"/>
      <c r="Z1421" s="72"/>
      <c r="AA1421" s="72"/>
    </row>
    <row r="1422" spans="1:27" s="74" customFormat="1">
      <c r="A1422" s="72"/>
      <c r="B1422" s="72"/>
      <c r="C1422" s="72"/>
      <c r="D1422" s="6" t="s">
        <v>2953</v>
      </c>
      <c r="G1422" s="74">
        <v>1</v>
      </c>
      <c r="Q1422" s="72"/>
      <c r="R1422" s="72"/>
      <c r="S1422" s="72"/>
      <c r="T1422" s="72"/>
      <c r="U1422" s="72"/>
      <c r="V1422" s="72"/>
      <c r="W1422" s="72"/>
      <c r="X1422" s="72"/>
      <c r="Y1422" s="72"/>
      <c r="Z1422" s="72"/>
      <c r="AA1422" s="72"/>
    </row>
    <row r="1423" spans="1:27" s="74" customFormat="1">
      <c r="A1423" s="72"/>
      <c r="B1423" s="72"/>
      <c r="C1423" s="72"/>
      <c r="D1423" s="6" t="s">
        <v>2956</v>
      </c>
      <c r="M1423" s="74">
        <v>1</v>
      </c>
      <c r="Q1423" s="72"/>
      <c r="R1423" s="72"/>
      <c r="S1423" s="72"/>
      <c r="T1423" s="72"/>
      <c r="U1423" s="72"/>
      <c r="V1423" s="72"/>
      <c r="W1423" s="72"/>
      <c r="X1423" s="72"/>
      <c r="Y1423" s="72"/>
      <c r="Z1423" s="72"/>
      <c r="AA1423" s="72"/>
    </row>
    <row r="1424" spans="1:27" s="74" customFormat="1">
      <c r="A1424" s="72"/>
      <c r="B1424" s="72"/>
      <c r="C1424" s="72"/>
      <c r="D1424" s="6" t="s">
        <v>2957</v>
      </c>
      <c r="G1424" s="74">
        <v>1</v>
      </c>
      <c r="Q1424" s="72"/>
      <c r="R1424" s="72"/>
      <c r="S1424" s="72"/>
      <c r="T1424" s="72"/>
      <c r="U1424" s="72"/>
      <c r="V1424" s="72"/>
      <c r="W1424" s="72"/>
      <c r="X1424" s="72"/>
      <c r="Y1424" s="72"/>
      <c r="Z1424" s="72"/>
      <c r="AA1424" s="72"/>
    </row>
    <row r="1425" spans="1:27" s="74" customFormat="1">
      <c r="A1425" s="72"/>
      <c r="B1425" s="72"/>
      <c r="C1425" s="72"/>
      <c r="D1425" s="6" t="s">
        <v>2961</v>
      </c>
      <c r="L1425" s="74">
        <v>1</v>
      </c>
      <c r="Q1425" s="72"/>
      <c r="R1425" s="72"/>
      <c r="S1425" s="72"/>
      <c r="T1425" s="72"/>
      <c r="U1425" s="72"/>
      <c r="V1425" s="72"/>
      <c r="W1425" s="72"/>
      <c r="X1425" s="72"/>
      <c r="Y1425" s="72"/>
      <c r="Z1425" s="72"/>
      <c r="AA1425" s="72"/>
    </row>
    <row r="1426" spans="1:27" s="74" customFormat="1">
      <c r="A1426" s="72"/>
      <c r="B1426" s="72"/>
      <c r="C1426" s="72"/>
      <c r="D1426" s="6" t="s">
        <v>2968</v>
      </c>
      <c r="F1426" s="74">
        <v>1</v>
      </c>
      <c r="G1426" s="74">
        <v>1</v>
      </c>
      <c r="Q1426" s="72"/>
      <c r="R1426" s="72"/>
      <c r="S1426" s="72"/>
      <c r="T1426" s="72"/>
      <c r="U1426" s="72"/>
      <c r="V1426" s="72"/>
      <c r="W1426" s="72"/>
      <c r="X1426" s="72"/>
      <c r="Y1426" s="72"/>
      <c r="Z1426" s="72"/>
      <c r="AA1426" s="72"/>
    </row>
    <row r="1427" spans="1:27" s="74" customFormat="1">
      <c r="A1427" s="72"/>
      <c r="B1427" s="72"/>
      <c r="C1427" s="72"/>
      <c r="D1427" s="6" t="s">
        <v>2971</v>
      </c>
      <c r="E1427" s="74">
        <v>1</v>
      </c>
      <c r="G1427" s="74">
        <v>1</v>
      </c>
      <c r="Q1427" s="72"/>
      <c r="R1427" s="72"/>
      <c r="S1427" s="72"/>
      <c r="T1427" s="72"/>
      <c r="U1427" s="72"/>
      <c r="V1427" s="72"/>
      <c r="W1427" s="72"/>
      <c r="X1427" s="72"/>
      <c r="Y1427" s="72"/>
      <c r="Z1427" s="72"/>
      <c r="AA1427" s="72"/>
    </row>
    <row r="1428" spans="1:27" s="74" customFormat="1">
      <c r="A1428" s="72"/>
      <c r="B1428" s="72"/>
      <c r="C1428" s="72"/>
      <c r="D1428" s="6" t="s">
        <v>2975</v>
      </c>
      <c r="G1428" s="74">
        <v>1</v>
      </c>
      <c r="Q1428" s="72"/>
      <c r="R1428" s="72"/>
      <c r="S1428" s="72"/>
      <c r="T1428" s="72"/>
      <c r="U1428" s="72"/>
      <c r="V1428" s="72"/>
      <c r="W1428" s="72"/>
      <c r="X1428" s="72"/>
      <c r="Y1428" s="72"/>
      <c r="Z1428" s="72"/>
      <c r="AA1428" s="72"/>
    </row>
    <row r="1429" spans="1:27" s="74" customFormat="1">
      <c r="A1429" s="72"/>
      <c r="B1429" s="72"/>
      <c r="C1429" s="72"/>
      <c r="D1429" s="6" t="s">
        <v>2980</v>
      </c>
      <c r="K1429" s="74">
        <v>1</v>
      </c>
      <c r="Q1429" s="72"/>
      <c r="R1429" s="72"/>
      <c r="S1429" s="72"/>
      <c r="T1429" s="72"/>
      <c r="U1429" s="72"/>
      <c r="V1429" s="72"/>
      <c r="W1429" s="72"/>
      <c r="X1429" s="72"/>
      <c r="Y1429" s="72"/>
      <c r="Z1429" s="72"/>
      <c r="AA1429" s="72"/>
    </row>
    <row r="1430" spans="1:27" s="74" customFormat="1">
      <c r="A1430" s="72"/>
      <c r="B1430" s="72"/>
      <c r="C1430" s="72"/>
      <c r="D1430" s="6" t="s">
        <v>2991</v>
      </c>
      <c r="K1430" s="74">
        <v>1</v>
      </c>
      <c r="Q1430" s="72"/>
      <c r="R1430" s="72"/>
      <c r="S1430" s="72"/>
      <c r="T1430" s="72"/>
      <c r="U1430" s="72"/>
      <c r="V1430" s="72"/>
      <c r="W1430" s="72"/>
      <c r="X1430" s="72"/>
      <c r="Y1430" s="72"/>
      <c r="Z1430" s="72"/>
      <c r="AA1430" s="72"/>
    </row>
    <row r="1431" spans="1:27" s="74" customFormat="1">
      <c r="A1431" s="72"/>
      <c r="B1431" s="72"/>
      <c r="C1431" s="72"/>
      <c r="D1431" s="6" t="s">
        <v>3003</v>
      </c>
      <c r="F1431" s="74">
        <v>1</v>
      </c>
      <c r="M1431" s="74">
        <v>1</v>
      </c>
      <c r="Q1431" s="72"/>
      <c r="R1431" s="72"/>
      <c r="S1431" s="72"/>
      <c r="T1431" s="72"/>
      <c r="U1431" s="72"/>
      <c r="V1431" s="72"/>
      <c r="W1431" s="72"/>
      <c r="X1431" s="72"/>
      <c r="Y1431" s="72"/>
      <c r="Z1431" s="72"/>
      <c r="AA1431" s="72"/>
    </row>
    <row r="1432" spans="1:27" s="74" customFormat="1">
      <c r="A1432" s="72"/>
      <c r="B1432" s="72"/>
      <c r="C1432" s="72"/>
      <c r="D1432" s="6" t="s">
        <v>3006</v>
      </c>
      <c r="L1432" s="74">
        <v>1</v>
      </c>
      <c r="Q1432" s="72"/>
      <c r="R1432" s="72"/>
      <c r="S1432" s="72"/>
      <c r="T1432" s="72"/>
      <c r="U1432" s="72"/>
      <c r="V1432" s="72"/>
      <c r="W1432" s="72"/>
      <c r="X1432" s="72"/>
      <c r="Y1432" s="72"/>
      <c r="Z1432" s="72"/>
      <c r="AA1432" s="72"/>
    </row>
    <row r="1433" spans="1:27" s="74" customFormat="1">
      <c r="A1433" s="72"/>
      <c r="B1433" s="72"/>
      <c r="C1433" s="72"/>
      <c r="D1433" s="6" t="s">
        <v>3012</v>
      </c>
      <c r="K1433" s="74">
        <v>1</v>
      </c>
      <c r="Q1433" s="72"/>
      <c r="R1433" s="72"/>
      <c r="S1433" s="72"/>
      <c r="T1433" s="72"/>
      <c r="U1433" s="72"/>
      <c r="V1433" s="72"/>
      <c r="W1433" s="72"/>
      <c r="X1433" s="72"/>
      <c r="Y1433" s="72"/>
      <c r="Z1433" s="72"/>
      <c r="AA1433" s="72"/>
    </row>
    <row r="1434" spans="1:27" s="74" customFormat="1">
      <c r="A1434" s="72"/>
      <c r="B1434" s="72"/>
      <c r="C1434" s="72"/>
      <c r="D1434" s="6" t="s">
        <v>3014</v>
      </c>
      <c r="K1434" s="74">
        <v>1</v>
      </c>
      <c r="Q1434" s="72"/>
      <c r="R1434" s="72"/>
      <c r="S1434" s="72"/>
      <c r="T1434" s="72"/>
      <c r="U1434" s="72"/>
      <c r="V1434" s="72"/>
      <c r="W1434" s="72"/>
      <c r="X1434" s="72"/>
      <c r="Y1434" s="72"/>
      <c r="Z1434" s="72"/>
      <c r="AA1434" s="72"/>
    </row>
    <row r="1435" spans="1:27" s="74" customFormat="1">
      <c r="A1435" s="72"/>
      <c r="B1435" s="72"/>
      <c r="C1435" s="72"/>
      <c r="D1435" s="6" t="s">
        <v>3024</v>
      </c>
      <c r="E1435" s="74">
        <v>1</v>
      </c>
      <c r="G1435" s="74">
        <v>1</v>
      </c>
      <c r="Q1435" s="72"/>
      <c r="R1435" s="72"/>
      <c r="S1435" s="72"/>
      <c r="T1435" s="72"/>
      <c r="U1435" s="72"/>
      <c r="V1435" s="72"/>
      <c r="W1435" s="72"/>
      <c r="X1435" s="72"/>
      <c r="Y1435" s="72"/>
      <c r="Z1435" s="72"/>
      <c r="AA1435" s="72"/>
    </row>
    <row r="1436" spans="1:27" s="74" customFormat="1">
      <c r="A1436" s="72"/>
      <c r="B1436" s="72"/>
      <c r="C1436" s="72"/>
      <c r="D1436" s="6" t="s">
        <v>3029</v>
      </c>
      <c r="G1436" s="74">
        <v>1</v>
      </c>
      <c r="Q1436" s="72"/>
      <c r="R1436" s="72"/>
      <c r="S1436" s="72"/>
      <c r="T1436" s="72"/>
      <c r="U1436" s="72"/>
      <c r="V1436" s="72"/>
      <c r="W1436" s="72"/>
      <c r="X1436" s="72"/>
      <c r="Y1436" s="72"/>
      <c r="Z1436" s="72"/>
      <c r="AA1436" s="72"/>
    </row>
    <row r="1437" spans="1:27" s="74" customFormat="1">
      <c r="A1437" s="72"/>
      <c r="B1437" s="72"/>
      <c r="C1437" s="72"/>
      <c r="D1437" s="6" t="s">
        <v>3035</v>
      </c>
      <c r="F1437" s="74">
        <v>1</v>
      </c>
      <c r="Q1437" s="72"/>
      <c r="R1437" s="72"/>
      <c r="S1437" s="72"/>
      <c r="T1437" s="72"/>
      <c r="U1437" s="72"/>
      <c r="V1437" s="72"/>
      <c r="W1437" s="72"/>
      <c r="X1437" s="72"/>
      <c r="Y1437" s="72"/>
      <c r="Z1437" s="72"/>
      <c r="AA1437" s="72"/>
    </row>
    <row r="1438" spans="1:27" s="74" customFormat="1">
      <c r="A1438" s="72"/>
      <c r="B1438" s="72"/>
      <c r="C1438" s="72"/>
      <c r="D1438" s="6" t="s">
        <v>3038</v>
      </c>
      <c r="F1438" s="74">
        <v>1</v>
      </c>
      <c r="Q1438" s="72"/>
      <c r="R1438" s="72"/>
      <c r="S1438" s="72"/>
      <c r="T1438" s="72"/>
      <c r="U1438" s="72"/>
      <c r="V1438" s="72"/>
      <c r="W1438" s="72"/>
      <c r="X1438" s="72"/>
      <c r="Y1438" s="72"/>
      <c r="Z1438" s="72"/>
      <c r="AA1438" s="72"/>
    </row>
    <row r="1439" spans="1:27" s="74" customFormat="1">
      <c r="A1439" s="72"/>
      <c r="B1439" s="72"/>
      <c r="C1439" s="72"/>
      <c r="D1439" s="6" t="s">
        <v>3041</v>
      </c>
      <c r="F1439" s="74">
        <v>1</v>
      </c>
      <c r="Q1439" s="72"/>
      <c r="R1439" s="72"/>
      <c r="S1439" s="72"/>
      <c r="T1439" s="72"/>
      <c r="U1439" s="72"/>
      <c r="V1439" s="72"/>
      <c r="W1439" s="72"/>
      <c r="X1439" s="72"/>
      <c r="Y1439" s="72"/>
      <c r="Z1439" s="72"/>
      <c r="AA1439" s="72"/>
    </row>
    <row r="1440" spans="1:27" s="74" customFormat="1">
      <c r="A1440" s="72"/>
      <c r="B1440" s="72"/>
      <c r="C1440" s="72"/>
      <c r="D1440" s="6" t="s">
        <v>3045</v>
      </c>
      <c r="G1440" s="74">
        <v>1</v>
      </c>
      <c r="Q1440" s="72"/>
      <c r="R1440" s="72"/>
      <c r="S1440" s="72"/>
      <c r="T1440" s="72"/>
      <c r="U1440" s="72"/>
      <c r="V1440" s="72"/>
      <c r="W1440" s="72"/>
      <c r="X1440" s="72"/>
      <c r="Y1440" s="72"/>
      <c r="Z1440" s="72"/>
      <c r="AA1440" s="72"/>
    </row>
    <row r="1441" spans="1:27" s="74" customFormat="1">
      <c r="A1441" s="72"/>
      <c r="B1441" s="72"/>
      <c r="C1441" s="72"/>
      <c r="D1441" s="6" t="s">
        <v>3059</v>
      </c>
      <c r="E1441" s="74">
        <v>1</v>
      </c>
      <c r="Q1441" s="72"/>
      <c r="R1441" s="72"/>
      <c r="S1441" s="72"/>
      <c r="T1441" s="72"/>
      <c r="U1441" s="72"/>
      <c r="V1441" s="72"/>
      <c r="W1441" s="72"/>
      <c r="X1441" s="72"/>
      <c r="Y1441" s="72"/>
      <c r="Z1441" s="72"/>
      <c r="AA1441" s="72"/>
    </row>
    <row r="1442" spans="1:27" s="74" customFormat="1">
      <c r="A1442" s="72"/>
      <c r="B1442" s="72"/>
      <c r="C1442" s="72"/>
      <c r="D1442" s="6" t="s">
        <v>3062</v>
      </c>
      <c r="N1442" s="74">
        <v>1</v>
      </c>
      <c r="Q1442" s="72"/>
      <c r="R1442" s="72"/>
      <c r="S1442" s="72"/>
      <c r="T1442" s="72"/>
      <c r="U1442" s="72"/>
      <c r="V1442" s="72"/>
      <c r="W1442" s="72"/>
      <c r="X1442" s="72"/>
      <c r="Y1442" s="72"/>
      <c r="Z1442" s="72"/>
      <c r="AA1442" s="72"/>
    </row>
    <row r="1443" spans="1:27" s="74" customFormat="1">
      <c r="A1443" s="72"/>
      <c r="B1443" s="72"/>
      <c r="C1443" s="72"/>
      <c r="D1443" s="6" t="s">
        <v>3067</v>
      </c>
      <c r="G1443" s="74">
        <v>1</v>
      </c>
      <c r="O1443" s="74">
        <v>1</v>
      </c>
      <c r="Q1443" s="72"/>
      <c r="R1443" s="72"/>
      <c r="S1443" s="72"/>
      <c r="T1443" s="72"/>
      <c r="U1443" s="72"/>
      <c r="V1443" s="72"/>
      <c r="W1443" s="72"/>
      <c r="X1443" s="72"/>
      <c r="Y1443" s="72"/>
      <c r="Z1443" s="72"/>
      <c r="AA1443" s="72"/>
    </row>
    <row r="1444" spans="1:27" s="74" customFormat="1">
      <c r="A1444" s="72"/>
      <c r="B1444" s="72"/>
      <c r="C1444" s="72"/>
      <c r="D1444" s="6" t="s">
        <v>3071</v>
      </c>
      <c r="E1444" s="74">
        <v>1</v>
      </c>
      <c r="F1444" s="74">
        <v>1</v>
      </c>
      <c r="Q1444" s="72"/>
      <c r="R1444" s="72"/>
      <c r="S1444" s="72"/>
      <c r="T1444" s="72"/>
      <c r="U1444" s="72"/>
      <c r="V1444" s="72"/>
      <c r="W1444" s="72"/>
      <c r="X1444" s="72"/>
      <c r="Y1444" s="72"/>
      <c r="Z1444" s="72"/>
      <c r="AA1444" s="72"/>
    </row>
    <row r="1445" spans="1:27" s="74" customFormat="1">
      <c r="A1445" s="72"/>
      <c r="B1445" s="72"/>
      <c r="C1445" s="72"/>
      <c r="D1445" s="6" t="s">
        <v>3073</v>
      </c>
      <c r="E1445" s="74">
        <v>1</v>
      </c>
      <c r="K1445" s="74">
        <v>1</v>
      </c>
      <c r="Q1445" s="72"/>
      <c r="R1445" s="72"/>
      <c r="S1445" s="72"/>
      <c r="T1445" s="72"/>
      <c r="U1445" s="72"/>
      <c r="V1445" s="72"/>
      <c r="W1445" s="72"/>
      <c r="X1445" s="72"/>
      <c r="Y1445" s="72"/>
      <c r="Z1445" s="72"/>
      <c r="AA1445" s="72"/>
    </row>
    <row r="1446" spans="1:27" s="74" customFormat="1">
      <c r="A1446" s="72"/>
      <c r="B1446" s="72"/>
      <c r="C1446" s="72"/>
      <c r="D1446" s="6" t="s">
        <v>3079</v>
      </c>
      <c r="O1446" s="74">
        <v>1</v>
      </c>
      <c r="Q1446" s="72"/>
      <c r="R1446" s="72"/>
      <c r="S1446" s="72"/>
      <c r="T1446" s="72"/>
      <c r="U1446" s="72"/>
      <c r="V1446" s="72"/>
      <c r="W1446" s="72"/>
      <c r="X1446" s="72"/>
      <c r="Y1446" s="72"/>
      <c r="Z1446" s="72"/>
      <c r="AA1446" s="72"/>
    </row>
    <row r="1447" spans="1:27" s="74" customFormat="1">
      <c r="A1447" s="72"/>
      <c r="B1447" s="72"/>
      <c r="C1447" s="72"/>
      <c r="D1447" s="6" t="s">
        <v>3088</v>
      </c>
      <c r="M1447" s="74">
        <v>1</v>
      </c>
      <c r="Q1447" s="72"/>
      <c r="R1447" s="72"/>
      <c r="S1447" s="72"/>
      <c r="T1447" s="72"/>
      <c r="U1447" s="72"/>
      <c r="V1447" s="72"/>
      <c r="W1447" s="72"/>
      <c r="X1447" s="72"/>
      <c r="Y1447" s="72"/>
      <c r="Z1447" s="72"/>
      <c r="AA1447" s="72"/>
    </row>
    <row r="1448" spans="1:27" s="74" customFormat="1">
      <c r="A1448" s="72"/>
      <c r="B1448" s="72"/>
      <c r="C1448" s="72"/>
      <c r="D1448" s="6" t="s">
        <v>3092</v>
      </c>
      <c r="H1448" s="74">
        <v>1</v>
      </c>
      <c r="K1448" s="74">
        <v>1</v>
      </c>
      <c r="Q1448" s="72"/>
      <c r="R1448" s="72"/>
      <c r="S1448" s="72"/>
      <c r="T1448" s="72"/>
      <c r="U1448" s="72"/>
      <c r="V1448" s="72"/>
      <c r="W1448" s="72"/>
      <c r="X1448" s="72"/>
      <c r="Y1448" s="72"/>
      <c r="Z1448" s="72"/>
      <c r="AA1448" s="72"/>
    </row>
    <row r="1449" spans="1:27" s="74" customFormat="1">
      <c r="A1449" s="72"/>
      <c r="B1449" s="72"/>
      <c r="C1449" s="72"/>
      <c r="D1449" s="6" t="s">
        <v>3095</v>
      </c>
      <c r="M1449" s="74">
        <v>1</v>
      </c>
      <c r="Q1449" s="72"/>
      <c r="R1449" s="72"/>
      <c r="S1449" s="72"/>
      <c r="T1449" s="72"/>
      <c r="U1449" s="72"/>
      <c r="V1449" s="72"/>
      <c r="W1449" s="72"/>
      <c r="X1449" s="72"/>
      <c r="Y1449" s="72"/>
      <c r="Z1449" s="72"/>
      <c r="AA1449" s="72"/>
    </row>
    <row r="1450" spans="1:27" s="74" customFormat="1">
      <c r="A1450" s="72"/>
      <c r="B1450" s="72"/>
      <c r="C1450" s="72"/>
      <c r="D1450" s="6" t="s">
        <v>3110</v>
      </c>
      <c r="K1450" s="74">
        <v>1</v>
      </c>
      <c r="M1450" s="74">
        <v>1</v>
      </c>
      <c r="Q1450" s="72"/>
      <c r="R1450" s="72"/>
      <c r="S1450" s="72"/>
      <c r="T1450" s="72"/>
      <c r="U1450" s="72"/>
      <c r="V1450" s="72"/>
      <c r="W1450" s="72"/>
      <c r="X1450" s="72"/>
      <c r="Y1450" s="72"/>
      <c r="Z1450" s="72"/>
      <c r="AA1450" s="72"/>
    </row>
    <row r="1451" spans="1:27" s="74" customFormat="1">
      <c r="A1451" s="72"/>
      <c r="B1451" s="72"/>
      <c r="C1451" s="72"/>
      <c r="D1451" s="6" t="s">
        <v>3113</v>
      </c>
      <c r="F1451" s="74">
        <v>1</v>
      </c>
      <c r="Q1451" s="72"/>
      <c r="R1451" s="72"/>
      <c r="S1451" s="72"/>
      <c r="T1451" s="72"/>
      <c r="U1451" s="72"/>
      <c r="V1451" s="72"/>
      <c r="W1451" s="72"/>
      <c r="X1451" s="72"/>
      <c r="Y1451" s="72"/>
      <c r="Z1451" s="72"/>
      <c r="AA1451" s="72"/>
    </row>
    <row r="1452" spans="1:27" s="74" customFormat="1">
      <c r="A1452" s="72"/>
      <c r="B1452" s="72"/>
      <c r="C1452" s="72"/>
      <c r="D1452" s="6" t="s">
        <v>3114</v>
      </c>
      <c r="G1452" s="74">
        <v>1</v>
      </c>
      <c r="Q1452" s="72"/>
      <c r="R1452" s="72"/>
      <c r="S1452" s="72"/>
      <c r="T1452" s="72"/>
      <c r="U1452" s="72"/>
      <c r="V1452" s="72"/>
      <c r="W1452" s="72"/>
      <c r="X1452" s="72"/>
      <c r="Y1452" s="72"/>
      <c r="Z1452" s="72"/>
      <c r="AA1452" s="72"/>
    </row>
    <row r="1453" spans="1:27" s="74" customFormat="1">
      <c r="A1453" s="72"/>
      <c r="B1453" s="72"/>
      <c r="C1453" s="72"/>
      <c r="D1453" s="6" t="s">
        <v>3119</v>
      </c>
      <c r="K1453" s="74">
        <v>1</v>
      </c>
      <c r="Q1453" s="72"/>
      <c r="R1453" s="72"/>
      <c r="S1453" s="72"/>
      <c r="T1453" s="72"/>
      <c r="U1453" s="72"/>
      <c r="V1453" s="72"/>
      <c r="W1453" s="72"/>
      <c r="X1453" s="72"/>
      <c r="Y1453" s="72"/>
      <c r="Z1453" s="72"/>
      <c r="AA1453" s="72"/>
    </row>
    <row r="1454" spans="1:27" s="74" customFormat="1">
      <c r="A1454" s="72"/>
      <c r="B1454" s="72"/>
      <c r="C1454" s="72"/>
      <c r="D1454" s="6" t="s">
        <v>3127</v>
      </c>
      <c r="K1454" s="74">
        <v>1</v>
      </c>
      <c r="Q1454" s="72"/>
      <c r="R1454" s="72"/>
      <c r="S1454" s="72"/>
      <c r="T1454" s="72"/>
      <c r="U1454" s="72"/>
      <c r="V1454" s="72"/>
      <c r="W1454" s="72"/>
      <c r="X1454" s="72"/>
      <c r="Y1454" s="72"/>
      <c r="Z1454" s="72"/>
      <c r="AA1454" s="72"/>
    </row>
    <row r="1455" spans="1:27" s="74" customFormat="1">
      <c r="A1455" s="72"/>
      <c r="B1455" s="72"/>
      <c r="C1455" s="72"/>
      <c r="D1455" s="6" t="s">
        <v>3133</v>
      </c>
      <c r="K1455" s="74">
        <v>1</v>
      </c>
      <c r="Q1455" s="72"/>
      <c r="R1455" s="72"/>
      <c r="S1455" s="72"/>
      <c r="T1455" s="72"/>
      <c r="U1455" s="72"/>
      <c r="V1455" s="72"/>
      <c r="W1455" s="72"/>
      <c r="X1455" s="72"/>
      <c r="Y1455" s="72"/>
      <c r="Z1455" s="72"/>
      <c r="AA1455" s="72"/>
    </row>
    <row r="1456" spans="1:27" s="74" customFormat="1">
      <c r="A1456" s="72"/>
      <c r="B1456" s="72"/>
      <c r="C1456" s="72"/>
      <c r="D1456" s="6" t="s">
        <v>3135</v>
      </c>
      <c r="N1456" s="74">
        <v>1</v>
      </c>
      <c r="Q1456" s="72"/>
      <c r="R1456" s="72"/>
      <c r="S1456" s="72"/>
      <c r="T1456" s="72"/>
      <c r="U1456" s="72"/>
      <c r="V1456" s="72"/>
      <c r="W1456" s="72"/>
      <c r="X1456" s="72"/>
      <c r="Y1456" s="72"/>
      <c r="Z1456" s="72"/>
      <c r="AA1456" s="72"/>
    </row>
    <row r="1457" spans="1:27" s="74" customFormat="1">
      <c r="A1457" s="72"/>
      <c r="B1457" s="72"/>
      <c r="C1457" s="72"/>
      <c r="D1457" s="6" t="s">
        <v>3139</v>
      </c>
      <c r="G1457" s="74">
        <v>1</v>
      </c>
      <c r="N1457" s="74">
        <v>1</v>
      </c>
      <c r="Q1457" s="72"/>
      <c r="R1457" s="72"/>
      <c r="S1457" s="72"/>
      <c r="T1457" s="72"/>
      <c r="U1457" s="72"/>
      <c r="V1457" s="72"/>
      <c r="W1457" s="72"/>
      <c r="X1457" s="72"/>
      <c r="Y1457" s="72"/>
      <c r="Z1457" s="72"/>
      <c r="AA1457" s="72"/>
    </row>
    <row r="1458" spans="1:27" s="74" customFormat="1">
      <c r="A1458" s="72"/>
      <c r="B1458" s="72"/>
      <c r="C1458" s="72"/>
      <c r="D1458" s="6" t="s">
        <v>3147</v>
      </c>
      <c r="G1458" s="74">
        <v>1</v>
      </c>
      <c r="M1458" s="74">
        <v>1</v>
      </c>
      <c r="Q1458" s="72"/>
      <c r="R1458" s="72"/>
      <c r="S1458" s="72"/>
      <c r="T1458" s="72"/>
      <c r="U1458" s="72"/>
      <c r="V1458" s="72"/>
      <c r="W1458" s="72"/>
      <c r="X1458" s="72"/>
      <c r="Y1458" s="72"/>
      <c r="Z1458" s="72"/>
      <c r="AA1458" s="72"/>
    </row>
    <row r="1459" spans="1:27" s="74" customFormat="1">
      <c r="A1459" s="72"/>
      <c r="B1459" s="72"/>
      <c r="C1459" s="72"/>
      <c r="D1459" s="6" t="s">
        <v>3154</v>
      </c>
      <c r="F1459" s="74">
        <v>1</v>
      </c>
      <c r="I1459" s="74">
        <v>1</v>
      </c>
      <c r="Q1459" s="72"/>
      <c r="R1459" s="72"/>
      <c r="S1459" s="72"/>
      <c r="T1459" s="72"/>
      <c r="U1459" s="72"/>
      <c r="V1459" s="72"/>
      <c r="W1459" s="72"/>
      <c r="X1459" s="72"/>
      <c r="Y1459" s="72"/>
      <c r="Z1459" s="72"/>
      <c r="AA1459" s="72"/>
    </row>
    <row r="1460" spans="1:27" s="74" customFormat="1">
      <c r="A1460" s="72"/>
      <c r="B1460" s="72"/>
      <c r="C1460" s="72"/>
      <c r="D1460" s="6" t="s">
        <v>3157</v>
      </c>
      <c r="G1460" s="74">
        <v>1</v>
      </c>
      <c r="Q1460" s="72"/>
      <c r="R1460" s="72">
        <v>1</v>
      </c>
      <c r="S1460" s="72"/>
      <c r="T1460" s="72"/>
      <c r="U1460" s="72"/>
      <c r="V1460" s="72"/>
      <c r="W1460" s="72"/>
      <c r="X1460" s="72"/>
      <c r="Y1460" s="72"/>
      <c r="Z1460" s="72"/>
      <c r="AA1460" s="72"/>
    </row>
    <row r="1461" spans="1:27" s="74" customFormat="1">
      <c r="A1461" s="72"/>
      <c r="B1461" s="72"/>
      <c r="C1461" s="72"/>
      <c r="D1461" s="6" t="s">
        <v>3161</v>
      </c>
      <c r="G1461" s="74">
        <v>1</v>
      </c>
      <c r="Q1461" s="72"/>
      <c r="R1461" s="72"/>
      <c r="S1461" s="72"/>
      <c r="T1461" s="72"/>
      <c r="U1461" s="72"/>
      <c r="V1461" s="72"/>
      <c r="W1461" s="72"/>
      <c r="X1461" s="72"/>
      <c r="Y1461" s="72"/>
      <c r="Z1461" s="72"/>
      <c r="AA1461" s="72"/>
    </row>
    <row r="1462" spans="1:27" s="74" customFormat="1">
      <c r="A1462" s="72"/>
      <c r="B1462" s="72"/>
      <c r="C1462" s="72"/>
      <c r="D1462" s="6" t="s">
        <v>3164</v>
      </c>
      <c r="G1462" s="74">
        <v>1</v>
      </c>
      <c r="K1462" s="74">
        <v>1</v>
      </c>
      <c r="Q1462" s="72"/>
      <c r="R1462" s="72"/>
      <c r="S1462" s="72"/>
      <c r="T1462" s="72"/>
      <c r="U1462" s="72"/>
      <c r="V1462" s="72"/>
      <c r="W1462" s="72"/>
      <c r="X1462" s="72"/>
      <c r="Y1462" s="72"/>
      <c r="Z1462" s="72"/>
      <c r="AA1462" s="72"/>
    </row>
    <row r="1463" spans="1:27" s="74" customFormat="1">
      <c r="A1463" s="72"/>
      <c r="B1463" s="72"/>
      <c r="C1463" s="72"/>
      <c r="D1463" s="6" t="s">
        <v>3176</v>
      </c>
      <c r="E1463" s="74">
        <v>1</v>
      </c>
      <c r="K1463" s="74">
        <v>1</v>
      </c>
      <c r="Q1463" s="72"/>
      <c r="R1463" s="72"/>
      <c r="S1463" s="72"/>
      <c r="T1463" s="72"/>
      <c r="U1463" s="72"/>
      <c r="V1463" s="72"/>
      <c r="W1463" s="72"/>
      <c r="X1463" s="72"/>
      <c r="Y1463" s="72"/>
      <c r="Z1463" s="72"/>
      <c r="AA1463" s="72"/>
    </row>
    <row r="1464" spans="1:27" s="74" customFormat="1">
      <c r="A1464" s="72"/>
      <c r="B1464" s="72"/>
      <c r="C1464" s="72"/>
      <c r="D1464" s="6" t="s">
        <v>3179</v>
      </c>
      <c r="E1464" s="74">
        <v>1</v>
      </c>
      <c r="Q1464" s="72"/>
      <c r="R1464" s="72"/>
      <c r="S1464" s="72"/>
      <c r="T1464" s="72"/>
      <c r="U1464" s="72"/>
      <c r="V1464" s="72"/>
      <c r="W1464" s="72"/>
      <c r="X1464" s="72"/>
      <c r="Y1464" s="72"/>
      <c r="Z1464" s="72"/>
      <c r="AA1464" s="72"/>
    </row>
    <row r="1465" spans="1:27" s="74" customFormat="1">
      <c r="A1465" s="72"/>
      <c r="B1465" s="72"/>
      <c r="C1465" s="72"/>
      <c r="D1465" s="6" t="s">
        <v>3181</v>
      </c>
      <c r="G1465" s="74">
        <v>1</v>
      </c>
      <c r="Q1465" s="72"/>
      <c r="R1465" s="72"/>
      <c r="S1465" s="72"/>
      <c r="T1465" s="72"/>
      <c r="U1465" s="72"/>
      <c r="V1465" s="72"/>
      <c r="W1465" s="72"/>
      <c r="X1465" s="72"/>
      <c r="Y1465" s="72"/>
      <c r="Z1465" s="72"/>
      <c r="AA1465" s="72"/>
    </row>
    <row r="1466" spans="1:27" s="74" customFormat="1">
      <c r="A1466" s="72"/>
      <c r="B1466" s="72"/>
      <c r="C1466" s="72"/>
      <c r="D1466" s="6" t="s">
        <v>3185</v>
      </c>
      <c r="F1466" s="74">
        <v>1</v>
      </c>
      <c r="Q1466" s="72"/>
      <c r="R1466" s="72"/>
      <c r="S1466" s="72"/>
      <c r="T1466" s="72"/>
      <c r="U1466" s="72"/>
      <c r="V1466" s="72"/>
      <c r="W1466" s="72"/>
      <c r="X1466" s="72"/>
      <c r="Y1466" s="72"/>
      <c r="Z1466" s="72"/>
      <c r="AA1466" s="72"/>
    </row>
    <row r="1467" spans="1:27" s="74" customFormat="1">
      <c r="A1467" s="72"/>
      <c r="B1467" s="72"/>
      <c r="C1467" s="72"/>
      <c r="D1467" s="6" t="s">
        <v>3190</v>
      </c>
      <c r="E1467" s="74">
        <v>1</v>
      </c>
      <c r="Q1467" s="72"/>
      <c r="R1467" s="72"/>
      <c r="S1467" s="72"/>
      <c r="T1467" s="72"/>
      <c r="U1467" s="72"/>
      <c r="V1467" s="72"/>
      <c r="W1467" s="72"/>
      <c r="X1467" s="72"/>
      <c r="Y1467" s="72"/>
      <c r="Z1467" s="72"/>
      <c r="AA1467" s="72"/>
    </row>
    <row r="1468" spans="1:27" s="74" customFormat="1">
      <c r="A1468" s="72"/>
      <c r="B1468" s="72"/>
      <c r="C1468" s="72"/>
      <c r="D1468" s="6" t="s">
        <v>3193</v>
      </c>
      <c r="Q1468" s="72"/>
      <c r="R1468" s="72"/>
      <c r="S1468" s="72"/>
      <c r="T1468" s="72">
        <v>1</v>
      </c>
      <c r="U1468" s="72"/>
      <c r="V1468" s="72"/>
      <c r="W1468" s="72"/>
      <c r="X1468" s="72"/>
      <c r="Y1468" s="72"/>
      <c r="Z1468" s="72"/>
      <c r="AA1468" s="72"/>
    </row>
    <row r="1469" spans="1:27" s="74" customFormat="1">
      <c r="A1469" s="72"/>
      <c r="B1469" s="72"/>
      <c r="C1469" s="72"/>
      <c r="D1469" s="6" t="s">
        <v>3195</v>
      </c>
      <c r="N1469" s="74">
        <v>1</v>
      </c>
      <c r="Q1469" s="72"/>
      <c r="R1469" s="72"/>
      <c r="S1469" s="72"/>
      <c r="T1469" s="72"/>
      <c r="U1469" s="72"/>
      <c r="V1469" s="72"/>
      <c r="W1469" s="72"/>
      <c r="X1469" s="72"/>
      <c r="Y1469" s="72"/>
      <c r="Z1469" s="72"/>
      <c r="AA1469" s="72"/>
    </row>
    <row r="1470" spans="1:27" s="74" customFormat="1">
      <c r="A1470" s="72"/>
      <c r="B1470" s="72"/>
      <c r="C1470" s="72"/>
      <c r="D1470" s="6" t="s">
        <v>3204</v>
      </c>
      <c r="N1470" s="74">
        <v>1</v>
      </c>
      <c r="Q1470" s="72"/>
      <c r="R1470" s="72"/>
      <c r="S1470" s="72"/>
      <c r="T1470" s="72"/>
      <c r="U1470" s="72"/>
      <c r="V1470" s="72"/>
      <c r="W1470" s="72"/>
      <c r="X1470" s="72"/>
      <c r="Y1470" s="72"/>
      <c r="Z1470" s="72"/>
      <c r="AA1470" s="72"/>
    </row>
    <row r="1471" spans="1:27" s="74" customFormat="1">
      <c r="A1471" s="72"/>
      <c r="B1471" s="72"/>
      <c r="C1471" s="72"/>
      <c r="D1471" s="6" t="s">
        <v>3206</v>
      </c>
      <c r="M1471" s="74">
        <v>1</v>
      </c>
      <c r="Q1471" s="72"/>
      <c r="R1471" s="72"/>
      <c r="S1471" s="72"/>
      <c r="T1471" s="72"/>
      <c r="U1471" s="72"/>
      <c r="V1471" s="72"/>
      <c r="W1471" s="72"/>
      <c r="X1471" s="72"/>
      <c r="Y1471" s="72"/>
      <c r="Z1471" s="72"/>
      <c r="AA1471" s="72"/>
    </row>
    <row r="1472" spans="1:27" s="74" customFormat="1">
      <c r="A1472" s="72"/>
      <c r="B1472" s="72"/>
      <c r="C1472" s="72"/>
      <c r="D1472" s="6" t="s">
        <v>3218</v>
      </c>
      <c r="G1472" s="74">
        <v>1</v>
      </c>
      <c r="Q1472" s="72"/>
      <c r="R1472" s="72"/>
      <c r="S1472" s="72"/>
      <c r="T1472" s="72"/>
      <c r="U1472" s="72"/>
      <c r="V1472" s="72"/>
      <c r="W1472" s="72"/>
      <c r="X1472" s="72"/>
      <c r="Y1472" s="72"/>
      <c r="Z1472" s="72"/>
      <c r="AA1472" s="72"/>
    </row>
    <row r="1473" spans="1:27" s="74" customFormat="1">
      <c r="A1473" s="72"/>
      <c r="B1473" s="72"/>
      <c r="C1473" s="72"/>
      <c r="D1473" s="6" t="s">
        <v>3228</v>
      </c>
      <c r="G1473" s="74">
        <v>1</v>
      </c>
      <c r="Q1473" s="72"/>
      <c r="R1473" s="72"/>
      <c r="S1473" s="72"/>
      <c r="T1473" s="72"/>
      <c r="U1473" s="72"/>
      <c r="V1473" s="72"/>
      <c r="W1473" s="72"/>
      <c r="X1473" s="72"/>
      <c r="Y1473" s="72"/>
      <c r="Z1473" s="72"/>
      <c r="AA1473" s="72"/>
    </row>
    <row r="1474" spans="1:27" s="74" customFormat="1">
      <c r="A1474" s="72"/>
      <c r="B1474" s="72"/>
      <c r="C1474" s="72"/>
      <c r="D1474" s="6" t="s">
        <v>3235</v>
      </c>
      <c r="I1474" s="74">
        <v>1</v>
      </c>
      <c r="Q1474" s="72"/>
      <c r="R1474" s="72"/>
      <c r="S1474" s="72"/>
      <c r="T1474" s="72"/>
      <c r="U1474" s="72"/>
      <c r="V1474" s="72"/>
      <c r="W1474" s="72"/>
      <c r="X1474" s="72"/>
      <c r="Y1474" s="72"/>
      <c r="Z1474" s="72"/>
      <c r="AA1474" s="72"/>
    </row>
    <row r="1475" spans="1:27" s="74" customFormat="1">
      <c r="A1475" s="72"/>
      <c r="B1475" s="72"/>
      <c r="C1475" s="72"/>
      <c r="D1475" s="6" t="s">
        <v>3238</v>
      </c>
      <c r="K1475" s="74">
        <v>1</v>
      </c>
      <c r="Q1475" s="72"/>
      <c r="R1475" s="72"/>
      <c r="S1475" s="72"/>
      <c r="T1475" s="72"/>
      <c r="U1475" s="72"/>
      <c r="V1475" s="72"/>
      <c r="W1475" s="72"/>
      <c r="X1475" s="72"/>
      <c r="Y1475" s="72"/>
      <c r="Z1475" s="72"/>
      <c r="AA1475" s="72"/>
    </row>
    <row r="1476" spans="1:27" s="74" customFormat="1">
      <c r="A1476" s="72"/>
      <c r="B1476" s="72"/>
      <c r="C1476" s="72"/>
      <c r="D1476" s="6" t="s">
        <v>3242</v>
      </c>
      <c r="G1476" s="74">
        <v>1</v>
      </c>
      <c r="Q1476" s="72"/>
      <c r="R1476" s="72"/>
      <c r="S1476" s="72"/>
      <c r="T1476" s="72"/>
      <c r="U1476" s="72"/>
      <c r="V1476" s="72"/>
      <c r="W1476" s="72"/>
      <c r="X1476" s="72"/>
      <c r="Y1476" s="72"/>
      <c r="Z1476" s="72"/>
      <c r="AA1476" s="72"/>
    </row>
    <row r="1477" spans="1:27" s="74" customFormat="1">
      <c r="A1477" s="72"/>
      <c r="B1477" s="72"/>
      <c r="C1477" s="72"/>
      <c r="D1477" s="6" t="s">
        <v>3256</v>
      </c>
      <c r="O1477" s="74">
        <v>1</v>
      </c>
      <c r="Q1477" s="72"/>
      <c r="R1477" s="72"/>
      <c r="S1477" s="72"/>
      <c r="T1477" s="72"/>
      <c r="U1477" s="72"/>
      <c r="V1477" s="72"/>
      <c r="W1477" s="72"/>
      <c r="X1477" s="72"/>
      <c r="Y1477" s="72"/>
      <c r="Z1477" s="72"/>
      <c r="AA1477" s="72"/>
    </row>
    <row r="1478" spans="1:27" s="74" customFormat="1">
      <c r="A1478" s="72"/>
      <c r="B1478" s="72"/>
      <c r="C1478" s="72"/>
      <c r="D1478" s="6" t="s">
        <v>3261</v>
      </c>
      <c r="N1478" s="74">
        <v>1</v>
      </c>
      <c r="Q1478" s="72"/>
      <c r="R1478" s="72"/>
      <c r="S1478" s="72"/>
      <c r="T1478" s="72"/>
      <c r="U1478" s="72"/>
      <c r="V1478" s="72"/>
      <c r="W1478" s="72"/>
      <c r="X1478" s="72"/>
      <c r="Y1478" s="72"/>
      <c r="Z1478" s="72"/>
      <c r="AA1478" s="72"/>
    </row>
    <row r="1479" spans="1:27" s="74" customFormat="1">
      <c r="A1479" s="72"/>
      <c r="B1479" s="72"/>
      <c r="C1479" s="72"/>
      <c r="D1479" s="6" t="s">
        <v>3263</v>
      </c>
      <c r="G1479" s="74">
        <v>1</v>
      </c>
      <c r="Q1479" s="72"/>
      <c r="R1479" s="72"/>
      <c r="S1479" s="72"/>
      <c r="T1479" s="72"/>
      <c r="U1479" s="72"/>
      <c r="V1479" s="72"/>
      <c r="W1479" s="72"/>
      <c r="X1479" s="72"/>
      <c r="Y1479" s="72"/>
      <c r="Z1479" s="72"/>
      <c r="AA1479" s="72"/>
    </row>
    <row r="1480" spans="1:27" s="74" customFormat="1">
      <c r="A1480" s="72"/>
      <c r="B1480" s="72"/>
      <c r="C1480" s="72"/>
      <c r="D1480" s="6" t="s">
        <v>3266</v>
      </c>
      <c r="F1480" s="74">
        <v>1</v>
      </c>
      <c r="L1480" s="74">
        <v>1</v>
      </c>
      <c r="P1480" s="74">
        <v>1</v>
      </c>
      <c r="Q1480" s="72"/>
      <c r="R1480" s="72"/>
      <c r="S1480" s="72"/>
      <c r="T1480" s="72"/>
      <c r="U1480" s="72"/>
      <c r="V1480" s="72"/>
      <c r="W1480" s="72"/>
      <c r="X1480" s="72"/>
      <c r="Y1480" s="72"/>
      <c r="Z1480" s="72"/>
      <c r="AA1480" s="72"/>
    </row>
    <row r="1481" spans="1:27" s="74" customFormat="1">
      <c r="A1481" s="72"/>
      <c r="B1481" s="72"/>
      <c r="C1481" s="72"/>
      <c r="D1481" s="6" t="s">
        <v>3271</v>
      </c>
      <c r="F1481" s="74">
        <v>1</v>
      </c>
      <c r="Q1481" s="72"/>
      <c r="R1481" s="72"/>
      <c r="S1481" s="72"/>
      <c r="T1481" s="72"/>
      <c r="U1481" s="72"/>
      <c r="V1481" s="72"/>
      <c r="W1481" s="72"/>
      <c r="X1481" s="72"/>
      <c r="Y1481" s="72"/>
      <c r="Z1481" s="72"/>
      <c r="AA1481" s="72"/>
    </row>
    <row r="1482" spans="1:27" s="74" customFormat="1">
      <c r="A1482" s="72"/>
      <c r="B1482" s="72"/>
      <c r="C1482" s="72"/>
      <c r="D1482" s="6" t="s">
        <v>3275</v>
      </c>
      <c r="F1482" s="74">
        <v>1</v>
      </c>
      <c r="Q1482" s="72"/>
      <c r="R1482" s="72"/>
      <c r="S1482" s="72"/>
      <c r="T1482" s="72"/>
      <c r="U1482" s="72"/>
      <c r="V1482" s="72"/>
      <c r="W1482" s="72"/>
      <c r="X1482" s="72"/>
      <c r="Y1482" s="72"/>
      <c r="Z1482" s="72"/>
      <c r="AA1482" s="72"/>
    </row>
    <row r="1483" spans="1:27" s="74" customFormat="1">
      <c r="A1483" s="72"/>
      <c r="B1483" s="72"/>
      <c r="C1483" s="72"/>
      <c r="D1483" s="6" t="s">
        <v>3288</v>
      </c>
      <c r="I1483" s="74">
        <v>1</v>
      </c>
      <c r="Q1483" s="72"/>
      <c r="R1483" s="72"/>
      <c r="S1483" s="72"/>
      <c r="T1483" s="72"/>
      <c r="U1483" s="72"/>
      <c r="V1483" s="72"/>
      <c r="W1483" s="72"/>
      <c r="X1483" s="72"/>
      <c r="Y1483" s="72"/>
      <c r="Z1483" s="72"/>
      <c r="AA1483" s="72"/>
    </row>
    <row r="1484" spans="1:27" s="74" customFormat="1">
      <c r="A1484" s="72"/>
      <c r="B1484" s="72"/>
      <c r="C1484" s="72"/>
      <c r="D1484" s="6" t="s">
        <v>3295</v>
      </c>
      <c r="K1484" s="74">
        <v>1</v>
      </c>
      <c r="Q1484" s="72"/>
      <c r="R1484" s="72"/>
      <c r="S1484" s="72"/>
      <c r="T1484" s="72"/>
      <c r="U1484" s="72"/>
      <c r="V1484" s="72"/>
      <c r="W1484" s="72"/>
      <c r="X1484" s="72"/>
      <c r="Y1484" s="72"/>
      <c r="Z1484" s="72"/>
      <c r="AA1484" s="72"/>
    </row>
    <row r="1485" spans="1:27" s="74" customFormat="1">
      <c r="A1485" s="72"/>
      <c r="B1485" s="72"/>
      <c r="C1485" s="72"/>
      <c r="D1485" s="6" t="s">
        <v>3301</v>
      </c>
      <c r="E1485" s="74">
        <v>1</v>
      </c>
      <c r="G1485" s="74">
        <v>1</v>
      </c>
      <c r="K1485" s="74">
        <v>1</v>
      </c>
      <c r="Q1485" s="72"/>
      <c r="R1485" s="72"/>
      <c r="S1485" s="72"/>
      <c r="T1485" s="72"/>
      <c r="U1485" s="72"/>
      <c r="V1485" s="72"/>
      <c r="W1485" s="72"/>
      <c r="X1485" s="72"/>
      <c r="Y1485" s="72"/>
      <c r="Z1485" s="72"/>
      <c r="AA1485" s="72"/>
    </row>
    <row r="1486" spans="1:27" s="74" customFormat="1">
      <c r="A1486" s="72"/>
      <c r="B1486" s="72"/>
      <c r="C1486" s="72"/>
      <c r="D1486" s="6" t="s">
        <v>3307</v>
      </c>
      <c r="M1486" s="74">
        <v>1</v>
      </c>
      <c r="Q1486" s="72"/>
      <c r="R1486" s="72"/>
      <c r="S1486" s="72"/>
      <c r="T1486" s="72"/>
      <c r="U1486" s="72"/>
      <c r="V1486" s="72"/>
      <c r="W1486" s="72"/>
      <c r="X1486" s="72"/>
      <c r="Y1486" s="72"/>
      <c r="Z1486" s="72"/>
      <c r="AA1486" s="72"/>
    </row>
    <row r="1487" spans="1:27" s="74" customFormat="1">
      <c r="A1487" s="72"/>
      <c r="B1487" s="72"/>
      <c r="C1487" s="72"/>
      <c r="D1487" s="6" t="s">
        <v>3314</v>
      </c>
      <c r="G1487" s="74">
        <v>1</v>
      </c>
      <c r="M1487" s="74">
        <v>1</v>
      </c>
      <c r="Q1487" s="72"/>
      <c r="R1487" s="72"/>
      <c r="S1487" s="72"/>
      <c r="T1487" s="72"/>
      <c r="U1487" s="72"/>
      <c r="V1487" s="72"/>
      <c r="W1487" s="72"/>
      <c r="X1487" s="72"/>
      <c r="Y1487" s="72"/>
      <c r="Z1487" s="72"/>
      <c r="AA1487" s="72"/>
    </row>
    <row r="1488" spans="1:27" s="74" customFormat="1">
      <c r="A1488" s="72"/>
      <c r="B1488" s="72"/>
      <c r="C1488" s="72"/>
      <c r="D1488" s="6" t="s">
        <v>3319</v>
      </c>
      <c r="N1488" s="74">
        <v>1</v>
      </c>
      <c r="Q1488" s="72"/>
      <c r="R1488" s="72"/>
      <c r="S1488" s="72"/>
      <c r="T1488" s="72"/>
      <c r="U1488" s="72"/>
      <c r="V1488" s="72"/>
      <c r="W1488" s="72"/>
      <c r="X1488" s="72"/>
      <c r="Y1488" s="72"/>
      <c r="Z1488" s="72"/>
      <c r="AA1488" s="72"/>
    </row>
    <row r="1489" spans="1:27" s="74" customFormat="1">
      <c r="A1489" s="72"/>
      <c r="B1489" s="72"/>
      <c r="C1489" s="72"/>
      <c r="D1489" s="6" t="s">
        <v>3328</v>
      </c>
      <c r="E1489" s="74">
        <v>1</v>
      </c>
      <c r="Q1489" s="72"/>
      <c r="R1489" s="72"/>
      <c r="S1489" s="72"/>
      <c r="T1489" s="72"/>
      <c r="U1489" s="72"/>
      <c r="V1489" s="72"/>
      <c r="W1489" s="72"/>
      <c r="X1489" s="72"/>
      <c r="Y1489" s="72"/>
      <c r="Z1489" s="72"/>
      <c r="AA1489" s="72"/>
    </row>
    <row r="1490" spans="1:27" s="74" customFormat="1">
      <c r="A1490" s="72"/>
      <c r="B1490" s="72"/>
      <c r="C1490" s="72"/>
      <c r="D1490" s="6" t="s">
        <v>3332</v>
      </c>
      <c r="Q1490" s="72"/>
      <c r="R1490" s="72"/>
      <c r="S1490" s="72">
        <v>1</v>
      </c>
      <c r="T1490" s="72"/>
      <c r="U1490" s="72"/>
      <c r="V1490" s="72"/>
      <c r="W1490" s="72"/>
      <c r="X1490" s="72"/>
      <c r="Y1490" s="72"/>
      <c r="Z1490" s="72"/>
      <c r="AA1490" s="72"/>
    </row>
    <row r="1491" spans="1:27" s="74" customFormat="1">
      <c r="A1491" s="72"/>
      <c r="B1491" s="72"/>
      <c r="C1491" s="72"/>
      <c r="D1491" s="6" t="s">
        <v>3334</v>
      </c>
      <c r="K1491" s="74">
        <v>1</v>
      </c>
      <c r="Q1491" s="72"/>
      <c r="R1491" s="72"/>
      <c r="S1491" s="72"/>
      <c r="T1491" s="72"/>
      <c r="U1491" s="72"/>
      <c r="V1491" s="72"/>
      <c r="W1491" s="72"/>
      <c r="X1491" s="72"/>
      <c r="Y1491" s="72"/>
      <c r="Z1491" s="72"/>
      <c r="AA1491" s="72"/>
    </row>
    <row r="1492" spans="1:27" s="74" customFormat="1">
      <c r="A1492" s="72"/>
      <c r="B1492" s="72"/>
      <c r="C1492" s="72"/>
      <c r="D1492" s="6" t="s">
        <v>3345</v>
      </c>
      <c r="K1492" s="74">
        <v>1</v>
      </c>
      <c r="Q1492" s="72"/>
      <c r="R1492" s="72"/>
      <c r="S1492" s="72"/>
      <c r="T1492" s="72"/>
      <c r="U1492" s="72"/>
      <c r="V1492" s="72"/>
      <c r="W1492" s="72"/>
      <c r="X1492" s="72"/>
      <c r="Y1492" s="72"/>
      <c r="Z1492" s="72"/>
      <c r="AA1492" s="72"/>
    </row>
    <row r="1493" spans="1:27" s="74" customFormat="1">
      <c r="A1493" s="72"/>
      <c r="B1493" s="72"/>
      <c r="C1493" s="72"/>
      <c r="D1493" s="6" t="s">
        <v>3354</v>
      </c>
      <c r="E1493" s="74">
        <v>1</v>
      </c>
      <c r="H1493" s="74">
        <v>1</v>
      </c>
      <c r="K1493" s="74">
        <v>1</v>
      </c>
      <c r="Q1493" s="72"/>
      <c r="R1493" s="72"/>
      <c r="S1493" s="72"/>
      <c r="T1493" s="72"/>
      <c r="U1493" s="72"/>
      <c r="V1493" s="72"/>
      <c r="W1493" s="72"/>
      <c r="X1493" s="72"/>
      <c r="Y1493" s="72"/>
      <c r="Z1493" s="72"/>
      <c r="AA1493" s="72"/>
    </row>
    <row r="1494" spans="1:27" s="74" customFormat="1">
      <c r="A1494" s="72"/>
      <c r="B1494" s="72"/>
      <c r="C1494" s="72"/>
      <c r="D1494" s="6" t="s">
        <v>3358</v>
      </c>
      <c r="E1494" s="74">
        <v>1</v>
      </c>
      <c r="Q1494" s="72"/>
      <c r="R1494" s="72"/>
      <c r="S1494" s="72"/>
      <c r="T1494" s="72"/>
      <c r="U1494" s="72"/>
      <c r="V1494" s="72"/>
      <c r="W1494" s="72"/>
      <c r="X1494" s="72"/>
      <c r="Y1494" s="72"/>
      <c r="Z1494" s="72"/>
      <c r="AA1494" s="72"/>
    </row>
    <row r="1495" spans="1:27" s="74" customFormat="1">
      <c r="A1495" s="72"/>
      <c r="B1495" s="72"/>
      <c r="C1495" s="72"/>
      <c r="D1495" s="6" t="s">
        <v>3369</v>
      </c>
      <c r="F1495" s="74">
        <v>1</v>
      </c>
      <c r="Q1495" s="72">
        <v>1</v>
      </c>
      <c r="R1495" s="72"/>
      <c r="S1495" s="72"/>
      <c r="T1495" s="72"/>
      <c r="U1495" s="72"/>
      <c r="V1495" s="72"/>
      <c r="W1495" s="72"/>
      <c r="X1495" s="72"/>
      <c r="Y1495" s="72"/>
      <c r="Z1495" s="72"/>
      <c r="AA1495" s="72"/>
    </row>
    <row r="1496" spans="1:27" s="74" customFormat="1">
      <c r="A1496" s="72"/>
      <c r="B1496" s="72"/>
      <c r="C1496" s="72"/>
      <c r="D1496" s="6" t="s">
        <v>3371</v>
      </c>
      <c r="N1496" s="74">
        <v>1</v>
      </c>
      <c r="Q1496" s="72"/>
      <c r="R1496" s="72"/>
      <c r="S1496" s="72"/>
      <c r="T1496" s="72"/>
      <c r="U1496" s="72"/>
      <c r="V1496" s="72"/>
      <c r="W1496" s="72"/>
      <c r="X1496" s="72"/>
      <c r="Y1496" s="72"/>
      <c r="Z1496" s="72"/>
      <c r="AA1496" s="72"/>
    </row>
    <row r="1497" spans="1:27" s="74" customFormat="1">
      <c r="A1497" s="72"/>
      <c r="B1497" s="72"/>
      <c r="C1497" s="72"/>
      <c r="D1497" s="6" t="s">
        <v>3376</v>
      </c>
      <c r="K1497" s="74">
        <v>1</v>
      </c>
      <c r="M1497" s="74">
        <v>1</v>
      </c>
      <c r="Q1497" s="72"/>
      <c r="R1497" s="72"/>
      <c r="S1497" s="72"/>
      <c r="T1497" s="72"/>
      <c r="U1497" s="72"/>
      <c r="V1497" s="72"/>
      <c r="W1497" s="72"/>
      <c r="X1497" s="72"/>
      <c r="Y1497" s="72"/>
      <c r="Z1497" s="72"/>
      <c r="AA1497" s="72"/>
    </row>
    <row r="1498" spans="1:27" s="74" customFormat="1">
      <c r="A1498" s="72"/>
      <c r="B1498" s="72"/>
      <c r="C1498" s="72"/>
      <c r="D1498" s="6" t="s">
        <v>3380</v>
      </c>
      <c r="E1498" s="74">
        <v>1</v>
      </c>
      <c r="I1498" s="74">
        <v>1</v>
      </c>
      <c r="Q1498" s="72"/>
      <c r="R1498" s="72"/>
      <c r="S1498" s="72"/>
      <c r="T1498" s="72"/>
      <c r="U1498" s="72"/>
      <c r="V1498" s="72"/>
      <c r="W1498" s="72"/>
      <c r="X1498" s="72"/>
      <c r="Y1498" s="72"/>
      <c r="Z1498" s="72"/>
      <c r="AA1498" s="72"/>
    </row>
    <row r="1499" spans="1:27" s="74" customFormat="1">
      <c r="A1499" s="72"/>
      <c r="B1499" s="72"/>
      <c r="C1499" s="72"/>
      <c r="D1499" s="6" t="s">
        <v>3384</v>
      </c>
      <c r="F1499" s="74">
        <v>1</v>
      </c>
      <c r="G1499" s="74">
        <v>1</v>
      </c>
      <c r="Q1499" s="72"/>
      <c r="R1499" s="72"/>
      <c r="S1499" s="72"/>
      <c r="T1499" s="72"/>
      <c r="U1499" s="72"/>
      <c r="V1499" s="72"/>
      <c r="W1499" s="72"/>
      <c r="X1499" s="72"/>
      <c r="Y1499" s="72"/>
      <c r="Z1499" s="72"/>
      <c r="AA1499" s="72"/>
    </row>
    <row r="1500" spans="1:27" s="74" customFormat="1">
      <c r="A1500" s="72"/>
      <c r="B1500" s="72"/>
      <c r="C1500" s="72"/>
      <c r="D1500" s="6" t="s">
        <v>3386</v>
      </c>
      <c r="L1500" s="74">
        <v>1</v>
      </c>
      <c r="Q1500" s="72"/>
      <c r="R1500" s="72"/>
      <c r="S1500" s="72"/>
      <c r="T1500" s="72"/>
      <c r="U1500" s="72"/>
      <c r="V1500" s="72"/>
      <c r="W1500" s="72"/>
      <c r="X1500" s="72"/>
      <c r="Y1500" s="72"/>
      <c r="Z1500" s="72"/>
      <c r="AA1500" s="72"/>
    </row>
    <row r="1501" spans="1:27" s="74" customFormat="1">
      <c r="A1501" s="72"/>
      <c r="B1501" s="72"/>
      <c r="C1501" s="72"/>
      <c r="D1501" s="6" t="s">
        <v>3389</v>
      </c>
      <c r="F1501" s="74">
        <v>1</v>
      </c>
      <c r="Q1501" s="72"/>
      <c r="R1501" s="72"/>
      <c r="S1501" s="72"/>
      <c r="T1501" s="72"/>
      <c r="U1501" s="72"/>
      <c r="V1501" s="72"/>
      <c r="W1501" s="72"/>
      <c r="X1501" s="72"/>
      <c r="Y1501" s="72"/>
      <c r="Z1501" s="72"/>
      <c r="AA1501" s="72"/>
    </row>
    <row r="1502" spans="1:27" s="74" customFormat="1">
      <c r="A1502" s="72"/>
      <c r="B1502" s="72"/>
      <c r="C1502" s="72"/>
      <c r="D1502" s="6" t="s">
        <v>3395</v>
      </c>
      <c r="I1502" s="74">
        <v>1</v>
      </c>
      <c r="Q1502" s="72"/>
      <c r="R1502" s="72"/>
      <c r="S1502" s="72"/>
      <c r="T1502" s="72"/>
      <c r="U1502" s="72"/>
      <c r="V1502" s="72"/>
      <c r="W1502" s="72"/>
      <c r="X1502" s="72"/>
      <c r="Y1502" s="72"/>
      <c r="Z1502" s="72"/>
      <c r="AA1502" s="72"/>
    </row>
    <row r="1503" spans="1:27" s="74" customFormat="1">
      <c r="A1503" s="72"/>
      <c r="B1503" s="72"/>
      <c r="C1503" s="72"/>
      <c r="D1503" s="6" t="s">
        <v>3401</v>
      </c>
      <c r="E1503" s="74">
        <v>1</v>
      </c>
      <c r="G1503" s="74">
        <v>1</v>
      </c>
      <c r="Q1503" s="72"/>
      <c r="R1503" s="72"/>
      <c r="S1503" s="72"/>
      <c r="T1503" s="72"/>
      <c r="U1503" s="72"/>
      <c r="V1503" s="72"/>
      <c r="W1503" s="72"/>
      <c r="X1503" s="72"/>
      <c r="Y1503" s="72"/>
      <c r="Z1503" s="72"/>
      <c r="AA1503" s="72"/>
    </row>
    <row r="1504" spans="1:27" s="74" customFormat="1">
      <c r="A1504" s="72"/>
      <c r="B1504" s="72"/>
      <c r="C1504" s="72"/>
      <c r="D1504" s="6" t="s">
        <v>3406</v>
      </c>
      <c r="I1504" s="74">
        <v>1</v>
      </c>
      <c r="Q1504" s="72"/>
      <c r="R1504" s="72"/>
      <c r="S1504" s="72"/>
      <c r="T1504" s="72"/>
      <c r="U1504" s="72"/>
      <c r="V1504" s="72"/>
      <c r="W1504" s="72"/>
      <c r="X1504" s="72"/>
      <c r="Y1504" s="72"/>
      <c r="Z1504" s="72"/>
      <c r="AA1504" s="72"/>
    </row>
    <row r="1505" spans="1:27" s="74" customFormat="1">
      <c r="A1505" s="72"/>
      <c r="B1505" s="72"/>
      <c r="C1505" s="72"/>
      <c r="D1505" s="6" t="s">
        <v>3410</v>
      </c>
      <c r="F1505" s="74">
        <v>1</v>
      </c>
      <c r="L1505" s="74">
        <v>1</v>
      </c>
      <c r="Q1505" s="72"/>
      <c r="R1505" s="72"/>
      <c r="S1505" s="72"/>
      <c r="T1505" s="72"/>
      <c r="U1505" s="72"/>
      <c r="V1505" s="72"/>
      <c r="W1505" s="72"/>
      <c r="X1505" s="72"/>
      <c r="Y1505" s="72"/>
      <c r="Z1505" s="72"/>
      <c r="AA1505" s="72"/>
    </row>
    <row r="1506" spans="1:27" s="74" customFormat="1">
      <c r="A1506" s="72"/>
      <c r="B1506" s="72"/>
      <c r="C1506" s="72"/>
      <c r="D1506" s="6" t="s">
        <v>3412</v>
      </c>
      <c r="E1506" s="74">
        <v>1</v>
      </c>
      <c r="I1506" s="74">
        <v>1</v>
      </c>
      <c r="Q1506" s="72"/>
      <c r="R1506" s="72"/>
      <c r="S1506" s="72"/>
      <c r="T1506" s="72"/>
      <c r="U1506" s="72"/>
      <c r="V1506" s="72"/>
      <c r="W1506" s="72"/>
      <c r="X1506" s="72"/>
      <c r="Y1506" s="72"/>
      <c r="Z1506" s="72"/>
      <c r="AA1506" s="72"/>
    </row>
    <row r="1507" spans="1:27" s="74" customFormat="1">
      <c r="A1507" s="72"/>
      <c r="B1507" s="72"/>
      <c r="C1507" s="72"/>
      <c r="D1507" s="6" t="s">
        <v>3423</v>
      </c>
      <c r="H1507" s="74">
        <v>1</v>
      </c>
      <c r="I1507" s="74">
        <v>1</v>
      </c>
      <c r="Q1507" s="72"/>
      <c r="R1507" s="72"/>
      <c r="S1507" s="72"/>
      <c r="T1507" s="72"/>
      <c r="U1507" s="72"/>
      <c r="V1507" s="72"/>
      <c r="W1507" s="72"/>
      <c r="X1507" s="72"/>
      <c r="Y1507" s="72"/>
      <c r="Z1507" s="72"/>
      <c r="AA1507" s="72"/>
    </row>
    <row r="1508" spans="1:27" s="74" customFormat="1">
      <c r="A1508" s="72"/>
      <c r="B1508" s="72"/>
      <c r="C1508" s="72"/>
      <c r="D1508" s="6" t="s">
        <v>3429</v>
      </c>
      <c r="E1508" s="74">
        <v>1</v>
      </c>
      <c r="M1508" s="74">
        <v>1</v>
      </c>
      <c r="Q1508" s="72"/>
      <c r="R1508" s="72"/>
      <c r="S1508" s="72"/>
      <c r="T1508" s="72"/>
      <c r="U1508" s="72"/>
      <c r="V1508" s="72"/>
      <c r="W1508" s="72"/>
      <c r="X1508" s="72"/>
      <c r="Y1508" s="72"/>
      <c r="Z1508" s="72"/>
      <c r="AA1508" s="72"/>
    </row>
    <row r="1509" spans="1:27" s="74" customFormat="1">
      <c r="A1509" s="72"/>
      <c r="B1509" s="72"/>
      <c r="C1509" s="72"/>
      <c r="D1509" s="6" t="s">
        <v>3445</v>
      </c>
      <c r="G1509" s="74">
        <v>1</v>
      </c>
      <c r="Q1509" s="72"/>
      <c r="R1509" s="72"/>
      <c r="S1509" s="72"/>
      <c r="T1509" s="72"/>
      <c r="U1509" s="72"/>
      <c r="V1509" s="72"/>
      <c r="W1509" s="72"/>
      <c r="X1509" s="72"/>
      <c r="Y1509" s="72"/>
      <c r="Z1509" s="72"/>
      <c r="AA1509" s="72"/>
    </row>
    <row r="1510" spans="1:27" s="74" customFormat="1">
      <c r="A1510" s="72"/>
      <c r="B1510" s="72"/>
      <c r="C1510" s="72"/>
      <c r="D1510" s="6" t="s">
        <v>3450</v>
      </c>
      <c r="E1510" s="74">
        <v>1</v>
      </c>
      <c r="K1510" s="74">
        <v>1</v>
      </c>
      <c r="Q1510" s="72"/>
      <c r="R1510" s="72"/>
      <c r="S1510" s="72"/>
      <c r="T1510" s="72"/>
      <c r="U1510" s="72"/>
      <c r="V1510" s="72"/>
      <c r="W1510" s="72"/>
      <c r="X1510" s="72"/>
      <c r="Y1510" s="72"/>
      <c r="Z1510" s="72"/>
      <c r="AA1510" s="72"/>
    </row>
    <row r="1511" spans="1:27" s="74" customFormat="1">
      <c r="A1511" s="72"/>
      <c r="B1511" s="72"/>
      <c r="C1511" s="72"/>
      <c r="D1511" s="6" t="s">
        <v>3453</v>
      </c>
      <c r="L1511" s="74">
        <v>1</v>
      </c>
      <c r="Q1511" s="72"/>
      <c r="R1511" s="72"/>
      <c r="S1511" s="72">
        <v>1</v>
      </c>
      <c r="T1511" s="72"/>
      <c r="U1511" s="72"/>
      <c r="V1511" s="72"/>
      <c r="W1511" s="72"/>
      <c r="X1511" s="72"/>
      <c r="Y1511" s="72"/>
      <c r="Z1511" s="72"/>
      <c r="AA1511" s="72"/>
    </row>
    <row r="1512" spans="1:27" s="74" customFormat="1">
      <c r="A1512" s="72"/>
      <c r="B1512" s="72"/>
      <c r="C1512" s="72"/>
      <c r="D1512" s="6" t="s">
        <v>3458</v>
      </c>
      <c r="M1512" s="74">
        <v>1</v>
      </c>
      <c r="Q1512" s="72"/>
      <c r="R1512" s="72"/>
      <c r="S1512" s="72"/>
      <c r="T1512" s="72"/>
      <c r="U1512" s="72"/>
      <c r="V1512" s="72"/>
      <c r="W1512" s="72"/>
      <c r="X1512" s="72"/>
      <c r="Y1512" s="72"/>
      <c r="Z1512" s="72"/>
      <c r="AA1512" s="72"/>
    </row>
    <row r="1513" spans="1:27" s="74" customFormat="1">
      <c r="A1513" s="72"/>
      <c r="B1513" s="72"/>
      <c r="C1513" s="72"/>
      <c r="D1513" s="6" t="s">
        <v>3479</v>
      </c>
      <c r="G1513" s="74">
        <v>1</v>
      </c>
      <c r="Q1513" s="72"/>
      <c r="R1513" s="72"/>
      <c r="S1513" s="72"/>
      <c r="T1513" s="72"/>
      <c r="U1513" s="72"/>
      <c r="V1513" s="72"/>
      <c r="W1513" s="72"/>
      <c r="X1513" s="72"/>
      <c r="Y1513" s="72"/>
      <c r="Z1513" s="72"/>
      <c r="AA1513" s="72"/>
    </row>
    <row r="1514" spans="1:27" s="74" customFormat="1">
      <c r="A1514" s="72"/>
      <c r="B1514" s="72"/>
      <c r="C1514" s="72"/>
      <c r="D1514" s="6" t="s">
        <v>3490</v>
      </c>
      <c r="G1514" s="74">
        <v>1</v>
      </c>
      <c r="Q1514" s="72"/>
      <c r="R1514" s="72"/>
      <c r="S1514" s="72"/>
      <c r="T1514" s="72"/>
      <c r="U1514" s="72"/>
      <c r="V1514" s="72"/>
      <c r="W1514" s="72"/>
      <c r="X1514" s="72"/>
      <c r="Y1514" s="72"/>
      <c r="Z1514" s="72"/>
      <c r="AA1514" s="72"/>
    </row>
    <row r="1515" spans="1:27" s="74" customFormat="1">
      <c r="A1515" s="72"/>
      <c r="B1515" s="72"/>
      <c r="C1515" s="72"/>
      <c r="D1515" s="6" t="s">
        <v>3492</v>
      </c>
      <c r="F1515" s="74">
        <v>1</v>
      </c>
      <c r="M1515" s="74">
        <v>1</v>
      </c>
      <c r="Q1515" s="72"/>
      <c r="R1515" s="72"/>
      <c r="S1515" s="72"/>
      <c r="T1515" s="72"/>
      <c r="U1515" s="72"/>
      <c r="V1515" s="72"/>
      <c r="W1515" s="72"/>
      <c r="X1515" s="72"/>
      <c r="Y1515" s="72"/>
      <c r="Z1515" s="72"/>
      <c r="AA1515" s="72"/>
    </row>
    <row r="1516" spans="1:27" s="74" customFormat="1">
      <c r="A1516" s="72"/>
      <c r="B1516" s="72"/>
      <c r="C1516" s="72"/>
      <c r="D1516" s="6" t="s">
        <v>3494</v>
      </c>
      <c r="F1516" s="74">
        <v>1</v>
      </c>
      <c r="L1516" s="74">
        <v>1</v>
      </c>
      <c r="Q1516" s="72"/>
      <c r="R1516" s="72"/>
      <c r="S1516" s="72"/>
      <c r="T1516" s="72"/>
      <c r="U1516" s="72"/>
      <c r="V1516" s="72"/>
      <c r="W1516" s="72"/>
      <c r="X1516" s="72"/>
      <c r="Y1516" s="72"/>
      <c r="Z1516" s="72"/>
      <c r="AA1516" s="72"/>
    </row>
    <row r="1517" spans="1:27" s="74" customFormat="1">
      <c r="A1517" s="72"/>
      <c r="B1517" s="72"/>
      <c r="C1517" s="72"/>
      <c r="D1517" s="6" t="s">
        <v>3496</v>
      </c>
      <c r="K1517" s="74">
        <v>1</v>
      </c>
      <c r="Q1517" s="72"/>
      <c r="R1517" s="72"/>
      <c r="S1517" s="72"/>
      <c r="T1517" s="72"/>
      <c r="U1517" s="72"/>
      <c r="V1517" s="72"/>
      <c r="W1517" s="72"/>
      <c r="X1517" s="72"/>
      <c r="Y1517" s="72"/>
      <c r="Z1517" s="72"/>
      <c r="AA1517" s="72"/>
    </row>
    <row r="1518" spans="1:27" s="74" customFormat="1">
      <c r="A1518" s="72"/>
      <c r="B1518" s="72"/>
      <c r="C1518" s="72"/>
      <c r="D1518" s="6" t="s">
        <v>3512</v>
      </c>
      <c r="F1518" s="74">
        <v>1</v>
      </c>
      <c r="Q1518" s="72"/>
      <c r="R1518" s="72"/>
      <c r="S1518" s="72"/>
      <c r="T1518" s="72">
        <v>1</v>
      </c>
      <c r="U1518" s="72"/>
      <c r="V1518" s="72"/>
      <c r="W1518" s="72"/>
      <c r="X1518" s="72"/>
      <c r="Y1518" s="72"/>
      <c r="Z1518" s="72"/>
      <c r="AA1518" s="72"/>
    </row>
    <row r="1519" spans="1:27" s="74" customFormat="1">
      <c r="A1519" s="72"/>
      <c r="B1519" s="72"/>
      <c r="C1519" s="72"/>
      <c r="D1519" s="6" t="s">
        <v>3514</v>
      </c>
      <c r="N1519" s="74">
        <v>1</v>
      </c>
      <c r="Q1519" s="72"/>
      <c r="R1519" s="72"/>
      <c r="S1519" s="72"/>
      <c r="T1519" s="72"/>
      <c r="U1519" s="72"/>
      <c r="V1519" s="72"/>
      <c r="W1519" s="72"/>
      <c r="X1519" s="72"/>
      <c r="Y1519" s="72"/>
      <c r="Z1519" s="72"/>
      <c r="AA1519" s="72"/>
    </row>
    <row r="1520" spans="1:27" s="74" customFormat="1">
      <c r="A1520" s="72"/>
      <c r="B1520" s="72"/>
      <c r="C1520" s="72"/>
      <c r="D1520" s="6" t="s">
        <v>3521</v>
      </c>
      <c r="G1520" s="74">
        <v>1</v>
      </c>
      <c r="H1520" s="74">
        <v>1</v>
      </c>
      <c r="Q1520" s="72"/>
      <c r="R1520" s="72"/>
      <c r="S1520" s="72"/>
      <c r="T1520" s="72"/>
      <c r="U1520" s="72"/>
      <c r="V1520" s="72"/>
      <c r="W1520" s="72"/>
      <c r="X1520" s="72"/>
      <c r="Y1520" s="72"/>
      <c r="Z1520" s="72"/>
      <c r="AA1520" s="72"/>
    </row>
    <row r="1521" spans="1:27" s="74" customFormat="1">
      <c r="A1521" s="72"/>
      <c r="B1521" s="72"/>
      <c r="C1521" s="72"/>
      <c r="D1521" s="6" t="s">
        <v>3535</v>
      </c>
      <c r="H1521" s="74">
        <v>1</v>
      </c>
      <c r="I1521" s="74">
        <v>1</v>
      </c>
      <c r="Q1521" s="72"/>
      <c r="R1521" s="72"/>
      <c r="S1521" s="72"/>
      <c r="T1521" s="72"/>
      <c r="U1521" s="72"/>
      <c r="V1521" s="72"/>
      <c r="W1521" s="72"/>
      <c r="X1521" s="72"/>
      <c r="Y1521" s="72"/>
      <c r="Z1521" s="72"/>
      <c r="AA1521" s="72"/>
    </row>
    <row r="1522" spans="1:27" s="74" customFormat="1">
      <c r="A1522" s="72"/>
      <c r="B1522" s="72"/>
      <c r="C1522" s="72"/>
      <c r="D1522" s="6" t="s">
        <v>49</v>
      </c>
      <c r="G1522" s="74">
        <v>1</v>
      </c>
      <c r="Q1522" s="72"/>
      <c r="R1522" s="72"/>
      <c r="S1522" s="72"/>
      <c r="T1522" s="72"/>
      <c r="U1522" s="72"/>
      <c r="V1522" s="72"/>
      <c r="W1522" s="72"/>
      <c r="X1522" s="72"/>
      <c r="Y1522" s="72"/>
      <c r="Z1522" s="72"/>
      <c r="AA1522" s="72"/>
    </row>
    <row r="1523" spans="1:27" s="74" customFormat="1">
      <c r="A1523" s="72"/>
      <c r="B1523" s="72"/>
      <c r="C1523" s="72"/>
      <c r="D1523" s="6" t="s">
        <v>3547</v>
      </c>
      <c r="H1523" s="74">
        <v>1</v>
      </c>
      <c r="I1523" s="74">
        <v>1</v>
      </c>
      <c r="Q1523" s="72"/>
      <c r="R1523" s="72"/>
      <c r="S1523" s="72"/>
      <c r="T1523" s="72"/>
      <c r="U1523" s="72"/>
      <c r="V1523" s="72"/>
      <c r="W1523" s="72"/>
      <c r="X1523" s="72"/>
      <c r="Y1523" s="72"/>
      <c r="Z1523" s="72"/>
      <c r="AA1523" s="72"/>
    </row>
    <row r="1524" spans="1:27" s="74" customFormat="1">
      <c r="A1524" s="72"/>
      <c r="B1524" s="72"/>
      <c r="C1524" s="72"/>
      <c r="D1524" s="6" t="s">
        <v>3553</v>
      </c>
      <c r="G1524" s="74">
        <v>1</v>
      </c>
      <c r="L1524" s="74">
        <v>1</v>
      </c>
      <c r="Q1524" s="72"/>
      <c r="R1524" s="72"/>
      <c r="S1524" s="72"/>
      <c r="T1524" s="72"/>
      <c r="U1524" s="72"/>
      <c r="V1524" s="72"/>
      <c r="W1524" s="72"/>
      <c r="X1524" s="72"/>
      <c r="Y1524" s="72"/>
      <c r="Z1524" s="72"/>
      <c r="AA1524" s="72"/>
    </row>
    <row r="1525" spans="1:27" s="74" customFormat="1">
      <c r="A1525" s="72"/>
      <c r="B1525" s="72"/>
      <c r="C1525" s="72"/>
      <c r="D1525" s="6" t="s">
        <v>3555</v>
      </c>
      <c r="O1525" s="74">
        <v>1</v>
      </c>
      <c r="Q1525" s="72"/>
      <c r="R1525" s="72"/>
      <c r="S1525" s="72"/>
      <c r="T1525" s="72"/>
      <c r="U1525" s="72"/>
      <c r="V1525" s="72"/>
      <c r="W1525" s="72"/>
      <c r="X1525" s="72"/>
      <c r="Y1525" s="72"/>
      <c r="Z1525" s="72"/>
      <c r="AA1525" s="72"/>
    </row>
    <row r="1526" spans="1:27" s="74" customFormat="1">
      <c r="A1526" s="72"/>
      <c r="B1526" s="72"/>
      <c r="C1526" s="72"/>
      <c r="D1526" s="6" t="s">
        <v>3569</v>
      </c>
      <c r="G1526" s="74">
        <v>1</v>
      </c>
      <c r="Q1526" s="72"/>
      <c r="R1526" s="72"/>
      <c r="S1526" s="72"/>
      <c r="T1526" s="72"/>
      <c r="U1526" s="72"/>
      <c r="V1526" s="72"/>
      <c r="W1526" s="72"/>
      <c r="X1526" s="72"/>
      <c r="Y1526" s="72"/>
      <c r="Z1526" s="72"/>
      <c r="AA1526" s="72"/>
    </row>
    <row r="1527" spans="1:27" s="74" customFormat="1">
      <c r="A1527" s="72"/>
      <c r="B1527" s="72"/>
      <c r="C1527" s="72"/>
      <c r="D1527" s="6" t="s">
        <v>3584</v>
      </c>
      <c r="G1527" s="74">
        <v>1</v>
      </c>
      <c r="Q1527" s="72"/>
      <c r="R1527" s="72"/>
      <c r="S1527" s="72"/>
      <c r="T1527" s="72"/>
      <c r="U1527" s="72"/>
      <c r="V1527" s="72"/>
      <c r="W1527" s="72"/>
      <c r="X1527" s="72"/>
      <c r="Y1527" s="72"/>
      <c r="Z1527" s="72"/>
      <c r="AA1527" s="72"/>
    </row>
    <row r="1528" spans="1:27" s="74" customFormat="1">
      <c r="A1528" s="72"/>
      <c r="B1528" s="72"/>
      <c r="C1528" s="72"/>
      <c r="D1528" s="6" t="s">
        <v>3596</v>
      </c>
      <c r="G1528" s="74">
        <v>1</v>
      </c>
      <c r="Q1528" s="72"/>
      <c r="R1528" s="72"/>
      <c r="S1528" s="72"/>
      <c r="T1528" s="72"/>
      <c r="U1528" s="72"/>
      <c r="V1528" s="72"/>
      <c r="W1528" s="72"/>
      <c r="X1528" s="72"/>
      <c r="Y1528" s="72"/>
      <c r="Z1528" s="72"/>
      <c r="AA1528" s="72"/>
    </row>
    <row r="1529" spans="1:27" s="74" customFormat="1">
      <c r="A1529" s="72"/>
      <c r="B1529" s="72"/>
      <c r="C1529" s="72"/>
      <c r="D1529" s="6" t="s">
        <v>3599</v>
      </c>
      <c r="Q1529" s="72"/>
      <c r="R1529" s="72"/>
      <c r="S1529" s="72"/>
      <c r="T1529" s="72">
        <v>1</v>
      </c>
      <c r="U1529" s="72"/>
      <c r="V1529" s="72"/>
      <c r="W1529" s="72"/>
      <c r="X1529" s="72"/>
      <c r="Y1529" s="72"/>
      <c r="Z1529" s="72"/>
      <c r="AA1529" s="72"/>
    </row>
    <row r="1530" spans="1:27" s="74" customFormat="1">
      <c r="A1530" s="72"/>
      <c r="B1530" s="72"/>
      <c r="C1530" s="72"/>
      <c r="D1530" s="6" t="s">
        <v>3603</v>
      </c>
      <c r="N1530" s="74">
        <v>1</v>
      </c>
      <c r="Q1530" s="72"/>
      <c r="R1530" s="72"/>
      <c r="S1530" s="72"/>
      <c r="T1530" s="72"/>
      <c r="U1530" s="72"/>
      <c r="V1530" s="72"/>
      <c r="W1530" s="72"/>
      <c r="X1530" s="72"/>
      <c r="Y1530" s="72"/>
      <c r="Z1530" s="72"/>
      <c r="AA1530" s="72"/>
    </row>
    <row r="1531" spans="1:27" s="74" customFormat="1">
      <c r="A1531" s="72"/>
      <c r="B1531" s="72"/>
      <c r="C1531" s="72"/>
      <c r="D1531" s="6" t="s">
        <v>3606</v>
      </c>
      <c r="E1531" s="74">
        <v>1</v>
      </c>
      <c r="Q1531" s="72"/>
      <c r="R1531" s="72"/>
      <c r="S1531" s="72"/>
      <c r="T1531" s="72"/>
      <c r="U1531" s="72"/>
      <c r="V1531" s="72"/>
      <c r="W1531" s="72"/>
      <c r="X1531" s="72"/>
      <c r="Y1531" s="72"/>
      <c r="Z1531" s="72"/>
      <c r="AA1531" s="72"/>
    </row>
    <row r="1532" spans="1:27" s="74" customFormat="1">
      <c r="A1532" s="72"/>
      <c r="B1532" s="72"/>
      <c r="C1532" s="72"/>
      <c r="D1532" s="6" t="s">
        <v>3609</v>
      </c>
      <c r="M1532" s="74">
        <v>1</v>
      </c>
      <c r="Q1532" s="72"/>
      <c r="R1532" s="72"/>
      <c r="S1532" s="72"/>
      <c r="T1532" s="72"/>
      <c r="U1532" s="72"/>
      <c r="V1532" s="72"/>
      <c r="W1532" s="72"/>
      <c r="X1532" s="72"/>
      <c r="Y1532" s="72"/>
      <c r="Z1532" s="72"/>
      <c r="AA1532" s="72"/>
    </row>
    <row r="1533" spans="1:27" s="74" customFormat="1">
      <c r="A1533" s="72"/>
      <c r="B1533" s="72"/>
      <c r="C1533" s="72"/>
      <c r="D1533" s="6" t="s">
        <v>3612</v>
      </c>
      <c r="I1533" s="74">
        <v>1</v>
      </c>
      <c r="L1533" s="74">
        <v>1</v>
      </c>
      <c r="Q1533" s="72"/>
      <c r="R1533" s="72"/>
      <c r="S1533" s="72"/>
      <c r="T1533" s="72"/>
      <c r="U1533" s="72"/>
      <c r="V1533" s="72"/>
      <c r="W1533" s="72"/>
      <c r="X1533" s="72"/>
      <c r="Y1533" s="72"/>
      <c r="Z1533" s="72"/>
      <c r="AA1533" s="72"/>
    </row>
    <row r="1534" spans="1:27" s="74" customFormat="1">
      <c r="A1534" s="72"/>
      <c r="B1534" s="72"/>
      <c r="C1534" s="72"/>
      <c r="D1534" s="6" t="s">
        <v>3620</v>
      </c>
      <c r="K1534" s="74">
        <v>1</v>
      </c>
      <c r="Q1534" s="72"/>
      <c r="R1534" s="72"/>
      <c r="S1534" s="72"/>
      <c r="T1534" s="72"/>
      <c r="U1534" s="72"/>
      <c r="V1534" s="72"/>
      <c r="W1534" s="72"/>
      <c r="X1534" s="72"/>
      <c r="Y1534" s="72"/>
      <c r="Z1534" s="72"/>
      <c r="AA1534" s="72"/>
    </row>
    <row r="1535" spans="1:27" s="74" customFormat="1">
      <c r="A1535" s="72"/>
      <c r="B1535" s="72"/>
      <c r="C1535" s="72"/>
      <c r="D1535" s="6" t="s">
        <v>3623</v>
      </c>
      <c r="E1535" s="74">
        <v>1</v>
      </c>
      <c r="K1535" s="74">
        <v>1</v>
      </c>
      <c r="Q1535" s="72"/>
      <c r="R1535" s="72"/>
      <c r="S1535" s="72"/>
      <c r="T1535" s="72"/>
      <c r="U1535" s="72"/>
      <c r="V1535" s="72"/>
      <c r="W1535" s="72"/>
      <c r="X1535" s="72"/>
      <c r="Y1535" s="72"/>
      <c r="Z1535" s="72"/>
      <c r="AA1535" s="72"/>
    </row>
    <row r="1536" spans="1:27" s="74" customFormat="1">
      <c r="A1536" s="72"/>
      <c r="B1536" s="72"/>
      <c r="C1536" s="72"/>
      <c r="D1536" s="6" t="s">
        <v>3625</v>
      </c>
      <c r="H1536" s="74">
        <v>1</v>
      </c>
      <c r="K1536" s="74">
        <v>1</v>
      </c>
      <c r="Q1536" s="72"/>
      <c r="R1536" s="72"/>
      <c r="S1536" s="72"/>
      <c r="T1536" s="72"/>
      <c r="U1536" s="72"/>
      <c r="V1536" s="72"/>
      <c r="W1536" s="72"/>
      <c r="X1536" s="72"/>
      <c r="Y1536" s="72"/>
      <c r="Z1536" s="72"/>
      <c r="AA1536" s="72"/>
    </row>
    <row r="1537" spans="1:27" s="74" customFormat="1">
      <c r="A1537" s="72"/>
      <c r="B1537" s="72"/>
      <c r="C1537" s="72"/>
      <c r="D1537" s="6" t="s">
        <v>3628</v>
      </c>
      <c r="I1537" s="74">
        <v>1</v>
      </c>
      <c r="K1537" s="74">
        <v>1</v>
      </c>
      <c r="Q1537" s="72"/>
      <c r="R1537" s="72"/>
      <c r="S1537" s="72"/>
      <c r="T1537" s="72"/>
      <c r="U1537" s="72"/>
      <c r="V1537" s="72"/>
      <c r="W1537" s="72"/>
      <c r="X1537" s="72"/>
      <c r="Y1537" s="72"/>
      <c r="Z1537" s="72"/>
      <c r="AA1537" s="72"/>
    </row>
    <row r="1538" spans="1:27" s="74" customFormat="1">
      <c r="A1538" s="72"/>
      <c r="B1538" s="72"/>
      <c r="C1538" s="72"/>
      <c r="D1538" s="6" t="s">
        <v>3630</v>
      </c>
      <c r="L1538" s="74">
        <v>1</v>
      </c>
      <c r="Q1538" s="72">
        <v>1</v>
      </c>
      <c r="R1538" s="72"/>
      <c r="S1538" s="72"/>
      <c r="T1538" s="72"/>
      <c r="U1538" s="72"/>
      <c r="V1538" s="72"/>
      <c r="W1538" s="72"/>
      <c r="X1538" s="72"/>
      <c r="Y1538" s="72"/>
      <c r="Z1538" s="72"/>
      <c r="AA1538" s="72"/>
    </row>
    <row r="1539" spans="1:27" s="74" customFormat="1">
      <c r="A1539" s="72"/>
      <c r="B1539" s="72"/>
      <c r="C1539" s="72"/>
      <c r="D1539" s="6" t="s">
        <v>3632</v>
      </c>
      <c r="G1539" s="74">
        <v>1</v>
      </c>
      <c r="K1539" s="74">
        <v>1</v>
      </c>
      <c r="Q1539" s="72"/>
      <c r="R1539" s="72"/>
      <c r="S1539" s="72"/>
      <c r="T1539" s="72"/>
      <c r="U1539" s="72"/>
      <c r="V1539" s="72"/>
      <c r="W1539" s="72"/>
      <c r="X1539" s="72"/>
      <c r="Y1539" s="72"/>
      <c r="Z1539" s="72"/>
      <c r="AA1539" s="72"/>
    </row>
    <row r="1540" spans="1:27" s="74" customFormat="1">
      <c r="A1540" s="72"/>
      <c r="B1540" s="72"/>
      <c r="C1540" s="72"/>
      <c r="D1540" s="6" t="s">
        <v>3635</v>
      </c>
      <c r="E1540" s="74">
        <v>1</v>
      </c>
      <c r="G1540" s="74">
        <v>1</v>
      </c>
      <c r="Q1540" s="72"/>
      <c r="R1540" s="72"/>
      <c r="S1540" s="72"/>
      <c r="T1540" s="72"/>
      <c r="U1540" s="72"/>
      <c r="V1540" s="72"/>
      <c r="W1540" s="72"/>
      <c r="X1540" s="72"/>
      <c r="Y1540" s="72"/>
      <c r="Z1540" s="72"/>
      <c r="AA1540" s="72"/>
    </row>
    <row r="1541" spans="1:27" s="74" customFormat="1">
      <c r="A1541" s="72"/>
      <c r="B1541" s="72"/>
      <c r="C1541" s="72"/>
      <c r="D1541" s="6" t="s">
        <v>3638</v>
      </c>
      <c r="E1541" s="74">
        <v>1</v>
      </c>
      <c r="G1541" s="74">
        <v>1</v>
      </c>
      <c r="Q1541" s="72"/>
      <c r="R1541" s="72"/>
      <c r="S1541" s="72"/>
      <c r="T1541" s="72"/>
      <c r="U1541" s="72"/>
      <c r="V1541" s="72"/>
      <c r="W1541" s="72"/>
      <c r="X1541" s="72"/>
      <c r="Y1541" s="72"/>
      <c r="Z1541" s="72"/>
      <c r="AA1541" s="72"/>
    </row>
    <row r="1542" spans="1:27" s="74" customFormat="1">
      <c r="A1542" s="72"/>
      <c r="B1542" s="72"/>
      <c r="C1542" s="72"/>
      <c r="D1542" s="6" t="s">
        <v>2628</v>
      </c>
      <c r="G1542" s="74">
        <v>1</v>
      </c>
      <c r="Q1542" s="72"/>
      <c r="R1542" s="72"/>
      <c r="S1542" s="72"/>
      <c r="T1542" s="72"/>
      <c r="U1542" s="72"/>
      <c r="V1542" s="72"/>
      <c r="W1542" s="72"/>
      <c r="X1542" s="72"/>
      <c r="Y1542" s="72"/>
      <c r="Z1542" s="72"/>
      <c r="AA1542" s="72"/>
    </row>
    <row r="1543" spans="1:27" s="74" customFormat="1">
      <c r="A1543" s="72"/>
      <c r="B1543" s="72"/>
      <c r="C1543" s="72"/>
      <c r="D1543" s="6" t="s">
        <v>3646</v>
      </c>
      <c r="E1543" s="74">
        <v>1</v>
      </c>
      <c r="P1543" s="74">
        <v>1</v>
      </c>
      <c r="Q1543" s="72"/>
      <c r="R1543" s="72"/>
      <c r="S1543" s="72"/>
      <c r="T1543" s="72"/>
      <c r="U1543" s="72"/>
      <c r="V1543" s="72"/>
      <c r="W1543" s="72"/>
      <c r="X1543" s="72"/>
      <c r="Y1543" s="72"/>
      <c r="Z1543" s="72"/>
      <c r="AA1543" s="72"/>
    </row>
    <row r="1544" spans="1:27" s="74" customFormat="1">
      <c r="A1544" s="72"/>
      <c r="B1544" s="72"/>
      <c r="C1544" s="72"/>
      <c r="D1544" s="6" t="s">
        <v>3649</v>
      </c>
      <c r="L1544" s="74">
        <v>1</v>
      </c>
      <c r="Q1544" s="72"/>
      <c r="R1544" s="72"/>
      <c r="S1544" s="72"/>
      <c r="T1544" s="72"/>
      <c r="U1544" s="72"/>
      <c r="V1544" s="72"/>
      <c r="W1544" s="72"/>
      <c r="X1544" s="72"/>
      <c r="Y1544" s="72"/>
      <c r="Z1544" s="72"/>
      <c r="AA1544" s="72"/>
    </row>
    <row r="1545" spans="1:27" s="74" customFormat="1">
      <c r="A1545" s="72"/>
      <c r="B1545" s="72"/>
      <c r="C1545" s="72"/>
      <c r="D1545" s="6" t="s">
        <v>3656</v>
      </c>
      <c r="G1545" s="74">
        <v>1</v>
      </c>
      <c r="Q1545" s="72"/>
      <c r="R1545" s="72"/>
      <c r="S1545" s="72"/>
      <c r="T1545" s="72"/>
      <c r="U1545" s="72"/>
      <c r="V1545" s="72"/>
      <c r="W1545" s="72"/>
      <c r="X1545" s="72"/>
      <c r="Y1545" s="72"/>
      <c r="Z1545" s="72"/>
      <c r="AA1545" s="72"/>
    </row>
    <row r="1546" spans="1:27" s="74" customFormat="1">
      <c r="A1546" s="72"/>
      <c r="B1546" s="72"/>
      <c r="C1546" s="72"/>
      <c r="D1546" s="6" t="s">
        <v>3665</v>
      </c>
      <c r="G1546" s="74">
        <v>1</v>
      </c>
      <c r="Q1546" s="72"/>
      <c r="R1546" s="72"/>
      <c r="S1546" s="72"/>
      <c r="T1546" s="72"/>
      <c r="U1546" s="72"/>
      <c r="V1546" s="72"/>
      <c r="W1546" s="72"/>
      <c r="X1546" s="72"/>
      <c r="Y1546" s="72"/>
      <c r="Z1546" s="72"/>
      <c r="AA1546" s="72"/>
    </row>
    <row r="1547" spans="1:27" s="74" customFormat="1">
      <c r="A1547" s="72"/>
      <c r="B1547" s="72"/>
      <c r="C1547" s="72"/>
      <c r="D1547" s="6" t="s">
        <v>3673</v>
      </c>
      <c r="I1547" s="74">
        <v>1</v>
      </c>
      <c r="L1547" s="74">
        <v>1</v>
      </c>
      <c r="Q1547" s="72"/>
      <c r="R1547" s="72"/>
      <c r="S1547" s="72"/>
      <c r="T1547" s="72"/>
      <c r="U1547" s="72"/>
      <c r="V1547" s="72"/>
      <c r="W1547" s="72"/>
      <c r="X1547" s="72"/>
      <c r="Y1547" s="72"/>
      <c r="Z1547" s="72"/>
      <c r="AA1547" s="72"/>
    </row>
    <row r="1548" spans="1:27" s="74" customFormat="1">
      <c r="A1548" s="72"/>
      <c r="B1548" s="72"/>
      <c r="C1548" s="72"/>
      <c r="D1548" s="6" t="s">
        <v>3677</v>
      </c>
      <c r="F1548" s="74">
        <v>1</v>
      </c>
      <c r="I1548" s="74">
        <v>1</v>
      </c>
      <c r="Q1548" s="72"/>
      <c r="R1548" s="72"/>
      <c r="S1548" s="72"/>
      <c r="T1548" s="72"/>
      <c r="U1548" s="72"/>
      <c r="V1548" s="72"/>
      <c r="W1548" s="72"/>
      <c r="X1548" s="72"/>
      <c r="Y1548" s="72"/>
      <c r="Z1548" s="72"/>
      <c r="AA1548" s="72"/>
    </row>
    <row r="1549" spans="1:27" s="74" customFormat="1">
      <c r="A1549" s="72"/>
      <c r="B1549" s="72"/>
      <c r="C1549" s="72"/>
      <c r="D1549" s="6" t="s">
        <v>3686</v>
      </c>
      <c r="E1549" s="74">
        <v>1</v>
      </c>
      <c r="G1549" s="74">
        <v>1</v>
      </c>
      <c r="Q1549" s="72"/>
      <c r="R1549" s="72"/>
      <c r="S1549" s="72"/>
      <c r="T1549" s="72"/>
      <c r="U1549" s="72"/>
      <c r="V1549" s="72"/>
      <c r="W1549" s="72"/>
      <c r="X1549" s="72"/>
      <c r="Y1549" s="72"/>
      <c r="Z1549" s="72"/>
      <c r="AA1549" s="72"/>
    </row>
    <row r="1550" spans="1:27" s="74" customFormat="1">
      <c r="A1550" s="72"/>
      <c r="B1550" s="72"/>
      <c r="C1550" s="72"/>
      <c r="D1550" s="6" t="s">
        <v>3691</v>
      </c>
      <c r="E1550" s="74">
        <v>1</v>
      </c>
      <c r="Q1550" s="72"/>
      <c r="R1550" s="72">
        <v>1</v>
      </c>
      <c r="S1550" s="72"/>
      <c r="T1550" s="72"/>
      <c r="U1550" s="72"/>
      <c r="V1550" s="72"/>
      <c r="W1550" s="72"/>
      <c r="X1550" s="72"/>
      <c r="Y1550" s="72"/>
      <c r="Z1550" s="72"/>
      <c r="AA1550" s="72"/>
    </row>
    <row r="1551" spans="1:27" s="74" customFormat="1">
      <c r="A1551" s="72"/>
      <c r="B1551" s="72"/>
      <c r="C1551" s="72"/>
      <c r="D1551" s="6" t="s">
        <v>3702</v>
      </c>
      <c r="G1551" s="74">
        <v>1</v>
      </c>
      <c r="Q1551" s="72"/>
      <c r="R1551" s="72"/>
      <c r="S1551" s="72"/>
      <c r="T1551" s="72"/>
      <c r="U1551" s="72"/>
      <c r="V1551" s="72"/>
      <c r="W1551" s="72"/>
      <c r="X1551" s="72"/>
      <c r="Y1551" s="72"/>
      <c r="Z1551" s="72"/>
      <c r="AA1551" s="72"/>
    </row>
    <row r="1552" spans="1:27" s="74" customFormat="1">
      <c r="A1552" s="72"/>
      <c r="B1552" s="72"/>
      <c r="C1552" s="72"/>
      <c r="D1552" s="6" t="s">
        <v>3707</v>
      </c>
      <c r="F1552" s="74">
        <v>1</v>
      </c>
      <c r="Q1552" s="72"/>
      <c r="R1552" s="72"/>
      <c r="S1552" s="72"/>
      <c r="T1552" s="72">
        <v>1</v>
      </c>
      <c r="U1552" s="72"/>
      <c r="V1552" s="72"/>
      <c r="W1552" s="72"/>
      <c r="X1552" s="72"/>
      <c r="Y1552" s="72"/>
      <c r="Z1552" s="72"/>
      <c r="AA1552" s="72"/>
    </row>
    <row r="1553" spans="1:27" s="74" customFormat="1">
      <c r="A1553" s="72"/>
      <c r="B1553" s="72"/>
      <c r="C1553" s="72"/>
      <c r="D1553" s="6" t="s">
        <v>3714</v>
      </c>
      <c r="G1553" s="74">
        <v>1</v>
      </c>
      <c r="L1553" s="74">
        <v>1</v>
      </c>
      <c r="Q1553" s="72"/>
      <c r="R1553" s="72"/>
      <c r="S1553" s="72"/>
      <c r="T1553" s="72"/>
      <c r="U1553" s="72"/>
      <c r="V1553" s="72"/>
      <c r="W1553" s="72"/>
      <c r="X1553" s="72"/>
      <c r="Y1553" s="72"/>
      <c r="Z1553" s="72"/>
      <c r="AA1553" s="72"/>
    </row>
    <row r="1554" spans="1:27" s="74" customFormat="1">
      <c r="A1554" s="72"/>
      <c r="B1554" s="72"/>
      <c r="C1554" s="72"/>
      <c r="D1554" s="6" t="s">
        <v>3733</v>
      </c>
      <c r="I1554" s="74">
        <v>1</v>
      </c>
      <c r="L1554" s="74">
        <v>1</v>
      </c>
      <c r="Q1554" s="72"/>
      <c r="R1554" s="72"/>
      <c r="S1554" s="72"/>
      <c r="T1554" s="72"/>
      <c r="U1554" s="72"/>
      <c r="V1554" s="72"/>
      <c r="W1554" s="72"/>
      <c r="X1554" s="72"/>
      <c r="Y1554" s="72"/>
      <c r="Z1554" s="72"/>
      <c r="AA1554" s="72"/>
    </row>
    <row r="1555" spans="1:27" s="74" customFormat="1">
      <c r="A1555" s="72"/>
      <c r="B1555" s="72"/>
      <c r="C1555" s="72"/>
      <c r="D1555" s="6" t="s">
        <v>3740</v>
      </c>
      <c r="O1555" s="74">
        <v>1</v>
      </c>
      <c r="Q1555" s="72"/>
      <c r="R1555" s="72"/>
      <c r="S1555" s="72"/>
      <c r="T1555" s="72"/>
      <c r="U1555" s="72"/>
      <c r="V1555" s="72"/>
      <c r="W1555" s="72"/>
      <c r="X1555" s="72"/>
      <c r="Y1555" s="72"/>
      <c r="Z1555" s="72"/>
      <c r="AA1555" s="72"/>
    </row>
    <row r="1556" spans="1:27" s="74" customFormat="1">
      <c r="A1556" s="72"/>
      <c r="B1556" s="72"/>
      <c r="C1556" s="72"/>
      <c r="D1556" s="6" t="s">
        <v>3742</v>
      </c>
      <c r="G1556" s="74">
        <v>1</v>
      </c>
      <c r="Q1556" s="72"/>
      <c r="R1556" s="72"/>
      <c r="S1556" s="72"/>
      <c r="T1556" s="72"/>
      <c r="U1556" s="72"/>
      <c r="V1556" s="72"/>
      <c r="W1556" s="72"/>
      <c r="X1556" s="72"/>
      <c r="Y1556" s="72"/>
      <c r="Z1556" s="72"/>
      <c r="AA1556" s="72"/>
    </row>
    <row r="1557" spans="1:27" s="74" customFormat="1">
      <c r="A1557" s="72"/>
      <c r="B1557" s="72"/>
      <c r="C1557" s="72"/>
      <c r="D1557" s="6" t="s">
        <v>3750</v>
      </c>
      <c r="E1557" s="74">
        <v>1</v>
      </c>
      <c r="F1557" s="74">
        <v>1</v>
      </c>
      <c r="G1557" s="74">
        <v>1</v>
      </c>
      <c r="Q1557" s="72"/>
      <c r="R1557" s="72"/>
      <c r="S1557" s="72"/>
      <c r="T1557" s="72"/>
      <c r="U1557" s="72"/>
      <c r="V1557" s="72"/>
      <c r="W1557" s="72"/>
      <c r="X1557" s="72"/>
      <c r="Y1557" s="72"/>
      <c r="Z1557" s="72"/>
      <c r="AA1557" s="72"/>
    </row>
    <row r="1558" spans="1:27" s="74" customFormat="1">
      <c r="A1558" s="72"/>
      <c r="B1558" s="72"/>
      <c r="C1558" s="72"/>
      <c r="D1558" s="6" t="s">
        <v>3758</v>
      </c>
      <c r="E1558" s="74">
        <v>1</v>
      </c>
      <c r="G1558" s="74">
        <v>1</v>
      </c>
      <c r="Q1558" s="72"/>
      <c r="R1558" s="72"/>
      <c r="S1558" s="72"/>
      <c r="T1558" s="72"/>
      <c r="U1558" s="72"/>
      <c r="V1558" s="72"/>
      <c r="W1558" s="72"/>
      <c r="X1558" s="72"/>
      <c r="Y1558" s="72"/>
      <c r="Z1558" s="72"/>
      <c r="AA1558" s="72"/>
    </row>
    <row r="1559" spans="1:27" s="74" customFormat="1">
      <c r="A1559" s="72"/>
      <c r="B1559" s="72"/>
      <c r="C1559" s="72"/>
      <c r="D1559" s="6" t="s">
        <v>3760</v>
      </c>
      <c r="N1559" s="74">
        <v>1</v>
      </c>
      <c r="Q1559" s="72"/>
      <c r="R1559" s="72"/>
      <c r="S1559" s="72"/>
      <c r="T1559" s="72"/>
      <c r="U1559" s="72"/>
      <c r="V1559" s="72"/>
      <c r="W1559" s="72"/>
      <c r="X1559" s="72"/>
      <c r="Y1559" s="72"/>
      <c r="Z1559" s="72"/>
      <c r="AA1559" s="72"/>
    </row>
    <row r="1560" spans="1:27" s="74" customFormat="1">
      <c r="A1560" s="72"/>
      <c r="B1560" s="72"/>
      <c r="C1560" s="72"/>
      <c r="D1560" s="6" t="s">
        <v>3762</v>
      </c>
      <c r="G1560" s="74">
        <v>1</v>
      </c>
      <c r="Q1560" s="72"/>
      <c r="R1560" s="72">
        <v>1</v>
      </c>
      <c r="S1560" s="72"/>
      <c r="T1560" s="72"/>
      <c r="U1560" s="72"/>
      <c r="V1560" s="72"/>
      <c r="W1560" s="72"/>
      <c r="X1560" s="72"/>
      <c r="Y1560" s="72"/>
      <c r="Z1560" s="72"/>
      <c r="AA1560" s="72"/>
    </row>
    <row r="1561" spans="1:27" s="74" customFormat="1">
      <c r="A1561" s="72"/>
      <c r="B1561" s="72"/>
      <c r="C1561" s="72"/>
      <c r="D1561" s="6" t="s">
        <v>3764</v>
      </c>
      <c r="N1561" s="74">
        <v>1</v>
      </c>
      <c r="Q1561" s="72"/>
      <c r="R1561" s="72"/>
      <c r="S1561" s="72"/>
      <c r="T1561" s="72"/>
      <c r="U1561" s="72"/>
      <c r="V1561" s="72"/>
      <c r="W1561" s="72"/>
      <c r="X1561" s="72"/>
      <c r="Y1561" s="72"/>
      <c r="Z1561" s="72"/>
      <c r="AA1561" s="72"/>
    </row>
    <row r="1562" spans="1:27" s="74" customFormat="1">
      <c r="A1562" s="72"/>
      <c r="B1562" s="72"/>
      <c r="C1562" s="72"/>
      <c r="D1562" s="6" t="s">
        <v>3765</v>
      </c>
      <c r="E1562" s="74">
        <v>1</v>
      </c>
      <c r="F1562" s="74">
        <v>1</v>
      </c>
      <c r="G1562" s="74">
        <v>1</v>
      </c>
      <c r="Q1562" s="72"/>
      <c r="R1562" s="72"/>
      <c r="S1562" s="72"/>
      <c r="T1562" s="72"/>
      <c r="U1562" s="72"/>
      <c r="V1562" s="72"/>
      <c r="W1562" s="72"/>
      <c r="X1562" s="72"/>
      <c r="Y1562" s="72"/>
      <c r="Z1562" s="72"/>
      <c r="AA1562" s="72"/>
    </row>
    <row r="1563" spans="1:27" s="74" customFormat="1">
      <c r="A1563" s="72"/>
      <c r="B1563" s="72"/>
      <c r="C1563" s="72"/>
      <c r="D1563" s="6" t="s">
        <v>3767</v>
      </c>
      <c r="E1563" s="74">
        <v>1</v>
      </c>
      <c r="F1563" s="74">
        <v>1</v>
      </c>
      <c r="K1563" s="74">
        <v>1</v>
      </c>
      <c r="Q1563" s="72"/>
      <c r="R1563" s="72"/>
      <c r="S1563" s="72"/>
      <c r="T1563" s="72"/>
      <c r="U1563" s="72"/>
      <c r="V1563" s="72"/>
      <c r="W1563" s="72"/>
      <c r="X1563" s="72"/>
      <c r="Y1563" s="72"/>
      <c r="Z1563" s="72"/>
      <c r="AA1563" s="72"/>
    </row>
    <row r="1564" spans="1:27" s="74" customFormat="1">
      <c r="A1564" s="72"/>
      <c r="B1564" s="72"/>
      <c r="C1564" s="72"/>
      <c r="D1564" s="6" t="s">
        <v>3772</v>
      </c>
      <c r="F1564" s="74">
        <v>1</v>
      </c>
      <c r="G1564" s="74">
        <v>1</v>
      </c>
      <c r="Q1564" s="72"/>
      <c r="R1564" s="72"/>
      <c r="S1564" s="72"/>
      <c r="T1564" s="72"/>
      <c r="U1564" s="72"/>
      <c r="V1564" s="72"/>
      <c r="W1564" s="72"/>
      <c r="X1564" s="72"/>
      <c r="Y1564" s="72"/>
      <c r="Z1564" s="72"/>
      <c r="AA1564" s="72"/>
    </row>
    <row r="1565" spans="1:27" s="74" customFormat="1">
      <c r="A1565" s="72"/>
      <c r="B1565" s="72"/>
      <c r="C1565" s="72"/>
      <c r="D1565" s="6" t="s">
        <v>3775</v>
      </c>
      <c r="G1565" s="74">
        <v>1</v>
      </c>
      <c r="M1565" s="74">
        <v>1</v>
      </c>
      <c r="Q1565" s="72"/>
      <c r="R1565" s="72"/>
      <c r="S1565" s="72"/>
      <c r="T1565" s="72"/>
      <c r="U1565" s="72"/>
      <c r="V1565" s="72"/>
      <c r="W1565" s="72"/>
      <c r="X1565" s="72"/>
      <c r="Y1565" s="72"/>
      <c r="Z1565" s="72"/>
      <c r="AA1565" s="72"/>
    </row>
    <row r="1566" spans="1:27" s="74" customFormat="1">
      <c r="A1566" s="72"/>
      <c r="B1566" s="72"/>
      <c r="C1566" s="72"/>
      <c r="D1566" s="6" t="s">
        <v>3779</v>
      </c>
      <c r="F1566" s="74">
        <v>1</v>
      </c>
      <c r="L1566" s="74">
        <v>1</v>
      </c>
      <c r="Q1566" s="72"/>
      <c r="R1566" s="72"/>
      <c r="S1566" s="72"/>
      <c r="T1566" s="72"/>
      <c r="U1566" s="72"/>
      <c r="V1566" s="72"/>
      <c r="W1566" s="72"/>
      <c r="X1566" s="72"/>
      <c r="Y1566" s="72"/>
      <c r="Z1566" s="72"/>
      <c r="AA1566" s="72"/>
    </row>
    <row r="1567" spans="1:27" s="74" customFormat="1">
      <c r="A1567" s="72"/>
      <c r="B1567" s="72"/>
      <c r="C1567" s="72"/>
      <c r="D1567" s="6" t="s">
        <v>3782</v>
      </c>
      <c r="E1567" s="74">
        <v>1</v>
      </c>
      <c r="G1567" s="74">
        <v>1</v>
      </c>
      <c r="Q1567" s="72"/>
      <c r="R1567" s="72"/>
      <c r="S1567" s="72"/>
      <c r="T1567" s="72"/>
      <c r="U1567" s="72"/>
      <c r="V1567" s="72"/>
      <c r="W1567" s="72"/>
      <c r="X1567" s="72"/>
      <c r="Y1567" s="72"/>
      <c r="Z1567" s="72"/>
      <c r="AA1567" s="72"/>
    </row>
    <row r="1568" spans="1:27" s="74" customFormat="1">
      <c r="A1568" s="72"/>
      <c r="B1568" s="72"/>
      <c r="C1568" s="72"/>
      <c r="D1568" s="6" t="s">
        <v>3788</v>
      </c>
      <c r="I1568" s="74">
        <v>1</v>
      </c>
      <c r="Q1568" s="72"/>
      <c r="R1568" s="72"/>
      <c r="S1568" s="72"/>
      <c r="T1568" s="72"/>
      <c r="U1568" s="72"/>
      <c r="V1568" s="72"/>
      <c r="W1568" s="72"/>
      <c r="X1568" s="72"/>
      <c r="Y1568" s="72"/>
      <c r="Z1568" s="72"/>
      <c r="AA1568" s="72"/>
    </row>
    <row r="1569" spans="1:27" s="74" customFormat="1">
      <c r="A1569" s="72"/>
      <c r="B1569" s="72"/>
      <c r="C1569" s="72"/>
      <c r="D1569" s="6" t="s">
        <v>3795</v>
      </c>
      <c r="Q1569" s="72">
        <v>1</v>
      </c>
      <c r="R1569" s="72"/>
      <c r="S1569" s="72"/>
      <c r="T1569" s="72"/>
      <c r="U1569" s="72"/>
      <c r="V1569" s="72"/>
      <c r="W1569" s="72"/>
      <c r="X1569" s="72"/>
      <c r="Y1569" s="72"/>
      <c r="Z1569" s="72"/>
      <c r="AA1569" s="72"/>
    </row>
    <row r="1570" spans="1:27" s="74" customFormat="1">
      <c r="A1570" s="72"/>
      <c r="B1570" s="72"/>
      <c r="C1570" s="72"/>
      <c r="D1570" s="6" t="s">
        <v>3798</v>
      </c>
      <c r="F1570" s="74">
        <v>1</v>
      </c>
      <c r="Q1570" s="72"/>
      <c r="R1570" s="72"/>
      <c r="S1570" s="72"/>
      <c r="T1570" s="72"/>
      <c r="U1570" s="72"/>
      <c r="V1570" s="72"/>
      <c r="W1570" s="72"/>
      <c r="X1570" s="72"/>
      <c r="Y1570" s="72"/>
      <c r="Z1570" s="72"/>
      <c r="AA1570" s="72"/>
    </row>
    <row r="1571" spans="1:27" s="74" customFormat="1">
      <c r="A1571" s="72"/>
      <c r="B1571" s="72"/>
      <c r="C1571" s="72"/>
      <c r="D1571" s="6" t="s">
        <v>3800</v>
      </c>
      <c r="G1571" s="74">
        <v>1</v>
      </c>
      <c r="M1571" s="74">
        <v>1</v>
      </c>
      <c r="Q1571" s="72"/>
      <c r="R1571" s="72"/>
      <c r="S1571" s="72"/>
      <c r="T1571" s="72"/>
      <c r="U1571" s="72"/>
      <c r="V1571" s="72"/>
      <c r="W1571" s="72"/>
      <c r="X1571" s="72"/>
      <c r="Y1571" s="72"/>
      <c r="Z1571" s="72"/>
      <c r="AA1571" s="72"/>
    </row>
    <row r="1572" spans="1:27" s="74" customFormat="1">
      <c r="A1572" s="72"/>
      <c r="B1572" s="72"/>
      <c r="C1572" s="72"/>
      <c r="D1572" s="6" t="s">
        <v>3805</v>
      </c>
      <c r="E1572" s="74">
        <v>1</v>
      </c>
      <c r="Q1572" s="72"/>
      <c r="R1572" s="72"/>
      <c r="S1572" s="72"/>
      <c r="T1572" s="72"/>
      <c r="U1572" s="72"/>
      <c r="V1572" s="72"/>
      <c r="W1572" s="72"/>
      <c r="X1572" s="72"/>
      <c r="Y1572" s="72"/>
      <c r="Z1572" s="72"/>
      <c r="AA1572" s="72"/>
    </row>
    <row r="1573" spans="1:27" s="74" customFormat="1">
      <c r="A1573" s="72"/>
      <c r="B1573" s="72"/>
      <c r="C1573" s="72"/>
      <c r="D1573" s="6" t="s">
        <v>3807</v>
      </c>
      <c r="F1573" s="74">
        <v>1</v>
      </c>
      <c r="Q1573" s="72"/>
      <c r="R1573" s="72"/>
      <c r="S1573" s="72"/>
      <c r="T1573" s="72"/>
      <c r="U1573" s="72"/>
      <c r="V1573" s="72"/>
      <c r="W1573" s="72"/>
      <c r="X1573" s="72"/>
      <c r="Y1573" s="72"/>
      <c r="Z1573" s="72"/>
      <c r="AA1573" s="72"/>
    </row>
    <row r="1574" spans="1:27" s="74" customFormat="1">
      <c r="A1574" s="72"/>
      <c r="B1574" s="72"/>
      <c r="C1574" s="72"/>
      <c r="D1574" s="6" t="s">
        <v>3811</v>
      </c>
      <c r="G1574" s="74">
        <v>1</v>
      </c>
      <c r="K1574" s="74">
        <v>1</v>
      </c>
      <c r="Q1574" s="72"/>
      <c r="R1574" s="72"/>
      <c r="S1574" s="72"/>
      <c r="T1574" s="72"/>
      <c r="U1574" s="72"/>
      <c r="V1574" s="72"/>
      <c r="W1574" s="72"/>
      <c r="X1574" s="72"/>
      <c r="Y1574" s="72"/>
      <c r="Z1574" s="72"/>
      <c r="AA1574" s="72"/>
    </row>
    <row r="1575" spans="1:27" s="74" customFormat="1">
      <c r="A1575" s="72"/>
      <c r="B1575" s="72"/>
      <c r="C1575" s="72"/>
      <c r="D1575" s="6" t="s">
        <v>3816</v>
      </c>
      <c r="E1575" s="74">
        <v>1</v>
      </c>
      <c r="Q1575" s="72"/>
      <c r="R1575" s="72"/>
      <c r="S1575" s="72"/>
      <c r="T1575" s="72"/>
      <c r="U1575" s="72"/>
      <c r="V1575" s="72"/>
      <c r="W1575" s="72"/>
      <c r="X1575" s="72"/>
      <c r="Y1575" s="72"/>
      <c r="Z1575" s="72"/>
      <c r="AA1575" s="72"/>
    </row>
    <row r="1576" spans="1:27" s="74" customFormat="1">
      <c r="A1576" s="72"/>
      <c r="B1576" s="72"/>
      <c r="C1576" s="72"/>
      <c r="D1576" s="6" t="s">
        <v>3823</v>
      </c>
      <c r="K1576" s="74">
        <v>1</v>
      </c>
      <c r="Q1576" s="72"/>
      <c r="R1576" s="72"/>
      <c r="S1576" s="72"/>
      <c r="T1576" s="72"/>
      <c r="U1576" s="72"/>
      <c r="V1576" s="72"/>
      <c r="W1576" s="72"/>
      <c r="X1576" s="72"/>
      <c r="Y1576" s="72"/>
      <c r="Z1576" s="72"/>
      <c r="AA1576" s="72"/>
    </row>
    <row r="1577" spans="1:27" s="74" customFormat="1">
      <c r="A1577" s="72"/>
      <c r="B1577" s="72"/>
      <c r="C1577" s="72"/>
      <c r="D1577" s="6" t="s">
        <v>1426</v>
      </c>
      <c r="G1577" s="74">
        <v>1</v>
      </c>
      <c r="Q1577" s="72"/>
      <c r="R1577" s="72"/>
      <c r="S1577" s="72"/>
      <c r="T1577" s="72"/>
      <c r="U1577" s="72"/>
      <c r="V1577" s="72"/>
      <c r="W1577" s="72"/>
      <c r="X1577" s="72"/>
      <c r="Y1577" s="72"/>
      <c r="Z1577" s="72"/>
      <c r="AA1577" s="72"/>
    </row>
    <row r="1578" spans="1:27" s="74" customFormat="1">
      <c r="A1578" s="72"/>
      <c r="B1578" s="72"/>
      <c r="C1578" s="72"/>
      <c r="D1578" s="6" t="s">
        <v>3841</v>
      </c>
      <c r="L1578" s="74">
        <v>1</v>
      </c>
      <c r="Q1578" s="72">
        <v>1</v>
      </c>
      <c r="R1578" s="72"/>
      <c r="S1578" s="72"/>
      <c r="T1578" s="72"/>
      <c r="U1578" s="72"/>
      <c r="V1578" s="72"/>
      <c r="W1578" s="72"/>
      <c r="X1578" s="72"/>
      <c r="Y1578" s="72"/>
      <c r="Z1578" s="72"/>
      <c r="AA1578" s="72"/>
    </row>
    <row r="1579" spans="1:27" s="74" customFormat="1">
      <c r="A1579" s="72"/>
      <c r="B1579" s="72"/>
      <c r="C1579" s="72"/>
      <c r="D1579" s="6" t="s">
        <v>3852</v>
      </c>
      <c r="G1579" s="74">
        <v>1</v>
      </c>
      <c r="K1579" s="74">
        <v>1</v>
      </c>
      <c r="Q1579" s="72"/>
      <c r="R1579" s="72"/>
      <c r="S1579" s="72"/>
      <c r="T1579" s="72"/>
      <c r="U1579" s="72"/>
      <c r="V1579" s="72"/>
      <c r="W1579" s="72"/>
      <c r="X1579" s="72"/>
      <c r="Y1579" s="72"/>
      <c r="Z1579" s="72"/>
      <c r="AA1579" s="72"/>
    </row>
    <row r="1580" spans="1:27" s="74" customFormat="1">
      <c r="A1580" s="72"/>
      <c r="B1580" s="72"/>
      <c r="C1580" s="72"/>
      <c r="D1580" s="6" t="s">
        <v>3855</v>
      </c>
      <c r="E1580" s="74">
        <v>1</v>
      </c>
      <c r="G1580" s="74">
        <v>1</v>
      </c>
      <c r="K1580" s="74">
        <v>1</v>
      </c>
      <c r="Q1580" s="72"/>
      <c r="R1580" s="72"/>
      <c r="S1580" s="72"/>
      <c r="T1580" s="72"/>
      <c r="U1580" s="72"/>
      <c r="V1580" s="72"/>
      <c r="W1580" s="72"/>
      <c r="X1580" s="72"/>
      <c r="Y1580" s="72"/>
      <c r="Z1580" s="72"/>
      <c r="AA1580" s="72"/>
    </row>
    <row r="1581" spans="1:27" s="74" customFormat="1">
      <c r="A1581" s="72"/>
      <c r="B1581" s="72"/>
      <c r="C1581" s="72"/>
      <c r="D1581" s="6" t="s">
        <v>3863</v>
      </c>
      <c r="N1581" s="74">
        <v>1</v>
      </c>
      <c r="Q1581" s="72"/>
      <c r="R1581" s="72"/>
      <c r="S1581" s="72"/>
      <c r="T1581" s="72"/>
      <c r="U1581" s="72"/>
      <c r="V1581" s="72"/>
      <c r="W1581" s="72"/>
      <c r="X1581" s="72"/>
      <c r="Y1581" s="72"/>
      <c r="Z1581" s="72"/>
      <c r="AA1581" s="72"/>
    </row>
    <row r="1582" spans="1:27" s="74" customFormat="1">
      <c r="A1582" s="72"/>
      <c r="B1582" s="72"/>
      <c r="C1582" s="72"/>
      <c r="D1582" s="6" t="s">
        <v>3865</v>
      </c>
      <c r="I1582" s="74">
        <v>1</v>
      </c>
      <c r="Q1582" s="72"/>
      <c r="R1582" s="72"/>
      <c r="S1582" s="72"/>
      <c r="T1582" s="72"/>
      <c r="U1582" s="72"/>
      <c r="V1582" s="72"/>
      <c r="W1582" s="72"/>
      <c r="X1582" s="72"/>
      <c r="Y1582" s="72"/>
      <c r="Z1582" s="72"/>
      <c r="AA1582" s="72"/>
    </row>
    <row r="1583" spans="1:27" s="74" customFormat="1">
      <c r="A1583" s="72"/>
      <c r="B1583" s="72"/>
      <c r="C1583" s="72"/>
      <c r="D1583" s="6" t="s">
        <v>3869</v>
      </c>
      <c r="E1583" s="74">
        <v>1</v>
      </c>
      <c r="Q1583" s="72"/>
      <c r="R1583" s="72"/>
      <c r="S1583" s="72"/>
      <c r="T1583" s="72"/>
      <c r="U1583" s="72"/>
      <c r="V1583" s="72"/>
      <c r="W1583" s="72"/>
      <c r="X1583" s="72"/>
      <c r="Y1583" s="72"/>
      <c r="Z1583" s="72"/>
      <c r="AA1583" s="72"/>
    </row>
    <row r="1584" spans="1:27" s="74" customFormat="1">
      <c r="A1584" s="72"/>
      <c r="B1584" s="72"/>
      <c r="C1584" s="72"/>
      <c r="D1584" s="6" t="s">
        <v>3881</v>
      </c>
      <c r="I1584" s="74">
        <v>1</v>
      </c>
      <c r="Q1584" s="72"/>
      <c r="R1584" s="72"/>
      <c r="S1584" s="72"/>
      <c r="T1584" s="72"/>
      <c r="U1584" s="72"/>
      <c r="V1584" s="72"/>
      <c r="W1584" s="72"/>
      <c r="X1584" s="72"/>
      <c r="Y1584" s="72"/>
      <c r="Z1584" s="72"/>
      <c r="AA1584" s="72"/>
    </row>
    <row r="1585" spans="1:27" s="74" customFormat="1">
      <c r="A1585" s="72"/>
      <c r="B1585" s="72"/>
      <c r="C1585" s="72"/>
      <c r="D1585" s="6" t="s">
        <v>3884</v>
      </c>
      <c r="K1585" s="74">
        <v>1</v>
      </c>
      <c r="Q1585" s="72">
        <v>1</v>
      </c>
      <c r="R1585" s="72"/>
      <c r="S1585" s="72"/>
      <c r="T1585" s="72"/>
      <c r="U1585" s="72"/>
      <c r="V1585" s="72"/>
      <c r="W1585" s="72"/>
      <c r="X1585" s="72"/>
      <c r="Y1585" s="72"/>
      <c r="Z1585" s="72"/>
      <c r="AA1585" s="72"/>
    </row>
    <row r="1586" spans="1:27" s="74" customFormat="1">
      <c r="A1586" s="72"/>
      <c r="B1586" s="72"/>
      <c r="C1586" s="72"/>
      <c r="D1586" s="6" t="s">
        <v>3887</v>
      </c>
      <c r="E1586" s="74">
        <v>1</v>
      </c>
      <c r="K1586" s="74">
        <v>1</v>
      </c>
      <c r="Q1586" s="72"/>
      <c r="R1586" s="72"/>
      <c r="S1586" s="72"/>
      <c r="T1586" s="72"/>
      <c r="U1586" s="72"/>
      <c r="V1586" s="72"/>
      <c r="W1586" s="72"/>
      <c r="X1586" s="72"/>
      <c r="Y1586" s="72"/>
      <c r="Z1586" s="72"/>
      <c r="AA1586" s="72"/>
    </row>
    <row r="1587" spans="1:27" s="74" customFormat="1">
      <c r="A1587" s="72"/>
      <c r="B1587" s="72"/>
      <c r="C1587" s="72"/>
      <c r="D1587" s="6" t="s">
        <v>3888</v>
      </c>
      <c r="G1587" s="74">
        <v>1</v>
      </c>
      <c r="K1587" s="74">
        <v>1</v>
      </c>
      <c r="Q1587" s="72"/>
      <c r="R1587" s="72"/>
      <c r="S1587" s="72"/>
      <c r="T1587" s="72"/>
      <c r="U1587" s="72"/>
      <c r="V1587" s="72"/>
      <c r="W1587" s="72"/>
      <c r="X1587" s="72"/>
      <c r="Y1587" s="72"/>
      <c r="Z1587" s="72"/>
      <c r="AA1587" s="72"/>
    </row>
    <row r="1588" spans="1:27" s="74" customFormat="1">
      <c r="A1588" s="72"/>
      <c r="B1588" s="72"/>
      <c r="C1588" s="72"/>
      <c r="D1588" s="6" t="s">
        <v>3891</v>
      </c>
      <c r="G1588" s="74">
        <v>1</v>
      </c>
      <c r="Q1588" s="72"/>
      <c r="R1588" s="72"/>
      <c r="S1588" s="72"/>
      <c r="T1588" s="72"/>
      <c r="U1588" s="72"/>
      <c r="V1588" s="72"/>
      <c r="W1588" s="72"/>
      <c r="X1588" s="72"/>
      <c r="Y1588" s="72"/>
      <c r="Z1588" s="72"/>
      <c r="AA1588" s="72"/>
    </row>
    <row r="1589" spans="1:27" s="74" customFormat="1">
      <c r="A1589" s="72"/>
      <c r="B1589" s="72"/>
      <c r="C1589" s="72"/>
      <c r="D1589" s="6" t="s">
        <v>3897</v>
      </c>
      <c r="K1589" s="74">
        <v>1</v>
      </c>
      <c r="M1589" s="74">
        <v>1</v>
      </c>
      <c r="Q1589" s="72"/>
      <c r="R1589" s="72"/>
      <c r="S1589" s="72"/>
      <c r="T1589" s="72"/>
      <c r="U1589" s="72"/>
      <c r="V1589" s="72"/>
      <c r="W1589" s="72"/>
      <c r="X1589" s="72"/>
      <c r="Y1589" s="72"/>
      <c r="Z1589" s="72"/>
      <c r="AA1589" s="72"/>
    </row>
    <row r="1590" spans="1:27" s="74" customFormat="1">
      <c r="A1590" s="72"/>
      <c r="B1590" s="72"/>
      <c r="C1590" s="72"/>
      <c r="D1590" s="6" t="s">
        <v>3903</v>
      </c>
      <c r="E1590" s="74">
        <v>1</v>
      </c>
      <c r="M1590" s="74">
        <v>1</v>
      </c>
      <c r="Q1590" s="72"/>
      <c r="R1590" s="72"/>
      <c r="S1590" s="72"/>
      <c r="T1590" s="72"/>
      <c r="U1590" s="72"/>
      <c r="V1590" s="72"/>
      <c r="W1590" s="72"/>
      <c r="X1590" s="72"/>
      <c r="Y1590" s="72"/>
      <c r="Z1590" s="72"/>
      <c r="AA1590" s="72"/>
    </row>
    <row r="1591" spans="1:27" s="74" customFormat="1">
      <c r="A1591" s="72"/>
      <c r="B1591" s="72"/>
      <c r="C1591" s="72"/>
      <c r="D1591" s="6" t="s">
        <v>3906</v>
      </c>
      <c r="I1591" s="74">
        <v>1</v>
      </c>
      <c r="Q1591" s="72"/>
      <c r="R1591" s="72"/>
      <c r="S1591" s="72"/>
      <c r="T1591" s="72"/>
      <c r="U1591" s="72"/>
      <c r="V1591" s="72"/>
      <c r="W1591" s="72"/>
      <c r="X1591" s="72"/>
      <c r="Y1591" s="72"/>
      <c r="Z1591" s="72"/>
      <c r="AA1591" s="72"/>
    </row>
    <row r="1592" spans="1:27" s="74" customFormat="1">
      <c r="A1592" s="72"/>
      <c r="B1592" s="72"/>
      <c r="C1592" s="72"/>
      <c r="D1592" s="6" t="s">
        <v>3910</v>
      </c>
      <c r="H1592" s="74">
        <v>1</v>
      </c>
      <c r="Q1592" s="72"/>
      <c r="R1592" s="72"/>
      <c r="S1592" s="72"/>
      <c r="T1592" s="72"/>
      <c r="U1592" s="72"/>
      <c r="V1592" s="72"/>
      <c r="W1592" s="72"/>
      <c r="X1592" s="72"/>
      <c r="Y1592" s="72"/>
      <c r="Z1592" s="72"/>
      <c r="AA1592" s="72"/>
    </row>
    <row r="1593" spans="1:27" s="74" customFormat="1">
      <c r="A1593" s="72"/>
      <c r="B1593" s="72"/>
      <c r="C1593" s="72"/>
      <c r="D1593" s="6" t="s">
        <v>3912</v>
      </c>
      <c r="G1593" s="74">
        <v>1</v>
      </c>
      <c r="K1593" s="74">
        <v>1</v>
      </c>
      <c r="Q1593" s="72"/>
      <c r="R1593" s="72"/>
      <c r="S1593" s="72"/>
      <c r="T1593" s="72"/>
      <c r="U1593" s="72"/>
      <c r="V1593" s="72"/>
      <c r="W1593" s="72"/>
      <c r="X1593" s="72"/>
      <c r="Y1593" s="72"/>
      <c r="Z1593" s="72"/>
      <c r="AA1593" s="72"/>
    </row>
    <row r="1594" spans="1:27" s="74" customFormat="1">
      <c r="A1594" s="72"/>
      <c r="B1594" s="72"/>
      <c r="C1594" s="72"/>
      <c r="D1594" s="6" t="s">
        <v>3914</v>
      </c>
      <c r="N1594" s="74">
        <v>1</v>
      </c>
      <c r="Q1594" s="72"/>
      <c r="R1594" s="72"/>
      <c r="S1594" s="72"/>
      <c r="T1594" s="72"/>
      <c r="U1594" s="72"/>
      <c r="V1594" s="72"/>
      <c r="W1594" s="72"/>
      <c r="X1594" s="72"/>
      <c r="Y1594" s="72"/>
      <c r="Z1594" s="72"/>
      <c r="AA1594" s="72"/>
    </row>
    <row r="1595" spans="1:27" s="74" customFormat="1">
      <c r="A1595" s="72"/>
      <c r="B1595" s="72"/>
      <c r="C1595" s="72"/>
      <c r="D1595" s="6" t="s">
        <v>3920</v>
      </c>
      <c r="I1595" s="74">
        <v>1</v>
      </c>
      <c r="Q1595" s="72"/>
      <c r="R1595" s="72"/>
      <c r="S1595" s="72"/>
      <c r="T1595" s="72"/>
      <c r="U1595" s="72"/>
      <c r="V1595" s="72"/>
      <c r="W1595" s="72"/>
      <c r="X1595" s="72"/>
      <c r="Y1595" s="72"/>
      <c r="Z1595" s="72"/>
      <c r="AA1595" s="72"/>
    </row>
    <row r="1596" spans="1:27" s="74" customFormat="1">
      <c r="A1596" s="72"/>
      <c r="B1596" s="72"/>
      <c r="C1596" s="72"/>
      <c r="D1596" s="6" t="s">
        <v>3925</v>
      </c>
      <c r="E1596" s="74">
        <v>1</v>
      </c>
      <c r="Q1596" s="72"/>
      <c r="R1596" s="72"/>
      <c r="S1596" s="72"/>
      <c r="T1596" s="72"/>
      <c r="U1596" s="72"/>
      <c r="V1596" s="72"/>
      <c r="W1596" s="72"/>
      <c r="X1596" s="72"/>
      <c r="Y1596" s="72"/>
      <c r="Z1596" s="72"/>
      <c r="AA1596" s="72"/>
    </row>
    <row r="1597" spans="1:27" s="74" customFormat="1">
      <c r="A1597" s="72"/>
      <c r="B1597" s="72"/>
      <c r="C1597" s="72"/>
      <c r="D1597" s="6" t="s">
        <v>3927</v>
      </c>
      <c r="E1597" s="74">
        <v>1</v>
      </c>
      <c r="K1597" s="74">
        <v>1</v>
      </c>
      <c r="Q1597" s="72"/>
      <c r="R1597" s="72"/>
      <c r="S1597" s="72"/>
      <c r="T1597" s="72"/>
      <c r="U1597" s="72"/>
      <c r="V1597" s="72"/>
      <c r="W1597" s="72"/>
      <c r="X1597" s="72"/>
      <c r="Y1597" s="72"/>
      <c r="Z1597" s="72"/>
      <c r="AA1597" s="72"/>
    </row>
    <row r="1598" spans="1:27" s="74" customFormat="1">
      <c r="A1598" s="72"/>
      <c r="B1598" s="72"/>
      <c r="C1598" s="72"/>
      <c r="D1598" s="6" t="s">
        <v>3931</v>
      </c>
      <c r="P1598" s="74">
        <v>1</v>
      </c>
      <c r="Q1598" s="72"/>
      <c r="R1598" s="72"/>
      <c r="S1598" s="72"/>
      <c r="T1598" s="72"/>
      <c r="U1598" s="72"/>
      <c r="V1598" s="72"/>
      <c r="W1598" s="72"/>
      <c r="X1598" s="72"/>
      <c r="Y1598" s="72"/>
      <c r="Z1598" s="72"/>
      <c r="AA1598" s="72"/>
    </row>
    <row r="1599" spans="1:27" s="74" customFormat="1">
      <c r="A1599" s="72"/>
      <c r="B1599" s="72"/>
      <c r="C1599" s="72"/>
      <c r="D1599" s="6" t="s">
        <v>3937</v>
      </c>
      <c r="K1599" s="74">
        <v>1</v>
      </c>
      <c r="L1599" s="74">
        <v>1</v>
      </c>
      <c r="Q1599" s="72"/>
      <c r="R1599" s="72"/>
      <c r="S1599" s="72"/>
      <c r="T1599" s="72"/>
      <c r="U1599" s="72"/>
      <c r="V1599" s="72"/>
      <c r="W1599" s="72"/>
      <c r="X1599" s="72"/>
      <c r="Y1599" s="72"/>
      <c r="Z1599" s="72"/>
      <c r="AA1599" s="72"/>
    </row>
    <row r="1600" spans="1:27" s="74" customFormat="1">
      <c r="A1600" s="72"/>
      <c r="B1600" s="72"/>
      <c r="C1600" s="72"/>
      <c r="D1600" s="6" t="s">
        <v>3941</v>
      </c>
      <c r="F1600" s="74">
        <v>1</v>
      </c>
      <c r="K1600" s="74">
        <v>1</v>
      </c>
      <c r="Q1600" s="72"/>
      <c r="R1600" s="72"/>
      <c r="S1600" s="72"/>
      <c r="T1600" s="72"/>
      <c r="U1600" s="72"/>
      <c r="V1600" s="72"/>
      <c r="W1600" s="72"/>
      <c r="X1600" s="72"/>
      <c r="Y1600" s="72"/>
      <c r="Z1600" s="72"/>
      <c r="AA1600" s="72"/>
    </row>
    <row r="1601" spans="1:27" s="74" customFormat="1">
      <c r="A1601" s="72"/>
      <c r="B1601" s="72"/>
      <c r="C1601" s="72"/>
      <c r="D1601" s="6" t="s">
        <v>3948</v>
      </c>
      <c r="L1601" s="74">
        <v>1</v>
      </c>
      <c r="Q1601" s="72"/>
      <c r="R1601" s="72"/>
      <c r="S1601" s="72"/>
      <c r="T1601" s="72"/>
      <c r="U1601" s="72"/>
      <c r="V1601" s="72"/>
      <c r="W1601" s="72"/>
      <c r="X1601" s="72"/>
      <c r="Y1601" s="72"/>
      <c r="Z1601" s="72"/>
      <c r="AA1601" s="72"/>
    </row>
    <row r="1602" spans="1:27" s="74" customFormat="1">
      <c r="A1602" s="72"/>
      <c r="B1602" s="72"/>
      <c r="C1602" s="72"/>
      <c r="D1602" s="6" t="s">
        <v>3951</v>
      </c>
      <c r="L1602" s="74">
        <v>1</v>
      </c>
      <c r="Q1602" s="72"/>
      <c r="R1602" s="72"/>
      <c r="S1602" s="72"/>
      <c r="T1602" s="72"/>
      <c r="U1602" s="72"/>
      <c r="V1602" s="72"/>
      <c r="W1602" s="72"/>
      <c r="X1602" s="72"/>
      <c r="Y1602" s="72"/>
      <c r="Z1602" s="72"/>
      <c r="AA1602" s="72"/>
    </row>
    <row r="1603" spans="1:27" s="74" customFormat="1">
      <c r="A1603" s="72"/>
      <c r="B1603" s="72"/>
      <c r="C1603" s="72"/>
      <c r="D1603" s="6" t="s">
        <v>3953</v>
      </c>
      <c r="M1603" s="74">
        <v>1</v>
      </c>
      <c r="Q1603" s="72"/>
      <c r="R1603" s="72"/>
      <c r="S1603" s="72"/>
      <c r="T1603" s="72"/>
      <c r="U1603" s="72"/>
      <c r="V1603" s="72"/>
      <c r="W1603" s="72"/>
      <c r="X1603" s="72"/>
      <c r="Y1603" s="72"/>
      <c r="Z1603" s="72"/>
      <c r="AA1603" s="72"/>
    </row>
    <row r="1604" spans="1:27" s="74" customFormat="1">
      <c r="A1604" s="72"/>
      <c r="B1604" s="72"/>
      <c r="C1604" s="72"/>
      <c r="D1604" s="6" t="s">
        <v>3976</v>
      </c>
      <c r="K1604" s="74">
        <v>1</v>
      </c>
      <c r="Q1604" s="72"/>
      <c r="R1604" s="72"/>
      <c r="S1604" s="72"/>
      <c r="T1604" s="72"/>
      <c r="U1604" s="72"/>
      <c r="V1604" s="72"/>
      <c r="W1604" s="72"/>
      <c r="X1604" s="72"/>
      <c r="Y1604" s="72"/>
      <c r="Z1604" s="72"/>
      <c r="AA1604" s="72"/>
    </row>
    <row r="1605" spans="1:27" s="74" customFormat="1">
      <c r="A1605" s="72"/>
      <c r="B1605" s="72"/>
      <c r="C1605" s="72"/>
      <c r="D1605" s="6" t="s">
        <v>3978</v>
      </c>
      <c r="H1605" s="74">
        <v>1</v>
      </c>
      <c r="Q1605" s="72"/>
      <c r="R1605" s="72"/>
      <c r="S1605" s="72"/>
      <c r="T1605" s="72"/>
      <c r="U1605" s="72"/>
      <c r="V1605" s="72"/>
      <c r="W1605" s="72"/>
      <c r="X1605" s="72"/>
      <c r="Y1605" s="72"/>
      <c r="Z1605" s="72"/>
      <c r="AA1605" s="72"/>
    </row>
    <row r="1606" spans="1:27" s="74" customFormat="1">
      <c r="A1606" s="72"/>
      <c r="B1606" s="72"/>
      <c r="C1606" s="72"/>
      <c r="D1606" s="6" t="s">
        <v>3984</v>
      </c>
      <c r="F1606" s="74">
        <v>1</v>
      </c>
      <c r="Q1606" s="72"/>
      <c r="R1606" s="72"/>
      <c r="S1606" s="72"/>
      <c r="T1606" s="72"/>
      <c r="U1606" s="72"/>
      <c r="V1606" s="72"/>
      <c r="W1606" s="72"/>
      <c r="X1606" s="72"/>
      <c r="Y1606" s="72"/>
      <c r="Z1606" s="72"/>
      <c r="AA1606" s="72"/>
    </row>
    <row r="1607" spans="1:27" s="74" customFormat="1">
      <c r="A1607" s="72"/>
      <c r="B1607" s="72"/>
      <c r="C1607" s="72"/>
      <c r="D1607" s="6" t="s">
        <v>3995</v>
      </c>
      <c r="L1607" s="74">
        <v>1</v>
      </c>
      <c r="P1607" s="74">
        <v>1</v>
      </c>
      <c r="Q1607" s="72"/>
      <c r="R1607" s="72"/>
      <c r="S1607" s="72"/>
      <c r="T1607" s="72"/>
      <c r="U1607" s="72"/>
      <c r="V1607" s="72"/>
      <c r="W1607" s="72"/>
      <c r="X1607" s="72"/>
      <c r="Y1607" s="72"/>
      <c r="Z1607" s="72"/>
      <c r="AA1607" s="72"/>
    </row>
    <row r="1608" spans="1:27" s="74" customFormat="1">
      <c r="A1608" s="72"/>
      <c r="B1608" s="72"/>
      <c r="C1608" s="72"/>
      <c r="D1608" s="6" t="s">
        <v>4000</v>
      </c>
      <c r="E1608" s="74">
        <v>1</v>
      </c>
      <c r="H1608" s="74">
        <v>1</v>
      </c>
      <c r="Q1608" s="72"/>
      <c r="R1608" s="72"/>
      <c r="S1608" s="72"/>
      <c r="T1608" s="72"/>
      <c r="U1608" s="72"/>
      <c r="V1608" s="72"/>
      <c r="W1608" s="72"/>
      <c r="X1608" s="72"/>
      <c r="Y1608" s="72"/>
      <c r="Z1608" s="72"/>
      <c r="AA1608" s="72"/>
    </row>
    <row r="1609" spans="1:27" s="74" customFormat="1">
      <c r="A1609" s="72"/>
      <c r="B1609" s="72"/>
      <c r="C1609" s="72"/>
      <c r="D1609" s="6" t="s">
        <v>4007</v>
      </c>
      <c r="N1609" s="74">
        <v>1</v>
      </c>
      <c r="Q1609" s="72"/>
      <c r="R1609" s="72"/>
      <c r="S1609" s="72"/>
      <c r="T1609" s="72"/>
      <c r="U1609" s="72"/>
      <c r="V1609" s="72"/>
      <c r="W1609" s="72"/>
      <c r="X1609" s="72"/>
      <c r="Y1609" s="72"/>
      <c r="Z1609" s="72"/>
      <c r="AA1609" s="72"/>
    </row>
    <row r="1610" spans="1:27" s="74" customFormat="1">
      <c r="A1610" s="72"/>
      <c r="B1610" s="72"/>
      <c r="C1610" s="72"/>
      <c r="D1610" s="6" t="s">
        <v>4012</v>
      </c>
      <c r="G1610" s="74">
        <v>1</v>
      </c>
      <c r="Q1610" s="72"/>
      <c r="R1610" s="72"/>
      <c r="S1610" s="72"/>
      <c r="T1610" s="72"/>
      <c r="U1610" s="72"/>
      <c r="V1610" s="72"/>
      <c r="W1610" s="72"/>
      <c r="X1610" s="72"/>
      <c r="Y1610" s="72"/>
      <c r="Z1610" s="72"/>
      <c r="AA1610" s="72"/>
    </row>
    <row r="1611" spans="1:27" s="74" customFormat="1">
      <c r="A1611" s="72"/>
      <c r="B1611" s="72"/>
      <c r="C1611" s="72"/>
      <c r="D1611" s="6" t="s">
        <v>4014</v>
      </c>
      <c r="E1611" s="74">
        <v>1</v>
      </c>
      <c r="K1611" s="74">
        <v>1</v>
      </c>
      <c r="Q1611" s="72"/>
      <c r="R1611" s="72"/>
      <c r="S1611" s="72"/>
      <c r="T1611" s="72"/>
      <c r="U1611" s="72"/>
      <c r="V1611" s="72"/>
      <c r="W1611" s="72"/>
      <c r="X1611" s="72"/>
      <c r="Y1611" s="72"/>
      <c r="Z1611" s="72"/>
      <c r="AA1611" s="72"/>
    </row>
    <row r="1612" spans="1:27" s="74" customFormat="1">
      <c r="A1612" s="72"/>
      <c r="B1612" s="72"/>
      <c r="C1612" s="72"/>
      <c r="D1612" s="6" t="s">
        <v>4021</v>
      </c>
      <c r="E1612" s="74">
        <v>1</v>
      </c>
      <c r="G1612" s="74">
        <v>1</v>
      </c>
      <c r="Q1612" s="72"/>
      <c r="R1612" s="72"/>
      <c r="S1612" s="72"/>
      <c r="T1612" s="72"/>
      <c r="U1612" s="72"/>
      <c r="V1612" s="72"/>
      <c r="W1612" s="72"/>
      <c r="X1612" s="72"/>
      <c r="Y1612" s="72"/>
      <c r="Z1612" s="72"/>
      <c r="AA1612" s="72"/>
    </row>
    <row r="1613" spans="1:27" s="74" customFormat="1">
      <c r="A1613" s="72"/>
      <c r="B1613" s="72"/>
      <c r="C1613" s="72"/>
      <c r="D1613" s="6" t="s">
        <v>4023</v>
      </c>
      <c r="E1613" s="74">
        <v>1</v>
      </c>
      <c r="G1613" s="74">
        <v>1</v>
      </c>
      <c r="Q1613" s="72"/>
      <c r="R1613" s="72"/>
      <c r="S1613" s="72"/>
      <c r="T1613" s="72"/>
      <c r="U1613" s="72"/>
      <c r="V1613" s="72"/>
      <c r="W1613" s="72"/>
      <c r="X1613" s="72"/>
      <c r="Y1613" s="72"/>
      <c r="Z1613" s="72"/>
      <c r="AA1613" s="72"/>
    </row>
    <row r="1614" spans="1:27" s="74" customFormat="1">
      <c r="A1614" s="72"/>
      <c r="B1614" s="72"/>
      <c r="C1614" s="72"/>
      <c r="D1614" s="6" t="s">
        <v>4035</v>
      </c>
      <c r="K1614" s="74">
        <v>1</v>
      </c>
      <c r="Q1614" s="72"/>
      <c r="R1614" s="72"/>
      <c r="S1614" s="72"/>
      <c r="T1614" s="72"/>
      <c r="U1614" s="72"/>
      <c r="V1614" s="72"/>
      <c r="W1614" s="72"/>
      <c r="X1614" s="72"/>
      <c r="Y1614" s="72"/>
      <c r="Z1614" s="72"/>
      <c r="AA1614" s="72"/>
    </row>
    <row r="1615" spans="1:27" s="74" customFormat="1">
      <c r="A1615" s="72"/>
      <c r="B1615" s="72"/>
      <c r="C1615" s="72"/>
      <c r="D1615" s="6" t="s">
        <v>4038</v>
      </c>
      <c r="L1615" s="74">
        <v>1</v>
      </c>
      <c r="Q1615" s="72"/>
      <c r="R1615" s="72"/>
      <c r="S1615" s="72"/>
      <c r="T1615" s="72"/>
      <c r="U1615" s="72"/>
      <c r="V1615" s="72"/>
      <c r="W1615" s="72"/>
      <c r="X1615" s="72"/>
      <c r="Y1615" s="72"/>
      <c r="Z1615" s="72"/>
      <c r="AA1615" s="72"/>
    </row>
    <row r="1616" spans="1:27" s="74" customFormat="1">
      <c r="A1616" s="72"/>
      <c r="B1616" s="72"/>
      <c r="C1616" s="72"/>
      <c r="D1616" s="6" t="s">
        <v>4043</v>
      </c>
      <c r="O1616" s="74">
        <v>1</v>
      </c>
      <c r="Q1616" s="72"/>
      <c r="R1616" s="72"/>
      <c r="S1616" s="72"/>
      <c r="T1616" s="72"/>
      <c r="U1616" s="72"/>
      <c r="V1616" s="72"/>
      <c r="W1616" s="72"/>
      <c r="X1616" s="72"/>
      <c r="Y1616" s="72"/>
      <c r="Z1616" s="72"/>
      <c r="AA1616" s="72"/>
    </row>
    <row r="1617" spans="1:27" s="74" customFormat="1">
      <c r="A1617" s="72"/>
      <c r="B1617" s="72"/>
      <c r="C1617" s="72"/>
      <c r="D1617" s="6" t="s">
        <v>4051</v>
      </c>
      <c r="I1617" s="74">
        <v>1</v>
      </c>
      <c r="L1617" s="74">
        <v>1</v>
      </c>
      <c r="Q1617" s="72"/>
      <c r="R1617" s="72"/>
      <c r="S1617" s="72"/>
      <c r="T1617" s="72"/>
      <c r="U1617" s="72"/>
      <c r="V1617" s="72"/>
      <c r="W1617" s="72"/>
      <c r="X1617" s="72"/>
      <c r="Y1617" s="72"/>
      <c r="Z1617" s="72"/>
      <c r="AA1617" s="72"/>
    </row>
    <row r="1618" spans="1:27" s="74" customFormat="1">
      <c r="A1618" s="72"/>
      <c r="B1618" s="72"/>
      <c r="C1618" s="72"/>
      <c r="D1618" s="6" t="s">
        <v>4063</v>
      </c>
      <c r="E1618" s="74">
        <v>1</v>
      </c>
      <c r="G1618" s="74">
        <v>1</v>
      </c>
      <c r="Q1618" s="72"/>
      <c r="R1618" s="72"/>
      <c r="S1618" s="72"/>
      <c r="T1618" s="72"/>
      <c r="U1618" s="72"/>
      <c r="V1618" s="72"/>
      <c r="W1618" s="72"/>
      <c r="X1618" s="72"/>
      <c r="Y1618" s="72"/>
      <c r="Z1618" s="72"/>
      <c r="AA1618" s="72"/>
    </row>
    <row r="1619" spans="1:27" s="74" customFormat="1">
      <c r="A1619" s="72"/>
      <c r="B1619" s="72"/>
      <c r="C1619" s="72"/>
      <c r="D1619" s="6" t="s">
        <v>769</v>
      </c>
      <c r="I1619" s="74">
        <v>1</v>
      </c>
      <c r="Q1619" s="72"/>
      <c r="R1619" s="72"/>
      <c r="S1619" s="72"/>
      <c r="T1619" s="72"/>
      <c r="U1619" s="72"/>
      <c r="V1619" s="72"/>
      <c r="W1619" s="72"/>
      <c r="X1619" s="72"/>
      <c r="Y1619" s="72"/>
      <c r="Z1619" s="72"/>
      <c r="AA1619" s="72"/>
    </row>
    <row r="1620" spans="1:27" s="74" customFormat="1">
      <c r="A1620" s="72"/>
      <c r="B1620" s="72"/>
      <c r="C1620" s="72"/>
      <c r="D1620" s="6" t="s">
        <v>4068</v>
      </c>
      <c r="O1620" s="74">
        <v>1</v>
      </c>
      <c r="Q1620" s="72"/>
      <c r="R1620" s="72"/>
      <c r="S1620" s="72"/>
      <c r="T1620" s="72"/>
      <c r="U1620" s="72"/>
      <c r="V1620" s="72"/>
      <c r="W1620" s="72"/>
      <c r="X1620" s="72"/>
      <c r="Y1620" s="72"/>
      <c r="Z1620" s="72"/>
      <c r="AA1620" s="72"/>
    </row>
    <row r="1621" spans="1:27" s="74" customFormat="1">
      <c r="A1621" s="72"/>
      <c r="B1621" s="72"/>
      <c r="C1621" s="72"/>
      <c r="D1621" s="6" t="s">
        <v>4073</v>
      </c>
      <c r="L1621" s="74">
        <v>1</v>
      </c>
      <c r="Q1621" s="72"/>
      <c r="R1621" s="72"/>
      <c r="S1621" s="72"/>
      <c r="T1621" s="72"/>
      <c r="U1621" s="72"/>
      <c r="V1621" s="72"/>
      <c r="W1621" s="72"/>
      <c r="X1621" s="72"/>
      <c r="Y1621" s="72"/>
      <c r="Z1621" s="72"/>
      <c r="AA1621" s="72"/>
    </row>
    <row r="1622" spans="1:27" s="74" customFormat="1">
      <c r="A1622" s="72"/>
      <c r="B1622" s="72"/>
      <c r="C1622" s="72"/>
      <c r="D1622" s="6" t="s">
        <v>4075</v>
      </c>
      <c r="Q1622" s="72"/>
      <c r="R1622" s="72">
        <v>1</v>
      </c>
      <c r="S1622" s="72"/>
      <c r="T1622" s="72"/>
      <c r="U1622" s="72"/>
      <c r="V1622" s="72"/>
      <c r="W1622" s="72"/>
      <c r="X1622" s="72"/>
      <c r="Y1622" s="72"/>
      <c r="Z1622" s="72"/>
      <c r="AA1622" s="72"/>
    </row>
    <row r="1623" spans="1:27" s="74" customFormat="1">
      <c r="A1623" s="72"/>
      <c r="B1623" s="72"/>
      <c r="C1623" s="72"/>
      <c r="D1623" s="6" t="s">
        <v>4078</v>
      </c>
      <c r="E1623" s="74">
        <v>1</v>
      </c>
      <c r="Q1623" s="72"/>
      <c r="R1623" s="72"/>
      <c r="S1623" s="72"/>
      <c r="T1623" s="72"/>
      <c r="U1623" s="72"/>
      <c r="V1623" s="72"/>
      <c r="W1623" s="72"/>
      <c r="X1623" s="72"/>
      <c r="Y1623" s="72"/>
      <c r="Z1623" s="72"/>
      <c r="AA1623" s="72"/>
    </row>
    <row r="1624" spans="1:27" s="74" customFormat="1">
      <c r="A1624" s="72"/>
      <c r="B1624" s="72"/>
      <c r="C1624" s="72"/>
      <c r="D1624" s="6" t="s">
        <v>4080</v>
      </c>
      <c r="K1624" s="74">
        <v>1</v>
      </c>
      <c r="Q1624" s="72"/>
      <c r="R1624" s="72"/>
      <c r="S1624" s="72"/>
      <c r="T1624" s="72"/>
      <c r="U1624" s="72"/>
      <c r="V1624" s="72"/>
      <c r="W1624" s="72"/>
      <c r="X1624" s="72"/>
      <c r="Y1624" s="72"/>
      <c r="Z1624" s="72"/>
      <c r="AA1624" s="72"/>
    </row>
    <row r="1625" spans="1:27" s="74" customFormat="1">
      <c r="A1625" s="72"/>
      <c r="B1625" s="72"/>
      <c r="C1625" s="72"/>
      <c r="D1625" s="6" t="s">
        <v>4082</v>
      </c>
      <c r="K1625" s="74">
        <v>1</v>
      </c>
      <c r="Q1625" s="72"/>
      <c r="R1625" s="72"/>
      <c r="S1625" s="72"/>
      <c r="T1625" s="72"/>
      <c r="U1625" s="72"/>
      <c r="V1625" s="72"/>
      <c r="W1625" s="72"/>
      <c r="X1625" s="72"/>
      <c r="Y1625" s="72"/>
      <c r="Z1625" s="72"/>
      <c r="AA1625" s="72"/>
    </row>
    <row r="1626" spans="1:27" s="74" customFormat="1">
      <c r="A1626" s="72"/>
      <c r="B1626" s="72"/>
      <c r="C1626" s="72"/>
      <c r="D1626" s="6" t="s">
        <v>4092</v>
      </c>
      <c r="E1626" s="74">
        <v>1</v>
      </c>
      <c r="Q1626" s="72"/>
      <c r="R1626" s="72"/>
      <c r="S1626" s="72"/>
      <c r="T1626" s="72"/>
      <c r="U1626" s="72"/>
      <c r="V1626" s="72"/>
      <c r="W1626" s="72"/>
      <c r="X1626" s="72"/>
      <c r="Y1626" s="72"/>
      <c r="Z1626" s="72"/>
      <c r="AA1626" s="72"/>
    </row>
    <row r="1627" spans="1:27" s="74" customFormat="1">
      <c r="A1627" s="72"/>
      <c r="B1627" s="72"/>
      <c r="C1627" s="72"/>
      <c r="D1627" s="6" t="s">
        <v>4096</v>
      </c>
      <c r="K1627" s="74">
        <v>1</v>
      </c>
      <c r="Q1627" s="72"/>
      <c r="R1627" s="72"/>
      <c r="S1627" s="72"/>
      <c r="T1627" s="72"/>
      <c r="U1627" s="72"/>
      <c r="V1627" s="72"/>
      <c r="W1627" s="72"/>
      <c r="X1627" s="72"/>
      <c r="Y1627" s="72"/>
      <c r="Z1627" s="72"/>
      <c r="AA1627" s="72"/>
    </row>
    <row r="1628" spans="1:27" s="74" customFormat="1">
      <c r="A1628" s="72"/>
      <c r="B1628" s="72"/>
      <c r="C1628" s="72"/>
      <c r="D1628" s="6" t="s">
        <v>4104</v>
      </c>
      <c r="G1628" s="74">
        <v>1</v>
      </c>
      <c r="Q1628" s="72"/>
      <c r="R1628" s="72"/>
      <c r="S1628" s="72"/>
      <c r="T1628" s="72"/>
      <c r="U1628" s="72"/>
      <c r="V1628" s="72"/>
      <c r="W1628" s="72"/>
      <c r="X1628" s="72"/>
      <c r="Y1628" s="72"/>
      <c r="Z1628" s="72"/>
      <c r="AA1628" s="72"/>
    </row>
    <row r="1629" spans="1:27" s="74" customFormat="1">
      <c r="A1629" s="72"/>
      <c r="B1629" s="72"/>
      <c r="C1629" s="72"/>
      <c r="D1629" s="6" t="s">
        <v>4108</v>
      </c>
      <c r="G1629" s="74">
        <v>1</v>
      </c>
      <c r="Q1629" s="72"/>
      <c r="R1629" s="72"/>
      <c r="S1629" s="72"/>
      <c r="T1629" s="72"/>
      <c r="U1629" s="72"/>
      <c r="V1629" s="72"/>
      <c r="W1629" s="72"/>
      <c r="X1629" s="72"/>
      <c r="Y1629" s="72"/>
      <c r="Z1629" s="72"/>
      <c r="AA1629" s="72"/>
    </row>
    <row r="1630" spans="1:27" s="74" customFormat="1">
      <c r="A1630" s="72"/>
      <c r="B1630" s="72"/>
      <c r="C1630" s="72"/>
      <c r="D1630" s="6" t="s">
        <v>4112</v>
      </c>
      <c r="G1630" s="74">
        <v>1</v>
      </c>
      <c r="Q1630" s="72"/>
      <c r="R1630" s="72"/>
      <c r="S1630" s="72"/>
      <c r="T1630" s="72"/>
      <c r="U1630" s="72"/>
      <c r="V1630" s="72"/>
      <c r="W1630" s="72"/>
      <c r="X1630" s="72"/>
      <c r="Y1630" s="72"/>
      <c r="Z1630" s="72"/>
      <c r="AA1630" s="72"/>
    </row>
    <row r="1631" spans="1:27" s="74" customFormat="1">
      <c r="A1631" s="72"/>
      <c r="B1631" s="72"/>
      <c r="C1631" s="72"/>
      <c r="D1631" s="6" t="s">
        <v>4117</v>
      </c>
      <c r="L1631" s="74">
        <v>1</v>
      </c>
      <c r="Q1631" s="72"/>
      <c r="R1631" s="72"/>
      <c r="S1631" s="72"/>
      <c r="T1631" s="72"/>
      <c r="U1631" s="72"/>
      <c r="V1631" s="72"/>
      <c r="W1631" s="72"/>
      <c r="X1631" s="72"/>
      <c r="Y1631" s="72"/>
      <c r="Z1631" s="72"/>
      <c r="AA1631" s="72"/>
    </row>
    <row r="1632" spans="1:27" s="74" customFormat="1">
      <c r="A1632" s="72"/>
      <c r="B1632" s="72"/>
      <c r="C1632" s="72"/>
      <c r="D1632" s="6" t="s">
        <v>4123</v>
      </c>
      <c r="G1632" s="74">
        <v>1</v>
      </c>
      <c r="Q1632" s="72"/>
      <c r="R1632" s="72"/>
      <c r="S1632" s="72"/>
      <c r="T1632" s="72"/>
      <c r="U1632" s="72"/>
      <c r="V1632" s="72"/>
      <c r="W1632" s="72"/>
      <c r="X1632" s="72"/>
      <c r="Y1632" s="72"/>
      <c r="Z1632" s="72"/>
      <c r="AA1632" s="72"/>
    </row>
    <row r="1633" spans="1:27" s="74" customFormat="1">
      <c r="A1633" s="72"/>
      <c r="B1633" s="72"/>
      <c r="C1633" s="72"/>
      <c r="D1633" s="6" t="s">
        <v>4125</v>
      </c>
      <c r="E1633" s="74">
        <v>1</v>
      </c>
      <c r="K1633" s="74">
        <v>1</v>
      </c>
      <c r="Q1633" s="72"/>
      <c r="R1633" s="72"/>
      <c r="S1633" s="72"/>
      <c r="T1633" s="72"/>
      <c r="U1633" s="72"/>
      <c r="V1633" s="72"/>
      <c r="W1633" s="72"/>
      <c r="X1633" s="72"/>
      <c r="Y1633" s="72"/>
      <c r="Z1633" s="72"/>
      <c r="AA1633" s="72"/>
    </row>
    <row r="1634" spans="1:27" s="74" customFormat="1">
      <c r="A1634" s="72"/>
      <c r="B1634" s="72"/>
      <c r="C1634" s="72"/>
      <c r="D1634" s="6" t="s">
        <v>4129</v>
      </c>
      <c r="I1634" s="74">
        <v>1</v>
      </c>
      <c r="Q1634" s="72"/>
      <c r="R1634" s="72"/>
      <c r="S1634" s="72"/>
      <c r="T1634" s="72"/>
      <c r="U1634" s="72"/>
      <c r="V1634" s="72"/>
      <c r="W1634" s="72"/>
      <c r="X1634" s="72"/>
      <c r="Y1634" s="72"/>
      <c r="Z1634" s="72"/>
      <c r="AA1634" s="72"/>
    </row>
    <row r="1635" spans="1:27" s="74" customFormat="1">
      <c r="A1635" s="72"/>
      <c r="B1635" s="72"/>
      <c r="C1635" s="72"/>
      <c r="D1635" s="6" t="s">
        <v>4133</v>
      </c>
      <c r="G1635" s="74">
        <v>1</v>
      </c>
      <c r="Q1635" s="72"/>
      <c r="R1635" s="72"/>
      <c r="S1635" s="72"/>
      <c r="T1635" s="72"/>
      <c r="U1635" s="72"/>
      <c r="V1635" s="72"/>
      <c r="W1635" s="72"/>
      <c r="X1635" s="72"/>
      <c r="Y1635" s="72"/>
      <c r="Z1635" s="72"/>
      <c r="AA1635" s="72"/>
    </row>
    <row r="1636" spans="1:27" s="74" customFormat="1">
      <c r="A1636" s="72"/>
      <c r="B1636" s="72"/>
      <c r="C1636" s="72"/>
      <c r="D1636" s="6" t="s">
        <v>4138</v>
      </c>
      <c r="M1636" s="74">
        <v>1</v>
      </c>
      <c r="Q1636" s="72"/>
      <c r="R1636" s="72"/>
      <c r="S1636" s="72"/>
      <c r="T1636" s="72"/>
      <c r="U1636" s="72"/>
      <c r="V1636" s="72"/>
      <c r="W1636" s="72"/>
      <c r="X1636" s="72"/>
      <c r="Y1636" s="72"/>
      <c r="Z1636" s="72"/>
      <c r="AA1636" s="72"/>
    </row>
    <row r="1637" spans="1:27" s="74" customFormat="1">
      <c r="A1637" s="72"/>
      <c r="B1637" s="72"/>
      <c r="C1637" s="72"/>
      <c r="D1637" s="6" t="s">
        <v>4140</v>
      </c>
      <c r="F1637" s="74">
        <v>1</v>
      </c>
      <c r="Q1637" s="72"/>
      <c r="R1637" s="72"/>
      <c r="S1637" s="72"/>
      <c r="T1637" s="72"/>
      <c r="U1637" s="72"/>
      <c r="V1637" s="72"/>
      <c r="W1637" s="72"/>
      <c r="X1637" s="72"/>
      <c r="Y1637" s="72"/>
      <c r="Z1637" s="72"/>
      <c r="AA1637" s="72"/>
    </row>
    <row r="1638" spans="1:27" s="74" customFormat="1">
      <c r="A1638" s="72"/>
      <c r="B1638" s="72"/>
      <c r="C1638" s="72"/>
      <c r="D1638" s="6" t="s">
        <v>4149</v>
      </c>
      <c r="F1638" s="74">
        <v>1</v>
      </c>
      <c r="I1638" s="74">
        <v>1</v>
      </c>
      <c r="Q1638" s="72"/>
      <c r="R1638" s="72"/>
      <c r="S1638" s="72"/>
      <c r="T1638" s="72"/>
      <c r="U1638" s="72"/>
      <c r="V1638" s="72"/>
      <c r="W1638" s="72"/>
      <c r="X1638" s="72"/>
      <c r="Y1638" s="72"/>
      <c r="Z1638" s="72"/>
      <c r="AA1638" s="72"/>
    </row>
    <row r="1639" spans="1:27" s="74" customFormat="1">
      <c r="A1639" s="72"/>
      <c r="B1639" s="72"/>
      <c r="C1639" s="72"/>
      <c r="D1639" s="6" t="s">
        <v>4159</v>
      </c>
      <c r="E1639" s="74">
        <v>1</v>
      </c>
      <c r="Q1639" s="72"/>
      <c r="R1639" s="72"/>
      <c r="S1639" s="72"/>
      <c r="T1639" s="72"/>
      <c r="U1639" s="72"/>
      <c r="V1639" s="72"/>
      <c r="W1639" s="72"/>
      <c r="X1639" s="72"/>
      <c r="Y1639" s="72"/>
      <c r="Z1639" s="72"/>
      <c r="AA1639" s="72"/>
    </row>
    <row r="1640" spans="1:27" s="74" customFormat="1">
      <c r="A1640" s="72"/>
      <c r="B1640" s="72"/>
      <c r="C1640" s="72"/>
      <c r="D1640" s="6" t="s">
        <v>4167</v>
      </c>
      <c r="K1640" s="74">
        <v>1</v>
      </c>
      <c r="Q1640" s="72"/>
      <c r="R1640" s="72"/>
      <c r="S1640" s="72"/>
      <c r="T1640" s="72"/>
      <c r="U1640" s="72"/>
      <c r="V1640" s="72"/>
      <c r="W1640" s="72"/>
      <c r="X1640" s="72"/>
      <c r="Y1640" s="72"/>
      <c r="Z1640" s="72"/>
      <c r="AA1640" s="72"/>
    </row>
    <row r="1641" spans="1:27" s="74" customFormat="1">
      <c r="A1641" s="72"/>
      <c r="B1641" s="72"/>
      <c r="C1641" s="72"/>
      <c r="D1641" s="6" t="s">
        <v>4170</v>
      </c>
      <c r="N1641" s="74">
        <v>1</v>
      </c>
      <c r="Q1641" s="72"/>
      <c r="R1641" s="72"/>
      <c r="S1641" s="72"/>
      <c r="T1641" s="72"/>
      <c r="U1641" s="72"/>
      <c r="V1641" s="72"/>
      <c r="W1641" s="72"/>
      <c r="X1641" s="72"/>
      <c r="Y1641" s="72"/>
      <c r="Z1641" s="72"/>
      <c r="AA1641" s="72"/>
    </row>
    <row r="1642" spans="1:27" s="74" customFormat="1">
      <c r="A1642" s="72"/>
      <c r="B1642" s="72"/>
      <c r="C1642" s="72"/>
      <c r="D1642" s="6" t="s">
        <v>4172</v>
      </c>
      <c r="H1642" s="74">
        <v>1</v>
      </c>
      <c r="Q1642" s="72"/>
      <c r="R1642" s="72"/>
      <c r="S1642" s="72"/>
      <c r="T1642" s="72"/>
      <c r="U1642" s="72"/>
      <c r="V1642" s="72"/>
      <c r="W1642" s="72"/>
      <c r="X1642" s="72"/>
      <c r="Y1642" s="72"/>
      <c r="Z1642" s="72"/>
      <c r="AA1642" s="72"/>
    </row>
    <row r="1643" spans="1:27" s="74" customFormat="1">
      <c r="A1643" s="72"/>
      <c r="B1643" s="72"/>
      <c r="C1643" s="72"/>
      <c r="D1643" s="6" t="s">
        <v>4177</v>
      </c>
      <c r="G1643" s="74">
        <v>1</v>
      </c>
      <c r="Q1643" s="72"/>
      <c r="R1643" s="72"/>
      <c r="S1643" s="72"/>
      <c r="T1643" s="72"/>
      <c r="U1643" s="72"/>
      <c r="V1643" s="72"/>
      <c r="W1643" s="72"/>
      <c r="X1643" s="72"/>
      <c r="Y1643" s="72"/>
      <c r="Z1643" s="72"/>
      <c r="AA1643" s="72"/>
    </row>
    <row r="1644" spans="1:27" s="74" customFormat="1">
      <c r="A1644" s="72"/>
      <c r="B1644" s="72"/>
      <c r="C1644" s="72"/>
      <c r="D1644" s="6" t="s">
        <v>4181</v>
      </c>
      <c r="E1644" s="74">
        <v>1</v>
      </c>
      <c r="Q1644" s="72"/>
      <c r="R1644" s="72"/>
      <c r="S1644" s="72"/>
      <c r="T1644" s="72"/>
      <c r="U1644" s="72"/>
      <c r="V1644" s="72"/>
      <c r="W1644" s="72"/>
      <c r="X1644" s="72"/>
      <c r="Y1644" s="72"/>
      <c r="Z1644" s="72"/>
      <c r="AA1644" s="72"/>
    </row>
    <row r="1645" spans="1:27" s="74" customFormat="1">
      <c r="A1645" s="72"/>
      <c r="B1645" s="72"/>
      <c r="C1645" s="72"/>
      <c r="D1645" s="6" t="s">
        <v>4184</v>
      </c>
      <c r="Q1645" s="72">
        <v>1</v>
      </c>
      <c r="R1645" s="72"/>
      <c r="S1645" s="72"/>
      <c r="T1645" s="72"/>
      <c r="U1645" s="72"/>
      <c r="V1645" s="72"/>
      <c r="W1645" s="72"/>
      <c r="X1645" s="72"/>
      <c r="Y1645" s="72"/>
      <c r="Z1645" s="72"/>
      <c r="AA1645" s="72"/>
    </row>
    <row r="1646" spans="1:27" s="74" customFormat="1">
      <c r="A1646" s="72"/>
      <c r="B1646" s="72"/>
      <c r="C1646" s="72"/>
      <c r="D1646" s="6" t="s">
        <v>4189</v>
      </c>
      <c r="G1646" s="74">
        <v>1</v>
      </c>
      <c r="Q1646" s="72"/>
      <c r="R1646" s="72"/>
      <c r="S1646" s="72"/>
      <c r="T1646" s="72"/>
      <c r="U1646" s="72"/>
      <c r="V1646" s="72"/>
      <c r="W1646" s="72"/>
      <c r="X1646" s="72"/>
      <c r="Y1646" s="72"/>
      <c r="Z1646" s="72"/>
      <c r="AA1646" s="72"/>
    </row>
    <row r="1647" spans="1:27" s="74" customFormat="1">
      <c r="A1647" s="72"/>
      <c r="B1647" s="72"/>
      <c r="C1647" s="72"/>
      <c r="D1647" s="6" t="s">
        <v>4192</v>
      </c>
      <c r="L1647" s="74">
        <v>1</v>
      </c>
      <c r="Q1647" s="72"/>
      <c r="R1647" s="72"/>
      <c r="S1647" s="72"/>
      <c r="T1647" s="72"/>
      <c r="U1647" s="72"/>
      <c r="V1647" s="72"/>
      <c r="W1647" s="72"/>
      <c r="X1647" s="72"/>
      <c r="Y1647" s="72"/>
      <c r="Z1647" s="72"/>
      <c r="AA1647" s="72"/>
    </row>
    <row r="1648" spans="1:27" s="74" customFormat="1">
      <c r="A1648" s="72"/>
      <c r="B1648" s="72"/>
      <c r="C1648" s="72"/>
      <c r="D1648" s="6" t="s">
        <v>4197</v>
      </c>
      <c r="L1648" s="74">
        <v>1</v>
      </c>
      <c r="Q1648" s="72"/>
      <c r="R1648" s="72"/>
      <c r="S1648" s="72"/>
      <c r="T1648" s="72"/>
      <c r="U1648" s="72"/>
      <c r="V1648" s="72"/>
      <c r="W1648" s="72"/>
      <c r="X1648" s="72"/>
      <c r="Y1648" s="72"/>
      <c r="Z1648" s="72"/>
      <c r="AA1648" s="72"/>
    </row>
    <row r="1649" spans="1:27" s="74" customFormat="1">
      <c r="A1649" s="72"/>
      <c r="B1649" s="72"/>
      <c r="C1649" s="72"/>
      <c r="D1649" s="6" t="s">
        <v>4202</v>
      </c>
      <c r="I1649" s="74">
        <v>1</v>
      </c>
      <c r="K1649" s="74">
        <v>1</v>
      </c>
      <c r="Q1649" s="72"/>
      <c r="R1649" s="72"/>
      <c r="S1649" s="72"/>
      <c r="T1649" s="72"/>
      <c r="U1649" s="72"/>
      <c r="V1649" s="72"/>
      <c r="W1649" s="72"/>
      <c r="X1649" s="72"/>
      <c r="Y1649" s="72"/>
      <c r="Z1649" s="72"/>
      <c r="AA1649" s="72"/>
    </row>
    <row r="1650" spans="1:27" s="74" customFormat="1">
      <c r="A1650" s="72"/>
      <c r="B1650" s="72"/>
      <c r="C1650" s="72"/>
      <c r="D1650" s="6" t="s">
        <v>4204</v>
      </c>
      <c r="L1650" s="74">
        <v>1</v>
      </c>
      <c r="Q1650" s="72"/>
      <c r="R1650" s="72"/>
      <c r="S1650" s="72"/>
      <c r="T1650" s="72"/>
      <c r="U1650" s="72"/>
      <c r="V1650" s="72"/>
      <c r="W1650" s="72"/>
      <c r="X1650" s="72"/>
      <c r="Y1650" s="72"/>
      <c r="Z1650" s="72"/>
      <c r="AA1650" s="72"/>
    </row>
    <row r="1651" spans="1:27" s="74" customFormat="1">
      <c r="A1651" s="72"/>
      <c r="B1651" s="72"/>
      <c r="C1651" s="72"/>
      <c r="D1651" s="6" t="s">
        <v>4208</v>
      </c>
      <c r="H1651" s="74">
        <v>1</v>
      </c>
      <c r="N1651" s="74">
        <v>1</v>
      </c>
      <c r="Q1651" s="72"/>
      <c r="R1651" s="72"/>
      <c r="S1651" s="72"/>
      <c r="T1651" s="72"/>
      <c r="U1651" s="72"/>
      <c r="V1651" s="72"/>
      <c r="W1651" s="72"/>
      <c r="X1651" s="72"/>
      <c r="Y1651" s="72"/>
      <c r="Z1651" s="72"/>
      <c r="AA1651" s="72"/>
    </row>
    <row r="1652" spans="1:27" s="74" customFormat="1">
      <c r="A1652" s="72"/>
      <c r="B1652" s="72"/>
      <c r="C1652" s="72"/>
      <c r="D1652" s="6" t="s">
        <v>4211</v>
      </c>
      <c r="N1652" s="74">
        <v>1</v>
      </c>
      <c r="Q1652" s="72"/>
      <c r="R1652" s="72"/>
      <c r="S1652" s="72"/>
      <c r="T1652" s="72"/>
      <c r="U1652" s="72"/>
      <c r="V1652" s="72"/>
      <c r="W1652" s="72"/>
      <c r="X1652" s="72"/>
      <c r="Y1652" s="72"/>
      <c r="Z1652" s="72"/>
      <c r="AA1652" s="72"/>
    </row>
    <row r="1653" spans="1:27" s="74" customFormat="1">
      <c r="A1653" s="72"/>
      <c r="B1653" s="72"/>
      <c r="C1653" s="72"/>
      <c r="D1653" s="6" t="s">
        <v>575</v>
      </c>
      <c r="G1653" s="74">
        <v>1</v>
      </c>
      <c r="Q1653" s="72"/>
      <c r="R1653" s="72"/>
      <c r="S1653" s="72"/>
      <c r="T1653" s="72"/>
      <c r="U1653" s="72"/>
      <c r="V1653" s="72"/>
      <c r="W1653" s="72"/>
      <c r="X1653" s="72"/>
      <c r="Y1653" s="72"/>
      <c r="Z1653" s="72"/>
      <c r="AA1653" s="72"/>
    </row>
    <row r="1654" spans="1:27" s="74" customFormat="1">
      <c r="A1654" s="72"/>
      <c r="B1654" s="72"/>
      <c r="C1654" s="72"/>
      <c r="D1654" s="6" t="s">
        <v>4218</v>
      </c>
      <c r="E1654" s="74">
        <v>1</v>
      </c>
      <c r="H1654" s="74">
        <v>1</v>
      </c>
      <c r="K1654" s="74">
        <v>1</v>
      </c>
      <c r="Q1654" s="72"/>
      <c r="R1654" s="72"/>
      <c r="S1654" s="72"/>
      <c r="T1654" s="72"/>
      <c r="U1654" s="72"/>
      <c r="V1654" s="72"/>
      <c r="W1654" s="72"/>
      <c r="X1654" s="72"/>
      <c r="Y1654" s="72"/>
      <c r="Z1654" s="72"/>
      <c r="AA1654" s="72"/>
    </row>
    <row r="1655" spans="1:27" s="74" customFormat="1">
      <c r="A1655" s="72"/>
      <c r="B1655" s="72"/>
      <c r="C1655" s="72"/>
      <c r="D1655" s="6" t="s">
        <v>4232</v>
      </c>
      <c r="N1655" s="74">
        <v>1</v>
      </c>
      <c r="Q1655" s="72"/>
      <c r="R1655" s="72"/>
      <c r="S1655" s="72"/>
      <c r="T1655" s="72"/>
      <c r="U1655" s="72"/>
      <c r="V1655" s="72"/>
      <c r="W1655" s="72"/>
      <c r="X1655" s="72"/>
      <c r="Y1655" s="72"/>
      <c r="Z1655" s="72"/>
      <c r="AA1655" s="72"/>
    </row>
    <row r="1656" spans="1:27" s="74" customFormat="1">
      <c r="A1656" s="72"/>
      <c r="B1656" s="72"/>
      <c r="C1656" s="72"/>
      <c r="D1656" s="6" t="s">
        <v>4244</v>
      </c>
      <c r="G1656" s="74">
        <v>1</v>
      </c>
      <c r="Q1656" s="72"/>
      <c r="R1656" s="72"/>
      <c r="S1656" s="72"/>
      <c r="T1656" s="72"/>
      <c r="U1656" s="72"/>
      <c r="V1656" s="72"/>
      <c r="W1656" s="72"/>
      <c r="X1656" s="72"/>
      <c r="Y1656" s="72"/>
      <c r="Z1656" s="72"/>
      <c r="AA1656" s="72"/>
    </row>
    <row r="1657" spans="1:27" s="74" customFormat="1">
      <c r="A1657" s="72"/>
      <c r="B1657" s="72"/>
      <c r="C1657" s="72"/>
      <c r="D1657" s="6" t="s">
        <v>4254</v>
      </c>
      <c r="F1657" s="74">
        <v>1</v>
      </c>
      <c r="Q1657" s="72"/>
      <c r="R1657" s="72"/>
      <c r="S1657" s="72"/>
      <c r="T1657" s="72"/>
      <c r="U1657" s="72"/>
      <c r="V1657" s="72"/>
      <c r="W1657" s="72"/>
      <c r="X1657" s="72"/>
      <c r="Y1657" s="72"/>
      <c r="Z1657" s="72"/>
      <c r="AA1657" s="72"/>
    </row>
    <row r="1658" spans="1:27" s="74" customFormat="1">
      <c r="A1658" s="72"/>
      <c r="B1658" s="72"/>
      <c r="C1658" s="72"/>
      <c r="D1658" s="6" t="s">
        <v>4257</v>
      </c>
      <c r="G1658" s="74">
        <v>1</v>
      </c>
      <c r="Q1658" s="72"/>
      <c r="R1658" s="72"/>
      <c r="S1658" s="72"/>
      <c r="T1658" s="72"/>
      <c r="U1658" s="72"/>
      <c r="V1658" s="72"/>
      <c r="W1658" s="72"/>
      <c r="X1658" s="72"/>
      <c r="Y1658" s="72"/>
      <c r="Z1658" s="72"/>
      <c r="AA1658" s="72"/>
    </row>
    <row r="1659" spans="1:27" s="74" customFormat="1">
      <c r="A1659" s="72"/>
      <c r="B1659" s="72"/>
      <c r="C1659" s="72"/>
      <c r="D1659" s="6" t="s">
        <v>4261</v>
      </c>
      <c r="G1659" s="74">
        <v>1</v>
      </c>
      <c r="Q1659" s="72"/>
      <c r="R1659" s="72"/>
      <c r="S1659" s="72"/>
      <c r="T1659" s="72"/>
      <c r="U1659" s="72"/>
      <c r="V1659" s="72"/>
      <c r="W1659" s="72"/>
      <c r="X1659" s="72"/>
      <c r="Y1659" s="72"/>
      <c r="Z1659" s="72"/>
      <c r="AA1659" s="72"/>
    </row>
    <row r="1660" spans="1:27" s="74" customFormat="1">
      <c r="A1660" s="72"/>
      <c r="B1660" s="72"/>
      <c r="C1660" s="72"/>
      <c r="D1660" s="6" t="s">
        <v>4264</v>
      </c>
      <c r="E1660" s="74">
        <v>1</v>
      </c>
      <c r="Q1660" s="72"/>
      <c r="R1660" s="72"/>
      <c r="S1660" s="72"/>
      <c r="T1660" s="72"/>
      <c r="U1660" s="72"/>
      <c r="V1660" s="72"/>
      <c r="W1660" s="72"/>
      <c r="X1660" s="72"/>
      <c r="Y1660" s="72"/>
      <c r="Z1660" s="72"/>
      <c r="AA1660" s="72"/>
    </row>
    <row r="1661" spans="1:27" s="74" customFormat="1">
      <c r="A1661" s="72"/>
      <c r="B1661" s="72"/>
      <c r="C1661" s="72"/>
      <c r="D1661" s="6" t="s">
        <v>4269</v>
      </c>
      <c r="Q1661" s="72">
        <v>1</v>
      </c>
      <c r="R1661" s="72"/>
      <c r="S1661" s="72"/>
      <c r="T1661" s="72"/>
      <c r="U1661" s="72"/>
      <c r="V1661" s="72"/>
      <c r="W1661" s="72"/>
      <c r="X1661" s="72"/>
      <c r="Y1661" s="72"/>
      <c r="Z1661" s="72"/>
      <c r="AA1661" s="72"/>
    </row>
    <row r="1662" spans="1:27" s="74" customFormat="1">
      <c r="A1662" s="72"/>
      <c r="B1662" s="72"/>
      <c r="C1662" s="72"/>
      <c r="D1662" s="6" t="s">
        <v>4273</v>
      </c>
      <c r="F1662" s="74">
        <v>1</v>
      </c>
      <c r="Q1662" s="72"/>
      <c r="R1662" s="72"/>
      <c r="S1662" s="72"/>
      <c r="T1662" s="72"/>
      <c r="U1662" s="72"/>
      <c r="V1662" s="72"/>
      <c r="W1662" s="72"/>
      <c r="X1662" s="72"/>
      <c r="Y1662" s="72"/>
      <c r="Z1662" s="72"/>
      <c r="AA1662" s="72"/>
    </row>
    <row r="1663" spans="1:27" s="74" customFormat="1">
      <c r="A1663" s="72"/>
      <c r="B1663" s="72"/>
      <c r="C1663" s="72"/>
      <c r="D1663" s="6" t="s">
        <v>4276</v>
      </c>
      <c r="H1663" s="74">
        <v>1</v>
      </c>
      <c r="Q1663" s="72"/>
      <c r="R1663" s="72"/>
      <c r="S1663" s="72"/>
      <c r="T1663" s="72"/>
      <c r="U1663" s="72"/>
      <c r="V1663" s="72"/>
      <c r="W1663" s="72"/>
      <c r="X1663" s="72"/>
      <c r="Y1663" s="72"/>
      <c r="Z1663" s="72"/>
      <c r="AA1663" s="72"/>
    </row>
    <row r="1664" spans="1:27" s="74" customFormat="1">
      <c r="A1664" s="72"/>
      <c r="B1664" s="72"/>
      <c r="C1664" s="72"/>
      <c r="D1664" s="6" t="s">
        <v>4280</v>
      </c>
      <c r="E1664" s="74">
        <v>1</v>
      </c>
      <c r="Q1664" s="72"/>
      <c r="R1664" s="72"/>
      <c r="S1664" s="72"/>
      <c r="T1664" s="72"/>
      <c r="U1664" s="72"/>
      <c r="V1664" s="72"/>
      <c r="W1664" s="72"/>
      <c r="X1664" s="72"/>
      <c r="Y1664" s="72"/>
      <c r="Z1664" s="72"/>
      <c r="AA1664" s="72"/>
    </row>
    <row r="1665" spans="1:27" s="74" customFormat="1">
      <c r="A1665" s="72"/>
      <c r="B1665" s="72"/>
      <c r="C1665" s="72"/>
      <c r="D1665" s="6" t="s">
        <v>4284</v>
      </c>
      <c r="E1665" s="74">
        <v>1</v>
      </c>
      <c r="G1665" s="74">
        <v>1</v>
      </c>
      <c r="Q1665" s="72"/>
      <c r="R1665" s="72"/>
      <c r="S1665" s="72"/>
      <c r="T1665" s="72"/>
      <c r="U1665" s="72"/>
      <c r="V1665" s="72"/>
      <c r="W1665" s="72"/>
      <c r="X1665" s="72"/>
      <c r="Y1665" s="72"/>
      <c r="Z1665" s="72"/>
      <c r="AA1665" s="72"/>
    </row>
    <row r="1666" spans="1:27" s="74" customFormat="1">
      <c r="A1666" s="72"/>
      <c r="B1666" s="72"/>
      <c r="C1666" s="72"/>
      <c r="D1666" s="6" t="s">
        <v>4290</v>
      </c>
      <c r="H1666" s="74">
        <v>1</v>
      </c>
      <c r="I1666" s="74">
        <v>1</v>
      </c>
      <c r="Q1666" s="72"/>
      <c r="R1666" s="72"/>
      <c r="S1666" s="72"/>
      <c r="T1666" s="72"/>
      <c r="U1666" s="72"/>
      <c r="V1666" s="72"/>
      <c r="W1666" s="72"/>
      <c r="X1666" s="72"/>
      <c r="Y1666" s="72"/>
      <c r="Z1666" s="72"/>
      <c r="AA1666" s="72"/>
    </row>
    <row r="1667" spans="1:27" s="74" customFormat="1">
      <c r="A1667" s="72"/>
      <c r="B1667" s="72"/>
      <c r="C1667" s="72"/>
      <c r="D1667" s="6" t="s">
        <v>4297</v>
      </c>
      <c r="G1667" s="74">
        <v>1</v>
      </c>
      <c r="Q1667" s="72"/>
      <c r="R1667" s="72"/>
      <c r="S1667" s="72"/>
      <c r="T1667" s="72"/>
      <c r="U1667" s="72"/>
      <c r="V1667" s="72"/>
      <c r="W1667" s="72"/>
      <c r="X1667" s="72"/>
      <c r="Y1667" s="72"/>
      <c r="Z1667" s="72"/>
      <c r="AA1667" s="72"/>
    </row>
    <row r="1668" spans="1:27" s="74" customFormat="1">
      <c r="A1668" s="72"/>
      <c r="B1668" s="72"/>
      <c r="C1668" s="72"/>
      <c r="D1668" s="6" t="s">
        <v>4305</v>
      </c>
      <c r="E1668" s="74">
        <v>1</v>
      </c>
      <c r="Q1668" s="72"/>
      <c r="R1668" s="72"/>
      <c r="S1668" s="72"/>
      <c r="T1668" s="72"/>
      <c r="U1668" s="72"/>
      <c r="V1668" s="72"/>
      <c r="W1668" s="72"/>
      <c r="X1668" s="72"/>
      <c r="Y1668" s="72"/>
      <c r="Z1668" s="72"/>
      <c r="AA1668" s="72"/>
    </row>
    <row r="1669" spans="1:27" s="74" customFormat="1">
      <c r="A1669" s="72"/>
      <c r="B1669" s="72"/>
      <c r="C1669" s="72"/>
      <c r="D1669" s="6" t="s">
        <v>4308</v>
      </c>
      <c r="K1669" s="74">
        <v>1</v>
      </c>
      <c r="Q1669" s="72"/>
      <c r="R1669" s="72"/>
      <c r="S1669" s="72"/>
      <c r="T1669" s="72"/>
      <c r="U1669" s="72"/>
      <c r="V1669" s="72"/>
      <c r="W1669" s="72"/>
      <c r="X1669" s="72"/>
      <c r="Y1669" s="72"/>
      <c r="Z1669" s="72"/>
      <c r="AA1669" s="72"/>
    </row>
    <row r="1670" spans="1:27" s="74" customFormat="1">
      <c r="A1670" s="72"/>
      <c r="B1670" s="72"/>
      <c r="C1670" s="72"/>
      <c r="D1670" s="6" t="s">
        <v>4311</v>
      </c>
      <c r="F1670" s="74">
        <v>1</v>
      </c>
      <c r="Q1670" s="72"/>
      <c r="R1670" s="72"/>
      <c r="S1670" s="72"/>
      <c r="T1670" s="72"/>
      <c r="U1670" s="72"/>
      <c r="V1670" s="72"/>
      <c r="W1670" s="72"/>
      <c r="X1670" s="72"/>
      <c r="Y1670" s="72"/>
      <c r="Z1670" s="72"/>
      <c r="AA1670" s="72"/>
    </row>
    <row r="1671" spans="1:27" s="74" customFormat="1">
      <c r="A1671" s="72"/>
      <c r="B1671" s="72"/>
      <c r="C1671" s="72"/>
      <c r="D1671" s="6" t="s">
        <v>4314</v>
      </c>
      <c r="E1671" s="74">
        <v>1</v>
      </c>
      <c r="K1671" s="74">
        <v>1</v>
      </c>
      <c r="Q1671" s="72"/>
      <c r="R1671" s="72"/>
      <c r="S1671" s="72"/>
      <c r="T1671" s="72"/>
      <c r="U1671" s="72"/>
      <c r="V1671" s="72"/>
      <c r="W1671" s="72"/>
      <c r="X1671" s="72"/>
      <c r="Y1671" s="72"/>
      <c r="Z1671" s="72"/>
      <c r="AA1671" s="72"/>
    </row>
    <row r="1672" spans="1:27" s="74" customFormat="1">
      <c r="A1672" s="72"/>
      <c r="B1672" s="72"/>
      <c r="C1672" s="72"/>
      <c r="D1672" s="6" t="s">
        <v>4320</v>
      </c>
      <c r="I1672" s="74">
        <v>1</v>
      </c>
      <c r="Q1672" s="72"/>
      <c r="R1672" s="72"/>
      <c r="S1672" s="72"/>
      <c r="T1672" s="72"/>
      <c r="U1672" s="72"/>
      <c r="V1672" s="72"/>
      <c r="W1672" s="72"/>
      <c r="X1672" s="72"/>
      <c r="Y1672" s="72"/>
      <c r="Z1672" s="72"/>
      <c r="AA1672" s="72"/>
    </row>
    <row r="1673" spans="1:27" s="74" customFormat="1">
      <c r="A1673" s="72"/>
      <c r="B1673" s="72"/>
      <c r="C1673" s="72"/>
      <c r="D1673" s="6" t="s">
        <v>4324</v>
      </c>
      <c r="E1673" s="74">
        <v>1</v>
      </c>
      <c r="M1673" s="74">
        <v>1</v>
      </c>
      <c r="Q1673" s="72"/>
      <c r="R1673" s="72"/>
      <c r="S1673" s="72"/>
      <c r="T1673" s="72"/>
      <c r="U1673" s="72"/>
      <c r="V1673" s="72"/>
      <c r="W1673" s="72"/>
      <c r="X1673" s="72"/>
      <c r="Y1673" s="72"/>
      <c r="Z1673" s="72"/>
      <c r="AA1673" s="72"/>
    </row>
    <row r="1674" spans="1:27" s="74" customFormat="1">
      <c r="A1674" s="72"/>
      <c r="B1674" s="72"/>
      <c r="C1674" s="72"/>
      <c r="D1674" s="6" t="s">
        <v>4331</v>
      </c>
      <c r="P1674" s="74">
        <v>1</v>
      </c>
      <c r="Q1674" s="72"/>
      <c r="R1674" s="72"/>
      <c r="S1674" s="72"/>
      <c r="T1674" s="72"/>
      <c r="U1674" s="72"/>
      <c r="V1674" s="72"/>
      <c r="W1674" s="72"/>
      <c r="X1674" s="72"/>
      <c r="Y1674" s="72"/>
      <c r="Z1674" s="72"/>
      <c r="AA1674" s="72"/>
    </row>
    <row r="1675" spans="1:27" s="74" customFormat="1">
      <c r="A1675" s="72"/>
      <c r="B1675" s="72"/>
      <c r="C1675" s="72"/>
      <c r="D1675" s="6" t="s">
        <v>4332</v>
      </c>
      <c r="F1675" s="74">
        <v>1</v>
      </c>
      <c r="Q1675" s="72"/>
      <c r="R1675" s="72"/>
      <c r="S1675" s="72"/>
      <c r="T1675" s="72"/>
      <c r="U1675" s="72"/>
      <c r="V1675" s="72"/>
      <c r="W1675" s="72"/>
      <c r="X1675" s="72"/>
      <c r="Y1675" s="72"/>
      <c r="Z1675" s="72"/>
      <c r="AA1675" s="72"/>
    </row>
    <row r="1676" spans="1:27" s="74" customFormat="1">
      <c r="A1676" s="72"/>
      <c r="B1676" s="72"/>
      <c r="C1676" s="72"/>
      <c r="D1676" s="6" t="s">
        <v>4334</v>
      </c>
      <c r="M1676" s="74">
        <v>1</v>
      </c>
      <c r="Q1676" s="72"/>
      <c r="R1676" s="72"/>
      <c r="S1676" s="72"/>
      <c r="T1676" s="72"/>
      <c r="U1676" s="72"/>
      <c r="V1676" s="72"/>
      <c r="W1676" s="72"/>
      <c r="X1676" s="72"/>
      <c r="Y1676" s="72"/>
      <c r="Z1676" s="72"/>
      <c r="AA1676" s="72"/>
    </row>
    <row r="1677" spans="1:27" s="74" customFormat="1">
      <c r="A1677" s="72"/>
      <c r="B1677" s="72"/>
      <c r="C1677" s="72"/>
      <c r="D1677" s="6" t="s">
        <v>4337</v>
      </c>
      <c r="G1677" s="74">
        <v>1</v>
      </c>
      <c r="M1677" s="74">
        <v>1</v>
      </c>
      <c r="Q1677" s="72"/>
      <c r="R1677" s="72"/>
      <c r="S1677" s="72"/>
      <c r="T1677" s="72"/>
      <c r="U1677" s="72"/>
      <c r="V1677" s="72"/>
      <c r="W1677" s="72"/>
      <c r="X1677" s="72"/>
      <c r="Y1677" s="72"/>
      <c r="Z1677" s="72"/>
      <c r="AA1677" s="72"/>
    </row>
    <row r="1678" spans="1:27" s="74" customFormat="1">
      <c r="A1678" s="72"/>
      <c r="B1678" s="72"/>
      <c r="C1678" s="72"/>
      <c r="D1678" s="6" t="s">
        <v>4346</v>
      </c>
      <c r="F1678" s="74">
        <v>1</v>
      </c>
      <c r="M1678" s="74">
        <v>1</v>
      </c>
      <c r="Q1678" s="72"/>
      <c r="R1678" s="72"/>
      <c r="S1678" s="72"/>
      <c r="T1678" s="72"/>
      <c r="U1678" s="72"/>
      <c r="V1678" s="72"/>
      <c r="W1678" s="72"/>
      <c r="X1678" s="72"/>
      <c r="Y1678" s="72"/>
      <c r="Z1678" s="72"/>
      <c r="AA1678" s="72"/>
    </row>
    <row r="1679" spans="1:27" s="74" customFormat="1">
      <c r="A1679" s="72"/>
      <c r="B1679" s="72"/>
      <c r="C1679" s="72"/>
      <c r="D1679" s="6" t="s">
        <v>4348</v>
      </c>
      <c r="E1679" s="74">
        <v>1</v>
      </c>
      <c r="G1679" s="74">
        <v>1</v>
      </c>
      <c r="Q1679" s="72"/>
      <c r="R1679" s="72"/>
      <c r="S1679" s="72"/>
      <c r="T1679" s="72"/>
      <c r="U1679" s="72"/>
      <c r="V1679" s="72"/>
      <c r="W1679" s="72"/>
      <c r="X1679" s="72"/>
      <c r="Y1679" s="72"/>
      <c r="Z1679" s="72"/>
      <c r="AA1679" s="72"/>
    </row>
    <row r="1680" spans="1:27" s="74" customFormat="1">
      <c r="A1680" s="72"/>
      <c r="B1680" s="72"/>
      <c r="C1680" s="72"/>
      <c r="D1680" s="6" t="s">
        <v>4350</v>
      </c>
      <c r="H1680" s="74">
        <v>1</v>
      </c>
      <c r="K1680" s="74">
        <v>1</v>
      </c>
      <c r="Q1680" s="72"/>
      <c r="R1680" s="72"/>
      <c r="S1680" s="72"/>
      <c r="T1680" s="72"/>
      <c r="U1680" s="72"/>
      <c r="V1680" s="72"/>
      <c r="W1680" s="72"/>
      <c r="X1680" s="72"/>
      <c r="Y1680" s="72"/>
      <c r="Z1680" s="72"/>
      <c r="AA1680" s="72"/>
    </row>
    <row r="1681" spans="1:27" s="74" customFormat="1">
      <c r="A1681" s="72"/>
      <c r="B1681" s="72"/>
      <c r="C1681" s="72"/>
      <c r="D1681" s="6" t="s">
        <v>4353</v>
      </c>
      <c r="I1681" s="74">
        <v>1</v>
      </c>
      <c r="K1681" s="74">
        <v>1</v>
      </c>
      <c r="Q1681" s="72"/>
      <c r="R1681" s="72"/>
      <c r="S1681" s="72"/>
      <c r="T1681" s="72"/>
      <c r="U1681" s="72"/>
      <c r="V1681" s="72"/>
      <c r="W1681" s="72"/>
      <c r="X1681" s="72"/>
      <c r="Y1681" s="72"/>
      <c r="Z1681" s="72"/>
      <c r="AA1681" s="72"/>
    </row>
    <row r="1682" spans="1:27" s="74" customFormat="1">
      <c r="A1682" s="72"/>
      <c r="B1682" s="72"/>
      <c r="C1682" s="72"/>
      <c r="D1682" s="6" t="s">
        <v>4355</v>
      </c>
      <c r="K1682" s="74">
        <v>1</v>
      </c>
      <c r="Q1682" s="72"/>
      <c r="R1682" s="72"/>
      <c r="S1682" s="72"/>
      <c r="T1682" s="72"/>
      <c r="U1682" s="72"/>
      <c r="V1682" s="72"/>
      <c r="W1682" s="72"/>
      <c r="X1682" s="72"/>
      <c r="Y1682" s="72"/>
      <c r="Z1682" s="72"/>
      <c r="AA1682" s="72"/>
    </row>
    <row r="1683" spans="1:27" s="74" customFormat="1">
      <c r="A1683" s="72"/>
      <c r="B1683" s="72"/>
      <c r="C1683" s="72"/>
      <c r="D1683" s="6" t="s">
        <v>4357</v>
      </c>
      <c r="K1683" s="74">
        <v>1</v>
      </c>
      <c r="Q1683" s="72"/>
      <c r="R1683" s="72"/>
      <c r="S1683" s="72"/>
      <c r="T1683" s="72"/>
      <c r="U1683" s="72"/>
      <c r="V1683" s="72"/>
      <c r="W1683" s="72"/>
      <c r="X1683" s="72"/>
      <c r="Y1683" s="72"/>
      <c r="Z1683" s="72"/>
      <c r="AA1683" s="72"/>
    </row>
    <row r="1684" spans="1:27" s="74" customFormat="1">
      <c r="A1684" s="72"/>
      <c r="B1684" s="72"/>
      <c r="C1684" s="72"/>
      <c r="D1684" s="6" t="s">
        <v>4359</v>
      </c>
      <c r="Q1684" s="72"/>
      <c r="R1684" s="72">
        <v>1</v>
      </c>
      <c r="S1684" s="72"/>
      <c r="T1684" s="72"/>
      <c r="U1684" s="72"/>
      <c r="V1684" s="72"/>
      <c r="W1684" s="72"/>
      <c r="X1684" s="72"/>
      <c r="Y1684" s="72"/>
      <c r="Z1684" s="72"/>
      <c r="AA1684" s="72"/>
    </row>
    <row r="1685" spans="1:27" s="74" customFormat="1">
      <c r="A1685" s="72"/>
      <c r="B1685" s="72"/>
      <c r="C1685" s="72"/>
      <c r="D1685" s="6" t="s">
        <v>4364</v>
      </c>
      <c r="K1685" s="74">
        <v>1</v>
      </c>
      <c r="Q1685" s="72"/>
      <c r="R1685" s="72"/>
      <c r="S1685" s="72"/>
      <c r="T1685" s="72"/>
      <c r="U1685" s="72"/>
      <c r="V1685" s="72"/>
      <c r="W1685" s="72"/>
      <c r="X1685" s="72"/>
      <c r="Y1685" s="72"/>
      <c r="Z1685" s="72"/>
      <c r="AA1685" s="72"/>
    </row>
    <row r="1686" spans="1:27" s="74" customFormat="1">
      <c r="A1686" s="72"/>
      <c r="B1686" s="72"/>
      <c r="C1686" s="72"/>
      <c r="D1686" s="6" t="s">
        <v>4367</v>
      </c>
      <c r="E1686" s="74">
        <v>1</v>
      </c>
      <c r="G1686" s="74">
        <v>1</v>
      </c>
      <c r="Q1686" s="72"/>
      <c r="R1686" s="72"/>
      <c r="S1686" s="72"/>
      <c r="T1686" s="72"/>
      <c r="U1686" s="72"/>
      <c r="V1686" s="72"/>
      <c r="W1686" s="72"/>
      <c r="X1686" s="72"/>
      <c r="Y1686" s="72"/>
      <c r="Z1686" s="72"/>
      <c r="AA1686" s="72"/>
    </row>
    <row r="1687" spans="1:27" s="74" customFormat="1">
      <c r="A1687" s="72"/>
      <c r="B1687" s="72"/>
      <c r="C1687" s="72"/>
      <c r="D1687" s="6" t="s">
        <v>4370</v>
      </c>
      <c r="E1687" s="74">
        <v>1</v>
      </c>
      <c r="Q1687" s="72"/>
      <c r="R1687" s="72"/>
      <c r="S1687" s="72"/>
      <c r="T1687" s="72"/>
      <c r="U1687" s="72"/>
      <c r="V1687" s="72"/>
      <c r="W1687" s="72"/>
      <c r="X1687" s="72"/>
      <c r="Y1687" s="72"/>
      <c r="Z1687" s="72"/>
      <c r="AA1687" s="72"/>
    </row>
    <row r="1688" spans="1:27" s="74" customFormat="1">
      <c r="A1688" s="72"/>
      <c r="B1688" s="72"/>
      <c r="C1688" s="72"/>
      <c r="D1688" s="6" t="s">
        <v>4373</v>
      </c>
      <c r="E1688" s="74">
        <v>1</v>
      </c>
      <c r="Q1688" s="72"/>
      <c r="R1688" s="72"/>
      <c r="S1688" s="72"/>
      <c r="T1688" s="72"/>
      <c r="U1688" s="72"/>
      <c r="V1688" s="72"/>
      <c r="W1688" s="72"/>
      <c r="X1688" s="72"/>
      <c r="Y1688" s="72"/>
      <c r="Z1688" s="72"/>
      <c r="AA1688" s="72"/>
    </row>
    <row r="1689" spans="1:27" s="74" customFormat="1">
      <c r="A1689" s="72"/>
      <c r="B1689" s="72"/>
      <c r="C1689" s="72"/>
      <c r="D1689" s="6" t="s">
        <v>4376</v>
      </c>
      <c r="F1689" s="74">
        <v>1</v>
      </c>
      <c r="K1689" s="74">
        <v>1</v>
      </c>
      <c r="Q1689" s="72"/>
      <c r="R1689" s="72"/>
      <c r="S1689" s="72"/>
      <c r="T1689" s="72"/>
      <c r="U1689" s="72"/>
      <c r="V1689" s="72"/>
      <c r="W1689" s="72"/>
      <c r="X1689" s="72"/>
      <c r="Y1689" s="72"/>
      <c r="Z1689" s="72"/>
      <c r="AA1689" s="72"/>
    </row>
    <row r="1690" spans="1:27" s="74" customFormat="1">
      <c r="A1690" s="72"/>
      <c r="B1690" s="72"/>
      <c r="C1690" s="72"/>
      <c r="D1690" s="6" t="s">
        <v>4379</v>
      </c>
      <c r="F1690" s="74">
        <v>1</v>
      </c>
      <c r="Q1690" s="72"/>
      <c r="R1690" s="72"/>
      <c r="S1690" s="72"/>
      <c r="T1690" s="72"/>
      <c r="U1690" s="72"/>
      <c r="V1690" s="72"/>
      <c r="W1690" s="72"/>
      <c r="X1690" s="72"/>
      <c r="Y1690" s="72"/>
      <c r="Z1690" s="72"/>
      <c r="AA1690" s="72"/>
    </row>
    <row r="1691" spans="1:27" s="74" customFormat="1">
      <c r="A1691" s="72"/>
      <c r="B1691" s="72"/>
      <c r="C1691" s="72"/>
      <c r="D1691" s="6" t="s">
        <v>4382</v>
      </c>
      <c r="K1691" s="74">
        <v>1</v>
      </c>
      <c r="Q1691" s="72"/>
      <c r="R1691" s="72"/>
      <c r="S1691" s="72"/>
      <c r="T1691" s="72"/>
      <c r="U1691" s="72"/>
      <c r="V1691" s="72"/>
      <c r="W1691" s="72"/>
      <c r="X1691" s="72"/>
      <c r="Y1691" s="72"/>
      <c r="Z1691" s="72"/>
      <c r="AA1691" s="72"/>
    </row>
    <row r="1692" spans="1:27" s="74" customFormat="1">
      <c r="A1692" s="72"/>
      <c r="B1692" s="72"/>
      <c r="C1692" s="72"/>
      <c r="D1692" s="6" t="s">
        <v>4395</v>
      </c>
      <c r="E1692" s="74">
        <v>1</v>
      </c>
      <c r="M1692" s="74">
        <v>1</v>
      </c>
      <c r="Q1692" s="72"/>
      <c r="R1692" s="72"/>
      <c r="S1692" s="72"/>
      <c r="T1692" s="72"/>
      <c r="U1692" s="72"/>
      <c r="V1692" s="72"/>
      <c r="W1692" s="72"/>
      <c r="X1692" s="72"/>
      <c r="Y1692" s="72"/>
      <c r="Z1692" s="72"/>
      <c r="AA1692" s="72"/>
    </row>
    <row r="1693" spans="1:27" s="74" customFormat="1">
      <c r="A1693" s="72"/>
      <c r="B1693" s="72"/>
      <c r="C1693" s="72"/>
      <c r="D1693" s="6" t="s">
        <v>4398</v>
      </c>
      <c r="K1693" s="74">
        <v>1</v>
      </c>
      <c r="Q1693" s="72"/>
      <c r="R1693" s="72"/>
      <c r="S1693" s="72"/>
      <c r="T1693" s="72"/>
      <c r="U1693" s="72"/>
      <c r="V1693" s="72"/>
      <c r="W1693" s="72"/>
      <c r="X1693" s="72"/>
      <c r="Y1693" s="72"/>
      <c r="Z1693" s="72"/>
      <c r="AA1693" s="72"/>
    </row>
    <row r="1694" spans="1:27" s="74" customFormat="1">
      <c r="A1694" s="72"/>
      <c r="B1694" s="72"/>
      <c r="C1694" s="72"/>
      <c r="D1694" s="6" t="s">
        <v>4402</v>
      </c>
      <c r="I1694" s="74">
        <v>1</v>
      </c>
      <c r="N1694" s="74">
        <v>1</v>
      </c>
      <c r="Q1694" s="72"/>
      <c r="R1694" s="72"/>
      <c r="S1694" s="72"/>
      <c r="T1694" s="72"/>
      <c r="U1694" s="72"/>
      <c r="V1694" s="72"/>
      <c r="W1694" s="72"/>
      <c r="X1694" s="72"/>
      <c r="Y1694" s="72"/>
      <c r="Z1694" s="72"/>
      <c r="AA1694" s="72"/>
    </row>
    <row r="1695" spans="1:27" s="74" customFormat="1">
      <c r="A1695" s="72"/>
      <c r="B1695" s="72"/>
      <c r="C1695" s="72"/>
      <c r="D1695" s="6" t="s">
        <v>4403</v>
      </c>
      <c r="E1695" s="74">
        <v>1</v>
      </c>
      <c r="G1695" s="74">
        <v>1</v>
      </c>
      <c r="Q1695" s="72"/>
      <c r="R1695" s="72"/>
      <c r="S1695" s="72"/>
      <c r="T1695" s="72"/>
      <c r="U1695" s="72"/>
      <c r="V1695" s="72"/>
      <c r="W1695" s="72"/>
      <c r="X1695" s="72"/>
      <c r="Y1695" s="72"/>
      <c r="Z1695" s="72"/>
      <c r="AA1695" s="72"/>
    </row>
    <row r="1696" spans="1:27" s="74" customFormat="1">
      <c r="A1696" s="72"/>
      <c r="B1696" s="72"/>
      <c r="C1696" s="72"/>
      <c r="D1696" s="6" t="s">
        <v>4409</v>
      </c>
      <c r="G1696" s="74">
        <v>1</v>
      </c>
      <c r="Q1696" s="72"/>
      <c r="R1696" s="72"/>
      <c r="S1696" s="72"/>
      <c r="T1696" s="72"/>
      <c r="U1696" s="72"/>
      <c r="V1696" s="72"/>
      <c r="W1696" s="72"/>
      <c r="X1696" s="72"/>
      <c r="Y1696" s="72"/>
      <c r="Z1696" s="72"/>
      <c r="AA1696" s="72"/>
    </row>
    <row r="1697" spans="1:27" s="74" customFormat="1">
      <c r="A1697" s="72"/>
      <c r="B1697" s="72"/>
      <c r="C1697" s="72"/>
      <c r="D1697" s="6" t="s">
        <v>4414</v>
      </c>
      <c r="G1697" s="74">
        <v>1</v>
      </c>
      <c r="K1697" s="74">
        <v>1</v>
      </c>
      <c r="Q1697" s="72"/>
      <c r="R1697" s="72"/>
      <c r="S1697" s="72"/>
      <c r="T1697" s="72"/>
      <c r="U1697" s="72"/>
      <c r="V1697" s="72"/>
      <c r="W1697" s="72"/>
      <c r="X1697" s="72"/>
      <c r="Y1697" s="72"/>
      <c r="Z1697" s="72"/>
      <c r="AA1697" s="72"/>
    </row>
    <row r="1698" spans="1:27" s="74" customFormat="1">
      <c r="A1698" s="72"/>
      <c r="B1698" s="72"/>
      <c r="C1698" s="72"/>
      <c r="D1698" s="6" t="s">
        <v>4417</v>
      </c>
      <c r="Q1698" s="72"/>
      <c r="R1698" s="72">
        <v>1</v>
      </c>
      <c r="S1698" s="72"/>
      <c r="T1698" s="72"/>
      <c r="U1698" s="72"/>
      <c r="V1698" s="72"/>
      <c r="W1698" s="72"/>
      <c r="X1698" s="72"/>
      <c r="Y1698" s="72"/>
      <c r="Z1698" s="72"/>
      <c r="AA1698" s="72"/>
    </row>
    <row r="1699" spans="1:27" s="74" customFormat="1">
      <c r="A1699" s="72"/>
      <c r="B1699" s="72"/>
      <c r="C1699" s="72"/>
      <c r="D1699" s="6" t="s">
        <v>4420</v>
      </c>
      <c r="Q1699" s="72"/>
      <c r="R1699" s="72"/>
      <c r="S1699" s="72"/>
      <c r="T1699" s="72">
        <v>1</v>
      </c>
      <c r="U1699" s="72"/>
      <c r="V1699" s="72"/>
      <c r="W1699" s="72"/>
      <c r="X1699" s="72"/>
      <c r="Y1699" s="72"/>
      <c r="Z1699" s="72"/>
      <c r="AA1699" s="72"/>
    </row>
    <row r="1700" spans="1:27" s="74" customFormat="1">
      <c r="A1700" s="72"/>
      <c r="B1700" s="72"/>
      <c r="C1700" s="72"/>
      <c r="D1700" s="6" t="s">
        <v>4422</v>
      </c>
      <c r="I1700" s="74">
        <v>1</v>
      </c>
      <c r="Q1700" s="72"/>
      <c r="R1700" s="72"/>
      <c r="S1700" s="72"/>
      <c r="T1700" s="72"/>
      <c r="U1700" s="72"/>
      <c r="V1700" s="72"/>
      <c r="W1700" s="72"/>
      <c r="X1700" s="72"/>
      <c r="Y1700" s="72"/>
      <c r="Z1700" s="72"/>
      <c r="AA1700" s="72"/>
    </row>
    <row r="1701" spans="1:27" s="74" customFormat="1">
      <c r="A1701" s="72"/>
      <c r="B1701" s="72"/>
      <c r="C1701" s="72"/>
      <c r="D1701" s="6" t="s">
        <v>4425</v>
      </c>
      <c r="Q1701" s="72"/>
      <c r="R1701" s="72"/>
      <c r="S1701" s="72"/>
      <c r="T1701" s="72">
        <v>1</v>
      </c>
      <c r="U1701" s="72"/>
      <c r="V1701" s="72"/>
      <c r="W1701" s="72"/>
      <c r="X1701" s="72"/>
      <c r="Y1701" s="72"/>
      <c r="Z1701" s="72"/>
      <c r="AA1701" s="72"/>
    </row>
    <row r="1702" spans="1:27" s="74" customFormat="1">
      <c r="A1702" s="72"/>
      <c r="B1702" s="72"/>
      <c r="C1702" s="72"/>
      <c r="D1702" s="6" t="s">
        <v>4427</v>
      </c>
      <c r="E1702" s="74">
        <v>1</v>
      </c>
      <c r="Q1702" s="72"/>
      <c r="R1702" s="72"/>
      <c r="S1702" s="72"/>
      <c r="T1702" s="72"/>
      <c r="U1702" s="72"/>
      <c r="V1702" s="72"/>
      <c r="W1702" s="72"/>
      <c r="X1702" s="72"/>
      <c r="Y1702" s="72"/>
      <c r="Z1702" s="72"/>
      <c r="AA1702" s="72"/>
    </row>
    <row r="1703" spans="1:27" s="74" customFormat="1">
      <c r="A1703" s="72"/>
      <c r="B1703" s="72"/>
      <c r="C1703" s="72"/>
      <c r="D1703" s="6" t="s">
        <v>4432</v>
      </c>
      <c r="E1703" s="74">
        <v>1</v>
      </c>
      <c r="N1703" s="74">
        <v>1</v>
      </c>
      <c r="Q1703" s="72"/>
      <c r="R1703" s="72"/>
      <c r="S1703" s="72"/>
      <c r="T1703" s="72"/>
      <c r="U1703" s="72"/>
      <c r="V1703" s="72"/>
      <c r="W1703" s="72"/>
      <c r="X1703" s="72"/>
      <c r="Y1703" s="72"/>
      <c r="Z1703" s="72"/>
      <c r="AA1703" s="72"/>
    </row>
    <row r="1704" spans="1:27" s="74" customFormat="1">
      <c r="A1704" s="72"/>
      <c r="B1704" s="72"/>
      <c r="C1704" s="72"/>
      <c r="D1704" s="6" t="s">
        <v>4434</v>
      </c>
      <c r="M1704" s="74">
        <v>1</v>
      </c>
      <c r="Q1704" s="72"/>
      <c r="R1704" s="72"/>
      <c r="S1704" s="72"/>
      <c r="T1704" s="72"/>
      <c r="U1704" s="72"/>
      <c r="V1704" s="72"/>
      <c r="W1704" s="72"/>
      <c r="X1704" s="72"/>
      <c r="Y1704" s="72"/>
      <c r="Z1704" s="72"/>
      <c r="AA1704" s="72"/>
    </row>
    <row r="1705" spans="1:27" s="74" customFormat="1">
      <c r="A1705" s="72"/>
      <c r="B1705" s="72"/>
      <c r="C1705" s="72"/>
      <c r="D1705" s="6" t="s">
        <v>4437</v>
      </c>
      <c r="Q1705" s="72"/>
      <c r="R1705" s="72"/>
      <c r="S1705" s="72">
        <v>1</v>
      </c>
      <c r="T1705" s="72"/>
      <c r="U1705" s="72"/>
      <c r="V1705" s="72"/>
      <c r="W1705" s="72"/>
      <c r="X1705" s="72"/>
      <c r="Y1705" s="72"/>
      <c r="Z1705" s="72"/>
      <c r="AA1705" s="72"/>
    </row>
    <row r="1706" spans="1:27" s="74" customFormat="1">
      <c r="A1706" s="72"/>
      <c r="B1706" s="72"/>
      <c r="C1706" s="72"/>
      <c r="D1706" s="6" t="s">
        <v>4439</v>
      </c>
      <c r="Q1706" s="72"/>
      <c r="R1706" s="72">
        <v>1</v>
      </c>
      <c r="S1706" s="72"/>
      <c r="T1706" s="72"/>
      <c r="U1706" s="72"/>
      <c r="V1706" s="72"/>
      <c r="W1706" s="72"/>
      <c r="X1706" s="72"/>
      <c r="Y1706" s="72"/>
      <c r="Z1706" s="72"/>
      <c r="AA1706" s="72"/>
    </row>
    <row r="1707" spans="1:27" s="74" customFormat="1">
      <c r="A1707" s="72"/>
      <c r="B1707" s="72"/>
      <c r="C1707" s="72"/>
      <c r="D1707" s="6" t="s">
        <v>4442</v>
      </c>
      <c r="G1707" s="74">
        <v>1</v>
      </c>
      <c r="M1707" s="74">
        <v>1</v>
      </c>
      <c r="Q1707" s="72"/>
      <c r="R1707" s="72"/>
      <c r="S1707" s="72"/>
      <c r="T1707" s="72"/>
      <c r="U1707" s="72"/>
      <c r="V1707" s="72"/>
      <c r="W1707" s="72"/>
      <c r="X1707" s="72"/>
      <c r="Y1707" s="72"/>
      <c r="Z1707" s="72"/>
      <c r="AA1707" s="72"/>
    </row>
    <row r="1708" spans="1:27" s="74" customFormat="1">
      <c r="A1708" s="72"/>
      <c r="B1708" s="72"/>
      <c r="C1708" s="72"/>
      <c r="D1708" s="6" t="s">
        <v>4444</v>
      </c>
      <c r="F1708" s="74">
        <v>1</v>
      </c>
      <c r="Q1708" s="72"/>
      <c r="R1708" s="72"/>
      <c r="S1708" s="72">
        <v>1</v>
      </c>
      <c r="T1708" s="72"/>
      <c r="U1708" s="72"/>
      <c r="V1708" s="72"/>
      <c r="W1708" s="72"/>
      <c r="X1708" s="72"/>
      <c r="Y1708" s="72"/>
      <c r="Z1708" s="72"/>
      <c r="AA1708" s="72"/>
    </row>
    <row r="1709" spans="1:27" s="74" customFormat="1">
      <c r="A1709" s="72"/>
      <c r="B1709" s="72"/>
      <c r="C1709" s="72"/>
      <c r="D1709" s="6" t="s">
        <v>4446</v>
      </c>
      <c r="F1709" s="74">
        <v>1</v>
      </c>
      <c r="Q1709" s="72"/>
      <c r="R1709" s="72"/>
      <c r="S1709" s="72"/>
      <c r="T1709" s="72">
        <v>1</v>
      </c>
      <c r="U1709" s="72"/>
      <c r="V1709" s="72"/>
      <c r="W1709" s="72"/>
      <c r="X1709" s="72"/>
      <c r="Y1709" s="72"/>
      <c r="Z1709" s="72"/>
      <c r="AA1709" s="72"/>
    </row>
    <row r="1710" spans="1:27" s="74" customFormat="1">
      <c r="A1710" s="72"/>
      <c r="B1710" s="72"/>
      <c r="C1710" s="72"/>
      <c r="D1710" s="6" t="s">
        <v>4451</v>
      </c>
      <c r="G1710" s="74">
        <v>1</v>
      </c>
      <c r="I1710" s="74">
        <v>1</v>
      </c>
      <c r="Q1710" s="72"/>
      <c r="R1710" s="72"/>
      <c r="S1710" s="72"/>
      <c r="T1710" s="72"/>
      <c r="U1710" s="72"/>
      <c r="V1710" s="72"/>
      <c r="W1710" s="72"/>
      <c r="X1710" s="72"/>
      <c r="Y1710" s="72"/>
      <c r="Z1710" s="72"/>
      <c r="AA1710" s="72"/>
    </row>
    <row r="1711" spans="1:27" s="74" customFormat="1">
      <c r="A1711" s="72"/>
      <c r="B1711" s="72"/>
      <c r="C1711" s="72"/>
      <c r="D1711" s="6" t="s">
        <v>4461</v>
      </c>
      <c r="E1711" s="74">
        <v>1</v>
      </c>
      <c r="I1711" s="74">
        <v>1</v>
      </c>
      <c r="Q1711" s="72"/>
      <c r="R1711" s="72"/>
      <c r="S1711" s="72"/>
      <c r="T1711" s="72"/>
      <c r="U1711" s="72"/>
      <c r="V1711" s="72"/>
      <c r="W1711" s="72"/>
      <c r="X1711" s="72"/>
      <c r="Y1711" s="72"/>
      <c r="Z1711" s="72"/>
      <c r="AA1711" s="72"/>
    </row>
    <row r="1712" spans="1:27" s="74" customFormat="1">
      <c r="A1712" s="72"/>
      <c r="B1712" s="72"/>
      <c r="C1712" s="72"/>
      <c r="D1712" s="6" t="s">
        <v>4463</v>
      </c>
      <c r="E1712" s="74">
        <v>1</v>
      </c>
      <c r="K1712" s="74">
        <v>1</v>
      </c>
      <c r="Q1712" s="72"/>
      <c r="R1712" s="72"/>
      <c r="S1712" s="72"/>
      <c r="T1712" s="72"/>
      <c r="U1712" s="72"/>
      <c r="V1712" s="72"/>
      <c r="W1712" s="72"/>
      <c r="X1712" s="72"/>
      <c r="Y1712" s="72"/>
      <c r="Z1712" s="72"/>
      <c r="AA1712" s="72"/>
    </row>
    <row r="1713" spans="1:27" s="74" customFormat="1">
      <c r="A1713" s="72"/>
      <c r="B1713" s="72"/>
      <c r="C1713" s="72"/>
      <c r="D1713" s="6" t="s">
        <v>4465</v>
      </c>
      <c r="I1713" s="74">
        <v>1</v>
      </c>
      <c r="Q1713" s="72"/>
      <c r="R1713" s="72"/>
      <c r="S1713" s="72"/>
      <c r="T1713" s="72"/>
      <c r="U1713" s="72"/>
      <c r="V1713" s="72"/>
      <c r="W1713" s="72"/>
      <c r="X1713" s="72"/>
      <c r="Y1713" s="72"/>
      <c r="Z1713" s="72"/>
      <c r="AA1713" s="72"/>
    </row>
    <row r="1714" spans="1:27" s="74" customFormat="1">
      <c r="A1714" s="72"/>
      <c r="B1714" s="72"/>
      <c r="C1714" s="72"/>
      <c r="D1714" s="6" t="s">
        <v>4470</v>
      </c>
      <c r="H1714" s="74">
        <v>1</v>
      </c>
      <c r="K1714" s="74">
        <v>1</v>
      </c>
      <c r="Q1714" s="72"/>
      <c r="R1714" s="72"/>
      <c r="S1714" s="72"/>
      <c r="T1714" s="72"/>
      <c r="U1714" s="72"/>
      <c r="V1714" s="72"/>
      <c r="W1714" s="72"/>
      <c r="X1714" s="72"/>
      <c r="Y1714" s="72"/>
      <c r="Z1714" s="72"/>
      <c r="AA1714" s="72"/>
    </row>
    <row r="1715" spans="1:27" s="74" customFormat="1">
      <c r="A1715" s="72"/>
      <c r="B1715" s="72"/>
      <c r="C1715" s="72"/>
      <c r="D1715" s="6" t="s">
        <v>4473</v>
      </c>
      <c r="M1715" s="74">
        <v>1</v>
      </c>
      <c r="N1715" s="74">
        <v>1</v>
      </c>
      <c r="Q1715" s="72"/>
      <c r="R1715" s="72"/>
      <c r="S1715" s="72"/>
      <c r="T1715" s="72"/>
      <c r="U1715" s="72"/>
      <c r="V1715" s="72"/>
      <c r="W1715" s="72"/>
      <c r="X1715" s="72"/>
      <c r="Y1715" s="72"/>
      <c r="Z1715" s="72"/>
      <c r="AA1715" s="72"/>
    </row>
    <row r="1716" spans="1:27" s="74" customFormat="1">
      <c r="A1716" s="72"/>
      <c r="B1716" s="72"/>
      <c r="C1716" s="72"/>
      <c r="D1716" s="6" t="s">
        <v>4474</v>
      </c>
      <c r="E1716" s="74">
        <v>1</v>
      </c>
      <c r="G1716" s="74">
        <v>1</v>
      </c>
      <c r="M1716" s="74">
        <v>1</v>
      </c>
      <c r="Q1716" s="72"/>
      <c r="R1716" s="72"/>
      <c r="S1716" s="72"/>
      <c r="T1716" s="72"/>
      <c r="U1716" s="72"/>
      <c r="V1716" s="72"/>
      <c r="W1716" s="72"/>
      <c r="X1716" s="72"/>
      <c r="Y1716" s="72"/>
      <c r="Z1716" s="72"/>
      <c r="AA1716" s="72"/>
    </row>
    <row r="1717" spans="1:27" s="74" customFormat="1">
      <c r="A1717" s="72"/>
      <c r="B1717" s="72"/>
      <c r="C1717" s="72"/>
      <c r="D1717" s="6" t="s">
        <v>4477</v>
      </c>
      <c r="G1717" s="74">
        <v>1</v>
      </c>
      <c r="K1717" s="74">
        <v>1</v>
      </c>
      <c r="Q1717" s="72"/>
      <c r="R1717" s="72"/>
      <c r="S1717" s="72"/>
      <c r="T1717" s="72">
        <v>1</v>
      </c>
      <c r="U1717" s="72"/>
      <c r="V1717" s="72"/>
      <c r="W1717" s="72"/>
      <c r="X1717" s="72"/>
      <c r="Y1717" s="72"/>
      <c r="Z1717" s="72"/>
      <c r="AA1717" s="72"/>
    </row>
    <row r="1718" spans="1:27" s="74" customFormat="1">
      <c r="A1718" s="72"/>
      <c r="B1718" s="72"/>
      <c r="C1718" s="72"/>
      <c r="D1718" s="6" t="s">
        <v>4480</v>
      </c>
      <c r="E1718" s="74">
        <v>1</v>
      </c>
      <c r="K1718" s="74">
        <v>1</v>
      </c>
      <c r="Q1718" s="72"/>
      <c r="R1718" s="72"/>
      <c r="S1718" s="72">
        <v>1</v>
      </c>
      <c r="T1718" s="72"/>
      <c r="U1718" s="72"/>
      <c r="V1718" s="72"/>
      <c r="W1718" s="72"/>
      <c r="X1718" s="72"/>
      <c r="Y1718" s="72"/>
      <c r="Z1718" s="72"/>
      <c r="AA1718" s="72"/>
    </row>
    <row r="1719" spans="1:27" s="74" customFormat="1">
      <c r="A1719" s="72"/>
      <c r="B1719" s="72"/>
      <c r="C1719" s="72"/>
      <c r="D1719" s="6" t="s">
        <v>4482</v>
      </c>
      <c r="F1719" s="74">
        <v>1</v>
      </c>
      <c r="M1719" s="74">
        <v>1</v>
      </c>
      <c r="Q1719" s="72"/>
      <c r="R1719" s="72"/>
      <c r="S1719" s="72"/>
      <c r="T1719" s="72"/>
      <c r="U1719" s="72"/>
      <c r="V1719" s="72"/>
      <c r="W1719" s="72"/>
      <c r="X1719" s="72"/>
      <c r="Y1719" s="72"/>
      <c r="Z1719" s="72"/>
      <c r="AA1719" s="72"/>
    </row>
    <row r="1720" spans="1:27" s="74" customFormat="1">
      <c r="A1720" s="72"/>
      <c r="B1720" s="72"/>
      <c r="C1720" s="72"/>
      <c r="D1720" s="6" t="s">
        <v>4485</v>
      </c>
      <c r="G1720" s="74">
        <v>1</v>
      </c>
      <c r="Q1720" s="72"/>
      <c r="R1720" s="72"/>
      <c r="S1720" s="72"/>
      <c r="T1720" s="72"/>
      <c r="U1720" s="72"/>
      <c r="V1720" s="72"/>
      <c r="W1720" s="72"/>
      <c r="X1720" s="72"/>
      <c r="Y1720" s="72"/>
      <c r="Z1720" s="72"/>
      <c r="AA1720" s="72"/>
    </row>
    <row r="1721" spans="1:27" s="74" customFormat="1">
      <c r="A1721" s="72"/>
      <c r="B1721" s="72"/>
      <c r="C1721" s="72"/>
      <c r="D1721" s="6" t="s">
        <v>4491</v>
      </c>
      <c r="G1721" s="74">
        <v>1</v>
      </c>
      <c r="M1721" s="74">
        <v>1</v>
      </c>
      <c r="Q1721" s="72"/>
      <c r="R1721" s="72"/>
      <c r="S1721" s="72"/>
      <c r="T1721" s="72"/>
      <c r="U1721" s="72"/>
      <c r="V1721" s="72"/>
      <c r="W1721" s="72"/>
      <c r="X1721" s="72"/>
      <c r="Y1721" s="72"/>
      <c r="Z1721" s="72"/>
      <c r="AA1721" s="72"/>
    </row>
    <row r="1722" spans="1:27" s="74" customFormat="1">
      <c r="A1722" s="72"/>
      <c r="B1722" s="72"/>
      <c r="C1722" s="72"/>
      <c r="D1722" s="6" t="s">
        <v>4495</v>
      </c>
      <c r="M1722" s="74">
        <v>1</v>
      </c>
      <c r="Q1722" s="72"/>
      <c r="R1722" s="72"/>
      <c r="S1722" s="72"/>
      <c r="T1722" s="72"/>
      <c r="U1722" s="72"/>
      <c r="V1722" s="72"/>
      <c r="W1722" s="72"/>
      <c r="X1722" s="72"/>
      <c r="Y1722" s="72"/>
      <c r="Z1722" s="72"/>
      <c r="AA1722" s="72"/>
    </row>
    <row r="1723" spans="1:27" s="74" customFormat="1">
      <c r="A1723" s="72"/>
      <c r="B1723" s="72"/>
      <c r="C1723" s="72"/>
      <c r="D1723" s="6" t="s">
        <v>4498</v>
      </c>
      <c r="E1723" s="74">
        <v>1</v>
      </c>
      <c r="K1723" s="74">
        <v>1</v>
      </c>
      <c r="Q1723" s="72"/>
      <c r="R1723" s="72"/>
      <c r="S1723" s="72"/>
      <c r="T1723" s="72"/>
      <c r="U1723" s="72"/>
      <c r="V1723" s="72"/>
      <c r="W1723" s="72"/>
      <c r="X1723" s="72"/>
      <c r="Y1723" s="72"/>
      <c r="Z1723" s="72"/>
      <c r="AA1723" s="72"/>
    </row>
    <row r="1724" spans="1:27" s="74" customFormat="1">
      <c r="A1724" s="72"/>
      <c r="B1724" s="72"/>
      <c r="C1724" s="72"/>
      <c r="D1724" s="6" t="s">
        <v>4500</v>
      </c>
      <c r="G1724" s="74">
        <v>1</v>
      </c>
      <c r="Q1724" s="72"/>
      <c r="R1724" s="72"/>
      <c r="S1724" s="72"/>
      <c r="T1724" s="72"/>
      <c r="U1724" s="72"/>
      <c r="V1724" s="72"/>
      <c r="W1724" s="72"/>
      <c r="X1724" s="72"/>
      <c r="Y1724" s="72"/>
      <c r="Z1724" s="72"/>
      <c r="AA1724" s="72"/>
    </row>
    <row r="1725" spans="1:27" s="74" customFormat="1">
      <c r="A1725" s="72"/>
      <c r="B1725" s="72"/>
      <c r="C1725" s="72"/>
      <c r="D1725" s="6" t="s">
        <v>4502</v>
      </c>
      <c r="G1725" s="74">
        <v>1</v>
      </c>
      <c r="Q1725" s="72"/>
      <c r="R1725" s="72"/>
      <c r="S1725" s="72"/>
      <c r="T1725" s="72"/>
      <c r="U1725" s="72"/>
      <c r="V1725" s="72"/>
      <c r="W1725" s="72"/>
      <c r="X1725" s="72"/>
      <c r="Y1725" s="72"/>
      <c r="Z1725" s="72"/>
      <c r="AA1725" s="72"/>
    </row>
    <row r="1726" spans="1:27" s="74" customFormat="1">
      <c r="A1726" s="72"/>
      <c r="B1726" s="72"/>
      <c r="C1726" s="72"/>
      <c r="D1726" s="6" t="s">
        <v>4507</v>
      </c>
      <c r="G1726" s="74">
        <v>1</v>
      </c>
      <c r="Q1726" s="72"/>
      <c r="R1726" s="72"/>
      <c r="S1726" s="72"/>
      <c r="T1726" s="72"/>
      <c r="U1726" s="72"/>
      <c r="V1726" s="72"/>
      <c r="W1726" s="72"/>
      <c r="X1726" s="72"/>
      <c r="Y1726" s="72"/>
      <c r="Z1726" s="72"/>
      <c r="AA1726" s="72"/>
    </row>
    <row r="1727" spans="1:27" s="74" customFormat="1">
      <c r="A1727" s="72"/>
      <c r="B1727" s="72"/>
      <c r="C1727" s="72"/>
      <c r="D1727" s="6" t="s">
        <v>4511</v>
      </c>
      <c r="E1727" s="74">
        <v>1</v>
      </c>
      <c r="K1727" s="74">
        <v>1</v>
      </c>
      <c r="L1727" s="74">
        <v>1</v>
      </c>
      <c r="Q1727" s="72"/>
      <c r="R1727" s="72"/>
      <c r="S1727" s="72"/>
      <c r="T1727" s="72"/>
      <c r="U1727" s="72"/>
      <c r="V1727" s="72"/>
      <c r="W1727" s="72"/>
      <c r="X1727" s="72"/>
      <c r="Y1727" s="72"/>
      <c r="Z1727" s="72"/>
      <c r="AA1727" s="72"/>
    </row>
    <row r="1728" spans="1:27" s="74" customFormat="1">
      <c r="A1728" s="72"/>
      <c r="B1728" s="72"/>
      <c r="C1728" s="72"/>
      <c r="D1728" s="6" t="s">
        <v>4518</v>
      </c>
      <c r="E1728" s="74">
        <v>1</v>
      </c>
      <c r="Q1728" s="72">
        <v>1</v>
      </c>
      <c r="R1728" s="72"/>
      <c r="S1728" s="72"/>
      <c r="T1728" s="72"/>
      <c r="U1728" s="72"/>
      <c r="V1728" s="72"/>
      <c r="W1728" s="72"/>
      <c r="X1728" s="72"/>
      <c r="Y1728" s="72"/>
      <c r="Z1728" s="72"/>
      <c r="AA1728" s="72"/>
    </row>
    <row r="1729" spans="1:27" s="74" customFormat="1">
      <c r="A1729" s="72"/>
      <c r="B1729" s="72"/>
      <c r="C1729" s="72"/>
      <c r="D1729" s="6" t="s">
        <v>4521</v>
      </c>
      <c r="E1729" s="74">
        <v>1</v>
      </c>
      <c r="G1729" s="74">
        <v>1</v>
      </c>
      <c r="Q1729" s="72"/>
      <c r="R1729" s="72"/>
      <c r="S1729" s="72"/>
      <c r="T1729" s="72"/>
      <c r="U1729" s="72"/>
      <c r="V1729" s="72"/>
      <c r="W1729" s="72"/>
      <c r="X1729" s="72"/>
      <c r="Y1729" s="72"/>
      <c r="Z1729" s="72"/>
      <c r="AA1729" s="72"/>
    </row>
    <row r="1730" spans="1:27" s="74" customFormat="1">
      <c r="A1730" s="72"/>
      <c r="B1730" s="72"/>
      <c r="C1730" s="72"/>
      <c r="D1730" s="6" t="s">
        <v>4523</v>
      </c>
      <c r="I1730" s="74">
        <v>1</v>
      </c>
      <c r="K1730" s="74">
        <v>1</v>
      </c>
      <c r="Q1730" s="72"/>
      <c r="R1730" s="72"/>
      <c r="S1730" s="72"/>
      <c r="T1730" s="72"/>
      <c r="U1730" s="72"/>
      <c r="V1730" s="72"/>
      <c r="W1730" s="72"/>
      <c r="X1730" s="72"/>
      <c r="Y1730" s="72"/>
      <c r="Z1730" s="72"/>
      <c r="AA1730" s="72"/>
    </row>
    <row r="1731" spans="1:27" s="74" customFormat="1">
      <c r="A1731" s="72"/>
      <c r="B1731" s="72"/>
      <c r="C1731" s="72"/>
      <c r="D1731" s="6" t="s">
        <v>4531</v>
      </c>
      <c r="E1731" s="74">
        <v>1</v>
      </c>
      <c r="K1731" s="74">
        <v>1</v>
      </c>
      <c r="M1731" s="74">
        <v>1</v>
      </c>
      <c r="Q1731" s="72"/>
      <c r="R1731" s="72"/>
      <c r="S1731" s="72"/>
      <c r="T1731" s="72"/>
      <c r="U1731" s="72"/>
      <c r="V1731" s="72"/>
      <c r="W1731" s="72"/>
      <c r="X1731" s="72"/>
      <c r="Y1731" s="72"/>
      <c r="Z1731" s="72"/>
      <c r="AA1731" s="72"/>
    </row>
    <row r="1732" spans="1:27" s="74" customFormat="1">
      <c r="A1732" s="72"/>
      <c r="B1732" s="72"/>
      <c r="C1732" s="72"/>
      <c r="D1732" s="6" t="s">
        <v>4533</v>
      </c>
      <c r="E1732" s="74">
        <v>1</v>
      </c>
      <c r="G1732" s="74">
        <v>1</v>
      </c>
      <c r="Q1732" s="72"/>
      <c r="R1732" s="72"/>
      <c r="S1732" s="72"/>
      <c r="T1732" s="72"/>
      <c r="U1732" s="72"/>
      <c r="V1732" s="72"/>
      <c r="W1732" s="72"/>
      <c r="X1732" s="72"/>
      <c r="Y1732" s="72"/>
      <c r="Z1732" s="72"/>
      <c r="AA1732" s="72"/>
    </row>
    <row r="1733" spans="1:27" s="74" customFormat="1">
      <c r="A1733" s="72"/>
      <c r="B1733" s="72"/>
      <c r="C1733" s="72"/>
      <c r="D1733" s="6" t="s">
        <v>4535</v>
      </c>
      <c r="I1733" s="74">
        <v>1</v>
      </c>
      <c r="Q1733" s="72"/>
      <c r="R1733" s="72"/>
      <c r="S1733" s="72"/>
      <c r="T1733" s="72"/>
      <c r="U1733" s="72"/>
      <c r="V1733" s="72"/>
      <c r="W1733" s="72"/>
      <c r="X1733" s="72"/>
      <c r="Y1733" s="72"/>
      <c r="Z1733" s="72"/>
      <c r="AA1733" s="72"/>
    </row>
    <row r="1734" spans="1:27" s="74" customFormat="1">
      <c r="A1734" s="72"/>
      <c r="B1734" s="72"/>
      <c r="C1734" s="72"/>
      <c r="D1734" s="6" t="s">
        <v>4537</v>
      </c>
      <c r="I1734" s="74">
        <v>1</v>
      </c>
      <c r="K1734" s="74">
        <v>1</v>
      </c>
      <c r="Q1734" s="72"/>
      <c r="R1734" s="72"/>
      <c r="S1734" s="72"/>
      <c r="T1734" s="72"/>
      <c r="U1734" s="72"/>
      <c r="V1734" s="72"/>
      <c r="W1734" s="72"/>
      <c r="X1734" s="72"/>
      <c r="Y1734" s="72"/>
      <c r="Z1734" s="72"/>
      <c r="AA1734" s="72"/>
    </row>
    <row r="1735" spans="1:27" s="74" customFormat="1">
      <c r="A1735" s="72"/>
      <c r="B1735" s="72"/>
      <c r="C1735" s="72"/>
      <c r="D1735" s="6" t="s">
        <v>4541</v>
      </c>
      <c r="N1735" s="74">
        <v>1</v>
      </c>
      <c r="Q1735" s="72"/>
      <c r="R1735" s="72"/>
      <c r="S1735" s="72"/>
      <c r="T1735" s="72"/>
      <c r="U1735" s="72"/>
      <c r="V1735" s="72"/>
      <c r="W1735" s="72"/>
      <c r="X1735" s="72"/>
      <c r="Y1735" s="72"/>
      <c r="Z1735" s="72"/>
      <c r="AA1735" s="72"/>
    </row>
    <row r="1736" spans="1:27" s="74" customFormat="1">
      <c r="A1736" s="72"/>
      <c r="B1736" s="72"/>
      <c r="C1736" s="72"/>
      <c r="D1736" s="6" t="s">
        <v>4544</v>
      </c>
      <c r="N1736" s="74">
        <v>1</v>
      </c>
      <c r="Q1736" s="72"/>
      <c r="R1736" s="72"/>
      <c r="S1736" s="72"/>
      <c r="T1736" s="72"/>
      <c r="U1736" s="72"/>
      <c r="V1736" s="72"/>
      <c r="W1736" s="72"/>
      <c r="X1736" s="72"/>
      <c r="Y1736" s="72"/>
      <c r="Z1736" s="72"/>
      <c r="AA1736" s="72"/>
    </row>
    <row r="1737" spans="1:27" s="74" customFormat="1">
      <c r="A1737" s="72"/>
      <c r="B1737" s="72"/>
      <c r="C1737" s="72"/>
      <c r="D1737" s="6" t="s">
        <v>4548</v>
      </c>
      <c r="M1737" s="74">
        <v>1</v>
      </c>
      <c r="Q1737" s="72"/>
      <c r="R1737" s="72"/>
      <c r="S1737" s="72"/>
      <c r="T1737" s="72"/>
      <c r="U1737" s="72"/>
      <c r="V1737" s="72"/>
      <c r="W1737" s="72"/>
      <c r="X1737" s="72"/>
      <c r="Y1737" s="72"/>
      <c r="Z1737" s="72"/>
      <c r="AA1737" s="72"/>
    </row>
    <row r="1738" spans="1:27" s="74" customFormat="1">
      <c r="A1738" s="72"/>
      <c r="B1738" s="72"/>
      <c r="C1738" s="72"/>
      <c r="D1738" s="6" t="s">
        <v>4551</v>
      </c>
      <c r="N1738" s="74">
        <v>1</v>
      </c>
      <c r="Q1738" s="72"/>
      <c r="R1738" s="72"/>
      <c r="S1738" s="72"/>
      <c r="T1738" s="72"/>
      <c r="U1738" s="72"/>
      <c r="V1738" s="72"/>
      <c r="W1738" s="72"/>
      <c r="X1738" s="72"/>
      <c r="Y1738" s="72"/>
      <c r="Z1738" s="72"/>
      <c r="AA1738" s="72"/>
    </row>
    <row r="1739" spans="1:27" s="74" customFormat="1">
      <c r="A1739" s="72"/>
      <c r="B1739" s="72"/>
      <c r="C1739" s="72"/>
      <c r="D1739" s="6" t="s">
        <v>4553</v>
      </c>
      <c r="E1739" s="74">
        <v>1</v>
      </c>
      <c r="F1739" s="74">
        <v>1</v>
      </c>
      <c r="K1739" s="74">
        <v>1</v>
      </c>
      <c r="Q1739" s="72"/>
      <c r="R1739" s="72"/>
      <c r="S1739" s="72"/>
      <c r="T1739" s="72"/>
      <c r="U1739" s="72"/>
      <c r="V1739" s="72"/>
      <c r="W1739" s="72"/>
      <c r="X1739" s="72"/>
      <c r="Y1739" s="72"/>
      <c r="Z1739" s="72"/>
      <c r="AA1739" s="72"/>
    </row>
    <row r="1740" spans="1:27" s="74" customFormat="1">
      <c r="A1740" s="72"/>
      <c r="B1740" s="72"/>
      <c r="C1740" s="72"/>
      <c r="D1740" s="6" t="s">
        <v>4556</v>
      </c>
      <c r="G1740" s="74">
        <v>1</v>
      </c>
      <c r="Q1740" s="72"/>
      <c r="R1740" s="72"/>
      <c r="S1740" s="72"/>
      <c r="T1740" s="72"/>
      <c r="U1740" s="72"/>
      <c r="V1740" s="72"/>
      <c r="W1740" s="72"/>
      <c r="X1740" s="72"/>
      <c r="Y1740" s="72"/>
      <c r="Z1740" s="72"/>
      <c r="AA1740" s="72"/>
    </row>
    <row r="1741" spans="1:27" s="74" customFormat="1">
      <c r="A1741" s="72"/>
      <c r="B1741" s="72"/>
      <c r="C1741" s="72"/>
      <c r="D1741" s="6" t="s">
        <v>4559</v>
      </c>
      <c r="F1741" s="74">
        <v>1</v>
      </c>
      <c r="G1741" s="74">
        <v>1</v>
      </c>
      <c r="K1741" s="74">
        <v>1</v>
      </c>
      <c r="Q1741" s="72"/>
      <c r="R1741" s="72"/>
      <c r="S1741" s="72"/>
      <c r="T1741" s="72"/>
      <c r="U1741" s="72"/>
      <c r="V1741" s="72"/>
      <c r="W1741" s="72"/>
      <c r="X1741" s="72"/>
      <c r="Y1741" s="72"/>
      <c r="Z1741" s="72"/>
      <c r="AA1741" s="72"/>
    </row>
    <row r="1742" spans="1:27" s="74" customFormat="1">
      <c r="A1742" s="72"/>
      <c r="B1742" s="72"/>
      <c r="C1742" s="72"/>
      <c r="D1742" s="6" t="s">
        <v>4576</v>
      </c>
      <c r="K1742" s="74">
        <v>1</v>
      </c>
      <c r="Q1742" s="72"/>
      <c r="R1742" s="72"/>
      <c r="S1742" s="72"/>
      <c r="T1742" s="72"/>
      <c r="U1742" s="72"/>
      <c r="V1742" s="72"/>
      <c r="W1742" s="72"/>
      <c r="X1742" s="72"/>
      <c r="Y1742" s="72"/>
      <c r="Z1742" s="72"/>
      <c r="AA1742" s="72"/>
    </row>
    <row r="1743" spans="1:27" s="74" customFormat="1">
      <c r="A1743" s="72"/>
      <c r="B1743" s="72"/>
      <c r="C1743" s="72"/>
      <c r="D1743" s="6" t="s">
        <v>4578</v>
      </c>
      <c r="K1743" s="74">
        <v>1</v>
      </c>
      <c r="M1743" s="74">
        <v>1</v>
      </c>
      <c r="Q1743" s="72"/>
      <c r="R1743" s="72"/>
      <c r="S1743" s="72"/>
      <c r="T1743" s="72"/>
      <c r="U1743" s="72"/>
      <c r="V1743" s="72"/>
      <c r="W1743" s="72"/>
      <c r="X1743" s="72"/>
      <c r="Y1743" s="72"/>
      <c r="Z1743" s="72"/>
      <c r="AA1743" s="72"/>
    </row>
    <row r="1744" spans="1:27" s="74" customFormat="1">
      <c r="A1744" s="72"/>
      <c r="B1744" s="72"/>
      <c r="C1744" s="72"/>
      <c r="D1744" s="6" t="s">
        <v>4581</v>
      </c>
      <c r="F1744" s="74">
        <v>1</v>
      </c>
      <c r="N1744" s="74">
        <v>1</v>
      </c>
      <c r="Q1744" s="72"/>
      <c r="R1744" s="72"/>
      <c r="S1744" s="72"/>
      <c r="T1744" s="72"/>
      <c r="U1744" s="72"/>
      <c r="V1744" s="72"/>
      <c r="W1744" s="72"/>
      <c r="X1744" s="72"/>
      <c r="Y1744" s="72"/>
      <c r="Z1744" s="72"/>
      <c r="AA1744" s="72"/>
    </row>
    <row r="1745" spans="1:27" s="74" customFormat="1">
      <c r="A1745" s="72"/>
      <c r="B1745" s="72"/>
      <c r="C1745" s="72"/>
      <c r="D1745" s="6" t="s">
        <v>4587</v>
      </c>
      <c r="E1745" s="74">
        <v>1</v>
      </c>
      <c r="G1745" s="74">
        <v>1</v>
      </c>
      <c r="Q1745" s="72"/>
      <c r="R1745" s="72"/>
      <c r="S1745" s="72"/>
      <c r="T1745" s="72"/>
      <c r="U1745" s="72"/>
      <c r="V1745" s="72"/>
      <c r="W1745" s="72"/>
      <c r="X1745" s="72"/>
      <c r="Y1745" s="72"/>
      <c r="Z1745" s="72"/>
      <c r="AA1745" s="72"/>
    </row>
    <row r="1746" spans="1:27" s="74" customFormat="1">
      <c r="A1746" s="72"/>
      <c r="B1746" s="72"/>
      <c r="C1746" s="72"/>
      <c r="D1746" s="6" t="s">
        <v>4589</v>
      </c>
      <c r="E1746" s="74">
        <v>1</v>
      </c>
      <c r="Q1746" s="72"/>
      <c r="R1746" s="72"/>
      <c r="S1746" s="72"/>
      <c r="T1746" s="72"/>
      <c r="U1746" s="72"/>
      <c r="V1746" s="72"/>
      <c r="W1746" s="72"/>
      <c r="X1746" s="72"/>
      <c r="Y1746" s="72"/>
      <c r="Z1746" s="72"/>
      <c r="AA1746" s="72"/>
    </row>
    <row r="1747" spans="1:27" s="74" customFormat="1">
      <c r="A1747" s="72"/>
      <c r="B1747" s="72"/>
      <c r="C1747" s="72"/>
      <c r="D1747" s="6" t="s">
        <v>4600</v>
      </c>
      <c r="G1747" s="74">
        <v>1</v>
      </c>
      <c r="H1747" s="74">
        <v>1</v>
      </c>
      <c r="Q1747" s="72"/>
      <c r="R1747" s="72"/>
      <c r="S1747" s="72"/>
      <c r="T1747" s="72"/>
      <c r="U1747" s="72"/>
      <c r="V1747" s="72"/>
      <c r="W1747" s="72"/>
      <c r="X1747" s="72"/>
      <c r="Y1747" s="72"/>
      <c r="Z1747" s="72"/>
      <c r="AA1747" s="72"/>
    </row>
    <row r="1748" spans="1:27" s="74" customFormat="1">
      <c r="A1748" s="72"/>
      <c r="B1748" s="72"/>
      <c r="C1748" s="72"/>
      <c r="D1748" s="6" t="s">
        <v>4605</v>
      </c>
      <c r="I1748" s="74">
        <v>1</v>
      </c>
      <c r="K1748" s="74">
        <v>1</v>
      </c>
      <c r="Q1748" s="72"/>
      <c r="R1748" s="72"/>
      <c r="S1748" s="72"/>
      <c r="T1748" s="72"/>
      <c r="U1748" s="72"/>
      <c r="V1748" s="72"/>
      <c r="W1748" s="72"/>
      <c r="X1748" s="72"/>
      <c r="Y1748" s="72"/>
      <c r="Z1748" s="72"/>
      <c r="AA1748" s="72"/>
    </row>
    <row r="1749" spans="1:27" s="74" customFormat="1">
      <c r="A1749" s="72"/>
      <c r="B1749" s="72"/>
      <c r="C1749" s="72"/>
      <c r="D1749" s="6" t="s">
        <v>4609</v>
      </c>
      <c r="G1749" s="74">
        <v>1</v>
      </c>
      <c r="Q1749" s="72"/>
      <c r="R1749" s="72"/>
      <c r="S1749" s="72"/>
      <c r="T1749" s="72"/>
      <c r="U1749" s="72"/>
      <c r="V1749" s="72"/>
      <c r="W1749" s="72"/>
      <c r="X1749" s="72"/>
      <c r="Y1749" s="72"/>
      <c r="Z1749" s="72"/>
      <c r="AA1749" s="72"/>
    </row>
    <row r="1750" spans="1:27" s="74" customFormat="1">
      <c r="A1750" s="72"/>
      <c r="B1750" s="72"/>
      <c r="C1750" s="72"/>
      <c r="D1750" s="6" t="s">
        <v>4614</v>
      </c>
      <c r="G1750" s="74">
        <v>1</v>
      </c>
      <c r="Q1750" s="72"/>
      <c r="R1750" s="72"/>
      <c r="S1750" s="72"/>
      <c r="T1750" s="72"/>
      <c r="U1750" s="72"/>
      <c r="V1750" s="72"/>
      <c r="W1750" s="72"/>
      <c r="X1750" s="72"/>
      <c r="Y1750" s="72"/>
      <c r="Z1750" s="72"/>
      <c r="AA1750" s="72"/>
    </row>
    <row r="1751" spans="1:27" s="74" customFormat="1">
      <c r="A1751" s="72"/>
      <c r="B1751" s="72"/>
      <c r="C1751" s="72"/>
      <c r="D1751" s="6" t="s">
        <v>4619</v>
      </c>
      <c r="K1751" s="74">
        <v>1</v>
      </c>
      <c r="Q1751" s="72"/>
      <c r="R1751" s="72"/>
      <c r="S1751" s="72"/>
      <c r="T1751" s="72"/>
      <c r="U1751" s="72"/>
      <c r="V1751" s="72"/>
      <c r="W1751" s="72"/>
      <c r="X1751" s="72"/>
      <c r="Y1751" s="72"/>
      <c r="Z1751" s="72"/>
      <c r="AA1751" s="72"/>
    </row>
    <row r="1752" spans="1:27" s="74" customFormat="1">
      <c r="A1752" s="72"/>
      <c r="B1752" s="72"/>
      <c r="C1752" s="72"/>
      <c r="D1752" s="6" t="s">
        <v>4622</v>
      </c>
      <c r="K1752" s="74">
        <v>1</v>
      </c>
      <c r="M1752" s="74">
        <v>1</v>
      </c>
      <c r="Q1752" s="72"/>
      <c r="R1752" s="72"/>
      <c r="S1752" s="72"/>
      <c r="T1752" s="72"/>
      <c r="U1752" s="72"/>
      <c r="V1752" s="72"/>
      <c r="W1752" s="72"/>
      <c r="X1752" s="72"/>
      <c r="Y1752" s="72"/>
      <c r="Z1752" s="72"/>
      <c r="AA1752" s="72"/>
    </row>
    <row r="1753" spans="1:27" s="74" customFormat="1">
      <c r="A1753" s="72"/>
      <c r="B1753" s="72"/>
      <c r="C1753" s="72"/>
      <c r="D1753" s="6" t="s">
        <v>4625</v>
      </c>
      <c r="Q1753" s="72"/>
      <c r="R1753" s="72">
        <v>1</v>
      </c>
      <c r="S1753" s="72"/>
      <c r="T1753" s="72"/>
      <c r="U1753" s="72"/>
      <c r="V1753" s="72"/>
      <c r="W1753" s="72"/>
      <c r="X1753" s="72"/>
      <c r="Y1753" s="72"/>
      <c r="Z1753" s="72"/>
      <c r="AA1753" s="72"/>
    </row>
    <row r="1754" spans="1:27" s="74" customFormat="1">
      <c r="A1754" s="72"/>
      <c r="B1754" s="72"/>
      <c r="C1754" s="72"/>
      <c r="D1754" s="6" t="s">
        <v>4627</v>
      </c>
      <c r="E1754" s="74">
        <v>1</v>
      </c>
      <c r="K1754" s="74">
        <v>1</v>
      </c>
      <c r="Q1754" s="72"/>
      <c r="R1754" s="72"/>
      <c r="S1754" s="72"/>
      <c r="T1754" s="72"/>
      <c r="U1754" s="72"/>
      <c r="V1754" s="72"/>
      <c r="W1754" s="72"/>
      <c r="X1754" s="72"/>
      <c r="Y1754" s="72"/>
      <c r="Z1754" s="72"/>
      <c r="AA1754" s="72"/>
    </row>
    <row r="1755" spans="1:27" s="74" customFormat="1">
      <c r="A1755" s="72"/>
      <c r="B1755" s="72"/>
      <c r="C1755" s="72"/>
      <c r="D1755" s="6" t="s">
        <v>4629</v>
      </c>
      <c r="E1755" s="74">
        <v>1</v>
      </c>
      <c r="K1755" s="74">
        <v>1</v>
      </c>
      <c r="Q1755" s="72"/>
      <c r="R1755" s="72"/>
      <c r="S1755" s="72"/>
      <c r="T1755" s="72"/>
      <c r="U1755" s="72"/>
      <c r="V1755" s="72"/>
      <c r="W1755" s="72"/>
      <c r="X1755" s="72"/>
      <c r="Y1755" s="72"/>
      <c r="Z1755" s="72"/>
      <c r="AA1755" s="72"/>
    </row>
    <row r="1756" spans="1:27" s="74" customFormat="1">
      <c r="A1756" s="72"/>
      <c r="B1756" s="72"/>
      <c r="C1756" s="72"/>
      <c r="D1756" s="6" t="s">
        <v>4631</v>
      </c>
      <c r="G1756" s="74">
        <v>1</v>
      </c>
      <c r="K1756" s="74">
        <v>1</v>
      </c>
      <c r="Q1756" s="72"/>
      <c r="R1756" s="72"/>
      <c r="S1756" s="72"/>
      <c r="T1756" s="72"/>
      <c r="U1756" s="72"/>
      <c r="V1756" s="72"/>
      <c r="W1756" s="72"/>
      <c r="X1756" s="72"/>
      <c r="Y1756" s="72"/>
      <c r="Z1756" s="72"/>
      <c r="AA1756" s="72"/>
    </row>
    <row r="1757" spans="1:27" s="74" customFormat="1">
      <c r="A1757" s="72"/>
      <c r="B1757" s="72"/>
      <c r="C1757" s="72"/>
      <c r="D1757" s="6" t="s">
        <v>4633</v>
      </c>
      <c r="F1757" s="74">
        <v>1</v>
      </c>
      <c r="Q1757" s="72"/>
      <c r="R1757" s="72"/>
      <c r="S1757" s="72"/>
      <c r="T1757" s="72"/>
      <c r="U1757" s="72"/>
      <c r="V1757" s="72"/>
      <c r="W1757" s="72"/>
      <c r="X1757" s="72"/>
      <c r="Y1757" s="72"/>
      <c r="Z1757" s="72"/>
      <c r="AA1757" s="72"/>
    </row>
    <row r="1758" spans="1:27" s="74" customFormat="1">
      <c r="A1758" s="72"/>
      <c r="B1758" s="72"/>
      <c r="C1758" s="72"/>
      <c r="D1758" s="6" t="s">
        <v>4635</v>
      </c>
      <c r="K1758" s="74">
        <v>1</v>
      </c>
      <c r="Q1758" s="72"/>
      <c r="R1758" s="72"/>
      <c r="S1758" s="72"/>
      <c r="T1758" s="72"/>
      <c r="U1758" s="72"/>
      <c r="V1758" s="72"/>
      <c r="W1758" s="72"/>
      <c r="X1758" s="72"/>
      <c r="Y1758" s="72"/>
      <c r="Z1758" s="72"/>
      <c r="AA1758" s="72"/>
    </row>
    <row r="1759" spans="1:27" s="74" customFormat="1">
      <c r="A1759" s="72"/>
      <c r="B1759" s="72"/>
      <c r="C1759" s="72"/>
      <c r="D1759" s="6" t="s">
        <v>4636</v>
      </c>
      <c r="M1759" s="74">
        <v>1</v>
      </c>
      <c r="Q1759" s="72"/>
      <c r="R1759" s="72"/>
      <c r="S1759" s="72"/>
      <c r="T1759" s="72"/>
      <c r="U1759" s="72"/>
      <c r="V1759" s="72"/>
      <c r="W1759" s="72"/>
      <c r="X1759" s="72"/>
      <c r="Y1759" s="72"/>
      <c r="Z1759" s="72"/>
      <c r="AA1759" s="72"/>
    </row>
    <row r="1760" spans="1:27" s="74" customFormat="1">
      <c r="A1760" s="72"/>
      <c r="B1760" s="72"/>
      <c r="C1760" s="72"/>
      <c r="D1760" s="6" t="s">
        <v>4640</v>
      </c>
      <c r="G1760" s="74">
        <v>1</v>
      </c>
      <c r="Q1760" s="72"/>
      <c r="R1760" s="72"/>
      <c r="S1760" s="72"/>
      <c r="T1760" s="72"/>
      <c r="U1760" s="72"/>
      <c r="V1760" s="72"/>
      <c r="W1760" s="72"/>
      <c r="X1760" s="72"/>
      <c r="Y1760" s="72"/>
      <c r="Z1760" s="72"/>
      <c r="AA1760" s="72"/>
    </row>
    <row r="1761" spans="1:27" s="74" customFormat="1">
      <c r="A1761" s="72"/>
      <c r="B1761" s="72"/>
      <c r="C1761" s="72"/>
      <c r="D1761" s="6" t="s">
        <v>4644</v>
      </c>
      <c r="E1761" s="74">
        <v>1</v>
      </c>
      <c r="M1761" s="74">
        <v>1</v>
      </c>
      <c r="Q1761" s="72"/>
      <c r="R1761" s="72"/>
      <c r="S1761" s="72"/>
      <c r="T1761" s="72"/>
      <c r="U1761" s="72"/>
      <c r="V1761" s="72"/>
      <c r="W1761" s="72"/>
      <c r="X1761" s="72"/>
      <c r="Y1761" s="72"/>
      <c r="Z1761" s="72"/>
      <c r="AA1761" s="72"/>
    </row>
    <row r="1762" spans="1:27" s="74" customFormat="1">
      <c r="A1762" s="72"/>
      <c r="B1762" s="72"/>
      <c r="C1762" s="72"/>
      <c r="D1762" s="6" t="s">
        <v>4650</v>
      </c>
      <c r="G1762" s="74">
        <v>1</v>
      </c>
      <c r="Q1762" s="72"/>
      <c r="R1762" s="72"/>
      <c r="S1762" s="72"/>
      <c r="T1762" s="72"/>
      <c r="U1762" s="72"/>
      <c r="V1762" s="72"/>
      <c r="W1762" s="72"/>
      <c r="X1762" s="72"/>
      <c r="Y1762" s="72"/>
      <c r="Z1762" s="72"/>
      <c r="AA1762" s="72"/>
    </row>
    <row r="1763" spans="1:27" s="74" customFormat="1">
      <c r="A1763" s="72"/>
      <c r="B1763" s="72"/>
      <c r="C1763" s="72"/>
      <c r="D1763" s="6" t="s">
        <v>4653</v>
      </c>
      <c r="M1763" s="74">
        <v>1</v>
      </c>
      <c r="Q1763" s="72">
        <v>1</v>
      </c>
      <c r="R1763" s="72"/>
      <c r="S1763" s="72"/>
      <c r="T1763" s="72"/>
      <c r="U1763" s="72"/>
      <c r="V1763" s="72"/>
      <c r="W1763" s="72"/>
      <c r="X1763" s="72"/>
      <c r="Y1763" s="72"/>
      <c r="Z1763" s="72"/>
      <c r="AA1763" s="72"/>
    </row>
    <row r="1764" spans="1:27" s="74" customFormat="1">
      <c r="A1764" s="72"/>
      <c r="B1764" s="72"/>
      <c r="C1764" s="72"/>
      <c r="D1764" s="6" t="s">
        <v>4660</v>
      </c>
      <c r="H1764" s="74">
        <v>1</v>
      </c>
      <c r="K1764" s="74">
        <v>1</v>
      </c>
      <c r="Q1764" s="72"/>
      <c r="R1764" s="72"/>
      <c r="S1764" s="72"/>
      <c r="T1764" s="72"/>
      <c r="U1764" s="72"/>
      <c r="V1764" s="72"/>
      <c r="W1764" s="72"/>
      <c r="X1764" s="72"/>
      <c r="Y1764" s="72"/>
      <c r="Z1764" s="72"/>
      <c r="AA1764" s="72"/>
    </row>
    <row r="1765" spans="1:27" s="74" customFormat="1">
      <c r="A1765" s="72"/>
      <c r="B1765" s="72"/>
      <c r="C1765" s="72"/>
      <c r="D1765" s="6" t="s">
        <v>4668</v>
      </c>
      <c r="E1765" s="74">
        <v>1</v>
      </c>
      <c r="F1765" s="74">
        <v>1</v>
      </c>
      <c r="K1765" s="74">
        <v>1</v>
      </c>
      <c r="Q1765" s="72"/>
      <c r="R1765" s="72"/>
      <c r="S1765" s="72"/>
      <c r="T1765" s="72"/>
      <c r="U1765" s="72"/>
      <c r="V1765" s="72"/>
      <c r="W1765" s="72"/>
      <c r="X1765" s="72"/>
      <c r="Y1765" s="72"/>
      <c r="Z1765" s="72"/>
      <c r="AA1765" s="72"/>
    </row>
    <row r="1766" spans="1:27" s="74" customFormat="1">
      <c r="A1766" s="72"/>
      <c r="B1766" s="72"/>
      <c r="C1766" s="72"/>
      <c r="D1766" s="6" t="s">
        <v>4678</v>
      </c>
      <c r="E1766" s="74">
        <v>1</v>
      </c>
      <c r="Q1766" s="72"/>
      <c r="R1766" s="72"/>
      <c r="S1766" s="72"/>
      <c r="T1766" s="72"/>
      <c r="U1766" s="72"/>
      <c r="V1766" s="72"/>
      <c r="W1766" s="72"/>
      <c r="X1766" s="72"/>
      <c r="Y1766" s="72"/>
      <c r="Z1766" s="72"/>
      <c r="AA1766" s="72"/>
    </row>
    <row r="1767" spans="1:27" s="74" customFormat="1">
      <c r="A1767" s="72"/>
      <c r="B1767" s="72"/>
      <c r="C1767" s="72"/>
      <c r="D1767" s="6" t="s">
        <v>4682</v>
      </c>
      <c r="E1767" s="74">
        <v>1</v>
      </c>
      <c r="Q1767" s="72"/>
      <c r="R1767" s="72"/>
      <c r="S1767" s="72"/>
      <c r="T1767" s="72"/>
      <c r="U1767" s="72"/>
      <c r="V1767" s="72"/>
      <c r="W1767" s="72"/>
      <c r="X1767" s="72"/>
      <c r="Y1767" s="72"/>
      <c r="Z1767" s="72"/>
      <c r="AA1767" s="72"/>
    </row>
    <row r="1768" spans="1:27" s="74" customFormat="1">
      <c r="A1768" s="72"/>
      <c r="B1768" s="72"/>
      <c r="C1768" s="72"/>
      <c r="D1768" s="6" t="s">
        <v>4692</v>
      </c>
      <c r="H1768" s="74">
        <v>1</v>
      </c>
      <c r="K1768" s="74">
        <v>1</v>
      </c>
      <c r="Q1768" s="72"/>
      <c r="R1768" s="72"/>
      <c r="S1768" s="72"/>
      <c r="T1768" s="72"/>
      <c r="U1768" s="72"/>
      <c r="V1768" s="72"/>
      <c r="W1768" s="72"/>
      <c r="X1768" s="72"/>
      <c r="Y1768" s="72"/>
      <c r="Z1768" s="72"/>
      <c r="AA1768" s="72"/>
    </row>
    <row r="1769" spans="1:27" s="74" customFormat="1">
      <c r="A1769" s="72"/>
      <c r="B1769" s="72"/>
      <c r="C1769" s="72"/>
      <c r="D1769" s="6" t="s">
        <v>4694</v>
      </c>
      <c r="I1769" s="74">
        <v>1</v>
      </c>
      <c r="K1769" s="74">
        <v>1</v>
      </c>
      <c r="Q1769" s="72"/>
      <c r="R1769" s="72"/>
      <c r="S1769" s="72"/>
      <c r="T1769" s="72"/>
      <c r="U1769" s="72"/>
      <c r="V1769" s="72"/>
      <c r="W1769" s="72"/>
      <c r="X1769" s="72"/>
      <c r="Y1769" s="72"/>
      <c r="Z1769" s="72"/>
      <c r="AA1769" s="72"/>
    </row>
    <row r="1770" spans="1:27" s="74" customFormat="1">
      <c r="A1770" s="72"/>
      <c r="B1770" s="72"/>
      <c r="C1770" s="72"/>
      <c r="D1770" s="6" t="s">
        <v>4697</v>
      </c>
      <c r="N1770" s="74">
        <v>1</v>
      </c>
      <c r="Q1770" s="72"/>
      <c r="R1770" s="72"/>
      <c r="S1770" s="72"/>
      <c r="T1770" s="72"/>
      <c r="U1770" s="72"/>
      <c r="V1770" s="72"/>
      <c r="W1770" s="72"/>
      <c r="X1770" s="72"/>
      <c r="Y1770" s="72"/>
      <c r="Z1770" s="72"/>
      <c r="AA1770" s="72"/>
    </row>
    <row r="1771" spans="1:27" s="74" customFormat="1">
      <c r="A1771" s="72"/>
      <c r="B1771" s="72"/>
      <c r="C1771" s="72"/>
      <c r="D1771" s="6" t="s">
        <v>4700</v>
      </c>
      <c r="E1771" s="74">
        <v>1</v>
      </c>
      <c r="G1771" s="74">
        <v>1</v>
      </c>
      <c r="K1771" s="74">
        <v>1</v>
      </c>
      <c r="Q1771" s="72"/>
      <c r="R1771" s="72"/>
      <c r="S1771" s="72"/>
      <c r="T1771" s="72"/>
      <c r="U1771" s="72"/>
      <c r="V1771" s="72"/>
      <c r="W1771" s="72"/>
      <c r="X1771" s="72"/>
      <c r="Y1771" s="72"/>
      <c r="Z1771" s="72"/>
      <c r="AA1771" s="72"/>
    </row>
    <row r="1772" spans="1:27" s="74" customFormat="1">
      <c r="A1772" s="72"/>
      <c r="B1772" s="72"/>
      <c r="C1772" s="72"/>
      <c r="D1772" s="6" t="s">
        <v>4706</v>
      </c>
      <c r="E1772" s="74">
        <v>1</v>
      </c>
      <c r="Q1772" s="72"/>
      <c r="R1772" s="72"/>
      <c r="S1772" s="72"/>
      <c r="T1772" s="72"/>
      <c r="U1772" s="72"/>
      <c r="V1772" s="72"/>
      <c r="W1772" s="72"/>
      <c r="X1772" s="72"/>
      <c r="Y1772" s="72"/>
      <c r="Z1772" s="72"/>
      <c r="AA1772" s="72"/>
    </row>
    <row r="1773" spans="1:27" s="74" customFormat="1">
      <c r="A1773" s="72"/>
      <c r="B1773" s="72"/>
      <c r="C1773" s="72"/>
      <c r="D1773" s="6" t="s">
        <v>4709</v>
      </c>
      <c r="H1773" s="74">
        <v>1</v>
      </c>
      <c r="Q1773" s="72"/>
      <c r="R1773" s="72"/>
      <c r="S1773" s="72"/>
      <c r="T1773" s="72"/>
      <c r="U1773" s="72"/>
      <c r="V1773" s="72"/>
      <c r="W1773" s="72"/>
      <c r="X1773" s="72"/>
      <c r="Y1773" s="72"/>
      <c r="Z1773" s="72"/>
      <c r="AA1773" s="72"/>
    </row>
    <row r="1774" spans="1:27" s="74" customFormat="1">
      <c r="A1774" s="72"/>
      <c r="B1774" s="72"/>
      <c r="C1774" s="72"/>
      <c r="D1774" s="6" t="s">
        <v>4712</v>
      </c>
      <c r="K1774" s="74">
        <v>1</v>
      </c>
      <c r="Q1774" s="72"/>
      <c r="R1774" s="72"/>
      <c r="S1774" s="72"/>
      <c r="T1774" s="72"/>
      <c r="U1774" s="72"/>
      <c r="V1774" s="72"/>
      <c r="W1774" s="72"/>
      <c r="X1774" s="72"/>
      <c r="Y1774" s="72"/>
      <c r="Z1774" s="72"/>
      <c r="AA1774" s="72"/>
    </row>
    <row r="1775" spans="1:27" s="74" customFormat="1">
      <c r="A1775" s="72"/>
      <c r="B1775" s="72"/>
      <c r="C1775" s="72"/>
      <c r="D1775" s="6" t="s">
        <v>4715</v>
      </c>
      <c r="Q1775" s="72"/>
      <c r="R1775" s="72"/>
      <c r="S1775" s="72"/>
      <c r="T1775" s="72">
        <v>1</v>
      </c>
      <c r="U1775" s="72"/>
      <c r="V1775" s="72"/>
      <c r="W1775" s="72"/>
      <c r="X1775" s="72"/>
      <c r="Y1775" s="72"/>
      <c r="Z1775" s="72"/>
      <c r="AA1775" s="72"/>
    </row>
    <row r="1776" spans="1:27" s="74" customFormat="1">
      <c r="A1776" s="72"/>
      <c r="B1776" s="72"/>
      <c r="C1776" s="72"/>
      <c r="D1776" s="6" t="s">
        <v>4720</v>
      </c>
      <c r="E1776" s="74">
        <v>1</v>
      </c>
      <c r="G1776" s="74">
        <v>1</v>
      </c>
      <c r="Q1776" s="72"/>
      <c r="R1776" s="72"/>
      <c r="S1776" s="72"/>
      <c r="T1776" s="72"/>
      <c r="U1776" s="72"/>
      <c r="V1776" s="72"/>
      <c r="W1776" s="72"/>
      <c r="X1776" s="72"/>
      <c r="Y1776" s="72"/>
      <c r="Z1776" s="72"/>
      <c r="AA1776" s="72"/>
    </row>
    <row r="1777" spans="1:27" s="74" customFormat="1">
      <c r="A1777" s="72"/>
      <c r="B1777" s="72"/>
      <c r="C1777" s="72"/>
      <c r="D1777" s="6" t="s">
        <v>4722</v>
      </c>
      <c r="N1777" s="74">
        <v>1</v>
      </c>
      <c r="Q1777" s="72"/>
      <c r="R1777" s="72"/>
      <c r="S1777" s="72"/>
      <c r="T1777" s="72"/>
      <c r="U1777" s="72"/>
      <c r="V1777" s="72"/>
      <c r="W1777" s="72"/>
      <c r="X1777" s="72"/>
      <c r="Y1777" s="72"/>
      <c r="Z1777" s="72"/>
      <c r="AA1777" s="72"/>
    </row>
    <row r="1778" spans="1:27" s="74" customFormat="1">
      <c r="A1778" s="72"/>
      <c r="B1778" s="72"/>
      <c r="C1778" s="72"/>
      <c r="D1778" s="6" t="s">
        <v>4725</v>
      </c>
      <c r="H1778" s="74">
        <v>1</v>
      </c>
      <c r="K1778" s="74">
        <v>1</v>
      </c>
      <c r="Q1778" s="72"/>
      <c r="R1778" s="72"/>
      <c r="S1778" s="72"/>
      <c r="T1778" s="72"/>
      <c r="U1778" s="72"/>
      <c r="V1778" s="72"/>
      <c r="W1778" s="72"/>
      <c r="X1778" s="72"/>
      <c r="Y1778" s="72"/>
      <c r="Z1778" s="72"/>
      <c r="AA1778" s="72"/>
    </row>
    <row r="1779" spans="1:27" s="74" customFormat="1">
      <c r="A1779" s="72"/>
      <c r="B1779" s="72"/>
      <c r="C1779" s="72"/>
      <c r="D1779" s="6" t="s">
        <v>4730</v>
      </c>
      <c r="F1779" s="74">
        <v>1</v>
      </c>
      <c r="L1779" s="74">
        <v>1</v>
      </c>
      <c r="Q1779" s="72">
        <v>1</v>
      </c>
      <c r="R1779" s="72"/>
      <c r="S1779" s="72"/>
      <c r="T1779" s="72"/>
      <c r="U1779" s="72"/>
      <c r="V1779" s="72"/>
      <c r="W1779" s="72"/>
      <c r="X1779" s="72"/>
      <c r="Y1779" s="72"/>
      <c r="Z1779" s="72"/>
      <c r="AA1779" s="72"/>
    </row>
    <row r="1780" spans="1:27" s="74" customFormat="1">
      <c r="A1780" s="72"/>
      <c r="B1780" s="72"/>
      <c r="C1780" s="72"/>
      <c r="D1780" s="6" t="s">
        <v>4733</v>
      </c>
      <c r="I1780" s="74">
        <v>1</v>
      </c>
      <c r="K1780" s="74">
        <v>1</v>
      </c>
      <c r="Q1780" s="72"/>
      <c r="R1780" s="72"/>
      <c r="S1780" s="72"/>
      <c r="T1780" s="72"/>
      <c r="U1780" s="72"/>
      <c r="V1780" s="72"/>
      <c r="W1780" s="72"/>
      <c r="X1780" s="72"/>
      <c r="Y1780" s="72"/>
      <c r="Z1780" s="72"/>
      <c r="AA1780" s="72"/>
    </row>
    <row r="1781" spans="1:27" s="74" customFormat="1">
      <c r="A1781" s="72"/>
      <c r="B1781" s="72"/>
      <c r="C1781" s="72"/>
      <c r="D1781" s="6" t="s">
        <v>4743</v>
      </c>
      <c r="Q1781" s="72"/>
      <c r="R1781" s="72"/>
      <c r="S1781" s="72"/>
      <c r="T1781" s="72"/>
      <c r="U1781" s="72"/>
      <c r="V1781" s="72"/>
      <c r="W1781" s="72"/>
      <c r="X1781" s="72"/>
      <c r="Y1781" s="72"/>
      <c r="Z1781" s="72"/>
      <c r="AA1781" s="72"/>
    </row>
    <row r="1782" spans="1:27" s="74" customFormat="1">
      <c r="A1782" s="72"/>
      <c r="B1782" s="72"/>
      <c r="C1782" s="72"/>
      <c r="D1782" s="6" t="s">
        <v>4747</v>
      </c>
      <c r="G1782" s="74">
        <v>1</v>
      </c>
      <c r="Q1782" s="72"/>
      <c r="R1782" s="72"/>
      <c r="S1782" s="72"/>
      <c r="T1782" s="72"/>
      <c r="U1782" s="72"/>
      <c r="V1782" s="72"/>
      <c r="W1782" s="72"/>
      <c r="X1782" s="72"/>
      <c r="Y1782" s="72"/>
      <c r="Z1782" s="72"/>
      <c r="AA1782" s="72"/>
    </row>
    <row r="1783" spans="1:27" s="74" customFormat="1">
      <c r="A1783" s="72"/>
      <c r="B1783" s="72"/>
      <c r="C1783" s="72"/>
      <c r="D1783" s="6" t="s">
        <v>4758</v>
      </c>
      <c r="E1783" s="74">
        <v>1</v>
      </c>
      <c r="F1783" s="74">
        <v>1</v>
      </c>
      <c r="Q1783" s="72"/>
      <c r="R1783" s="72"/>
      <c r="S1783" s="72"/>
      <c r="T1783" s="72"/>
      <c r="U1783" s="72"/>
      <c r="V1783" s="72"/>
      <c r="W1783" s="72"/>
      <c r="X1783" s="72"/>
      <c r="Y1783" s="72"/>
      <c r="Z1783" s="72"/>
      <c r="AA1783" s="72"/>
    </row>
    <row r="1784" spans="1:27" s="74" customFormat="1">
      <c r="A1784" s="72"/>
      <c r="B1784" s="72"/>
      <c r="C1784" s="72"/>
      <c r="D1784" s="6" t="s">
        <v>4761</v>
      </c>
      <c r="F1784" s="74">
        <v>1</v>
      </c>
      <c r="G1784" s="74">
        <v>1</v>
      </c>
      <c r="Q1784" s="72"/>
      <c r="R1784" s="72"/>
      <c r="S1784" s="72"/>
      <c r="T1784" s="72"/>
      <c r="U1784" s="72"/>
      <c r="V1784" s="72"/>
      <c r="W1784" s="72"/>
      <c r="X1784" s="72"/>
      <c r="Y1784" s="72"/>
      <c r="Z1784" s="72"/>
      <c r="AA1784" s="72"/>
    </row>
    <row r="1785" spans="1:27" s="74" customFormat="1">
      <c r="A1785" s="72"/>
      <c r="B1785" s="72"/>
      <c r="C1785" s="72"/>
      <c r="D1785" s="6" t="s">
        <v>4763</v>
      </c>
      <c r="M1785" s="74">
        <v>1</v>
      </c>
      <c r="Q1785" s="72"/>
      <c r="R1785" s="72"/>
      <c r="S1785" s="72"/>
      <c r="T1785" s="72"/>
      <c r="U1785" s="72"/>
      <c r="V1785" s="72"/>
      <c r="W1785" s="72"/>
      <c r="X1785" s="72"/>
      <c r="Y1785" s="72"/>
      <c r="Z1785" s="72"/>
      <c r="AA1785" s="72"/>
    </row>
    <row r="1786" spans="1:27" s="74" customFormat="1">
      <c r="A1786" s="72"/>
      <c r="B1786" s="72"/>
      <c r="C1786" s="72"/>
      <c r="D1786" s="6" t="s">
        <v>4766</v>
      </c>
      <c r="Q1786" s="72"/>
      <c r="R1786" s="72">
        <v>1</v>
      </c>
      <c r="S1786" s="72"/>
      <c r="T1786" s="72"/>
      <c r="U1786" s="72"/>
      <c r="V1786" s="72"/>
      <c r="W1786" s="72"/>
      <c r="X1786" s="72"/>
      <c r="Y1786" s="72"/>
      <c r="Z1786" s="72"/>
      <c r="AA1786" s="72"/>
    </row>
    <row r="1787" spans="1:27" s="74" customFormat="1">
      <c r="A1787" s="72"/>
      <c r="B1787" s="72"/>
      <c r="C1787" s="72"/>
      <c r="D1787" s="6" t="s">
        <v>4768</v>
      </c>
      <c r="K1787" s="74">
        <v>1</v>
      </c>
      <c r="M1787" s="74">
        <v>1</v>
      </c>
      <c r="Q1787" s="72"/>
      <c r="R1787" s="72"/>
      <c r="S1787" s="72"/>
      <c r="T1787" s="72"/>
      <c r="U1787" s="72"/>
      <c r="V1787" s="72"/>
      <c r="W1787" s="72"/>
      <c r="X1787" s="72"/>
      <c r="Y1787" s="72"/>
      <c r="Z1787" s="72"/>
      <c r="AA1787" s="72"/>
    </row>
    <row r="1788" spans="1:27" s="74" customFormat="1">
      <c r="A1788" s="72"/>
      <c r="B1788" s="72"/>
      <c r="C1788" s="72"/>
      <c r="D1788" s="6" t="s">
        <v>4770</v>
      </c>
      <c r="G1788" s="74">
        <v>1</v>
      </c>
      <c r="Q1788" s="72"/>
      <c r="R1788" s="72"/>
      <c r="S1788" s="72"/>
      <c r="T1788" s="72"/>
      <c r="U1788" s="72"/>
      <c r="V1788" s="72"/>
      <c r="W1788" s="72"/>
      <c r="X1788" s="72"/>
      <c r="Y1788" s="72"/>
      <c r="Z1788" s="72"/>
      <c r="AA1788" s="72"/>
    </row>
    <row r="1789" spans="1:27" s="74" customFormat="1">
      <c r="A1789" s="72"/>
      <c r="B1789" s="72"/>
      <c r="C1789" s="72"/>
      <c r="D1789" s="6" t="s">
        <v>4780</v>
      </c>
      <c r="F1789" s="74">
        <v>1</v>
      </c>
      <c r="G1789" s="74">
        <v>1</v>
      </c>
      <c r="L1789" s="74">
        <v>1</v>
      </c>
      <c r="Q1789" s="72"/>
      <c r="R1789" s="72"/>
      <c r="S1789" s="72"/>
      <c r="T1789" s="72"/>
      <c r="U1789" s="72"/>
      <c r="V1789" s="72"/>
      <c r="W1789" s="72"/>
      <c r="X1789" s="72"/>
      <c r="Y1789" s="72"/>
      <c r="Z1789" s="72"/>
      <c r="AA1789" s="72"/>
    </row>
    <row r="1790" spans="1:27" s="74" customFormat="1">
      <c r="A1790" s="72"/>
      <c r="B1790" s="72"/>
      <c r="C1790" s="72"/>
      <c r="D1790" s="6" t="s">
        <v>4783</v>
      </c>
      <c r="Q1790" s="72"/>
      <c r="R1790" s="72">
        <v>1</v>
      </c>
      <c r="S1790" s="72"/>
      <c r="T1790" s="72"/>
      <c r="U1790" s="72"/>
      <c r="V1790" s="72"/>
      <c r="W1790" s="72"/>
      <c r="X1790" s="72"/>
      <c r="Y1790" s="72"/>
      <c r="Z1790" s="72"/>
      <c r="AA1790" s="72"/>
    </row>
    <row r="1791" spans="1:27" s="74" customFormat="1">
      <c r="A1791" s="72"/>
      <c r="B1791" s="72"/>
      <c r="C1791" s="72"/>
      <c r="D1791" s="6" t="s">
        <v>4788</v>
      </c>
      <c r="G1791" s="74">
        <v>1</v>
      </c>
      <c r="Q1791" s="72"/>
      <c r="R1791" s="72"/>
      <c r="S1791" s="72"/>
      <c r="T1791" s="72"/>
      <c r="U1791" s="72"/>
      <c r="V1791" s="72"/>
      <c r="W1791" s="72"/>
      <c r="X1791" s="72"/>
      <c r="Y1791" s="72"/>
      <c r="Z1791" s="72"/>
      <c r="AA1791" s="72"/>
    </row>
    <row r="1792" spans="1:27" s="74" customFormat="1">
      <c r="A1792" s="72"/>
      <c r="B1792" s="72"/>
      <c r="C1792" s="72"/>
      <c r="D1792" s="6" t="s">
        <v>4793</v>
      </c>
      <c r="I1792" s="74">
        <v>1</v>
      </c>
      <c r="Q1792" s="72"/>
      <c r="R1792" s="72"/>
      <c r="S1792" s="72"/>
      <c r="T1792" s="72"/>
      <c r="U1792" s="72"/>
      <c r="V1792" s="72"/>
      <c r="W1792" s="72"/>
      <c r="X1792" s="72"/>
      <c r="Y1792" s="72"/>
      <c r="Z1792" s="72"/>
      <c r="AA1792" s="72"/>
    </row>
    <row r="1793" spans="1:27" s="74" customFormat="1">
      <c r="A1793" s="72"/>
      <c r="B1793" s="72"/>
      <c r="C1793" s="72"/>
      <c r="D1793" s="6" t="s">
        <v>4795</v>
      </c>
      <c r="I1793" s="74">
        <v>1</v>
      </c>
      <c r="M1793" s="74">
        <v>1</v>
      </c>
      <c r="Q1793" s="72"/>
      <c r="R1793" s="72"/>
      <c r="S1793" s="72"/>
      <c r="T1793" s="72"/>
      <c r="U1793" s="72"/>
      <c r="V1793" s="72"/>
      <c r="W1793" s="72"/>
      <c r="X1793" s="72"/>
      <c r="Y1793" s="72"/>
      <c r="Z1793" s="72"/>
      <c r="AA1793" s="72"/>
    </row>
    <row r="1794" spans="1:27" s="74" customFormat="1">
      <c r="A1794" s="72"/>
      <c r="B1794" s="72"/>
      <c r="C1794" s="72"/>
      <c r="D1794" s="6" t="s">
        <v>4798</v>
      </c>
      <c r="K1794" s="74">
        <v>1</v>
      </c>
      <c r="Q1794" s="72"/>
      <c r="R1794" s="72"/>
      <c r="S1794" s="72"/>
      <c r="T1794" s="72"/>
      <c r="U1794" s="72"/>
      <c r="V1794" s="72"/>
      <c r="W1794" s="72"/>
      <c r="X1794" s="72"/>
      <c r="Y1794" s="72"/>
      <c r="Z1794" s="72"/>
      <c r="AA1794" s="72"/>
    </row>
    <row r="1795" spans="1:27" s="74" customFormat="1">
      <c r="A1795" s="72"/>
      <c r="B1795" s="72"/>
      <c r="C1795" s="72"/>
      <c r="D1795" s="6" t="s">
        <v>4801</v>
      </c>
      <c r="K1795" s="74">
        <v>1</v>
      </c>
      <c r="L1795" s="74">
        <v>1</v>
      </c>
      <c r="Q1795" s="72"/>
      <c r="R1795" s="72"/>
      <c r="S1795" s="72"/>
      <c r="T1795" s="72"/>
      <c r="U1795" s="72"/>
      <c r="V1795" s="72"/>
      <c r="W1795" s="72"/>
      <c r="X1795" s="72"/>
      <c r="Y1795" s="72"/>
      <c r="Z1795" s="72"/>
      <c r="AA1795" s="72"/>
    </row>
    <row r="1796" spans="1:27" s="74" customFormat="1">
      <c r="A1796" s="72"/>
      <c r="B1796" s="72"/>
      <c r="C1796" s="72"/>
      <c r="D1796" s="6" t="s">
        <v>4804</v>
      </c>
      <c r="N1796" s="74">
        <v>1</v>
      </c>
      <c r="Q1796" s="72"/>
      <c r="R1796" s="72"/>
      <c r="S1796" s="72"/>
      <c r="T1796" s="72"/>
      <c r="U1796" s="72"/>
      <c r="V1796" s="72"/>
      <c r="W1796" s="72"/>
      <c r="X1796" s="72"/>
      <c r="Y1796" s="72"/>
      <c r="Z1796" s="72"/>
      <c r="AA1796" s="72"/>
    </row>
    <row r="1797" spans="1:27" s="74" customFormat="1">
      <c r="A1797" s="72"/>
      <c r="B1797" s="72"/>
      <c r="C1797" s="72"/>
      <c r="D1797" s="6" t="s">
        <v>4806</v>
      </c>
      <c r="E1797" s="74">
        <v>1</v>
      </c>
      <c r="K1797" s="74">
        <v>1</v>
      </c>
      <c r="Q1797" s="72"/>
      <c r="R1797" s="72"/>
      <c r="S1797" s="72"/>
      <c r="T1797" s="72"/>
      <c r="U1797" s="72"/>
      <c r="V1797" s="72"/>
      <c r="W1797" s="72"/>
      <c r="X1797" s="72"/>
      <c r="Y1797" s="72"/>
      <c r="Z1797" s="72"/>
      <c r="AA1797" s="72"/>
    </row>
    <row r="1798" spans="1:27" s="74" customFormat="1">
      <c r="A1798" s="72"/>
      <c r="B1798" s="72"/>
      <c r="C1798" s="72"/>
      <c r="D1798" s="6" t="s">
        <v>4811</v>
      </c>
      <c r="F1798" s="74">
        <v>1</v>
      </c>
      <c r="Q1798" s="72"/>
      <c r="R1798" s="72"/>
      <c r="S1798" s="72"/>
      <c r="T1798" s="72"/>
      <c r="U1798" s="72"/>
      <c r="V1798" s="72"/>
      <c r="W1798" s="72"/>
      <c r="X1798" s="72"/>
      <c r="Y1798" s="72"/>
      <c r="Z1798" s="72"/>
      <c r="AA1798" s="72"/>
    </row>
    <row r="1799" spans="1:27" s="74" customFormat="1">
      <c r="A1799" s="72"/>
      <c r="B1799" s="72"/>
      <c r="C1799" s="72"/>
      <c r="D1799" s="6" t="s">
        <v>4813</v>
      </c>
      <c r="G1799" s="74">
        <v>1</v>
      </c>
      <c r="Q1799" s="72"/>
      <c r="R1799" s="72"/>
      <c r="S1799" s="72"/>
      <c r="T1799" s="72"/>
      <c r="U1799" s="72"/>
      <c r="V1799" s="72"/>
      <c r="W1799" s="72"/>
      <c r="X1799" s="72"/>
      <c r="Y1799" s="72"/>
      <c r="Z1799" s="72"/>
      <c r="AA1799" s="72"/>
    </row>
    <row r="1800" spans="1:27" s="74" customFormat="1">
      <c r="A1800" s="72"/>
      <c r="B1800" s="72"/>
      <c r="C1800" s="72"/>
      <c r="D1800" s="6" t="s">
        <v>4823</v>
      </c>
      <c r="F1800" s="74">
        <v>1</v>
      </c>
      <c r="G1800" s="74">
        <v>1</v>
      </c>
      <c r="Q1800" s="72"/>
      <c r="R1800" s="72"/>
      <c r="S1800" s="72"/>
      <c r="T1800" s="72"/>
      <c r="U1800" s="72"/>
      <c r="V1800" s="72"/>
      <c r="W1800" s="72"/>
      <c r="X1800" s="72"/>
      <c r="Y1800" s="72"/>
      <c r="Z1800" s="72"/>
      <c r="AA1800" s="72"/>
    </row>
    <row r="1801" spans="1:27" s="74" customFormat="1">
      <c r="A1801" s="72"/>
      <c r="B1801" s="72"/>
      <c r="C1801" s="72"/>
      <c r="D1801" s="6" t="s">
        <v>4827</v>
      </c>
      <c r="I1801" s="74">
        <v>1</v>
      </c>
      <c r="Q1801" s="72"/>
      <c r="R1801" s="72"/>
      <c r="S1801" s="72"/>
      <c r="T1801" s="72"/>
      <c r="U1801" s="72"/>
      <c r="V1801" s="72"/>
      <c r="W1801" s="72"/>
      <c r="X1801" s="72"/>
      <c r="Y1801" s="72"/>
      <c r="Z1801" s="72"/>
      <c r="AA1801" s="72"/>
    </row>
    <row r="1802" spans="1:27" s="74" customFormat="1">
      <c r="A1802" s="72"/>
      <c r="B1802" s="72"/>
      <c r="C1802" s="72"/>
      <c r="D1802" s="6" t="s">
        <v>4828</v>
      </c>
      <c r="E1802" s="74">
        <v>1</v>
      </c>
      <c r="K1802" s="74">
        <v>1</v>
      </c>
      <c r="Q1802" s="72"/>
      <c r="R1802" s="72"/>
      <c r="S1802" s="72"/>
      <c r="T1802" s="72"/>
      <c r="U1802" s="72"/>
      <c r="V1802" s="72"/>
      <c r="W1802" s="72"/>
      <c r="X1802" s="72"/>
      <c r="Y1802" s="72"/>
      <c r="Z1802" s="72"/>
      <c r="AA1802" s="72"/>
    </row>
    <row r="1803" spans="1:27" s="74" customFormat="1">
      <c r="A1803" s="72"/>
      <c r="B1803" s="72"/>
      <c r="C1803" s="72"/>
      <c r="D1803" s="6" t="s">
        <v>4830</v>
      </c>
      <c r="E1803" s="74">
        <v>1</v>
      </c>
      <c r="M1803" s="74">
        <v>1</v>
      </c>
      <c r="Q1803" s="72"/>
      <c r="R1803" s="72"/>
      <c r="S1803" s="72"/>
      <c r="T1803" s="72"/>
      <c r="U1803" s="72"/>
      <c r="V1803" s="72"/>
      <c r="W1803" s="72"/>
      <c r="X1803" s="72"/>
      <c r="Y1803" s="72"/>
      <c r="Z1803" s="72"/>
      <c r="AA1803" s="72"/>
    </row>
    <row r="1804" spans="1:27" s="74" customFormat="1">
      <c r="A1804" s="72"/>
      <c r="B1804" s="72"/>
      <c r="C1804" s="72"/>
      <c r="D1804" s="6" t="s">
        <v>4841</v>
      </c>
      <c r="E1804" s="74">
        <v>1</v>
      </c>
      <c r="Q1804" s="72"/>
      <c r="R1804" s="72">
        <v>1</v>
      </c>
      <c r="S1804" s="72"/>
      <c r="T1804" s="72"/>
      <c r="U1804" s="72"/>
      <c r="V1804" s="72"/>
      <c r="W1804" s="72"/>
      <c r="X1804" s="72"/>
      <c r="Y1804" s="72"/>
      <c r="Z1804" s="72"/>
      <c r="AA1804" s="72"/>
    </row>
    <row r="1805" spans="1:27" s="74" customFormat="1">
      <c r="A1805" s="72"/>
      <c r="B1805" s="72"/>
      <c r="C1805" s="72"/>
      <c r="D1805" s="6" t="s">
        <v>4844</v>
      </c>
      <c r="K1805" s="74">
        <v>1</v>
      </c>
      <c r="M1805" s="74">
        <v>1</v>
      </c>
      <c r="Q1805" s="72"/>
      <c r="R1805" s="72"/>
      <c r="S1805" s="72"/>
      <c r="T1805" s="72"/>
      <c r="U1805" s="72"/>
      <c r="V1805" s="72"/>
      <c r="W1805" s="72"/>
      <c r="X1805" s="72"/>
      <c r="Y1805" s="72"/>
      <c r="Z1805" s="72"/>
      <c r="AA1805" s="72"/>
    </row>
    <row r="1806" spans="1:27" s="74" customFormat="1">
      <c r="A1806" s="72"/>
      <c r="B1806" s="72"/>
      <c r="C1806" s="72"/>
      <c r="D1806" s="6" t="s">
        <v>4851</v>
      </c>
      <c r="G1806" s="74">
        <v>1</v>
      </c>
      <c r="H1806" s="74">
        <v>1</v>
      </c>
      <c r="Q1806" s="72"/>
      <c r="R1806" s="72"/>
      <c r="S1806" s="72"/>
      <c r="T1806" s="72"/>
      <c r="U1806" s="72"/>
      <c r="V1806" s="72"/>
      <c r="W1806" s="72"/>
      <c r="X1806" s="72"/>
      <c r="Y1806" s="72"/>
      <c r="Z1806" s="72"/>
      <c r="AA1806" s="72"/>
    </row>
    <row r="1807" spans="1:27" s="74" customFormat="1">
      <c r="A1807" s="72"/>
      <c r="B1807" s="72"/>
      <c r="C1807" s="72"/>
      <c r="D1807" s="6" t="s">
        <v>4865</v>
      </c>
      <c r="G1807" s="74">
        <v>1</v>
      </c>
      <c r="Q1807" s="72"/>
      <c r="R1807" s="72"/>
      <c r="S1807" s="72"/>
      <c r="T1807" s="72"/>
      <c r="U1807" s="72"/>
      <c r="V1807" s="72"/>
      <c r="W1807" s="72"/>
      <c r="X1807" s="72"/>
      <c r="Y1807" s="72"/>
      <c r="Z1807" s="72"/>
      <c r="AA1807" s="72"/>
    </row>
    <row r="1808" spans="1:27" s="74" customFormat="1">
      <c r="A1808" s="72"/>
      <c r="B1808" s="72"/>
      <c r="C1808" s="72"/>
      <c r="D1808" s="6" t="s">
        <v>4867</v>
      </c>
      <c r="E1808" s="74">
        <v>1</v>
      </c>
      <c r="K1808" s="74">
        <v>1</v>
      </c>
      <c r="Q1808" s="72"/>
      <c r="R1808" s="72"/>
      <c r="S1808" s="72"/>
      <c r="T1808" s="72"/>
      <c r="U1808" s="72"/>
      <c r="V1808" s="72"/>
      <c r="W1808" s="72"/>
      <c r="X1808" s="72"/>
      <c r="Y1808" s="72"/>
      <c r="Z1808" s="72"/>
      <c r="AA1808" s="72"/>
    </row>
    <row r="1809" spans="1:27" s="74" customFormat="1">
      <c r="A1809" s="72"/>
      <c r="B1809" s="72"/>
      <c r="C1809" s="72"/>
      <c r="D1809" s="6" t="s">
        <v>4873</v>
      </c>
      <c r="I1809" s="74">
        <v>1</v>
      </c>
      <c r="Q1809" s="72"/>
      <c r="R1809" s="72"/>
      <c r="S1809" s="72"/>
      <c r="T1809" s="72"/>
      <c r="U1809" s="72"/>
      <c r="V1809" s="72"/>
      <c r="W1809" s="72"/>
      <c r="X1809" s="72"/>
      <c r="Y1809" s="72"/>
      <c r="Z1809" s="72"/>
      <c r="AA1809" s="72"/>
    </row>
    <row r="1810" spans="1:27" s="74" customFormat="1">
      <c r="A1810" s="72"/>
      <c r="B1810" s="72"/>
      <c r="C1810" s="72"/>
      <c r="D1810" s="6" t="s">
        <v>4876</v>
      </c>
      <c r="E1810" s="74">
        <v>1</v>
      </c>
      <c r="Q1810" s="72"/>
      <c r="R1810" s="72"/>
      <c r="S1810" s="72"/>
      <c r="T1810" s="72"/>
      <c r="U1810" s="72"/>
      <c r="V1810" s="72"/>
      <c r="W1810" s="72"/>
      <c r="X1810" s="72"/>
      <c r="Y1810" s="72"/>
      <c r="Z1810" s="72"/>
      <c r="AA1810" s="72"/>
    </row>
    <row r="1811" spans="1:27" s="74" customFormat="1">
      <c r="A1811" s="72"/>
      <c r="B1811" s="72"/>
      <c r="C1811" s="72"/>
      <c r="D1811" s="6" t="s">
        <v>4879</v>
      </c>
      <c r="K1811" s="74">
        <v>1</v>
      </c>
      <c r="L1811" s="74">
        <v>1</v>
      </c>
      <c r="Q1811" s="72"/>
      <c r="R1811" s="72"/>
      <c r="S1811" s="72"/>
      <c r="T1811" s="72">
        <v>1</v>
      </c>
      <c r="U1811" s="72"/>
      <c r="V1811" s="72"/>
      <c r="W1811" s="72"/>
      <c r="X1811" s="72"/>
      <c r="Y1811" s="72"/>
      <c r="Z1811" s="72"/>
      <c r="AA1811" s="72"/>
    </row>
    <row r="1812" spans="1:27" s="74" customFormat="1">
      <c r="A1812" s="72"/>
      <c r="B1812" s="72"/>
      <c r="C1812" s="72"/>
      <c r="D1812" s="6" t="s">
        <v>4882</v>
      </c>
      <c r="E1812" s="74">
        <v>1</v>
      </c>
      <c r="G1812" s="74">
        <v>1</v>
      </c>
      <c r="Q1812" s="72"/>
      <c r="R1812" s="72"/>
      <c r="S1812" s="72"/>
      <c r="T1812" s="72"/>
      <c r="U1812" s="72"/>
      <c r="V1812" s="72"/>
      <c r="W1812" s="72"/>
      <c r="X1812" s="72"/>
      <c r="Y1812" s="72"/>
      <c r="Z1812" s="72"/>
      <c r="AA1812" s="72"/>
    </row>
    <row r="1813" spans="1:27" s="74" customFormat="1">
      <c r="A1813" s="72"/>
      <c r="B1813" s="72"/>
      <c r="C1813" s="72"/>
      <c r="D1813" s="6" t="s">
        <v>4887</v>
      </c>
      <c r="G1813" s="74">
        <v>1</v>
      </c>
      <c r="Q1813" s="72"/>
      <c r="R1813" s="72"/>
      <c r="S1813" s="72"/>
      <c r="T1813" s="72"/>
      <c r="U1813" s="72"/>
      <c r="V1813" s="72"/>
      <c r="W1813" s="72"/>
      <c r="X1813" s="72"/>
      <c r="Y1813" s="72"/>
      <c r="Z1813" s="72"/>
      <c r="AA1813" s="72"/>
    </row>
    <row r="1814" spans="1:27" s="74" customFormat="1">
      <c r="A1814" s="72"/>
      <c r="B1814" s="72"/>
      <c r="C1814" s="72"/>
      <c r="D1814" s="6" t="s">
        <v>4891</v>
      </c>
      <c r="G1814" s="74">
        <v>1</v>
      </c>
      <c r="Q1814" s="72"/>
      <c r="R1814" s="72"/>
      <c r="S1814" s="72"/>
      <c r="T1814" s="72"/>
      <c r="U1814" s="72"/>
      <c r="V1814" s="72"/>
      <c r="W1814" s="72"/>
      <c r="X1814" s="72"/>
      <c r="Y1814" s="72"/>
      <c r="Z1814" s="72"/>
      <c r="AA1814" s="72"/>
    </row>
    <row r="1815" spans="1:27" s="74" customFormat="1">
      <c r="A1815" s="72"/>
      <c r="B1815" s="72"/>
      <c r="C1815" s="72"/>
      <c r="D1815" s="6" t="s">
        <v>4894</v>
      </c>
      <c r="K1815" s="74">
        <v>1</v>
      </c>
      <c r="Q1815" s="72"/>
      <c r="R1815" s="72"/>
      <c r="S1815" s="72"/>
      <c r="T1815" s="72"/>
      <c r="U1815" s="72"/>
      <c r="V1815" s="72"/>
      <c r="W1815" s="72"/>
      <c r="X1815" s="72"/>
      <c r="Y1815" s="72"/>
      <c r="Z1815" s="72"/>
      <c r="AA1815" s="72"/>
    </row>
    <row r="1816" spans="1:27" s="74" customFormat="1">
      <c r="A1816" s="72"/>
      <c r="B1816" s="72"/>
      <c r="C1816" s="72"/>
      <c r="D1816" s="6" t="s">
        <v>4896</v>
      </c>
      <c r="Q1816" s="72"/>
      <c r="R1816" s="72"/>
      <c r="S1816" s="72"/>
      <c r="T1816" s="72">
        <v>1</v>
      </c>
      <c r="U1816" s="72"/>
      <c r="V1816" s="72"/>
      <c r="W1816" s="72"/>
      <c r="X1816" s="72"/>
      <c r="Y1816" s="72"/>
      <c r="Z1816" s="72"/>
      <c r="AA1816" s="72"/>
    </row>
    <row r="1817" spans="1:27" s="74" customFormat="1">
      <c r="A1817" s="72"/>
      <c r="B1817" s="72"/>
      <c r="C1817" s="72"/>
      <c r="D1817" s="6" t="s">
        <v>4898</v>
      </c>
      <c r="E1817" s="74">
        <v>1</v>
      </c>
      <c r="F1817" s="74">
        <v>1</v>
      </c>
      <c r="Q1817" s="72"/>
      <c r="R1817" s="72"/>
      <c r="S1817" s="72"/>
      <c r="T1817" s="72"/>
      <c r="U1817" s="72"/>
      <c r="V1817" s="72"/>
      <c r="W1817" s="72"/>
      <c r="X1817" s="72"/>
      <c r="Y1817" s="72"/>
      <c r="Z1817" s="72"/>
      <c r="AA1817" s="72"/>
    </row>
    <row r="1818" spans="1:27" s="74" customFormat="1">
      <c r="A1818" s="72"/>
      <c r="B1818" s="72"/>
      <c r="C1818" s="72"/>
      <c r="D1818" s="6" t="s">
        <v>4902</v>
      </c>
      <c r="E1818" s="74">
        <v>1</v>
      </c>
      <c r="J1818" s="74">
        <v>1</v>
      </c>
      <c r="Q1818" s="72"/>
      <c r="R1818" s="72"/>
      <c r="S1818" s="72"/>
      <c r="T1818" s="72"/>
      <c r="U1818" s="72"/>
      <c r="V1818" s="72"/>
      <c r="W1818" s="72"/>
      <c r="X1818" s="72"/>
      <c r="Y1818" s="72"/>
      <c r="Z1818" s="72"/>
      <c r="AA1818" s="72"/>
    </row>
    <row r="1819" spans="1:27" s="74" customFormat="1">
      <c r="A1819" s="72"/>
      <c r="B1819" s="72"/>
      <c r="C1819" s="72"/>
      <c r="D1819" s="6" t="s">
        <v>4904</v>
      </c>
      <c r="G1819" s="74">
        <v>1</v>
      </c>
      <c r="Q1819" s="72"/>
      <c r="R1819" s="72"/>
      <c r="S1819" s="72"/>
      <c r="T1819" s="72"/>
      <c r="U1819" s="72"/>
      <c r="V1819" s="72"/>
      <c r="W1819" s="72"/>
      <c r="X1819" s="72"/>
      <c r="Y1819" s="72"/>
      <c r="Z1819" s="72"/>
      <c r="AA1819" s="72"/>
    </row>
    <row r="1820" spans="1:27" s="74" customFormat="1">
      <c r="A1820" s="72"/>
      <c r="B1820" s="72"/>
      <c r="C1820" s="72"/>
      <c r="D1820" s="6" t="s">
        <v>4910</v>
      </c>
      <c r="E1820" s="74">
        <v>1</v>
      </c>
      <c r="K1820" s="74">
        <v>1</v>
      </c>
      <c r="Q1820" s="72"/>
      <c r="R1820" s="72"/>
      <c r="S1820" s="72"/>
      <c r="T1820" s="72"/>
      <c r="U1820" s="72"/>
      <c r="V1820" s="72"/>
      <c r="W1820" s="72"/>
      <c r="X1820" s="72"/>
      <c r="Y1820" s="72"/>
      <c r="Z1820" s="72"/>
      <c r="AA1820" s="72"/>
    </row>
    <row r="1821" spans="1:27" s="74" customFormat="1">
      <c r="A1821" s="72"/>
      <c r="B1821" s="72"/>
      <c r="C1821" s="72"/>
      <c r="D1821" s="6" t="s">
        <v>4916</v>
      </c>
      <c r="K1821" s="74">
        <v>1</v>
      </c>
      <c r="N1821" s="74">
        <v>1</v>
      </c>
      <c r="Q1821" s="72"/>
      <c r="R1821" s="72"/>
      <c r="S1821" s="72"/>
      <c r="T1821" s="72"/>
      <c r="U1821" s="72"/>
      <c r="V1821" s="72"/>
      <c r="W1821" s="72"/>
      <c r="X1821" s="72"/>
      <c r="Y1821" s="72"/>
      <c r="Z1821" s="72"/>
      <c r="AA1821" s="72"/>
    </row>
    <row r="1822" spans="1:27" s="74" customFormat="1">
      <c r="A1822" s="72"/>
      <c r="B1822" s="72"/>
      <c r="C1822" s="72"/>
      <c r="D1822" s="6" t="s">
        <v>4922</v>
      </c>
      <c r="M1822" s="74">
        <v>1</v>
      </c>
      <c r="Q1822" s="72"/>
      <c r="R1822" s="72"/>
      <c r="S1822" s="72"/>
      <c r="T1822" s="72"/>
      <c r="U1822" s="72"/>
      <c r="V1822" s="72"/>
      <c r="W1822" s="72"/>
      <c r="X1822" s="72"/>
      <c r="Y1822" s="72"/>
      <c r="Z1822" s="72"/>
      <c r="AA1822" s="72"/>
    </row>
    <row r="1823" spans="1:27" s="74" customFormat="1">
      <c r="A1823" s="72"/>
      <c r="B1823" s="72"/>
      <c r="C1823" s="72"/>
      <c r="D1823" s="6" t="s">
        <v>4924</v>
      </c>
      <c r="E1823" s="74">
        <v>1</v>
      </c>
      <c r="F1823" s="74">
        <v>1</v>
      </c>
      <c r="Q1823" s="72"/>
      <c r="R1823" s="72"/>
      <c r="S1823" s="72"/>
      <c r="T1823" s="72"/>
      <c r="U1823" s="72"/>
      <c r="V1823" s="72"/>
      <c r="W1823" s="72"/>
      <c r="X1823" s="72"/>
      <c r="Y1823" s="72"/>
      <c r="Z1823" s="72"/>
      <c r="AA1823" s="72"/>
    </row>
    <row r="1824" spans="1:27" s="74" customFormat="1">
      <c r="A1824" s="72"/>
      <c r="B1824" s="72"/>
      <c r="C1824" s="72"/>
      <c r="D1824" s="6" t="s">
        <v>4927</v>
      </c>
      <c r="E1824" s="74">
        <v>1</v>
      </c>
      <c r="Q1824" s="72"/>
      <c r="R1824" s="72"/>
      <c r="S1824" s="72"/>
      <c r="T1824" s="72"/>
      <c r="U1824" s="72"/>
      <c r="V1824" s="72"/>
      <c r="W1824" s="72"/>
      <c r="X1824" s="72"/>
      <c r="Y1824" s="72"/>
      <c r="Z1824" s="72"/>
      <c r="AA1824" s="72"/>
    </row>
    <row r="1825" spans="1:27" s="74" customFormat="1">
      <c r="A1825" s="72"/>
      <c r="B1825" s="72"/>
      <c r="C1825" s="72"/>
      <c r="D1825" s="6" t="s">
        <v>4930</v>
      </c>
      <c r="E1825" s="74">
        <v>1</v>
      </c>
      <c r="K1825" s="74">
        <v>1</v>
      </c>
      <c r="M1825" s="74">
        <v>1</v>
      </c>
      <c r="Q1825" s="72"/>
      <c r="R1825" s="72"/>
      <c r="S1825" s="72"/>
      <c r="T1825" s="72"/>
      <c r="U1825" s="72"/>
      <c r="V1825" s="72"/>
      <c r="W1825" s="72"/>
      <c r="X1825" s="72"/>
      <c r="Y1825" s="72"/>
      <c r="Z1825" s="72"/>
      <c r="AA1825" s="72"/>
    </row>
    <row r="1826" spans="1:27" s="74" customFormat="1">
      <c r="A1826" s="72"/>
      <c r="B1826" s="72"/>
      <c r="C1826" s="72"/>
      <c r="D1826" s="6" t="s">
        <v>4933</v>
      </c>
      <c r="I1826" s="74">
        <v>1</v>
      </c>
      <c r="Q1826" s="72"/>
      <c r="R1826" s="72"/>
      <c r="S1826" s="72"/>
      <c r="T1826" s="72"/>
      <c r="U1826" s="72"/>
      <c r="V1826" s="72"/>
      <c r="W1826" s="72"/>
      <c r="X1826" s="72"/>
      <c r="Y1826" s="72"/>
      <c r="Z1826" s="72"/>
      <c r="AA1826" s="72"/>
    </row>
    <row r="1827" spans="1:27" s="74" customFormat="1">
      <c r="A1827" s="72"/>
      <c r="B1827" s="72"/>
      <c r="C1827" s="72"/>
      <c r="D1827" s="6" t="s">
        <v>4940</v>
      </c>
      <c r="E1827" s="74">
        <v>1</v>
      </c>
      <c r="F1827" s="74">
        <v>1</v>
      </c>
      <c r="Q1827" s="72"/>
      <c r="R1827" s="72"/>
      <c r="S1827" s="72"/>
      <c r="T1827" s="72"/>
      <c r="U1827" s="72"/>
      <c r="V1827" s="72"/>
      <c r="W1827" s="72"/>
      <c r="X1827" s="72"/>
      <c r="Y1827" s="72"/>
      <c r="Z1827" s="72"/>
      <c r="AA1827" s="72"/>
    </row>
    <row r="1828" spans="1:27" s="74" customFormat="1">
      <c r="A1828" s="72"/>
      <c r="B1828" s="72"/>
      <c r="C1828" s="72"/>
      <c r="D1828" s="6" t="s">
        <v>4942</v>
      </c>
      <c r="M1828" s="74">
        <v>1</v>
      </c>
      <c r="Q1828" s="72"/>
      <c r="R1828" s="72"/>
      <c r="S1828" s="72"/>
      <c r="T1828" s="72"/>
      <c r="U1828" s="72"/>
      <c r="V1828" s="72"/>
      <c r="W1828" s="72"/>
      <c r="X1828" s="72"/>
      <c r="Y1828" s="72"/>
      <c r="Z1828" s="72"/>
      <c r="AA1828" s="72"/>
    </row>
    <row r="1829" spans="1:27" s="74" customFormat="1">
      <c r="A1829" s="72"/>
      <c r="B1829" s="72"/>
      <c r="C1829" s="72"/>
      <c r="D1829" s="6" t="s">
        <v>4944</v>
      </c>
      <c r="G1829" s="74">
        <v>1</v>
      </c>
      <c r="N1829" s="74">
        <v>1</v>
      </c>
      <c r="Q1829" s="72"/>
      <c r="R1829" s="72"/>
      <c r="S1829" s="72"/>
      <c r="T1829" s="72"/>
      <c r="U1829" s="72"/>
      <c r="V1829" s="72"/>
      <c r="W1829" s="72"/>
      <c r="X1829" s="72"/>
      <c r="Y1829" s="72"/>
      <c r="Z1829" s="72"/>
      <c r="AA1829" s="72"/>
    </row>
    <row r="1830" spans="1:27" s="74" customFormat="1">
      <c r="A1830" s="72"/>
      <c r="B1830" s="72"/>
      <c r="C1830" s="72"/>
      <c r="D1830" s="6" t="s">
        <v>4947</v>
      </c>
      <c r="H1830" s="74">
        <v>1</v>
      </c>
      <c r="Q1830" s="72"/>
      <c r="R1830" s="72"/>
      <c r="S1830" s="72"/>
      <c r="T1830" s="72"/>
      <c r="U1830" s="72"/>
      <c r="V1830" s="72"/>
      <c r="W1830" s="72"/>
      <c r="X1830" s="72"/>
      <c r="Y1830" s="72"/>
      <c r="Z1830" s="72"/>
      <c r="AA1830" s="72"/>
    </row>
    <row r="1831" spans="1:27" s="74" customFormat="1">
      <c r="A1831" s="72"/>
      <c r="B1831" s="72"/>
      <c r="C1831" s="72"/>
      <c r="D1831" s="6" t="s">
        <v>4950</v>
      </c>
      <c r="E1831" s="74">
        <v>1</v>
      </c>
      <c r="Q1831" s="72"/>
      <c r="R1831" s="72"/>
      <c r="S1831" s="72"/>
      <c r="T1831" s="72"/>
      <c r="U1831" s="72"/>
      <c r="V1831" s="72"/>
      <c r="W1831" s="72"/>
      <c r="X1831" s="72"/>
      <c r="Y1831" s="72"/>
      <c r="Z1831" s="72"/>
      <c r="AA1831" s="72"/>
    </row>
    <row r="1832" spans="1:27" s="74" customFormat="1">
      <c r="A1832" s="72"/>
      <c r="B1832" s="72"/>
      <c r="C1832" s="72"/>
      <c r="D1832" s="6" t="s">
        <v>4952</v>
      </c>
      <c r="H1832" s="74">
        <v>1</v>
      </c>
      <c r="Q1832" s="72"/>
      <c r="R1832" s="72"/>
      <c r="S1832" s="72"/>
      <c r="T1832" s="72"/>
      <c r="U1832" s="72"/>
      <c r="V1832" s="72"/>
      <c r="W1832" s="72"/>
      <c r="X1832" s="72"/>
      <c r="Y1832" s="72"/>
      <c r="Z1832" s="72"/>
      <c r="AA1832" s="72"/>
    </row>
    <row r="1833" spans="1:27" s="74" customFormat="1">
      <c r="A1833" s="72"/>
      <c r="B1833" s="72"/>
      <c r="C1833" s="72"/>
      <c r="D1833" s="6" t="s">
        <v>4959</v>
      </c>
      <c r="G1833" s="74">
        <v>1</v>
      </c>
      <c r="Q1833" s="72"/>
      <c r="R1833" s="72"/>
      <c r="S1833" s="72"/>
      <c r="T1833" s="72"/>
      <c r="U1833" s="72"/>
      <c r="V1833" s="72"/>
      <c r="W1833" s="72"/>
      <c r="X1833" s="72"/>
      <c r="Y1833" s="72"/>
      <c r="Z1833" s="72"/>
      <c r="AA1833" s="72"/>
    </row>
    <row r="1834" spans="1:27" s="74" customFormat="1">
      <c r="A1834" s="72"/>
      <c r="B1834" s="72"/>
      <c r="C1834" s="72"/>
      <c r="D1834" s="6" t="s">
        <v>4961</v>
      </c>
      <c r="K1834" s="74">
        <v>1</v>
      </c>
      <c r="Q1834" s="72"/>
      <c r="R1834" s="72"/>
      <c r="S1834" s="72"/>
      <c r="T1834" s="72"/>
      <c r="U1834" s="72"/>
      <c r="V1834" s="72"/>
      <c r="W1834" s="72"/>
      <c r="X1834" s="72"/>
      <c r="Y1834" s="72"/>
      <c r="Z1834" s="72"/>
      <c r="AA1834" s="72"/>
    </row>
    <row r="1835" spans="1:27" s="74" customFormat="1">
      <c r="A1835" s="72"/>
      <c r="B1835" s="72"/>
      <c r="C1835" s="72"/>
      <c r="D1835" s="6" t="s">
        <v>4963</v>
      </c>
      <c r="G1835" s="74">
        <v>1</v>
      </c>
      <c r="Q1835" s="72"/>
      <c r="R1835" s="72"/>
      <c r="S1835" s="72"/>
      <c r="T1835" s="72"/>
      <c r="U1835" s="72"/>
      <c r="V1835" s="72"/>
      <c r="W1835" s="72"/>
      <c r="X1835" s="72"/>
      <c r="Y1835" s="72"/>
      <c r="Z1835" s="72"/>
      <c r="AA1835" s="72"/>
    </row>
    <row r="1836" spans="1:27" s="74" customFormat="1">
      <c r="A1836" s="72"/>
      <c r="B1836" s="72"/>
      <c r="C1836" s="72"/>
      <c r="D1836" s="6" t="s">
        <v>4968</v>
      </c>
      <c r="Q1836" s="72"/>
      <c r="R1836" s="72"/>
      <c r="S1836" s="72"/>
      <c r="T1836" s="72">
        <v>1</v>
      </c>
      <c r="U1836" s="72"/>
      <c r="V1836" s="72"/>
      <c r="W1836" s="72"/>
      <c r="X1836" s="72"/>
      <c r="Y1836" s="72"/>
      <c r="Z1836" s="72"/>
      <c r="AA1836" s="72"/>
    </row>
    <row r="1837" spans="1:27" s="74" customFormat="1">
      <c r="A1837" s="72"/>
      <c r="B1837" s="72"/>
      <c r="C1837" s="72"/>
      <c r="D1837" s="6" t="s">
        <v>4973</v>
      </c>
      <c r="L1837" s="74">
        <v>1</v>
      </c>
      <c r="Q1837" s="72"/>
      <c r="R1837" s="72"/>
      <c r="S1837" s="72"/>
      <c r="T1837" s="72"/>
      <c r="U1837" s="72"/>
      <c r="V1837" s="72"/>
      <c r="W1837" s="72"/>
      <c r="X1837" s="72"/>
      <c r="Y1837" s="72"/>
      <c r="Z1837" s="72"/>
      <c r="AA1837" s="72"/>
    </row>
    <row r="1838" spans="1:27" s="74" customFormat="1">
      <c r="A1838" s="72"/>
      <c r="B1838" s="72"/>
      <c r="C1838" s="72"/>
      <c r="D1838" s="6" t="s">
        <v>4982</v>
      </c>
      <c r="E1838" s="74">
        <v>1</v>
      </c>
      <c r="Q1838" s="72"/>
      <c r="R1838" s="72"/>
      <c r="S1838" s="72"/>
      <c r="T1838" s="72"/>
      <c r="U1838" s="72"/>
      <c r="V1838" s="72"/>
      <c r="W1838" s="72"/>
      <c r="X1838" s="72"/>
      <c r="Y1838" s="72"/>
      <c r="Z1838" s="72"/>
      <c r="AA1838" s="72"/>
    </row>
    <row r="1839" spans="1:27" s="74" customFormat="1">
      <c r="A1839" s="72"/>
      <c r="B1839" s="72"/>
      <c r="C1839" s="72"/>
      <c r="D1839" s="6" t="s">
        <v>4986</v>
      </c>
      <c r="M1839" s="74">
        <v>1</v>
      </c>
      <c r="Q1839" s="72"/>
      <c r="R1839" s="72"/>
      <c r="S1839" s="72">
        <v>1</v>
      </c>
      <c r="T1839" s="72"/>
      <c r="U1839" s="72"/>
      <c r="V1839" s="72"/>
      <c r="W1839" s="72"/>
      <c r="X1839" s="72"/>
      <c r="Y1839" s="72"/>
      <c r="Z1839" s="72"/>
      <c r="AA1839" s="72"/>
    </row>
    <row r="1840" spans="1:27" s="74" customFormat="1">
      <c r="A1840" s="72"/>
      <c r="B1840" s="72"/>
      <c r="C1840" s="72"/>
      <c r="D1840" s="6" t="s">
        <v>4989</v>
      </c>
      <c r="G1840" s="74">
        <v>1</v>
      </c>
      <c r="Q1840" s="72"/>
      <c r="R1840" s="72"/>
      <c r="S1840" s="72"/>
      <c r="T1840" s="72"/>
      <c r="U1840" s="72"/>
      <c r="V1840" s="72"/>
      <c r="W1840" s="72"/>
      <c r="X1840" s="72"/>
      <c r="Y1840" s="72"/>
      <c r="Z1840" s="72"/>
      <c r="AA1840" s="72"/>
    </row>
    <row r="1841" spans="1:27" s="74" customFormat="1">
      <c r="A1841" s="72"/>
      <c r="B1841" s="72"/>
      <c r="C1841" s="72"/>
      <c r="D1841" s="6" t="s">
        <v>4991</v>
      </c>
      <c r="E1841" s="74">
        <v>1</v>
      </c>
      <c r="Q1841" s="72"/>
      <c r="R1841" s="72"/>
      <c r="S1841" s="72"/>
      <c r="T1841" s="72"/>
      <c r="U1841" s="72"/>
      <c r="V1841" s="72"/>
      <c r="W1841" s="72"/>
      <c r="X1841" s="72"/>
      <c r="Y1841" s="72"/>
      <c r="Z1841" s="72"/>
      <c r="AA1841" s="72"/>
    </row>
    <row r="1842" spans="1:27" s="74" customFormat="1">
      <c r="A1842" s="72"/>
      <c r="B1842" s="72"/>
      <c r="C1842" s="72"/>
      <c r="D1842" s="6" t="s">
        <v>4993</v>
      </c>
      <c r="L1842" s="74">
        <v>1</v>
      </c>
      <c r="Q1842" s="72"/>
      <c r="R1842" s="72"/>
      <c r="S1842" s="72"/>
      <c r="T1842" s="72"/>
      <c r="U1842" s="72"/>
      <c r="V1842" s="72"/>
      <c r="W1842" s="72"/>
      <c r="X1842" s="72"/>
      <c r="Y1842" s="72"/>
      <c r="Z1842" s="72"/>
      <c r="AA1842" s="72"/>
    </row>
    <row r="1843" spans="1:27" s="74" customFormat="1">
      <c r="A1843" s="72"/>
      <c r="B1843" s="72"/>
      <c r="C1843" s="72"/>
      <c r="D1843" s="6" t="s">
        <v>4995</v>
      </c>
      <c r="K1843" s="74">
        <v>1</v>
      </c>
      <c r="Q1843" s="72"/>
      <c r="R1843" s="72"/>
      <c r="S1843" s="72"/>
      <c r="T1843" s="72"/>
      <c r="U1843" s="72"/>
      <c r="V1843" s="72"/>
      <c r="W1843" s="72"/>
      <c r="X1843" s="72"/>
      <c r="Y1843" s="72"/>
      <c r="Z1843" s="72"/>
      <c r="AA1843" s="72"/>
    </row>
    <row r="1844" spans="1:27" s="74" customFormat="1">
      <c r="A1844" s="72"/>
      <c r="B1844" s="72"/>
      <c r="C1844" s="72"/>
      <c r="D1844" s="6" t="s">
        <v>5001</v>
      </c>
      <c r="E1844" s="74">
        <v>1</v>
      </c>
      <c r="K1844" s="74">
        <v>1</v>
      </c>
      <c r="Q1844" s="72"/>
      <c r="R1844" s="72"/>
      <c r="S1844" s="72"/>
      <c r="T1844" s="72"/>
      <c r="U1844" s="72"/>
      <c r="V1844" s="72"/>
      <c r="W1844" s="72"/>
      <c r="X1844" s="72"/>
      <c r="Y1844" s="72"/>
      <c r="Z1844" s="72"/>
      <c r="AA1844" s="72"/>
    </row>
    <row r="1845" spans="1:27" s="74" customFormat="1">
      <c r="A1845" s="72"/>
      <c r="B1845" s="72"/>
      <c r="C1845" s="72"/>
      <c r="D1845" s="6" t="s">
        <v>5004</v>
      </c>
      <c r="E1845" s="74">
        <v>1</v>
      </c>
      <c r="M1845" s="74">
        <v>1</v>
      </c>
      <c r="Q1845" s="72"/>
      <c r="R1845" s="72"/>
      <c r="S1845" s="72"/>
      <c r="T1845" s="72"/>
      <c r="U1845" s="72"/>
      <c r="V1845" s="72"/>
      <c r="W1845" s="72"/>
      <c r="X1845" s="72"/>
      <c r="Y1845" s="72"/>
      <c r="Z1845" s="72"/>
      <c r="AA1845" s="72"/>
    </row>
    <row r="1846" spans="1:27" s="74" customFormat="1">
      <c r="A1846" s="72"/>
      <c r="B1846" s="72"/>
      <c r="C1846" s="72"/>
      <c r="D1846" s="6" t="s">
        <v>5009</v>
      </c>
      <c r="O1846" s="74">
        <v>1</v>
      </c>
      <c r="Q1846" s="72"/>
      <c r="R1846" s="72"/>
      <c r="S1846" s="72"/>
      <c r="T1846" s="72"/>
      <c r="U1846" s="72"/>
      <c r="V1846" s="72"/>
      <c r="W1846" s="72"/>
      <c r="X1846" s="72"/>
      <c r="Y1846" s="72"/>
      <c r="Z1846" s="72"/>
      <c r="AA1846" s="72"/>
    </row>
    <row r="1847" spans="1:27" s="74" customFormat="1">
      <c r="A1847" s="72"/>
      <c r="B1847" s="72"/>
      <c r="C1847" s="72"/>
      <c r="D1847" s="6" t="s">
        <v>5012</v>
      </c>
      <c r="K1847" s="74">
        <v>1</v>
      </c>
      <c r="Q1847" s="72"/>
      <c r="R1847" s="72"/>
      <c r="S1847" s="72"/>
      <c r="T1847" s="72"/>
      <c r="U1847" s="72"/>
      <c r="V1847" s="72"/>
      <c r="W1847" s="72"/>
      <c r="X1847" s="72"/>
      <c r="Y1847" s="72"/>
      <c r="Z1847" s="72"/>
      <c r="AA1847" s="72"/>
    </row>
    <row r="1848" spans="1:27" s="74" customFormat="1">
      <c r="A1848" s="72"/>
      <c r="B1848" s="72"/>
      <c r="C1848" s="72"/>
      <c r="D1848" s="6" t="s">
        <v>5018</v>
      </c>
      <c r="L1848" s="74">
        <v>1</v>
      </c>
      <c r="Q1848" s="72"/>
      <c r="R1848" s="72"/>
      <c r="S1848" s="72"/>
      <c r="T1848" s="72"/>
      <c r="U1848" s="72"/>
      <c r="V1848" s="72"/>
      <c r="W1848" s="72"/>
      <c r="X1848" s="72"/>
      <c r="Y1848" s="72"/>
      <c r="Z1848" s="72"/>
      <c r="AA1848" s="72"/>
    </row>
    <row r="1849" spans="1:27" s="74" customFormat="1">
      <c r="A1849" s="72"/>
      <c r="B1849" s="72"/>
      <c r="C1849" s="72"/>
      <c r="D1849" s="6" t="s">
        <v>5020</v>
      </c>
      <c r="K1849" s="74">
        <v>1</v>
      </c>
      <c r="Q1849" s="72"/>
      <c r="R1849" s="72"/>
      <c r="S1849" s="72"/>
      <c r="T1849" s="72"/>
      <c r="U1849" s="72"/>
      <c r="V1849" s="72"/>
      <c r="W1849" s="72"/>
      <c r="X1849" s="72"/>
      <c r="Y1849" s="72"/>
      <c r="Z1849" s="72"/>
      <c r="AA1849" s="72"/>
    </row>
    <row r="1850" spans="1:27" s="74" customFormat="1">
      <c r="A1850" s="72"/>
      <c r="B1850" s="72"/>
      <c r="C1850" s="72"/>
      <c r="D1850" s="6" t="s">
        <v>5023</v>
      </c>
      <c r="K1850" s="74">
        <v>1</v>
      </c>
      <c r="M1850" s="74">
        <v>1</v>
      </c>
      <c r="Q1850" s="72"/>
      <c r="R1850" s="72"/>
      <c r="S1850" s="72"/>
      <c r="T1850" s="72"/>
      <c r="U1850" s="72"/>
      <c r="V1850" s="72"/>
      <c r="W1850" s="72"/>
      <c r="X1850" s="72"/>
      <c r="Y1850" s="72"/>
      <c r="Z1850" s="72"/>
      <c r="AA1850" s="72"/>
    </row>
    <row r="1851" spans="1:27" s="74" customFormat="1">
      <c r="A1851" s="72"/>
      <c r="B1851" s="72"/>
      <c r="C1851" s="72"/>
      <c r="D1851" s="6" t="s">
        <v>5025</v>
      </c>
      <c r="Q1851" s="72"/>
      <c r="R1851" s="72"/>
      <c r="S1851" s="72"/>
      <c r="T1851" s="72">
        <v>1</v>
      </c>
      <c r="U1851" s="72"/>
      <c r="V1851" s="72"/>
      <c r="W1851" s="72"/>
      <c r="X1851" s="72"/>
      <c r="Y1851" s="72"/>
      <c r="Z1851" s="72"/>
      <c r="AA1851" s="72"/>
    </row>
    <row r="1852" spans="1:27" s="74" customFormat="1">
      <c r="A1852" s="72"/>
      <c r="B1852" s="72"/>
      <c r="C1852" s="72"/>
      <c r="D1852" s="6" t="s">
        <v>5028</v>
      </c>
      <c r="M1852" s="74">
        <v>1</v>
      </c>
      <c r="Q1852" s="72"/>
      <c r="R1852" s="72"/>
      <c r="S1852" s="72"/>
      <c r="T1852" s="72"/>
      <c r="U1852" s="72"/>
      <c r="V1852" s="72"/>
      <c r="W1852" s="72"/>
      <c r="X1852" s="72"/>
      <c r="Y1852" s="72"/>
      <c r="Z1852" s="72"/>
      <c r="AA1852" s="72"/>
    </row>
    <row r="1853" spans="1:27" s="74" customFormat="1">
      <c r="A1853" s="72"/>
      <c r="B1853" s="72"/>
      <c r="C1853" s="72"/>
      <c r="D1853" s="6" t="s">
        <v>5040</v>
      </c>
      <c r="G1853" s="74">
        <v>1</v>
      </c>
      <c r="Q1853" s="72"/>
      <c r="R1853" s="72"/>
      <c r="S1853" s="72"/>
      <c r="T1853" s="72"/>
      <c r="U1853" s="72"/>
      <c r="V1853" s="72"/>
      <c r="W1853" s="72"/>
      <c r="X1853" s="72"/>
      <c r="Y1853" s="72"/>
      <c r="Z1853" s="72"/>
      <c r="AA1853" s="72"/>
    </row>
    <row r="1854" spans="1:27" s="74" customFormat="1">
      <c r="A1854" s="72"/>
      <c r="B1854" s="72"/>
      <c r="C1854" s="72"/>
      <c r="D1854" s="6" t="s">
        <v>5044</v>
      </c>
      <c r="K1854" s="74">
        <v>1</v>
      </c>
      <c r="Q1854" s="72"/>
      <c r="R1854" s="72"/>
      <c r="S1854" s="72"/>
      <c r="T1854" s="72"/>
      <c r="U1854" s="72"/>
      <c r="V1854" s="72"/>
      <c r="W1854" s="72"/>
      <c r="X1854" s="72"/>
      <c r="Y1854" s="72"/>
      <c r="Z1854" s="72"/>
      <c r="AA1854" s="72"/>
    </row>
    <row r="1855" spans="1:27" s="74" customFormat="1">
      <c r="A1855" s="72"/>
      <c r="B1855" s="72"/>
      <c r="C1855" s="72"/>
      <c r="D1855" s="6" t="s">
        <v>5046</v>
      </c>
      <c r="F1855" s="74">
        <v>1</v>
      </c>
      <c r="M1855" s="74">
        <v>1</v>
      </c>
      <c r="Q1855" s="72"/>
      <c r="R1855" s="72"/>
      <c r="S1855" s="72"/>
      <c r="T1855" s="72"/>
      <c r="U1855" s="72"/>
      <c r="V1855" s="72"/>
      <c r="W1855" s="72"/>
      <c r="X1855" s="72"/>
      <c r="Y1855" s="72"/>
      <c r="Z1855" s="72"/>
      <c r="AA1855" s="72"/>
    </row>
    <row r="1856" spans="1:27" s="74" customFormat="1">
      <c r="A1856" s="72"/>
      <c r="B1856" s="72"/>
      <c r="C1856" s="72"/>
      <c r="D1856" s="6" t="s">
        <v>5052</v>
      </c>
      <c r="H1856" s="74">
        <v>1</v>
      </c>
      <c r="Q1856" s="72"/>
      <c r="R1856" s="72"/>
      <c r="S1856" s="72"/>
      <c r="T1856" s="72"/>
      <c r="U1856" s="72"/>
      <c r="V1856" s="72"/>
      <c r="W1856" s="72"/>
      <c r="X1856" s="72"/>
      <c r="Y1856" s="72"/>
      <c r="Z1856" s="72"/>
      <c r="AA1856" s="72"/>
    </row>
    <row r="1857" spans="1:27" s="74" customFormat="1">
      <c r="A1857" s="72"/>
      <c r="B1857" s="72"/>
      <c r="C1857" s="72"/>
      <c r="D1857" s="6" t="s">
        <v>5056</v>
      </c>
      <c r="E1857" s="74">
        <v>1</v>
      </c>
      <c r="F1857" s="74">
        <v>1</v>
      </c>
      <c r="Q1857" s="72"/>
      <c r="R1857" s="72"/>
      <c r="S1857" s="72"/>
      <c r="T1857" s="72"/>
      <c r="U1857" s="72"/>
      <c r="V1857" s="72"/>
      <c r="W1857" s="72"/>
      <c r="X1857" s="72"/>
      <c r="Y1857" s="72"/>
      <c r="Z1857" s="72"/>
      <c r="AA1857" s="72"/>
    </row>
    <row r="1858" spans="1:27" s="74" customFormat="1">
      <c r="A1858" s="72"/>
      <c r="B1858" s="72"/>
      <c r="C1858" s="72"/>
      <c r="D1858" s="6" t="s">
        <v>5059</v>
      </c>
      <c r="I1858" s="74">
        <v>1</v>
      </c>
      <c r="L1858" s="74">
        <v>1</v>
      </c>
      <c r="Q1858" s="72"/>
      <c r="R1858" s="72"/>
      <c r="S1858" s="72"/>
      <c r="T1858" s="72"/>
      <c r="U1858" s="72"/>
      <c r="V1858" s="72"/>
      <c r="W1858" s="72"/>
      <c r="X1858" s="72"/>
      <c r="Y1858" s="72"/>
      <c r="Z1858" s="72"/>
      <c r="AA1858" s="72"/>
    </row>
    <row r="1859" spans="1:27" s="74" customFormat="1">
      <c r="A1859" s="72"/>
      <c r="B1859" s="72"/>
      <c r="C1859" s="72"/>
      <c r="D1859" s="6" t="s">
        <v>5065</v>
      </c>
      <c r="F1859" s="74">
        <v>1</v>
      </c>
      <c r="Q1859" s="72"/>
      <c r="R1859" s="72"/>
      <c r="S1859" s="72"/>
      <c r="T1859" s="72"/>
      <c r="U1859" s="72"/>
      <c r="V1859" s="72"/>
      <c r="W1859" s="72"/>
      <c r="X1859" s="72"/>
      <c r="Y1859" s="72"/>
      <c r="Z1859" s="72"/>
      <c r="AA1859" s="72"/>
    </row>
    <row r="1860" spans="1:27" s="74" customFormat="1">
      <c r="A1860" s="72"/>
      <c r="B1860" s="72"/>
      <c r="C1860" s="72"/>
      <c r="D1860" s="6" t="s">
        <v>5068</v>
      </c>
      <c r="M1860" s="74">
        <v>1</v>
      </c>
      <c r="Q1860" s="72"/>
      <c r="R1860" s="72"/>
      <c r="S1860" s="72"/>
      <c r="T1860" s="72"/>
      <c r="U1860" s="72"/>
      <c r="V1860" s="72"/>
      <c r="W1860" s="72"/>
      <c r="X1860" s="72"/>
      <c r="Y1860" s="72"/>
      <c r="Z1860" s="72"/>
      <c r="AA1860" s="72"/>
    </row>
    <row r="1861" spans="1:27" s="74" customFormat="1">
      <c r="A1861" s="72"/>
      <c r="B1861" s="72"/>
      <c r="C1861" s="72"/>
      <c r="D1861" s="6" t="s">
        <v>5070</v>
      </c>
      <c r="L1861" s="74">
        <v>1</v>
      </c>
      <c r="Q1861" s="72"/>
      <c r="R1861" s="72"/>
      <c r="S1861" s="72"/>
      <c r="T1861" s="72"/>
      <c r="U1861" s="72"/>
      <c r="V1861" s="72"/>
      <c r="W1861" s="72"/>
      <c r="X1861" s="72"/>
      <c r="Y1861" s="72"/>
      <c r="Z1861" s="72"/>
      <c r="AA1861" s="72"/>
    </row>
    <row r="1862" spans="1:27" s="74" customFormat="1">
      <c r="A1862" s="72"/>
      <c r="B1862" s="72"/>
      <c r="C1862" s="72"/>
      <c r="D1862" s="6" t="s">
        <v>5074</v>
      </c>
      <c r="L1862" s="74">
        <v>1</v>
      </c>
      <c r="Q1862" s="72"/>
      <c r="R1862" s="72"/>
      <c r="S1862" s="72"/>
      <c r="T1862" s="72"/>
      <c r="U1862" s="72"/>
      <c r="V1862" s="72"/>
      <c r="W1862" s="72"/>
      <c r="X1862" s="72"/>
      <c r="Y1862" s="72"/>
      <c r="Z1862" s="72"/>
      <c r="AA1862" s="72"/>
    </row>
    <row r="1863" spans="1:27" s="74" customFormat="1">
      <c r="A1863" s="72"/>
      <c r="B1863" s="72"/>
      <c r="C1863" s="72"/>
      <c r="D1863" s="6" t="s">
        <v>5076</v>
      </c>
      <c r="H1863" s="74">
        <v>1</v>
      </c>
      <c r="K1863" s="74">
        <v>1</v>
      </c>
      <c r="Q1863" s="72"/>
      <c r="R1863" s="72"/>
      <c r="S1863" s="72"/>
      <c r="T1863" s="72"/>
      <c r="U1863" s="72"/>
      <c r="V1863" s="72"/>
      <c r="W1863" s="72"/>
      <c r="X1863" s="72"/>
      <c r="Y1863" s="72"/>
      <c r="Z1863" s="72"/>
      <c r="AA1863" s="72"/>
    </row>
    <row r="1864" spans="1:27" s="74" customFormat="1">
      <c r="A1864" s="72"/>
      <c r="B1864" s="72"/>
      <c r="C1864" s="72"/>
      <c r="D1864" s="6" t="s">
        <v>5078</v>
      </c>
      <c r="E1864" s="74">
        <v>1</v>
      </c>
      <c r="I1864" s="74">
        <v>1</v>
      </c>
      <c r="Q1864" s="72"/>
      <c r="R1864" s="72"/>
      <c r="S1864" s="72"/>
      <c r="T1864" s="72"/>
      <c r="U1864" s="72"/>
      <c r="V1864" s="72"/>
      <c r="W1864" s="72"/>
      <c r="X1864" s="72"/>
      <c r="Y1864" s="72"/>
      <c r="Z1864" s="72"/>
      <c r="AA1864" s="72"/>
    </row>
    <row r="1865" spans="1:27" s="74" customFormat="1">
      <c r="A1865" s="72"/>
      <c r="B1865" s="72"/>
      <c r="C1865" s="72"/>
      <c r="D1865" s="6" t="s">
        <v>5080</v>
      </c>
      <c r="L1865" s="74">
        <v>1</v>
      </c>
      <c r="Q1865" s="72"/>
      <c r="R1865" s="72"/>
      <c r="S1865" s="72"/>
      <c r="T1865" s="72"/>
      <c r="U1865" s="72"/>
      <c r="V1865" s="72"/>
      <c r="W1865" s="72"/>
      <c r="X1865" s="72"/>
      <c r="Y1865" s="72"/>
      <c r="Z1865" s="72"/>
      <c r="AA1865" s="72"/>
    </row>
    <row r="1866" spans="1:27" s="74" customFormat="1">
      <c r="A1866" s="72"/>
      <c r="B1866" s="72"/>
      <c r="C1866" s="72"/>
      <c r="D1866" s="6" t="s">
        <v>5083</v>
      </c>
      <c r="K1866" s="74">
        <v>1</v>
      </c>
      <c r="Q1866" s="72"/>
      <c r="R1866" s="72"/>
      <c r="S1866" s="72"/>
      <c r="T1866" s="72"/>
      <c r="U1866" s="72"/>
      <c r="V1866" s="72"/>
      <c r="W1866" s="72"/>
      <c r="X1866" s="72"/>
      <c r="Y1866" s="72"/>
      <c r="Z1866" s="72"/>
      <c r="AA1866" s="72"/>
    </row>
    <row r="1867" spans="1:27" s="74" customFormat="1">
      <c r="A1867" s="72"/>
      <c r="B1867" s="72"/>
      <c r="C1867" s="72"/>
      <c r="D1867" s="6" t="s">
        <v>5085</v>
      </c>
      <c r="N1867" s="74">
        <v>1</v>
      </c>
      <c r="Q1867" s="72"/>
      <c r="R1867" s="72"/>
      <c r="S1867" s="72"/>
      <c r="T1867" s="72"/>
      <c r="U1867" s="72"/>
      <c r="V1867" s="72"/>
      <c r="W1867" s="72"/>
      <c r="X1867" s="72"/>
      <c r="Y1867" s="72"/>
      <c r="Z1867" s="72"/>
      <c r="AA1867" s="72"/>
    </row>
    <row r="1868" spans="1:27" s="74" customFormat="1">
      <c r="A1868" s="72"/>
      <c r="B1868" s="72"/>
      <c r="C1868" s="72"/>
      <c r="D1868" s="6" t="s">
        <v>5088</v>
      </c>
      <c r="Q1868" s="72"/>
      <c r="R1868" s="72"/>
      <c r="S1868" s="72"/>
      <c r="T1868" s="72">
        <v>1</v>
      </c>
      <c r="U1868" s="72"/>
      <c r="V1868" s="72"/>
      <c r="W1868" s="72"/>
      <c r="X1868" s="72"/>
      <c r="Y1868" s="72"/>
      <c r="Z1868" s="72"/>
      <c r="AA1868" s="72"/>
    </row>
    <row r="1869" spans="1:27" s="74" customFormat="1">
      <c r="A1869" s="72"/>
      <c r="B1869" s="72"/>
      <c r="C1869" s="72"/>
      <c r="D1869" s="6" t="s">
        <v>5091</v>
      </c>
      <c r="N1869" s="74">
        <v>1</v>
      </c>
      <c r="Q1869" s="72"/>
      <c r="R1869" s="72"/>
      <c r="S1869" s="72"/>
      <c r="T1869" s="72"/>
      <c r="U1869" s="72"/>
      <c r="V1869" s="72"/>
      <c r="W1869" s="72"/>
      <c r="X1869" s="72"/>
      <c r="Y1869" s="72"/>
      <c r="Z1869" s="72"/>
      <c r="AA1869" s="72"/>
    </row>
    <row r="1870" spans="1:27" s="74" customFormat="1">
      <c r="A1870" s="72"/>
      <c r="B1870" s="72"/>
      <c r="C1870" s="72"/>
      <c r="D1870" s="6" t="s">
        <v>5093</v>
      </c>
      <c r="F1870" s="74">
        <v>1</v>
      </c>
      <c r="Q1870" s="72"/>
      <c r="R1870" s="72"/>
      <c r="S1870" s="72"/>
      <c r="T1870" s="72"/>
      <c r="U1870" s="72"/>
      <c r="V1870" s="72"/>
      <c r="W1870" s="72"/>
      <c r="X1870" s="72"/>
      <c r="Y1870" s="72"/>
      <c r="Z1870" s="72"/>
      <c r="AA1870" s="72"/>
    </row>
    <row r="1871" spans="1:27" s="74" customFormat="1">
      <c r="A1871" s="72"/>
      <c r="B1871" s="72"/>
      <c r="C1871" s="72"/>
      <c r="D1871" s="6" t="s">
        <v>5095</v>
      </c>
      <c r="E1871" s="74">
        <v>1</v>
      </c>
      <c r="F1871" s="74">
        <v>1</v>
      </c>
      <c r="Q1871" s="72"/>
      <c r="R1871" s="72"/>
      <c r="S1871" s="72"/>
      <c r="T1871" s="72"/>
      <c r="U1871" s="72"/>
      <c r="V1871" s="72"/>
      <c r="W1871" s="72"/>
      <c r="X1871" s="72"/>
      <c r="Y1871" s="72"/>
      <c r="Z1871" s="72"/>
      <c r="AA1871" s="72"/>
    </row>
    <row r="1872" spans="1:27" s="74" customFormat="1">
      <c r="A1872" s="72"/>
      <c r="B1872" s="72"/>
      <c r="C1872" s="72"/>
      <c r="D1872" s="6" t="s">
        <v>5100</v>
      </c>
      <c r="K1872" s="74">
        <v>1</v>
      </c>
      <c r="Q1872" s="72"/>
      <c r="R1872" s="72"/>
      <c r="S1872" s="72"/>
      <c r="T1872" s="72"/>
      <c r="U1872" s="72"/>
      <c r="V1872" s="72"/>
      <c r="W1872" s="72"/>
      <c r="X1872" s="72"/>
      <c r="Y1872" s="72"/>
      <c r="Z1872" s="72"/>
      <c r="AA1872" s="72"/>
    </row>
    <row r="1873" spans="1:27" s="74" customFormat="1">
      <c r="A1873" s="72"/>
      <c r="B1873" s="72"/>
      <c r="C1873" s="72"/>
      <c r="D1873" s="6" t="s">
        <v>5104</v>
      </c>
      <c r="F1873" s="74">
        <v>1</v>
      </c>
      <c r="M1873" s="74">
        <v>1</v>
      </c>
      <c r="Q1873" s="72"/>
      <c r="R1873" s="72"/>
      <c r="S1873" s="72"/>
      <c r="T1873" s="72"/>
      <c r="U1873" s="72"/>
      <c r="V1873" s="72"/>
      <c r="W1873" s="72"/>
      <c r="X1873" s="72"/>
      <c r="Y1873" s="72"/>
      <c r="Z1873" s="72"/>
      <c r="AA1873" s="72"/>
    </row>
    <row r="1874" spans="1:27" s="74" customFormat="1">
      <c r="A1874" s="72"/>
      <c r="B1874" s="72"/>
      <c r="C1874" s="72"/>
      <c r="D1874" s="6" t="s">
        <v>5110</v>
      </c>
      <c r="G1874" s="74">
        <v>1</v>
      </c>
      <c r="Q1874" s="72"/>
      <c r="R1874" s="72"/>
      <c r="S1874" s="72"/>
      <c r="T1874" s="72"/>
      <c r="U1874" s="72"/>
      <c r="V1874" s="72"/>
      <c r="W1874" s="72"/>
      <c r="X1874" s="72"/>
      <c r="Y1874" s="72"/>
      <c r="Z1874" s="72"/>
      <c r="AA1874" s="72"/>
    </row>
    <row r="1875" spans="1:27" s="74" customFormat="1">
      <c r="A1875" s="72"/>
      <c r="B1875" s="72"/>
      <c r="C1875" s="72"/>
      <c r="D1875" s="6" t="s">
        <v>5113</v>
      </c>
      <c r="G1875" s="74">
        <v>1</v>
      </c>
      <c r="N1875" s="74">
        <v>1</v>
      </c>
      <c r="Q1875" s="72"/>
      <c r="R1875" s="72"/>
      <c r="S1875" s="72"/>
      <c r="T1875" s="72"/>
      <c r="U1875" s="72"/>
      <c r="V1875" s="72"/>
      <c r="W1875" s="72"/>
      <c r="X1875" s="72"/>
      <c r="Y1875" s="72"/>
      <c r="Z1875" s="72"/>
      <c r="AA1875" s="72"/>
    </row>
    <row r="1876" spans="1:27" s="74" customFormat="1">
      <c r="A1876" s="72"/>
      <c r="B1876" s="72"/>
      <c r="C1876" s="72"/>
      <c r="D1876" s="6" t="s">
        <v>5118</v>
      </c>
      <c r="L1876" s="74">
        <v>1</v>
      </c>
      <c r="Q1876" s="72"/>
      <c r="R1876" s="72"/>
      <c r="S1876" s="72"/>
      <c r="T1876" s="72"/>
      <c r="U1876" s="72"/>
      <c r="V1876" s="72"/>
      <c r="W1876" s="72"/>
      <c r="X1876" s="72"/>
      <c r="Y1876" s="72"/>
      <c r="Z1876" s="72"/>
      <c r="AA1876" s="72"/>
    </row>
    <row r="1877" spans="1:27" s="74" customFormat="1">
      <c r="A1877" s="72"/>
      <c r="B1877" s="72"/>
      <c r="C1877" s="72"/>
      <c r="D1877" s="6" t="s">
        <v>5120</v>
      </c>
      <c r="N1877" s="74">
        <v>1</v>
      </c>
      <c r="Q1877" s="72"/>
      <c r="R1877" s="72"/>
      <c r="S1877" s="72"/>
      <c r="T1877" s="72"/>
      <c r="U1877" s="72"/>
      <c r="V1877" s="72"/>
      <c r="W1877" s="72"/>
      <c r="X1877" s="72"/>
      <c r="Y1877" s="72"/>
      <c r="Z1877" s="72"/>
      <c r="AA1877" s="72"/>
    </row>
    <row r="1878" spans="1:27" s="74" customFormat="1">
      <c r="A1878" s="72"/>
      <c r="B1878" s="72"/>
      <c r="C1878" s="72"/>
      <c r="D1878" s="6" t="s">
        <v>5126</v>
      </c>
      <c r="M1878" s="74">
        <v>1</v>
      </c>
      <c r="Q1878" s="72"/>
      <c r="R1878" s="72"/>
      <c r="S1878" s="72"/>
      <c r="T1878" s="72"/>
      <c r="U1878" s="72"/>
      <c r="V1878" s="72"/>
      <c r="W1878" s="72"/>
      <c r="X1878" s="72"/>
      <c r="Y1878" s="72"/>
      <c r="Z1878" s="72"/>
      <c r="AA1878" s="72"/>
    </row>
    <row r="1879" spans="1:27" s="74" customFormat="1">
      <c r="A1879" s="72"/>
      <c r="B1879" s="72"/>
      <c r="C1879" s="72"/>
      <c r="D1879" s="6" t="s">
        <v>5131</v>
      </c>
      <c r="G1879" s="74">
        <v>1</v>
      </c>
      <c r="Q1879" s="72"/>
      <c r="R1879" s="72"/>
      <c r="S1879" s="72"/>
      <c r="T1879" s="72"/>
      <c r="U1879" s="72"/>
      <c r="V1879" s="72"/>
      <c r="W1879" s="72"/>
      <c r="X1879" s="72"/>
      <c r="Y1879" s="72"/>
      <c r="Z1879" s="72"/>
      <c r="AA1879" s="72"/>
    </row>
    <row r="1880" spans="1:27" s="74" customFormat="1">
      <c r="A1880" s="72"/>
      <c r="B1880" s="72"/>
      <c r="C1880" s="72"/>
      <c r="D1880" s="6" t="s">
        <v>5138</v>
      </c>
      <c r="P1880" s="74">
        <v>1</v>
      </c>
      <c r="Q1880" s="72"/>
      <c r="R1880" s="72"/>
      <c r="S1880" s="72"/>
      <c r="T1880" s="72"/>
      <c r="U1880" s="72"/>
      <c r="V1880" s="72"/>
      <c r="W1880" s="72"/>
      <c r="X1880" s="72"/>
      <c r="Y1880" s="72"/>
      <c r="Z1880" s="72"/>
      <c r="AA1880" s="72"/>
    </row>
    <row r="1881" spans="1:27" s="74" customFormat="1">
      <c r="A1881" s="72"/>
      <c r="B1881" s="72"/>
      <c r="C1881" s="72"/>
      <c r="D1881" s="6" t="s">
        <v>5141</v>
      </c>
      <c r="Q1881" s="72"/>
      <c r="R1881" s="72"/>
      <c r="S1881" s="72"/>
      <c r="T1881" s="72">
        <v>1</v>
      </c>
      <c r="U1881" s="72"/>
      <c r="V1881" s="72"/>
      <c r="W1881" s="72"/>
      <c r="X1881" s="72"/>
      <c r="Y1881" s="72"/>
      <c r="Z1881" s="72"/>
      <c r="AA1881" s="72"/>
    </row>
    <row r="1882" spans="1:27" s="74" customFormat="1">
      <c r="A1882" s="72"/>
      <c r="B1882" s="72"/>
      <c r="C1882" s="72"/>
      <c r="D1882" s="6" t="s">
        <v>5145</v>
      </c>
      <c r="N1882" s="74">
        <v>1</v>
      </c>
      <c r="Q1882" s="72"/>
      <c r="R1882" s="72"/>
      <c r="S1882" s="72"/>
      <c r="T1882" s="72"/>
      <c r="U1882" s="72"/>
      <c r="V1882" s="72"/>
      <c r="W1882" s="72"/>
      <c r="X1882" s="72"/>
      <c r="Y1882" s="72"/>
      <c r="Z1882" s="72"/>
      <c r="AA1882" s="72"/>
    </row>
    <row r="1883" spans="1:27" s="74" customFormat="1">
      <c r="A1883" s="72"/>
      <c r="B1883" s="72"/>
      <c r="C1883" s="72"/>
      <c r="D1883" s="6" t="s">
        <v>5147</v>
      </c>
      <c r="K1883" s="74">
        <v>1</v>
      </c>
      <c r="Q1883" s="72"/>
      <c r="R1883" s="72"/>
      <c r="S1883" s="72"/>
      <c r="T1883" s="72"/>
      <c r="U1883" s="72"/>
      <c r="V1883" s="72"/>
      <c r="W1883" s="72"/>
      <c r="X1883" s="72"/>
      <c r="Y1883" s="72"/>
      <c r="Z1883" s="72"/>
      <c r="AA1883" s="72"/>
    </row>
    <row r="1884" spans="1:27" s="74" customFormat="1">
      <c r="A1884" s="72"/>
      <c r="B1884" s="72"/>
      <c r="C1884" s="72"/>
      <c r="D1884" s="6" t="s">
        <v>5149</v>
      </c>
      <c r="Q1884" s="72"/>
      <c r="R1884" s="72"/>
      <c r="S1884" s="72">
        <v>1</v>
      </c>
      <c r="T1884" s="72">
        <v>1</v>
      </c>
      <c r="U1884" s="72"/>
      <c r="V1884" s="72"/>
      <c r="W1884" s="72"/>
      <c r="X1884" s="72"/>
      <c r="Y1884" s="72"/>
      <c r="Z1884" s="72"/>
      <c r="AA1884" s="72"/>
    </row>
    <row r="1885" spans="1:27" s="74" customFormat="1">
      <c r="A1885" s="72"/>
      <c r="B1885" s="72"/>
      <c r="C1885" s="72"/>
      <c r="D1885" s="6" t="s">
        <v>5151</v>
      </c>
      <c r="H1885" s="74">
        <v>1</v>
      </c>
      <c r="I1885" s="74">
        <v>1</v>
      </c>
      <c r="Q1885" s="72"/>
      <c r="R1885" s="72"/>
      <c r="S1885" s="72"/>
      <c r="T1885" s="72"/>
      <c r="U1885" s="72"/>
      <c r="V1885" s="72"/>
      <c r="W1885" s="72"/>
      <c r="X1885" s="72"/>
      <c r="Y1885" s="72"/>
      <c r="Z1885" s="72"/>
      <c r="AA1885" s="72"/>
    </row>
    <row r="1886" spans="1:27" s="74" customFormat="1">
      <c r="A1886" s="72"/>
      <c r="B1886" s="72"/>
      <c r="C1886" s="72"/>
      <c r="D1886" s="6" t="s">
        <v>5155</v>
      </c>
      <c r="G1886" s="74">
        <v>1</v>
      </c>
      <c r="Q1886" s="72"/>
      <c r="R1886" s="72"/>
      <c r="S1886" s="72"/>
      <c r="T1886" s="72"/>
      <c r="U1886" s="72"/>
      <c r="V1886" s="72"/>
      <c r="W1886" s="72"/>
      <c r="X1886" s="72"/>
      <c r="Y1886" s="72"/>
      <c r="Z1886" s="72"/>
      <c r="AA1886" s="72"/>
    </row>
    <row r="1887" spans="1:27" s="74" customFormat="1">
      <c r="A1887" s="72"/>
      <c r="B1887" s="72"/>
      <c r="C1887" s="72"/>
      <c r="D1887" s="6" t="s">
        <v>5158</v>
      </c>
      <c r="O1887" s="74">
        <v>1</v>
      </c>
      <c r="Q1887" s="72"/>
      <c r="R1887" s="72"/>
      <c r="S1887" s="72"/>
      <c r="T1887" s="72"/>
      <c r="U1887" s="72"/>
      <c r="V1887" s="72"/>
      <c r="W1887" s="72"/>
      <c r="X1887" s="72"/>
      <c r="Y1887" s="72"/>
      <c r="Z1887" s="72"/>
      <c r="AA1887" s="72"/>
    </row>
    <row r="1888" spans="1:27" s="74" customFormat="1">
      <c r="A1888" s="72"/>
      <c r="B1888" s="72"/>
      <c r="C1888" s="72"/>
      <c r="D1888" s="6" t="s">
        <v>5162</v>
      </c>
      <c r="E1888" s="74">
        <v>1</v>
      </c>
      <c r="K1888" s="74">
        <v>1</v>
      </c>
      <c r="Q1888" s="72"/>
      <c r="R1888" s="72"/>
      <c r="S1888" s="72"/>
      <c r="T1888" s="72"/>
      <c r="U1888" s="72"/>
      <c r="V1888" s="72"/>
      <c r="W1888" s="72"/>
      <c r="X1888" s="72"/>
      <c r="Y1888" s="72"/>
      <c r="Z1888" s="72"/>
      <c r="AA1888" s="72"/>
    </row>
    <row r="1889" spans="1:27" s="74" customFormat="1">
      <c r="A1889" s="72"/>
      <c r="B1889" s="72"/>
      <c r="C1889" s="72"/>
      <c r="D1889" s="6" t="s">
        <v>5164</v>
      </c>
      <c r="E1889" s="74">
        <v>1</v>
      </c>
      <c r="G1889" s="74">
        <v>1</v>
      </c>
      <c r="Q1889" s="72"/>
      <c r="R1889" s="72"/>
      <c r="S1889" s="72"/>
      <c r="T1889" s="72"/>
      <c r="U1889" s="72"/>
      <c r="V1889" s="72"/>
      <c r="W1889" s="72"/>
      <c r="X1889" s="72"/>
      <c r="Y1889" s="72"/>
      <c r="Z1889" s="72"/>
      <c r="AA1889" s="72"/>
    </row>
    <row r="1890" spans="1:27" s="74" customFormat="1">
      <c r="A1890" s="72"/>
      <c r="B1890" s="72"/>
      <c r="C1890" s="72"/>
      <c r="D1890" s="6" t="s">
        <v>5166</v>
      </c>
      <c r="G1890" s="74">
        <v>1</v>
      </c>
      <c r="K1890" s="74">
        <v>1</v>
      </c>
      <c r="Q1890" s="72"/>
      <c r="R1890" s="72"/>
      <c r="S1890" s="72"/>
      <c r="T1890" s="72"/>
      <c r="U1890" s="72"/>
      <c r="V1890" s="72"/>
      <c r="W1890" s="72"/>
      <c r="X1890" s="72"/>
      <c r="Y1890" s="72"/>
      <c r="Z1890" s="72"/>
      <c r="AA1890" s="72"/>
    </row>
    <row r="1891" spans="1:27" s="74" customFormat="1">
      <c r="A1891" s="72"/>
      <c r="B1891" s="72"/>
      <c r="C1891" s="72"/>
      <c r="D1891" s="6" t="s">
        <v>5175</v>
      </c>
      <c r="E1891" s="74">
        <v>1</v>
      </c>
      <c r="K1891" s="74">
        <v>1</v>
      </c>
      <c r="Q1891" s="72"/>
      <c r="R1891" s="72"/>
      <c r="S1891" s="72"/>
      <c r="T1891" s="72"/>
      <c r="U1891" s="72"/>
      <c r="V1891" s="72"/>
      <c r="W1891" s="72"/>
      <c r="X1891" s="72"/>
      <c r="Y1891" s="72"/>
      <c r="Z1891" s="72"/>
      <c r="AA1891" s="72"/>
    </row>
    <row r="1892" spans="1:27" s="74" customFormat="1">
      <c r="A1892" s="72"/>
      <c r="B1892" s="72"/>
      <c r="C1892" s="72"/>
      <c r="D1892" s="6" t="s">
        <v>5179</v>
      </c>
      <c r="H1892" s="74">
        <v>1</v>
      </c>
      <c r="Q1892" s="72">
        <v>1</v>
      </c>
      <c r="R1892" s="72"/>
      <c r="S1892" s="72"/>
      <c r="T1892" s="72"/>
      <c r="U1892" s="72"/>
      <c r="V1892" s="72"/>
      <c r="W1892" s="72"/>
      <c r="X1892" s="72"/>
      <c r="Y1892" s="72"/>
      <c r="Z1892" s="72"/>
      <c r="AA1892" s="72"/>
    </row>
    <row r="1893" spans="1:27" s="74" customFormat="1">
      <c r="A1893" s="72"/>
      <c r="B1893" s="72"/>
      <c r="C1893" s="72"/>
      <c r="D1893" s="6" t="s">
        <v>5181</v>
      </c>
      <c r="E1893" s="74">
        <v>1</v>
      </c>
      <c r="G1893" s="74">
        <v>1</v>
      </c>
      <c r="M1893" s="74">
        <v>1</v>
      </c>
      <c r="Q1893" s="72"/>
      <c r="R1893" s="72"/>
      <c r="S1893" s="72"/>
      <c r="T1893" s="72"/>
      <c r="U1893" s="72"/>
      <c r="V1893" s="72"/>
      <c r="W1893" s="72"/>
      <c r="X1893" s="72"/>
      <c r="Y1893" s="72"/>
      <c r="Z1893" s="72"/>
      <c r="AA1893" s="72"/>
    </row>
    <row r="1894" spans="1:27" s="74" customFormat="1">
      <c r="A1894" s="72"/>
      <c r="B1894" s="72"/>
      <c r="C1894" s="72"/>
      <c r="D1894" s="6" t="s">
        <v>5183</v>
      </c>
      <c r="M1894" s="74">
        <v>1</v>
      </c>
      <c r="Q1894" s="72"/>
      <c r="R1894" s="72"/>
      <c r="S1894" s="72"/>
      <c r="T1894" s="72"/>
      <c r="U1894" s="72"/>
      <c r="V1894" s="72"/>
      <c r="W1894" s="72"/>
      <c r="X1894" s="72"/>
      <c r="Y1894" s="72"/>
      <c r="Z1894" s="72"/>
      <c r="AA1894" s="72"/>
    </row>
    <row r="1895" spans="1:27" s="74" customFormat="1">
      <c r="A1895" s="72"/>
      <c r="B1895" s="72"/>
      <c r="C1895" s="72"/>
      <c r="D1895" s="6" t="s">
        <v>5185</v>
      </c>
      <c r="G1895" s="74">
        <v>1</v>
      </c>
      <c r="Q1895" s="72"/>
      <c r="R1895" s="72"/>
      <c r="S1895" s="72"/>
      <c r="T1895" s="72"/>
      <c r="U1895" s="72"/>
      <c r="V1895" s="72"/>
      <c r="W1895" s="72"/>
      <c r="X1895" s="72"/>
      <c r="Y1895" s="72"/>
      <c r="Z1895" s="72"/>
      <c r="AA1895" s="72"/>
    </row>
    <row r="1896" spans="1:27" s="74" customFormat="1">
      <c r="A1896" s="72"/>
      <c r="B1896" s="72"/>
      <c r="C1896" s="72"/>
      <c r="D1896" s="6" t="s">
        <v>5188</v>
      </c>
      <c r="N1896" s="74">
        <v>1</v>
      </c>
      <c r="Q1896" s="72"/>
      <c r="R1896" s="72"/>
      <c r="S1896" s="72"/>
      <c r="T1896" s="72"/>
      <c r="U1896" s="72"/>
      <c r="V1896" s="72"/>
      <c r="W1896" s="72"/>
      <c r="X1896" s="72"/>
      <c r="Y1896" s="72"/>
      <c r="Z1896" s="72"/>
      <c r="AA1896" s="72"/>
    </row>
    <row r="1897" spans="1:27" s="74" customFormat="1">
      <c r="A1897" s="72"/>
      <c r="B1897" s="72"/>
      <c r="C1897" s="72"/>
      <c r="D1897" s="6" t="s">
        <v>5192</v>
      </c>
      <c r="K1897" s="74">
        <v>1</v>
      </c>
      <c r="Q1897" s="72"/>
      <c r="R1897" s="72"/>
      <c r="S1897" s="72"/>
      <c r="T1897" s="72"/>
      <c r="U1897" s="72"/>
      <c r="V1897" s="72"/>
      <c r="W1897" s="72"/>
      <c r="X1897" s="72"/>
      <c r="Y1897" s="72"/>
      <c r="Z1897" s="72"/>
      <c r="AA1897" s="72"/>
    </row>
    <row r="1898" spans="1:27" s="74" customFormat="1">
      <c r="A1898" s="72"/>
      <c r="B1898" s="72"/>
      <c r="C1898" s="72"/>
      <c r="D1898" s="6" t="s">
        <v>5196</v>
      </c>
      <c r="K1898" s="74">
        <v>1</v>
      </c>
      <c r="Q1898" s="72"/>
      <c r="R1898" s="72"/>
      <c r="S1898" s="72"/>
      <c r="T1898" s="72"/>
      <c r="U1898" s="72"/>
      <c r="V1898" s="72"/>
      <c r="W1898" s="72"/>
      <c r="X1898" s="72"/>
      <c r="Y1898" s="72"/>
      <c r="Z1898" s="72"/>
      <c r="AA1898" s="72"/>
    </row>
    <row r="1899" spans="1:27" s="74" customFormat="1">
      <c r="A1899" s="72"/>
      <c r="B1899" s="72"/>
      <c r="C1899" s="72"/>
      <c r="D1899" s="6" t="s">
        <v>5206</v>
      </c>
      <c r="H1899" s="74">
        <v>1</v>
      </c>
      <c r="Q1899" s="72"/>
      <c r="R1899" s="72"/>
      <c r="S1899" s="72"/>
      <c r="T1899" s="72">
        <v>1</v>
      </c>
      <c r="U1899" s="72"/>
      <c r="V1899" s="72"/>
      <c r="W1899" s="72"/>
      <c r="X1899" s="72"/>
      <c r="Y1899" s="72"/>
      <c r="Z1899" s="72"/>
      <c r="AA1899" s="72"/>
    </row>
    <row r="1900" spans="1:27" s="74" customFormat="1">
      <c r="A1900" s="72"/>
      <c r="B1900" s="72"/>
      <c r="C1900" s="72"/>
      <c r="D1900" s="6" t="s">
        <v>5208</v>
      </c>
      <c r="L1900" s="74">
        <v>1</v>
      </c>
      <c r="Q1900" s="72"/>
      <c r="R1900" s="72"/>
      <c r="S1900" s="72"/>
      <c r="T1900" s="72"/>
      <c r="U1900" s="72"/>
      <c r="V1900" s="72"/>
      <c r="W1900" s="72"/>
      <c r="X1900" s="72"/>
      <c r="Y1900" s="72"/>
      <c r="Z1900" s="72"/>
      <c r="AA1900" s="72"/>
    </row>
    <row r="1901" spans="1:27" s="74" customFormat="1">
      <c r="A1901" s="72"/>
      <c r="B1901" s="72"/>
      <c r="C1901" s="72"/>
      <c r="D1901" s="6" t="s">
        <v>575</v>
      </c>
      <c r="G1901" s="74">
        <v>1</v>
      </c>
      <c r="Q1901" s="72"/>
      <c r="R1901" s="72"/>
      <c r="S1901" s="72"/>
      <c r="T1901" s="72"/>
      <c r="U1901" s="72"/>
      <c r="V1901" s="72"/>
      <c r="W1901" s="72"/>
      <c r="X1901" s="72"/>
      <c r="Y1901" s="72"/>
      <c r="Z1901" s="72"/>
      <c r="AA1901" s="72"/>
    </row>
    <row r="1902" spans="1:27" s="74" customFormat="1">
      <c r="A1902" s="72"/>
      <c r="B1902" s="72"/>
      <c r="C1902" s="72"/>
      <c r="D1902" s="6" t="s">
        <v>5211</v>
      </c>
      <c r="E1902" s="74">
        <v>1</v>
      </c>
      <c r="Q1902" s="72"/>
      <c r="R1902" s="72"/>
      <c r="S1902" s="72"/>
      <c r="T1902" s="72"/>
      <c r="U1902" s="72"/>
      <c r="V1902" s="72"/>
      <c r="W1902" s="72"/>
      <c r="X1902" s="72"/>
      <c r="Y1902" s="72"/>
      <c r="Z1902" s="72"/>
      <c r="AA1902" s="72"/>
    </row>
    <row r="1903" spans="1:27" s="74" customFormat="1">
      <c r="A1903" s="72"/>
      <c r="B1903" s="72"/>
      <c r="C1903" s="72"/>
      <c r="D1903" s="6" t="s">
        <v>5214</v>
      </c>
      <c r="E1903" s="74">
        <v>1</v>
      </c>
      <c r="Q1903" s="72"/>
      <c r="R1903" s="72"/>
      <c r="S1903" s="72"/>
      <c r="T1903" s="72"/>
      <c r="U1903" s="72"/>
      <c r="V1903" s="72"/>
      <c r="W1903" s="72"/>
      <c r="X1903" s="72"/>
      <c r="Y1903" s="72"/>
      <c r="Z1903" s="72"/>
      <c r="AA1903" s="72"/>
    </row>
    <row r="1904" spans="1:27" s="74" customFormat="1">
      <c r="A1904" s="72"/>
      <c r="B1904" s="72"/>
      <c r="C1904" s="72"/>
      <c r="D1904" s="6" t="s">
        <v>5217</v>
      </c>
      <c r="E1904" s="74">
        <v>1</v>
      </c>
      <c r="G1904" s="74">
        <v>1</v>
      </c>
      <c r="Q1904" s="72"/>
      <c r="R1904" s="72"/>
      <c r="S1904" s="72"/>
      <c r="T1904" s="72"/>
      <c r="U1904" s="72"/>
      <c r="V1904" s="72"/>
      <c r="W1904" s="72"/>
      <c r="X1904" s="72"/>
      <c r="Y1904" s="72"/>
      <c r="Z1904" s="72"/>
      <c r="AA1904" s="72"/>
    </row>
    <row r="1905" spans="1:27" s="74" customFormat="1">
      <c r="A1905" s="72"/>
      <c r="B1905" s="72"/>
      <c r="C1905" s="72"/>
      <c r="D1905" s="6" t="s">
        <v>5220</v>
      </c>
      <c r="E1905" s="74">
        <v>1</v>
      </c>
      <c r="Q1905" s="72"/>
      <c r="R1905" s="72"/>
      <c r="S1905" s="72"/>
      <c r="T1905" s="72"/>
      <c r="U1905" s="72"/>
      <c r="V1905" s="72"/>
      <c r="W1905" s="72"/>
      <c r="X1905" s="72"/>
      <c r="Y1905" s="72"/>
      <c r="Z1905" s="72"/>
      <c r="AA1905" s="72"/>
    </row>
    <row r="1906" spans="1:27" s="74" customFormat="1">
      <c r="A1906" s="72"/>
      <c r="B1906" s="72"/>
      <c r="C1906" s="72"/>
      <c r="D1906" s="6" t="s">
        <v>5222</v>
      </c>
      <c r="E1906" s="74">
        <v>1</v>
      </c>
      <c r="L1906" s="74">
        <v>1</v>
      </c>
      <c r="Q1906" s="72"/>
      <c r="R1906" s="72"/>
      <c r="S1906" s="72"/>
      <c r="T1906" s="72"/>
      <c r="U1906" s="72"/>
      <c r="V1906" s="72"/>
      <c r="W1906" s="72"/>
      <c r="X1906" s="72"/>
      <c r="Y1906" s="72"/>
      <c r="Z1906" s="72"/>
      <c r="AA1906" s="72"/>
    </row>
    <row r="1907" spans="1:27" s="74" customFormat="1">
      <c r="A1907" s="72"/>
      <c r="B1907" s="72"/>
      <c r="C1907" s="72"/>
      <c r="D1907" s="6" t="s">
        <v>5225</v>
      </c>
      <c r="G1907" s="74">
        <v>1</v>
      </c>
      <c r="Q1907" s="72"/>
      <c r="R1907" s="72"/>
      <c r="S1907" s="72"/>
      <c r="T1907" s="72"/>
      <c r="U1907" s="72"/>
      <c r="V1907" s="72"/>
      <c r="W1907" s="72"/>
      <c r="X1907" s="72"/>
      <c r="Y1907" s="72"/>
      <c r="Z1907" s="72"/>
      <c r="AA1907" s="72"/>
    </row>
    <row r="1908" spans="1:27" s="74" customFormat="1">
      <c r="A1908" s="72"/>
      <c r="B1908" s="72"/>
      <c r="C1908" s="72"/>
      <c r="D1908" s="6" t="s">
        <v>5229</v>
      </c>
      <c r="K1908" s="74">
        <v>1</v>
      </c>
      <c r="Q1908" s="72"/>
      <c r="R1908" s="72"/>
      <c r="S1908" s="72"/>
      <c r="T1908" s="72"/>
      <c r="U1908" s="72"/>
      <c r="V1908" s="72"/>
      <c r="W1908" s="72"/>
      <c r="X1908" s="72"/>
      <c r="Y1908" s="72"/>
      <c r="Z1908" s="72"/>
      <c r="AA1908" s="72"/>
    </row>
    <row r="1909" spans="1:27" s="74" customFormat="1">
      <c r="A1909" s="72"/>
      <c r="B1909" s="72"/>
      <c r="C1909" s="72"/>
      <c r="D1909" s="6" t="s">
        <v>5232</v>
      </c>
      <c r="H1909" s="74">
        <v>1</v>
      </c>
      <c r="Q1909" s="72"/>
      <c r="R1909" s="72"/>
      <c r="S1909" s="72"/>
      <c r="T1909" s="72"/>
      <c r="U1909" s="72"/>
      <c r="V1909" s="72"/>
      <c r="W1909" s="72"/>
      <c r="X1909" s="72"/>
      <c r="Y1909" s="72"/>
      <c r="Z1909" s="72"/>
      <c r="AA1909" s="72"/>
    </row>
    <row r="1910" spans="1:27" s="74" customFormat="1">
      <c r="A1910" s="72"/>
      <c r="B1910" s="72"/>
      <c r="C1910" s="72"/>
      <c r="D1910" s="6" t="s">
        <v>5236</v>
      </c>
      <c r="F1910" s="74">
        <v>1</v>
      </c>
      <c r="L1910" s="74">
        <v>1</v>
      </c>
      <c r="Q1910" s="72"/>
      <c r="R1910" s="72"/>
      <c r="S1910" s="72"/>
      <c r="T1910" s="72"/>
      <c r="U1910" s="72"/>
      <c r="V1910" s="72"/>
      <c r="W1910" s="72"/>
      <c r="X1910" s="72"/>
      <c r="Y1910" s="72"/>
      <c r="Z1910" s="72"/>
      <c r="AA1910" s="72"/>
    </row>
    <row r="1911" spans="1:27" s="74" customFormat="1">
      <c r="A1911" s="72"/>
      <c r="B1911" s="72"/>
      <c r="C1911" s="72"/>
      <c r="D1911" s="6" t="s">
        <v>5238</v>
      </c>
      <c r="G1911" s="74">
        <v>1</v>
      </c>
      <c r="Q1911" s="72"/>
      <c r="R1911" s="72"/>
      <c r="S1911" s="72"/>
      <c r="T1911" s="72"/>
      <c r="U1911" s="72"/>
      <c r="V1911" s="72"/>
      <c r="W1911" s="72"/>
      <c r="X1911" s="72"/>
      <c r="Y1911" s="72"/>
      <c r="Z1911" s="72"/>
      <c r="AA1911" s="72"/>
    </row>
    <row r="1912" spans="1:27" s="74" customFormat="1">
      <c r="A1912" s="72"/>
      <c r="B1912" s="72"/>
      <c r="C1912" s="72"/>
      <c r="D1912" s="6" t="s">
        <v>5242</v>
      </c>
      <c r="F1912" s="74">
        <v>1</v>
      </c>
      <c r="G1912" s="74">
        <v>1</v>
      </c>
      <c r="Q1912" s="72"/>
      <c r="R1912" s="72"/>
      <c r="S1912" s="72"/>
      <c r="T1912" s="72"/>
      <c r="U1912" s="72"/>
      <c r="V1912" s="72"/>
      <c r="W1912" s="72"/>
      <c r="X1912" s="72"/>
      <c r="Y1912" s="72"/>
      <c r="Z1912" s="72"/>
      <c r="AA1912" s="72"/>
    </row>
    <row r="1913" spans="1:27" s="74" customFormat="1">
      <c r="A1913" s="72"/>
      <c r="B1913" s="72"/>
      <c r="C1913" s="72"/>
      <c r="D1913" s="6" t="s">
        <v>5252</v>
      </c>
      <c r="Q1913" s="72"/>
      <c r="R1913" s="72"/>
      <c r="S1913" s="72"/>
      <c r="T1913" s="72">
        <v>1</v>
      </c>
      <c r="U1913" s="72"/>
      <c r="V1913" s="72"/>
      <c r="W1913" s="72"/>
      <c r="X1913" s="72"/>
      <c r="Y1913" s="72"/>
      <c r="Z1913" s="72"/>
      <c r="AA1913" s="72"/>
    </row>
    <row r="1914" spans="1:27" s="74" customFormat="1">
      <c r="A1914" s="72"/>
      <c r="B1914" s="72"/>
      <c r="C1914" s="72"/>
      <c r="D1914" s="6" t="s">
        <v>5259</v>
      </c>
      <c r="G1914" s="74">
        <v>1</v>
      </c>
      <c r="Q1914" s="72"/>
      <c r="R1914" s="72"/>
      <c r="S1914" s="72"/>
      <c r="T1914" s="72"/>
      <c r="U1914" s="72"/>
      <c r="V1914" s="72"/>
      <c r="W1914" s="72"/>
      <c r="X1914" s="72"/>
      <c r="Y1914" s="72"/>
      <c r="Z1914" s="72"/>
      <c r="AA1914" s="72"/>
    </row>
    <row r="1915" spans="1:27" s="74" customFormat="1">
      <c r="A1915" s="72"/>
      <c r="B1915" s="72"/>
      <c r="C1915" s="72"/>
      <c r="D1915" s="6" t="s">
        <v>5263</v>
      </c>
      <c r="F1915" s="74">
        <v>1</v>
      </c>
      <c r="G1915" s="74">
        <v>1</v>
      </c>
      <c r="Q1915" s="72"/>
      <c r="R1915" s="72"/>
      <c r="S1915" s="72"/>
      <c r="T1915" s="72"/>
      <c r="U1915" s="72"/>
      <c r="V1915" s="72"/>
      <c r="W1915" s="72"/>
      <c r="X1915" s="72"/>
      <c r="Y1915" s="72"/>
      <c r="Z1915" s="72"/>
      <c r="AA1915" s="72"/>
    </row>
    <row r="1916" spans="1:27" s="74" customFormat="1">
      <c r="A1916" s="72"/>
      <c r="B1916" s="72"/>
      <c r="C1916" s="72"/>
      <c r="D1916" s="6" t="s">
        <v>5265</v>
      </c>
      <c r="F1916" s="74">
        <v>1</v>
      </c>
      <c r="K1916" s="74">
        <v>1</v>
      </c>
      <c r="Q1916" s="72"/>
      <c r="R1916" s="72"/>
      <c r="S1916" s="72"/>
      <c r="T1916" s="72"/>
      <c r="U1916" s="72"/>
      <c r="V1916" s="72"/>
      <c r="W1916" s="72"/>
      <c r="X1916" s="72"/>
      <c r="Y1916" s="72"/>
      <c r="Z1916" s="72"/>
      <c r="AA1916" s="72"/>
    </row>
    <row r="1917" spans="1:27" s="74" customFormat="1">
      <c r="A1917" s="72"/>
      <c r="B1917" s="72"/>
      <c r="C1917" s="72"/>
      <c r="D1917" s="6" t="s">
        <v>5268</v>
      </c>
      <c r="L1917" s="74">
        <v>1</v>
      </c>
      <c r="Q1917" s="72"/>
      <c r="R1917" s="72"/>
      <c r="S1917" s="72"/>
      <c r="T1917" s="72"/>
      <c r="U1917" s="72"/>
      <c r="V1917" s="72"/>
      <c r="W1917" s="72"/>
      <c r="X1917" s="72"/>
      <c r="Y1917" s="72"/>
      <c r="Z1917" s="72"/>
      <c r="AA1917" s="72"/>
    </row>
    <row r="1918" spans="1:27" s="74" customFormat="1">
      <c r="A1918" s="72"/>
      <c r="B1918" s="72"/>
      <c r="C1918" s="72"/>
      <c r="D1918" s="6" t="s">
        <v>5270</v>
      </c>
      <c r="O1918" s="74">
        <v>1</v>
      </c>
      <c r="Q1918" s="72"/>
      <c r="R1918" s="72"/>
      <c r="S1918" s="72"/>
      <c r="T1918" s="72"/>
      <c r="U1918" s="72"/>
      <c r="V1918" s="72"/>
      <c r="W1918" s="72"/>
      <c r="X1918" s="72"/>
      <c r="Y1918" s="72"/>
      <c r="Z1918" s="72"/>
      <c r="AA1918" s="72"/>
    </row>
    <row r="1919" spans="1:27" s="74" customFormat="1">
      <c r="A1919" s="72"/>
      <c r="B1919" s="72"/>
      <c r="C1919" s="72"/>
      <c r="D1919" s="6" t="s">
        <v>5271</v>
      </c>
      <c r="E1919" s="74">
        <v>1</v>
      </c>
      <c r="Q1919" s="72">
        <v>1</v>
      </c>
      <c r="R1919" s="72"/>
      <c r="S1919" s="72"/>
      <c r="T1919" s="72"/>
      <c r="U1919" s="72"/>
      <c r="V1919" s="72"/>
      <c r="W1919" s="72"/>
      <c r="X1919" s="72"/>
      <c r="Y1919" s="72"/>
      <c r="Z1919" s="72"/>
      <c r="AA1919" s="72"/>
    </row>
    <row r="1920" spans="1:27" s="74" customFormat="1">
      <c r="A1920" s="72"/>
      <c r="B1920" s="72"/>
      <c r="C1920" s="72"/>
      <c r="D1920" s="6" t="s">
        <v>5274</v>
      </c>
      <c r="E1920" s="74">
        <v>1</v>
      </c>
      <c r="Q1920" s="72"/>
      <c r="R1920" s="72"/>
      <c r="S1920" s="72"/>
      <c r="T1920" s="72"/>
      <c r="U1920" s="72"/>
      <c r="V1920" s="72"/>
      <c r="W1920" s="72"/>
      <c r="X1920" s="72"/>
      <c r="Y1920" s="72"/>
      <c r="Z1920" s="72"/>
      <c r="AA1920" s="72"/>
    </row>
    <row r="1921" spans="1:27" s="74" customFormat="1">
      <c r="A1921" s="72"/>
      <c r="B1921" s="72"/>
      <c r="C1921" s="72"/>
      <c r="D1921" s="6" t="s">
        <v>5277</v>
      </c>
      <c r="O1921" s="74">
        <v>1</v>
      </c>
      <c r="Q1921" s="72"/>
      <c r="R1921" s="72"/>
      <c r="S1921" s="72"/>
      <c r="T1921" s="72"/>
      <c r="U1921" s="72"/>
      <c r="V1921" s="72"/>
      <c r="W1921" s="72"/>
      <c r="X1921" s="72"/>
      <c r="Y1921" s="72"/>
      <c r="Z1921" s="72"/>
      <c r="AA1921" s="72"/>
    </row>
    <row r="1922" spans="1:27" s="74" customFormat="1">
      <c r="A1922" s="72"/>
      <c r="B1922" s="72"/>
      <c r="C1922" s="72"/>
      <c r="D1922" s="6" t="s">
        <v>5279</v>
      </c>
      <c r="G1922" s="74">
        <v>1</v>
      </c>
      <c r="Q1922" s="72"/>
      <c r="R1922" s="72"/>
      <c r="S1922" s="72"/>
      <c r="T1922" s="72"/>
      <c r="U1922" s="72"/>
      <c r="V1922" s="72"/>
      <c r="W1922" s="72"/>
      <c r="X1922" s="72"/>
      <c r="Y1922" s="72"/>
      <c r="Z1922" s="72"/>
      <c r="AA1922" s="72"/>
    </row>
    <row r="1923" spans="1:27" s="74" customFormat="1">
      <c r="A1923" s="72"/>
      <c r="B1923" s="72"/>
      <c r="C1923" s="72"/>
      <c r="D1923" s="6" t="s">
        <v>5286</v>
      </c>
      <c r="G1923" s="74">
        <v>1</v>
      </c>
      <c r="M1923" s="74">
        <v>1</v>
      </c>
      <c r="Q1923" s="72"/>
      <c r="R1923" s="72"/>
      <c r="S1923" s="72"/>
      <c r="T1923" s="72"/>
      <c r="U1923" s="72"/>
      <c r="V1923" s="72"/>
      <c r="W1923" s="72"/>
      <c r="X1923" s="72"/>
      <c r="Y1923" s="72"/>
      <c r="Z1923" s="72"/>
      <c r="AA1923" s="72"/>
    </row>
    <row r="1924" spans="1:27" s="74" customFormat="1">
      <c r="A1924" s="72"/>
      <c r="B1924" s="72"/>
      <c r="C1924" s="72"/>
      <c r="D1924" s="6" t="s">
        <v>5288</v>
      </c>
      <c r="F1924" s="74">
        <v>1</v>
      </c>
      <c r="G1924" s="74">
        <v>1</v>
      </c>
      <c r="M1924" s="74">
        <v>1</v>
      </c>
      <c r="Q1924" s="72"/>
      <c r="R1924" s="72"/>
      <c r="S1924" s="72"/>
      <c r="T1924" s="72"/>
      <c r="U1924" s="72"/>
      <c r="V1924" s="72"/>
      <c r="W1924" s="72"/>
      <c r="X1924" s="72"/>
      <c r="Y1924" s="72"/>
      <c r="Z1924" s="72"/>
      <c r="AA1924" s="72"/>
    </row>
    <row r="1925" spans="1:27" s="74" customFormat="1">
      <c r="A1925" s="72"/>
      <c r="B1925" s="72"/>
      <c r="C1925" s="72"/>
      <c r="D1925" s="6" t="s">
        <v>5290</v>
      </c>
      <c r="E1925" s="74">
        <v>1</v>
      </c>
      <c r="M1925" s="74">
        <v>1</v>
      </c>
      <c r="Q1925" s="72"/>
      <c r="R1925" s="72"/>
      <c r="S1925" s="72"/>
      <c r="T1925" s="72"/>
      <c r="U1925" s="72"/>
      <c r="V1925" s="72"/>
      <c r="W1925" s="72"/>
      <c r="X1925" s="72"/>
      <c r="Y1925" s="72"/>
      <c r="Z1925" s="72"/>
      <c r="AA1925" s="72"/>
    </row>
    <row r="1926" spans="1:27" s="74" customFormat="1">
      <c r="A1926" s="72"/>
      <c r="B1926" s="72"/>
      <c r="C1926" s="72"/>
      <c r="D1926" s="6" t="s">
        <v>5297</v>
      </c>
      <c r="G1926" s="74">
        <v>1</v>
      </c>
      <c r="Q1926" s="72"/>
      <c r="R1926" s="72"/>
      <c r="S1926" s="72"/>
      <c r="T1926" s="72"/>
      <c r="U1926" s="72"/>
      <c r="V1926" s="72"/>
      <c r="W1926" s="72"/>
      <c r="X1926" s="72"/>
      <c r="Y1926" s="72"/>
      <c r="Z1926" s="72"/>
      <c r="AA1926" s="72"/>
    </row>
    <row r="1927" spans="1:27" s="74" customFormat="1">
      <c r="A1927" s="72"/>
      <c r="B1927" s="72"/>
      <c r="C1927" s="72"/>
      <c r="D1927" s="6" t="s">
        <v>3242</v>
      </c>
      <c r="G1927" s="74">
        <v>1</v>
      </c>
      <c r="Q1927" s="72"/>
      <c r="R1927" s="72"/>
      <c r="S1927" s="72"/>
      <c r="T1927" s="72"/>
      <c r="U1927" s="72"/>
      <c r="V1927" s="72"/>
      <c r="W1927" s="72"/>
      <c r="X1927" s="72"/>
      <c r="Y1927" s="72"/>
      <c r="Z1927" s="72"/>
      <c r="AA1927" s="72"/>
    </row>
    <row r="1928" spans="1:27" s="74" customFormat="1">
      <c r="A1928" s="72"/>
      <c r="B1928" s="72"/>
      <c r="C1928" s="72"/>
      <c r="D1928" s="6" t="s">
        <v>5301</v>
      </c>
      <c r="K1928" s="74">
        <v>1</v>
      </c>
      <c r="Q1928" s="72"/>
      <c r="R1928" s="72"/>
      <c r="S1928" s="72"/>
      <c r="T1928" s="72"/>
      <c r="U1928" s="72"/>
      <c r="V1928" s="72"/>
      <c r="W1928" s="72"/>
      <c r="X1928" s="72"/>
      <c r="Y1928" s="72"/>
      <c r="Z1928" s="72"/>
      <c r="AA1928" s="72"/>
    </row>
    <row r="1929" spans="1:27" s="74" customFormat="1">
      <c r="A1929" s="72"/>
      <c r="B1929" s="72"/>
      <c r="C1929" s="72"/>
      <c r="D1929" s="6" t="s">
        <v>5305</v>
      </c>
      <c r="G1929" s="74">
        <v>1</v>
      </c>
      <c r="Q1929" s="72"/>
      <c r="R1929" s="72"/>
      <c r="S1929" s="72"/>
      <c r="T1929" s="72"/>
      <c r="U1929" s="72"/>
      <c r="V1929" s="72"/>
      <c r="W1929" s="72"/>
      <c r="X1929" s="72"/>
      <c r="Y1929" s="72"/>
      <c r="Z1929" s="72"/>
      <c r="AA1929" s="72"/>
    </row>
    <row r="1930" spans="1:27" s="74" customFormat="1">
      <c r="A1930" s="72"/>
      <c r="B1930" s="72"/>
      <c r="C1930" s="72"/>
      <c r="D1930" s="6" t="s">
        <v>5308</v>
      </c>
      <c r="N1930" s="74">
        <v>1</v>
      </c>
      <c r="Q1930" s="72"/>
      <c r="R1930" s="72"/>
      <c r="S1930" s="72"/>
      <c r="T1930" s="72"/>
      <c r="U1930" s="72"/>
      <c r="V1930" s="72"/>
      <c r="W1930" s="72"/>
      <c r="X1930" s="72"/>
      <c r="Y1930" s="72"/>
      <c r="Z1930" s="72"/>
      <c r="AA1930" s="72"/>
    </row>
    <row r="1931" spans="1:27" s="74" customFormat="1">
      <c r="A1931" s="72"/>
      <c r="B1931" s="72"/>
      <c r="C1931" s="72"/>
      <c r="D1931" s="6" t="s">
        <v>5310</v>
      </c>
      <c r="G1931" s="74">
        <v>1</v>
      </c>
      <c r="K1931" s="74">
        <v>1</v>
      </c>
      <c r="Q1931" s="72"/>
      <c r="R1931" s="72"/>
      <c r="S1931" s="72"/>
      <c r="T1931" s="72"/>
      <c r="U1931" s="72"/>
      <c r="V1931" s="72"/>
      <c r="W1931" s="72"/>
      <c r="X1931" s="72"/>
      <c r="Y1931" s="72"/>
      <c r="Z1931" s="72"/>
      <c r="AA1931" s="72"/>
    </row>
    <row r="1932" spans="1:27" s="74" customFormat="1">
      <c r="A1932" s="72"/>
      <c r="B1932" s="72"/>
      <c r="C1932" s="72"/>
      <c r="D1932" s="6" t="s">
        <v>5312</v>
      </c>
      <c r="E1932" s="74">
        <v>1</v>
      </c>
      <c r="K1932" s="74">
        <v>1</v>
      </c>
      <c r="Q1932" s="72"/>
      <c r="R1932" s="72"/>
      <c r="S1932" s="72"/>
      <c r="T1932" s="72"/>
      <c r="U1932" s="72"/>
      <c r="V1932" s="72"/>
      <c r="W1932" s="72"/>
      <c r="X1932" s="72"/>
      <c r="Y1932" s="72"/>
      <c r="Z1932" s="72"/>
      <c r="AA1932" s="72"/>
    </row>
    <row r="1933" spans="1:27" s="74" customFormat="1">
      <c r="A1933" s="72"/>
      <c r="B1933" s="72"/>
      <c r="C1933" s="72"/>
      <c r="D1933" s="6" t="s">
        <v>5314</v>
      </c>
      <c r="G1933" s="74">
        <v>1</v>
      </c>
      <c r="K1933" s="74">
        <v>1</v>
      </c>
      <c r="Q1933" s="72"/>
      <c r="R1933" s="72"/>
      <c r="S1933" s="72"/>
      <c r="T1933" s="72"/>
      <c r="U1933" s="72"/>
      <c r="V1933" s="72"/>
      <c r="W1933" s="72"/>
      <c r="X1933" s="72"/>
      <c r="Y1933" s="72"/>
      <c r="Z1933" s="72"/>
      <c r="AA1933" s="72"/>
    </row>
    <row r="1934" spans="1:27" s="74" customFormat="1">
      <c r="A1934" s="72"/>
      <c r="B1934" s="72"/>
      <c r="C1934" s="72"/>
      <c r="D1934" s="6" t="s">
        <v>5320</v>
      </c>
      <c r="Q1934" s="72"/>
      <c r="R1934" s="72"/>
      <c r="S1934" s="72">
        <v>1</v>
      </c>
      <c r="T1934" s="72"/>
      <c r="U1934" s="72"/>
      <c r="V1934" s="72"/>
      <c r="W1934" s="72"/>
      <c r="X1934" s="72"/>
      <c r="Y1934" s="72"/>
      <c r="Z1934" s="72"/>
      <c r="AA1934" s="72"/>
    </row>
    <row r="1935" spans="1:27" s="74" customFormat="1">
      <c r="A1935" s="72"/>
      <c r="B1935" s="72"/>
      <c r="C1935" s="72"/>
      <c r="D1935" s="6" t="s">
        <v>5326</v>
      </c>
      <c r="G1935" s="74">
        <v>1</v>
      </c>
      <c r="Q1935" s="72"/>
      <c r="R1935" s="72"/>
      <c r="S1935" s="72"/>
      <c r="T1935" s="72"/>
      <c r="U1935" s="72"/>
      <c r="V1935" s="72"/>
      <c r="W1935" s="72"/>
      <c r="X1935" s="72"/>
      <c r="Y1935" s="72"/>
      <c r="Z1935" s="72"/>
      <c r="AA1935" s="72"/>
    </row>
    <row r="1936" spans="1:27" s="74" customFormat="1">
      <c r="A1936" s="72"/>
      <c r="B1936" s="72"/>
      <c r="C1936" s="72"/>
      <c r="D1936" s="6" t="s">
        <v>5330</v>
      </c>
      <c r="F1936" s="74">
        <v>1</v>
      </c>
      <c r="Q1936" s="72"/>
      <c r="R1936" s="72"/>
      <c r="S1936" s="72"/>
      <c r="T1936" s="72"/>
      <c r="U1936" s="72"/>
      <c r="V1936" s="72"/>
      <c r="W1936" s="72"/>
      <c r="X1936" s="72"/>
      <c r="Y1936" s="72"/>
      <c r="Z1936" s="72"/>
      <c r="AA1936" s="72"/>
    </row>
    <row r="1937" spans="1:27" s="74" customFormat="1">
      <c r="A1937" s="72"/>
      <c r="B1937" s="72"/>
      <c r="C1937" s="72"/>
      <c r="D1937" s="6" t="s">
        <v>5336</v>
      </c>
      <c r="N1937" s="74">
        <v>1</v>
      </c>
      <c r="Q1937" s="72"/>
      <c r="R1937" s="72"/>
      <c r="S1937" s="72"/>
      <c r="T1937" s="72"/>
      <c r="U1937" s="72"/>
      <c r="V1937" s="72"/>
      <c r="W1937" s="72"/>
      <c r="X1937" s="72"/>
      <c r="Y1937" s="72"/>
      <c r="Z1937" s="72"/>
      <c r="AA1937" s="72"/>
    </row>
    <row r="1938" spans="1:27" s="74" customFormat="1">
      <c r="A1938" s="72"/>
      <c r="B1938" s="72"/>
      <c r="C1938" s="72"/>
      <c r="D1938" s="6" t="s">
        <v>5339</v>
      </c>
      <c r="N1938" s="74">
        <v>1</v>
      </c>
      <c r="Q1938" s="72"/>
      <c r="R1938" s="72"/>
      <c r="S1938" s="72"/>
      <c r="T1938" s="72"/>
      <c r="U1938" s="72"/>
      <c r="V1938" s="72"/>
      <c r="W1938" s="72"/>
      <c r="X1938" s="72"/>
      <c r="Y1938" s="72"/>
      <c r="Z1938" s="72"/>
      <c r="AA1938" s="72"/>
    </row>
    <row r="1939" spans="1:27" s="74" customFormat="1">
      <c r="A1939" s="72"/>
      <c r="B1939" s="72"/>
      <c r="C1939" s="72"/>
      <c r="D1939" s="6" t="s">
        <v>5341</v>
      </c>
      <c r="I1939" s="74">
        <v>1</v>
      </c>
      <c r="Q1939" s="72">
        <v>1</v>
      </c>
      <c r="R1939" s="72"/>
      <c r="S1939" s="72"/>
      <c r="T1939" s="72"/>
      <c r="U1939" s="72"/>
      <c r="V1939" s="72"/>
      <c r="W1939" s="72"/>
      <c r="X1939" s="72"/>
      <c r="Y1939" s="72"/>
      <c r="Z1939" s="72"/>
      <c r="AA1939" s="72"/>
    </row>
    <row r="1940" spans="1:27" s="74" customFormat="1">
      <c r="A1940" s="72"/>
      <c r="B1940" s="72"/>
      <c r="C1940" s="72"/>
      <c r="D1940" s="6" t="s">
        <v>5349</v>
      </c>
      <c r="G1940" s="74">
        <v>1</v>
      </c>
      <c r="N1940" s="74">
        <v>1</v>
      </c>
      <c r="Q1940" s="72"/>
      <c r="R1940" s="72"/>
      <c r="S1940" s="72"/>
      <c r="T1940" s="72"/>
      <c r="U1940" s="72"/>
      <c r="V1940" s="72"/>
      <c r="W1940" s="72"/>
      <c r="X1940" s="72"/>
      <c r="Y1940" s="72"/>
      <c r="Z1940" s="72"/>
      <c r="AA1940" s="72"/>
    </row>
    <row r="1941" spans="1:27" s="74" customFormat="1">
      <c r="A1941" s="72"/>
      <c r="B1941" s="72"/>
      <c r="C1941" s="72"/>
      <c r="D1941" s="6" t="s">
        <v>5353</v>
      </c>
      <c r="I1941" s="74">
        <v>1</v>
      </c>
      <c r="Q1941" s="72"/>
      <c r="R1941" s="72"/>
      <c r="S1941" s="72"/>
      <c r="T1941" s="72"/>
      <c r="U1941" s="72"/>
      <c r="V1941" s="72"/>
      <c r="W1941" s="72"/>
      <c r="X1941" s="72"/>
      <c r="Y1941" s="72"/>
      <c r="Z1941" s="72"/>
      <c r="AA1941" s="72"/>
    </row>
    <row r="1942" spans="1:27" s="74" customFormat="1">
      <c r="A1942" s="72"/>
      <c r="B1942" s="72"/>
      <c r="C1942" s="72"/>
      <c r="D1942" s="6" t="s">
        <v>5361</v>
      </c>
      <c r="G1942" s="74">
        <v>1</v>
      </c>
      <c r="K1942" s="74">
        <v>1</v>
      </c>
      <c r="Q1942" s="72"/>
      <c r="R1942" s="72"/>
      <c r="S1942" s="72"/>
      <c r="T1942" s="72"/>
      <c r="U1942" s="72"/>
      <c r="V1942" s="72"/>
      <c r="W1942" s="72"/>
      <c r="X1942" s="72"/>
      <c r="Y1942" s="72"/>
      <c r="Z1942" s="72"/>
      <c r="AA1942" s="72"/>
    </row>
    <row r="1943" spans="1:27" s="74" customFormat="1">
      <c r="A1943" s="72"/>
      <c r="B1943" s="72"/>
      <c r="C1943" s="72"/>
      <c r="D1943" s="6" t="s">
        <v>5363</v>
      </c>
      <c r="K1943" s="74">
        <v>1</v>
      </c>
      <c r="Q1943" s="72"/>
      <c r="R1943" s="72"/>
      <c r="S1943" s="72"/>
      <c r="T1943" s="72"/>
      <c r="U1943" s="72"/>
      <c r="V1943" s="72"/>
      <c r="W1943" s="72"/>
      <c r="X1943" s="72"/>
      <c r="Y1943" s="72"/>
      <c r="Z1943" s="72"/>
      <c r="AA1943" s="72"/>
    </row>
    <row r="1944" spans="1:27" s="74" customFormat="1">
      <c r="A1944" s="72"/>
      <c r="B1944" s="72"/>
      <c r="C1944" s="72"/>
      <c r="D1944" s="6" t="s">
        <v>5366</v>
      </c>
      <c r="M1944" s="74">
        <v>1</v>
      </c>
      <c r="Q1944" s="72"/>
      <c r="R1944" s="72"/>
      <c r="S1944" s="72"/>
      <c r="T1944" s="72"/>
      <c r="U1944" s="72"/>
      <c r="V1944" s="72"/>
      <c r="W1944" s="72"/>
      <c r="X1944" s="72"/>
      <c r="Y1944" s="72"/>
      <c r="Z1944" s="72"/>
      <c r="AA1944" s="72"/>
    </row>
    <row r="1945" spans="1:27" s="74" customFormat="1">
      <c r="A1945" s="72"/>
      <c r="B1945" s="72"/>
      <c r="C1945" s="72"/>
      <c r="D1945" s="6" t="s">
        <v>5368</v>
      </c>
      <c r="G1945" s="74">
        <v>1</v>
      </c>
      <c r="Q1945" s="72"/>
      <c r="R1945" s="72"/>
      <c r="S1945" s="72"/>
      <c r="T1945" s="72"/>
      <c r="U1945" s="72"/>
      <c r="V1945" s="72"/>
      <c r="W1945" s="72"/>
      <c r="X1945" s="72"/>
      <c r="Y1945" s="72"/>
      <c r="Z1945" s="72"/>
      <c r="AA1945" s="72"/>
    </row>
    <row r="1946" spans="1:27" s="74" customFormat="1">
      <c r="A1946" s="72"/>
      <c r="B1946" s="72"/>
      <c r="C1946" s="72"/>
      <c r="D1946" s="6" t="s">
        <v>5372</v>
      </c>
      <c r="Q1946" s="72"/>
      <c r="R1946" s="72"/>
      <c r="S1946" s="72">
        <v>1</v>
      </c>
      <c r="T1946" s="72"/>
      <c r="U1946" s="72"/>
      <c r="V1946" s="72"/>
      <c r="W1946" s="72"/>
      <c r="X1946" s="72"/>
      <c r="Y1946" s="72"/>
      <c r="Z1946" s="72"/>
      <c r="AA1946" s="72"/>
    </row>
    <row r="1947" spans="1:27">
      <c r="D1947" s="6" t="s">
        <v>5375</v>
      </c>
      <c r="G1947" s="74">
        <v>1</v>
      </c>
      <c r="K1947" s="74">
        <v>1</v>
      </c>
    </row>
    <row r="1948" spans="1:27">
      <c r="D1948" s="6" t="s">
        <v>5380</v>
      </c>
      <c r="H1948" s="74">
        <v>1</v>
      </c>
      <c r="M1948" s="74">
        <v>1</v>
      </c>
    </row>
    <row r="1949" spans="1:27">
      <c r="D1949" s="6" t="s">
        <v>5383</v>
      </c>
      <c r="M1949" s="74">
        <v>1</v>
      </c>
    </row>
    <row r="1950" spans="1:27">
      <c r="D1950" s="6" t="s">
        <v>5393</v>
      </c>
      <c r="R1950" s="72">
        <v>1</v>
      </c>
    </row>
    <row r="1951" spans="1:27">
      <c r="D1951" s="6" t="s">
        <v>5401</v>
      </c>
      <c r="Q1951" s="72">
        <v>1</v>
      </c>
    </row>
    <row r="1952" spans="1:27">
      <c r="D1952" s="6" t="s">
        <v>5405</v>
      </c>
      <c r="F1952" s="74">
        <v>1</v>
      </c>
      <c r="G1952" s="74">
        <v>1</v>
      </c>
      <c r="K1952" s="74">
        <v>1</v>
      </c>
    </row>
    <row r="1953" spans="4:20">
      <c r="D1953" s="6" t="s">
        <v>5408</v>
      </c>
      <c r="G1953" s="74">
        <v>1</v>
      </c>
      <c r="J1953" s="74">
        <v>1</v>
      </c>
    </row>
    <row r="1954" spans="4:20">
      <c r="D1954" s="6" t="s">
        <v>5415</v>
      </c>
      <c r="P1954" s="74">
        <v>1</v>
      </c>
    </row>
    <row r="1955" spans="4:20">
      <c r="D1955" s="6" t="s">
        <v>5417</v>
      </c>
      <c r="F1955" s="74">
        <v>1</v>
      </c>
    </row>
    <row r="1956" spans="4:20">
      <c r="D1956" s="6" t="s">
        <v>5420</v>
      </c>
      <c r="G1956" s="74">
        <v>1</v>
      </c>
    </row>
    <row r="1957" spans="4:20">
      <c r="D1957" s="6" t="s">
        <v>5423</v>
      </c>
      <c r="L1957" s="74">
        <v>1</v>
      </c>
    </row>
    <row r="1958" spans="4:20">
      <c r="D1958" s="6" t="s">
        <v>5427</v>
      </c>
      <c r="G1958" s="74">
        <v>1</v>
      </c>
    </row>
    <row r="1959" spans="4:20">
      <c r="D1959" s="6" t="s">
        <v>5430</v>
      </c>
      <c r="M1959" s="74">
        <v>1</v>
      </c>
    </row>
    <row r="1960" spans="4:20">
      <c r="D1960" s="6" t="s">
        <v>5443</v>
      </c>
      <c r="G1960" s="74">
        <v>1</v>
      </c>
    </row>
    <row r="1961" spans="4:20">
      <c r="D1961" s="6" t="s">
        <v>5449</v>
      </c>
      <c r="E1961" s="74">
        <v>1</v>
      </c>
    </row>
    <row r="1962" spans="4:20">
      <c r="D1962" s="6" t="s">
        <v>5451</v>
      </c>
      <c r="K1962" s="74">
        <v>1</v>
      </c>
    </row>
    <row r="1963" spans="4:20">
      <c r="D1963" s="6" t="s">
        <v>5455</v>
      </c>
      <c r="E1963" s="74">
        <v>1</v>
      </c>
    </row>
    <row r="1964" spans="4:20">
      <c r="D1964" s="6" t="s">
        <v>5458</v>
      </c>
      <c r="F1964" s="74">
        <v>1</v>
      </c>
      <c r="S1964" s="72">
        <v>1</v>
      </c>
    </row>
    <row r="1965" spans="4:20">
      <c r="D1965" s="6" t="s">
        <v>5461</v>
      </c>
      <c r="F1965" s="74">
        <v>1</v>
      </c>
      <c r="S1965" s="72">
        <v>1</v>
      </c>
      <c r="T1965" s="72">
        <v>1</v>
      </c>
    </row>
    <row r="1966" spans="4:20">
      <c r="D1966" s="6" t="s">
        <v>5463</v>
      </c>
      <c r="K1966" s="74">
        <v>1</v>
      </c>
      <c r="N1966" s="74">
        <v>1</v>
      </c>
    </row>
    <row r="1967" spans="4:20">
      <c r="D1967" s="6" t="s">
        <v>5468</v>
      </c>
      <c r="G1967" s="74">
        <v>1</v>
      </c>
    </row>
    <row r="1968" spans="4:20">
      <c r="D1968" s="6" t="s">
        <v>5472</v>
      </c>
      <c r="O1968" s="74">
        <v>1</v>
      </c>
    </row>
    <row r="1969" spans="4:15">
      <c r="D1969" s="6" t="s">
        <v>5474</v>
      </c>
      <c r="E1969" s="74">
        <v>1</v>
      </c>
      <c r="L1969" s="74">
        <v>1</v>
      </c>
    </row>
    <row r="1970" spans="4:15">
      <c r="D1970" s="6" t="s">
        <v>5477</v>
      </c>
      <c r="O1970" s="74">
        <v>1</v>
      </c>
    </row>
    <row r="1971" spans="4:15">
      <c r="D1971" s="6" t="s">
        <v>5479</v>
      </c>
      <c r="L1971" s="74">
        <v>1</v>
      </c>
      <c r="M1971" s="74">
        <v>1</v>
      </c>
    </row>
    <row r="1972" spans="4:15">
      <c r="D1972" s="6" t="s">
        <v>5482</v>
      </c>
      <c r="H1972" s="74">
        <v>1</v>
      </c>
      <c r="L1972" s="74">
        <v>1</v>
      </c>
    </row>
    <row r="1973" spans="4:15">
      <c r="D1973" s="6" t="s">
        <v>5484</v>
      </c>
      <c r="E1973" s="74">
        <v>1</v>
      </c>
      <c r="F1973" s="74">
        <v>1</v>
      </c>
    </row>
    <row r="1974" spans="4:15">
      <c r="D1974" s="6" t="s">
        <v>5492</v>
      </c>
      <c r="E1974" s="74">
        <v>1</v>
      </c>
      <c r="K1974" s="74">
        <v>1</v>
      </c>
    </row>
    <row r="1975" spans="4:15">
      <c r="D1975" s="6" t="s">
        <v>5498</v>
      </c>
      <c r="E1975" s="74">
        <v>1</v>
      </c>
    </row>
    <row r="1976" spans="4:15">
      <c r="D1976" s="6" t="s">
        <v>5506</v>
      </c>
      <c r="I1976" s="74">
        <v>1</v>
      </c>
      <c r="K1976" s="74">
        <v>1</v>
      </c>
    </row>
    <row r="1977" spans="4:15">
      <c r="D1977" s="6" t="s">
        <v>5508</v>
      </c>
      <c r="G1977" s="74">
        <v>1</v>
      </c>
    </row>
    <row r="1978" spans="4:15">
      <c r="D1978" s="6" t="s">
        <v>5509</v>
      </c>
      <c r="G1978" s="74">
        <v>1</v>
      </c>
    </row>
    <row r="1979" spans="4:15">
      <c r="D1979" s="6" t="s">
        <v>5514</v>
      </c>
      <c r="J1979" s="74">
        <v>1</v>
      </c>
    </row>
    <row r="1980" spans="4:15">
      <c r="D1980" s="6" t="s">
        <v>5526</v>
      </c>
      <c r="L1980" s="74">
        <v>1</v>
      </c>
    </row>
    <row r="1981" spans="4:15">
      <c r="D1981" s="6" t="s">
        <v>5532</v>
      </c>
      <c r="E1981" s="74">
        <v>1</v>
      </c>
      <c r="G1981" s="74">
        <v>1</v>
      </c>
    </row>
    <row r="1982" spans="4:15">
      <c r="D1982" s="6" t="s">
        <v>5543</v>
      </c>
      <c r="K1982" s="74">
        <v>1</v>
      </c>
    </row>
    <row r="1983" spans="4:15">
      <c r="D1983" s="6" t="s">
        <v>5552</v>
      </c>
      <c r="N1983" s="74">
        <v>1</v>
      </c>
    </row>
    <row r="1984" spans="4:15">
      <c r="D1984" s="6" t="s">
        <v>5557</v>
      </c>
      <c r="E1984" s="74">
        <v>1</v>
      </c>
      <c r="L1984" s="74">
        <v>1</v>
      </c>
    </row>
    <row r="1985" spans="4:20">
      <c r="D1985" s="6" t="s">
        <v>5561</v>
      </c>
    </row>
    <row r="1986" spans="4:20">
      <c r="D1986" s="6" t="s">
        <v>5568</v>
      </c>
      <c r="I1986" s="74">
        <v>1</v>
      </c>
    </row>
    <row r="1987" spans="4:20">
      <c r="D1987" s="6" t="s">
        <v>5572</v>
      </c>
      <c r="G1987" s="74">
        <v>1</v>
      </c>
      <c r="S1987" s="72">
        <v>1</v>
      </c>
    </row>
    <row r="1988" spans="4:20">
      <c r="D1988" s="91" t="s">
        <v>5643</v>
      </c>
      <c r="E1988" s="92">
        <f>SUM(E3:E1987)</f>
        <v>439</v>
      </c>
      <c r="F1988" s="92">
        <f t="shared" ref="F1988:T1988" si="0">SUM(F3:F1987)</f>
        <v>298</v>
      </c>
      <c r="G1988" s="92">
        <f t="shared" si="0"/>
        <v>612</v>
      </c>
      <c r="H1988" s="92">
        <f t="shared" si="0"/>
        <v>74</v>
      </c>
      <c r="I1988" s="92">
        <f t="shared" si="0"/>
        <v>191</v>
      </c>
      <c r="J1988" s="92">
        <f t="shared" si="0"/>
        <v>28</v>
      </c>
      <c r="K1988" s="92">
        <f t="shared" si="0"/>
        <v>441</v>
      </c>
      <c r="L1988" s="92">
        <f t="shared" si="0"/>
        <v>210</v>
      </c>
      <c r="M1988" s="92">
        <f t="shared" si="0"/>
        <v>200</v>
      </c>
      <c r="N1988" s="92">
        <f t="shared" si="0"/>
        <v>98</v>
      </c>
      <c r="O1988" s="92">
        <f t="shared" si="0"/>
        <v>50</v>
      </c>
      <c r="P1988" s="92">
        <f t="shared" si="0"/>
        <v>36</v>
      </c>
      <c r="Q1988" s="92">
        <f t="shared" si="0"/>
        <v>46</v>
      </c>
      <c r="R1988" s="92">
        <f t="shared" si="0"/>
        <v>58</v>
      </c>
      <c r="S1988" s="92">
        <f t="shared" si="0"/>
        <v>47</v>
      </c>
      <c r="T1988" s="92">
        <f t="shared" si="0"/>
        <v>87</v>
      </c>
    </row>
    <row r="1989" spans="4:20">
      <c r="D1989" s="4"/>
    </row>
    <row r="1990" spans="4:20">
      <c r="D1990" s="4"/>
    </row>
    <row r="1991" spans="4:20">
      <c r="D1991" s="4"/>
      <c r="G1991" s="72"/>
    </row>
    <row r="1992" spans="4:20">
      <c r="D1992" s="4"/>
      <c r="G1992" s="72"/>
    </row>
    <row r="1993" spans="4:20">
      <c r="D1993" s="4"/>
      <c r="G1993" s="72"/>
    </row>
    <row r="1994" spans="4:20">
      <c r="D1994" s="4"/>
      <c r="G1994" s="72"/>
    </row>
    <row r="1995" spans="4:20">
      <c r="D1995" s="4"/>
      <c r="E1995" s="72"/>
      <c r="F1995" s="72"/>
      <c r="G1995" s="72"/>
    </row>
    <row r="1996" spans="4:20">
      <c r="D1996" s="4"/>
      <c r="E1996" s="72"/>
      <c r="F1996" s="72"/>
      <c r="G1996" s="72"/>
    </row>
    <row r="1997" spans="4:20">
      <c r="D1997" s="4"/>
      <c r="E1997" s="72"/>
      <c r="F1997" s="72"/>
      <c r="G1997" s="72"/>
    </row>
    <row r="1998" spans="4:20">
      <c r="D1998" s="4"/>
      <c r="E1998" s="72"/>
      <c r="F1998" s="72"/>
      <c r="G1998" s="72"/>
    </row>
    <row r="1999" spans="4:20">
      <c r="D1999" s="4"/>
      <c r="E1999" s="72"/>
      <c r="F1999" s="72"/>
      <c r="G1999" s="72"/>
    </row>
    <row r="2000" spans="4:20">
      <c r="D2000" s="4"/>
      <c r="E2000" s="72"/>
      <c r="F2000" s="72"/>
      <c r="G2000" s="72"/>
    </row>
    <row r="2001" spans="4:7">
      <c r="D2001" s="4"/>
      <c r="E2001" s="72"/>
      <c r="F2001" s="72"/>
      <c r="G2001" s="72"/>
    </row>
    <row r="2002" spans="4:7">
      <c r="D2002" s="4"/>
      <c r="E2002" s="72"/>
      <c r="F2002" s="72"/>
      <c r="G2002" s="72"/>
    </row>
    <row r="2003" spans="4:7">
      <c r="D2003" s="4"/>
      <c r="E2003" s="72"/>
      <c r="F2003" s="72"/>
      <c r="G2003" s="72"/>
    </row>
    <row r="2004" spans="4:7">
      <c r="D2004" s="4"/>
      <c r="E2004" s="72"/>
      <c r="F2004" s="72"/>
      <c r="G2004" s="72"/>
    </row>
    <row r="2005" spans="4:7">
      <c r="D2005" s="4"/>
      <c r="E2005" s="72"/>
      <c r="F2005" s="72"/>
      <c r="G2005" s="72"/>
    </row>
    <row r="2006" spans="4:7">
      <c r="D2006" s="4"/>
      <c r="E2006" s="72"/>
      <c r="F2006" s="72"/>
      <c r="G2006" s="72"/>
    </row>
    <row r="2007" spans="4:7">
      <c r="D2007" s="4"/>
      <c r="E2007" s="72"/>
      <c r="F2007" s="72"/>
      <c r="G2007" s="72"/>
    </row>
    <row r="2008" spans="4:7">
      <c r="D2008" s="4"/>
      <c r="E2008" s="72"/>
      <c r="F2008" s="72"/>
      <c r="G2008" s="72"/>
    </row>
    <row r="2009" spans="4:7">
      <c r="D2009" s="4"/>
      <c r="E2009" s="72"/>
      <c r="F2009" s="72"/>
      <c r="G2009" s="72"/>
    </row>
    <row r="2010" spans="4:7">
      <c r="D2010" s="4"/>
      <c r="E2010" s="72"/>
      <c r="F2010" s="72"/>
      <c r="G2010" s="72"/>
    </row>
    <row r="2011" spans="4:7">
      <c r="D2011" s="4"/>
      <c r="E2011" s="72"/>
      <c r="F2011" s="72"/>
      <c r="G2011" s="72"/>
    </row>
    <row r="2012" spans="4:7">
      <c r="D2012" s="4"/>
      <c r="E2012" s="72"/>
      <c r="F2012" s="72"/>
      <c r="G2012" s="72"/>
    </row>
    <row r="2013" spans="4:7">
      <c r="D2013" s="4"/>
      <c r="G2013" s="90"/>
    </row>
    <row r="2014" spans="4:7">
      <c r="D2014" s="4"/>
      <c r="G2014" s="90"/>
    </row>
    <row r="2015" spans="4:7">
      <c r="D2015" s="4"/>
    </row>
    <row r="2016" spans="4:7">
      <c r="D2016" s="4"/>
    </row>
    <row r="2017" spans="4:4">
      <c r="D2017" s="4"/>
    </row>
    <row r="2018" spans="4:4">
      <c r="D2018" s="4"/>
    </row>
    <row r="2019" spans="4:4">
      <c r="D2019" s="4"/>
    </row>
    <row r="2020" spans="4:4">
      <c r="D2020" s="4"/>
    </row>
    <row r="2021" spans="4:4">
      <c r="D2021" s="4"/>
    </row>
    <row r="2022" spans="4:4">
      <c r="D2022" s="4"/>
    </row>
    <row r="2023" spans="4:4">
      <c r="D2023" s="4"/>
    </row>
    <row r="2024" spans="4:4">
      <c r="D2024" s="4"/>
    </row>
    <row r="2025" spans="4:4">
      <c r="D2025" s="4"/>
    </row>
    <row r="2026" spans="4:4">
      <c r="D2026" s="4"/>
    </row>
    <row r="2027" spans="4:4">
      <c r="D2027" s="4"/>
    </row>
    <row r="2028" spans="4:4">
      <c r="D2028" s="4"/>
    </row>
    <row r="2029" spans="4:4">
      <c r="D2029" s="4"/>
    </row>
    <row r="2030" spans="4:4">
      <c r="D2030" s="4"/>
    </row>
    <row r="2031" spans="4:4">
      <c r="D2031" s="4"/>
    </row>
    <row r="2032" spans="4:4">
      <c r="D2032" s="4"/>
    </row>
    <row r="2033" spans="4:4">
      <c r="D2033" s="4"/>
    </row>
    <row r="2034" spans="4:4">
      <c r="D2034" s="4"/>
    </row>
    <row r="2035" spans="4:4">
      <c r="D2035" s="4"/>
    </row>
    <row r="2036" spans="4:4">
      <c r="D2036" s="4"/>
    </row>
    <row r="2037" spans="4:4">
      <c r="D2037" s="4"/>
    </row>
    <row r="2038" spans="4:4">
      <c r="D2038" s="4"/>
    </row>
    <row r="2039" spans="4:4">
      <c r="D2039" s="4"/>
    </row>
    <row r="2040" spans="4:4">
      <c r="D2040" s="4"/>
    </row>
    <row r="2041" spans="4:4">
      <c r="D2041" s="4"/>
    </row>
    <row r="2042" spans="4:4">
      <c r="D2042" s="4"/>
    </row>
    <row r="2043" spans="4:4">
      <c r="D2043" s="4"/>
    </row>
    <row r="2044" spans="4:4">
      <c r="D2044" s="4"/>
    </row>
    <row r="2045" spans="4:4">
      <c r="D2045" s="4"/>
    </row>
    <row r="2046" spans="4:4">
      <c r="D2046" s="4"/>
    </row>
    <row r="2047" spans="4:4">
      <c r="D2047" s="4"/>
    </row>
    <row r="2048" spans="4:4">
      <c r="D2048" s="4"/>
    </row>
    <row r="2049" spans="4:4">
      <c r="D2049" s="4"/>
    </row>
    <row r="2050" spans="4:4">
      <c r="D2050" s="4"/>
    </row>
    <row r="2051" spans="4:4">
      <c r="D2051" s="4"/>
    </row>
    <row r="2052" spans="4:4">
      <c r="D2052" s="4"/>
    </row>
    <row r="2053" spans="4:4">
      <c r="D2053" s="4"/>
    </row>
    <row r="2054" spans="4:4">
      <c r="D2054" s="4"/>
    </row>
    <row r="2055" spans="4:4">
      <c r="D2055" s="4"/>
    </row>
    <row r="2056" spans="4:4">
      <c r="D2056" s="4"/>
    </row>
    <row r="2057" spans="4:4">
      <c r="D2057" s="4"/>
    </row>
    <row r="2058" spans="4:4">
      <c r="D2058" s="4"/>
    </row>
    <row r="2059" spans="4:4">
      <c r="D2059" s="4"/>
    </row>
    <row r="2060" spans="4:4">
      <c r="D2060" s="4"/>
    </row>
    <row r="2061" spans="4:4">
      <c r="D2061" s="4"/>
    </row>
    <row r="2062" spans="4:4">
      <c r="D2062" s="4"/>
    </row>
    <row r="2063" spans="4:4">
      <c r="D2063" s="4"/>
    </row>
    <row r="2064" spans="4:4">
      <c r="D2064" s="4"/>
    </row>
    <row r="2065" spans="4:4">
      <c r="D2065" s="4"/>
    </row>
    <row r="2066" spans="4:4">
      <c r="D2066" s="4"/>
    </row>
    <row r="2067" spans="4:4">
      <c r="D2067" s="4"/>
    </row>
    <row r="2068" spans="4:4">
      <c r="D2068" s="4"/>
    </row>
    <row r="2069" spans="4:4">
      <c r="D2069" s="4"/>
    </row>
    <row r="2070" spans="4:4">
      <c r="D2070" s="4"/>
    </row>
    <row r="2071" spans="4:4">
      <c r="D2071" s="4"/>
    </row>
    <row r="2072" spans="4:4">
      <c r="D2072" s="4"/>
    </row>
    <row r="2073" spans="4:4">
      <c r="D2073" s="4"/>
    </row>
    <row r="2074" spans="4:4">
      <c r="D2074" s="4"/>
    </row>
    <row r="2075" spans="4:4">
      <c r="D2075" s="4"/>
    </row>
    <row r="2076" spans="4:4">
      <c r="D2076" s="4"/>
    </row>
    <row r="2077" spans="4:4">
      <c r="D2077" s="4"/>
    </row>
    <row r="2078" spans="4:4">
      <c r="D2078" s="4"/>
    </row>
    <row r="2079" spans="4:4">
      <c r="D2079" s="4"/>
    </row>
    <row r="2080" spans="4:4">
      <c r="D2080" s="4"/>
    </row>
    <row r="2081" spans="4:4">
      <c r="D2081" s="4"/>
    </row>
    <row r="2082" spans="4:4">
      <c r="D2082" s="4"/>
    </row>
    <row r="2083" spans="4:4">
      <c r="D2083" s="4"/>
    </row>
    <row r="2084" spans="4:4">
      <c r="D2084" s="4"/>
    </row>
    <row r="2085" spans="4:4">
      <c r="D2085" s="4"/>
    </row>
    <row r="2086" spans="4:4">
      <c r="D2086" s="4"/>
    </row>
    <row r="2087" spans="4:4">
      <c r="D2087" s="4"/>
    </row>
    <row r="2088" spans="4:4">
      <c r="D2088" s="4"/>
    </row>
    <row r="2089" spans="4:4">
      <c r="D2089" s="4"/>
    </row>
    <row r="2090" spans="4:4">
      <c r="D2090" s="4"/>
    </row>
    <row r="2091" spans="4:4">
      <c r="D2091" s="4"/>
    </row>
    <row r="2092" spans="4:4">
      <c r="D2092" s="4"/>
    </row>
    <row r="2093" spans="4:4">
      <c r="D2093" s="7"/>
    </row>
    <row r="2094" spans="4:4">
      <c r="D2094" s="7"/>
    </row>
    <row r="2095" spans="4:4">
      <c r="D2095" s="7"/>
    </row>
    <row r="2096" spans="4:4">
      <c r="D2096" s="7"/>
    </row>
    <row r="2097" spans="4:4">
      <c r="D2097" s="7"/>
    </row>
    <row r="2098" spans="4:4">
      <c r="D2098" s="7"/>
    </row>
    <row r="2099" spans="4:4">
      <c r="D2099" s="7"/>
    </row>
    <row r="2100" spans="4:4">
      <c r="D2100" s="6"/>
    </row>
    <row r="2101" spans="4:4">
      <c r="D2101" s="6"/>
    </row>
    <row r="2102" spans="4:4">
      <c r="D2102" s="6"/>
    </row>
    <row r="2103" spans="4:4">
      <c r="D2103" s="6"/>
    </row>
    <row r="2104" spans="4:4">
      <c r="D2104" s="6"/>
    </row>
    <row r="2105" spans="4:4">
      <c r="D2105" s="6"/>
    </row>
    <row r="2106" spans="4:4">
      <c r="D2106" s="6"/>
    </row>
    <row r="2107" spans="4:4">
      <c r="D2107" s="6"/>
    </row>
    <row r="2108" spans="4:4">
      <c r="D2108" s="6"/>
    </row>
    <row r="2109" spans="4:4">
      <c r="D2109" s="6"/>
    </row>
    <row r="2110" spans="4:4">
      <c r="D2110" s="6"/>
    </row>
    <row r="2111" spans="4:4">
      <c r="D2111" s="6"/>
    </row>
    <row r="2112" spans="4:4">
      <c r="D2112" s="6"/>
    </row>
    <row r="2113" spans="4:4">
      <c r="D2113" s="6"/>
    </row>
    <row r="2114" spans="4:4">
      <c r="D2114" s="6"/>
    </row>
    <row r="2115" spans="4:4">
      <c r="D2115" s="6"/>
    </row>
    <row r="2116" spans="4:4">
      <c r="D2116" s="6"/>
    </row>
    <row r="2117" spans="4:4">
      <c r="D2117" s="6"/>
    </row>
    <row r="2118" spans="4:4">
      <c r="D2118" s="6"/>
    </row>
    <row r="2119" spans="4:4">
      <c r="D2119" s="6"/>
    </row>
    <row r="2120" spans="4:4">
      <c r="D2120" s="6"/>
    </row>
    <row r="2121" spans="4:4">
      <c r="D2121" s="6"/>
    </row>
    <row r="2122" spans="4:4">
      <c r="D2122" s="6"/>
    </row>
    <row r="2123" spans="4:4">
      <c r="D2123" s="6"/>
    </row>
    <row r="2124" spans="4:4">
      <c r="D2124" s="6"/>
    </row>
    <row r="2125" spans="4:4">
      <c r="D2125" s="6"/>
    </row>
    <row r="2126" spans="4:4">
      <c r="D2126" s="6"/>
    </row>
    <row r="2127" spans="4:4">
      <c r="D2127" s="6"/>
    </row>
    <row r="2128" spans="4:4">
      <c r="D2128" s="6"/>
    </row>
    <row r="2129" spans="4:4">
      <c r="D2129" s="6"/>
    </row>
    <row r="2130" spans="4:4">
      <c r="D2130" s="6"/>
    </row>
    <row r="2131" spans="4:4">
      <c r="D2131" s="6"/>
    </row>
    <row r="2132" spans="4:4">
      <c r="D2132" s="6"/>
    </row>
    <row r="2133" spans="4:4">
      <c r="D2133" s="6"/>
    </row>
    <row r="2134" spans="4:4">
      <c r="D2134" s="6"/>
    </row>
    <row r="2135" spans="4:4">
      <c r="D2135" s="6"/>
    </row>
    <row r="2136" spans="4:4">
      <c r="D2136" s="6"/>
    </row>
    <row r="2137" spans="4:4">
      <c r="D2137" s="6"/>
    </row>
    <row r="2138" spans="4:4">
      <c r="D2138" s="6"/>
    </row>
    <row r="2139" spans="4:4">
      <c r="D2139" s="6"/>
    </row>
    <row r="2140" spans="4:4">
      <c r="D2140" s="6"/>
    </row>
    <row r="2141" spans="4:4">
      <c r="D2141" s="6"/>
    </row>
    <row r="2142" spans="4:4">
      <c r="D2142" s="6"/>
    </row>
    <row r="2143" spans="4:4">
      <c r="D2143" s="6"/>
    </row>
    <row r="2144" spans="4:4">
      <c r="D2144" s="6"/>
    </row>
    <row r="2145" spans="4:4">
      <c r="D2145" s="6"/>
    </row>
    <row r="2146" spans="4:4">
      <c r="D2146" s="6"/>
    </row>
    <row r="2147" spans="4:4">
      <c r="D2147" s="6"/>
    </row>
    <row r="2148" spans="4:4">
      <c r="D2148" s="6"/>
    </row>
    <row r="2149" spans="4:4">
      <c r="D2149" s="6"/>
    </row>
    <row r="2150" spans="4:4">
      <c r="D2150" s="6"/>
    </row>
    <row r="2151" spans="4:4">
      <c r="D2151" s="6"/>
    </row>
    <row r="2152" spans="4:4">
      <c r="D2152" s="6"/>
    </row>
    <row r="2153" spans="4:4">
      <c r="D2153" s="6"/>
    </row>
    <row r="2154" spans="4:4">
      <c r="D2154" s="6"/>
    </row>
    <row r="2155" spans="4:4">
      <c r="D2155" s="6"/>
    </row>
    <row r="2156" spans="4:4">
      <c r="D2156" s="6"/>
    </row>
    <row r="2157" spans="4:4">
      <c r="D2157" s="6"/>
    </row>
    <row r="2158" spans="4:4">
      <c r="D2158" s="6"/>
    </row>
    <row r="2159" spans="4:4">
      <c r="D2159" s="6"/>
    </row>
    <row r="2160" spans="4:4">
      <c r="D2160" s="6"/>
    </row>
    <row r="2161" spans="4:4">
      <c r="D2161" s="6"/>
    </row>
    <row r="2162" spans="4:4">
      <c r="D2162" s="6"/>
    </row>
    <row r="2163" spans="4:4">
      <c r="D2163" s="6"/>
    </row>
    <row r="2164" spans="4:4">
      <c r="D2164" s="6"/>
    </row>
    <row r="2165" spans="4:4">
      <c r="D2165" s="6"/>
    </row>
    <row r="2166" spans="4:4">
      <c r="D2166" s="6"/>
    </row>
    <row r="2167" spans="4:4">
      <c r="D2167" s="6"/>
    </row>
    <row r="2168" spans="4:4">
      <c r="D2168" s="6"/>
    </row>
    <row r="2169" spans="4:4">
      <c r="D2169" s="6"/>
    </row>
    <row r="2170" spans="4:4">
      <c r="D2170" s="6"/>
    </row>
    <row r="2171" spans="4:4">
      <c r="D2171" s="6"/>
    </row>
    <row r="2172" spans="4:4">
      <c r="D2172" s="6"/>
    </row>
    <row r="2173" spans="4:4">
      <c r="D2173" s="6"/>
    </row>
    <row r="2174" spans="4:4">
      <c r="D2174" s="6"/>
    </row>
    <row r="2175" spans="4:4">
      <c r="D2175" s="6"/>
    </row>
    <row r="2176" spans="4:4">
      <c r="D2176" s="6"/>
    </row>
    <row r="2177" spans="4:4">
      <c r="D2177" s="6"/>
    </row>
    <row r="2178" spans="4:4">
      <c r="D2178" s="6"/>
    </row>
    <row r="2179" spans="4:4">
      <c r="D2179" s="6"/>
    </row>
    <row r="2180" spans="4:4">
      <c r="D2180" s="6"/>
    </row>
    <row r="2181" spans="4:4">
      <c r="D2181" s="6"/>
    </row>
    <row r="2182" spans="4:4">
      <c r="D2182" s="6"/>
    </row>
    <row r="2183" spans="4:4">
      <c r="D2183" s="6"/>
    </row>
    <row r="2184" spans="4:4">
      <c r="D2184" s="6"/>
    </row>
    <row r="2185" spans="4:4">
      <c r="D2185" s="6"/>
    </row>
    <row r="2186" spans="4:4">
      <c r="D2186" s="6"/>
    </row>
    <row r="2187" spans="4:4">
      <c r="D2187" s="6"/>
    </row>
    <row r="2188" spans="4:4">
      <c r="D2188" s="6"/>
    </row>
    <row r="2189" spans="4:4">
      <c r="D2189" s="6"/>
    </row>
    <row r="2190" spans="4:4">
      <c r="D2190" s="6"/>
    </row>
    <row r="2191" spans="4:4">
      <c r="D2191" s="6"/>
    </row>
    <row r="2192" spans="4:4">
      <c r="D2192" s="6"/>
    </row>
    <row r="2193" spans="4:4">
      <c r="D2193" s="6"/>
    </row>
    <row r="2194" spans="4:4">
      <c r="D2194" s="6"/>
    </row>
    <row r="2195" spans="4:4">
      <c r="D2195" s="6"/>
    </row>
    <row r="2196" spans="4:4">
      <c r="D2196" s="6"/>
    </row>
    <row r="2197" spans="4:4">
      <c r="D2197" s="6"/>
    </row>
    <row r="2198" spans="4:4">
      <c r="D2198" s="6"/>
    </row>
    <row r="2199" spans="4:4">
      <c r="D2199" s="6"/>
    </row>
    <row r="2200" spans="4:4">
      <c r="D2200" s="6"/>
    </row>
    <row r="2201" spans="4:4">
      <c r="D2201" s="6"/>
    </row>
    <row r="2202" spans="4:4">
      <c r="D2202" s="6"/>
    </row>
    <row r="2203" spans="4:4">
      <c r="D2203" s="6"/>
    </row>
    <row r="2204" spans="4:4">
      <c r="D2204" s="6"/>
    </row>
    <row r="2205" spans="4:4">
      <c r="D2205" s="6"/>
    </row>
    <row r="2206" spans="4:4">
      <c r="D2206" s="6"/>
    </row>
    <row r="2207" spans="4:4">
      <c r="D2207" s="6"/>
    </row>
    <row r="2208" spans="4:4">
      <c r="D2208" s="6"/>
    </row>
    <row r="2209" spans="4:4">
      <c r="D2209" s="6"/>
    </row>
    <row r="2210" spans="4:4">
      <c r="D2210" s="6"/>
    </row>
    <row r="2211" spans="4:4">
      <c r="D2211" s="6"/>
    </row>
    <row r="2212" spans="4:4">
      <c r="D2212" s="6"/>
    </row>
    <row r="2213" spans="4:4">
      <c r="D2213" s="6"/>
    </row>
    <row r="2214" spans="4:4">
      <c r="D2214" s="6"/>
    </row>
    <row r="2215" spans="4:4">
      <c r="D2215" s="6"/>
    </row>
    <row r="2216" spans="4:4">
      <c r="D2216" s="6"/>
    </row>
    <row r="2217" spans="4:4">
      <c r="D2217" s="6"/>
    </row>
    <row r="2218" spans="4:4">
      <c r="D2218" s="6"/>
    </row>
    <row r="2219" spans="4:4">
      <c r="D2219" s="6"/>
    </row>
    <row r="2220" spans="4:4">
      <c r="D2220" s="6"/>
    </row>
    <row r="2221" spans="4:4">
      <c r="D2221" s="6"/>
    </row>
    <row r="2222" spans="4:4">
      <c r="D2222" s="6"/>
    </row>
    <row r="2223" spans="4:4">
      <c r="D2223" s="6"/>
    </row>
    <row r="2224" spans="4:4">
      <c r="D2224" s="6"/>
    </row>
    <row r="2225" spans="4:4">
      <c r="D2225" s="6"/>
    </row>
    <row r="2226" spans="4:4">
      <c r="D2226" s="6"/>
    </row>
    <row r="2227" spans="4:4">
      <c r="D2227" s="6"/>
    </row>
    <row r="2228" spans="4:4">
      <c r="D2228" s="6"/>
    </row>
    <row r="2229" spans="4:4">
      <c r="D2229" s="6"/>
    </row>
    <row r="2230" spans="4:4">
      <c r="D2230" s="6"/>
    </row>
    <row r="2231" spans="4:4">
      <c r="D2231" s="6"/>
    </row>
    <row r="2232" spans="4:4">
      <c r="D2232" s="6"/>
    </row>
    <row r="2233" spans="4:4">
      <c r="D2233" s="6"/>
    </row>
    <row r="2234" spans="4:4">
      <c r="D2234" s="6"/>
    </row>
    <row r="2235" spans="4:4">
      <c r="D2235" s="6"/>
    </row>
    <row r="2236" spans="4:4">
      <c r="D2236" s="6"/>
    </row>
    <row r="2237" spans="4:4">
      <c r="D2237" s="6"/>
    </row>
    <row r="2238" spans="4:4">
      <c r="D2238" s="6"/>
    </row>
    <row r="2239" spans="4:4">
      <c r="D2239" s="6"/>
    </row>
    <row r="2240" spans="4:4">
      <c r="D2240" s="6"/>
    </row>
    <row r="2241" spans="4:4">
      <c r="D2241" s="6"/>
    </row>
    <row r="2242" spans="4:4">
      <c r="D2242" s="6"/>
    </row>
    <row r="2243" spans="4:4">
      <c r="D2243" s="6"/>
    </row>
    <row r="2244" spans="4:4">
      <c r="D2244" s="6"/>
    </row>
    <row r="2245" spans="4:4">
      <c r="D2245" s="6"/>
    </row>
    <row r="2246" spans="4:4">
      <c r="D2246" s="6"/>
    </row>
    <row r="2247" spans="4:4">
      <c r="D2247" s="6"/>
    </row>
    <row r="2248" spans="4:4">
      <c r="D2248" s="6"/>
    </row>
    <row r="2249" spans="4:4">
      <c r="D2249" s="6"/>
    </row>
    <row r="2250" spans="4:4">
      <c r="D2250" s="6"/>
    </row>
    <row r="2251" spans="4:4">
      <c r="D2251" s="6"/>
    </row>
    <row r="2252" spans="4:4">
      <c r="D2252" s="6"/>
    </row>
    <row r="2253" spans="4:4">
      <c r="D2253" s="6"/>
    </row>
    <row r="2254" spans="4:4">
      <c r="D2254" s="6"/>
    </row>
    <row r="2255" spans="4:4">
      <c r="D2255" s="6"/>
    </row>
    <row r="2256" spans="4:4">
      <c r="D2256" s="6"/>
    </row>
    <row r="2257" spans="4:4">
      <c r="D2257" s="6"/>
    </row>
    <row r="2258" spans="4:4">
      <c r="D2258" s="6"/>
    </row>
    <row r="2259" spans="4:4">
      <c r="D2259" s="6"/>
    </row>
    <row r="2260" spans="4:4">
      <c r="D2260" s="6"/>
    </row>
    <row r="2261" spans="4:4">
      <c r="D2261" s="6"/>
    </row>
    <row r="2262" spans="4:4">
      <c r="D2262" s="6"/>
    </row>
    <row r="2263" spans="4:4">
      <c r="D2263" s="6"/>
    </row>
    <row r="2264" spans="4:4">
      <c r="D2264" s="6"/>
    </row>
    <row r="2265" spans="4:4">
      <c r="D2265" s="6"/>
    </row>
    <row r="2266" spans="4:4">
      <c r="D2266" s="6"/>
    </row>
    <row r="2267" spans="4:4">
      <c r="D2267" s="6"/>
    </row>
    <row r="2268" spans="4:4">
      <c r="D2268" s="6"/>
    </row>
    <row r="2269" spans="4:4">
      <c r="D2269" s="6"/>
    </row>
    <row r="2270" spans="4:4">
      <c r="D2270" s="6"/>
    </row>
    <row r="2271" spans="4:4">
      <c r="D2271" s="6"/>
    </row>
    <row r="2272" spans="4:4">
      <c r="D2272" s="6"/>
    </row>
    <row r="2273" spans="4:4">
      <c r="D2273" s="6"/>
    </row>
    <row r="2274" spans="4:4">
      <c r="D2274" s="6"/>
    </row>
    <row r="2275" spans="4:4">
      <c r="D2275" s="6"/>
    </row>
    <row r="2276" spans="4:4">
      <c r="D2276" s="6"/>
    </row>
    <row r="2277" spans="4:4">
      <c r="D2277" s="6"/>
    </row>
    <row r="2278" spans="4:4">
      <c r="D2278" s="6"/>
    </row>
    <row r="2279" spans="4:4">
      <c r="D2279" s="6"/>
    </row>
    <row r="2280" spans="4:4">
      <c r="D2280" s="6"/>
    </row>
    <row r="2281" spans="4:4">
      <c r="D2281" s="6"/>
    </row>
    <row r="2282" spans="4:4">
      <c r="D2282" s="6"/>
    </row>
    <row r="2283" spans="4:4">
      <c r="D2283" s="6"/>
    </row>
    <row r="2284" spans="4:4">
      <c r="D2284" s="6"/>
    </row>
    <row r="2285" spans="4:4">
      <c r="D2285" s="6"/>
    </row>
    <row r="2286" spans="4:4">
      <c r="D2286" s="6"/>
    </row>
    <row r="2287" spans="4:4">
      <c r="D2287" s="6"/>
    </row>
    <row r="2288" spans="4:4">
      <c r="D2288" s="6"/>
    </row>
    <row r="2289" spans="4:4">
      <c r="D2289" s="6"/>
    </row>
    <row r="2290" spans="4:4">
      <c r="D2290" s="6"/>
    </row>
    <row r="2291" spans="4:4">
      <c r="D2291" s="6"/>
    </row>
    <row r="2292" spans="4:4">
      <c r="D2292" s="6"/>
    </row>
    <row r="2293" spans="4:4">
      <c r="D2293" s="6"/>
    </row>
    <row r="2294" spans="4:4">
      <c r="D2294" s="6"/>
    </row>
    <row r="2295" spans="4:4">
      <c r="D2295" s="6"/>
    </row>
    <row r="2296" spans="4:4">
      <c r="D2296" s="6"/>
    </row>
    <row r="2297" spans="4:4">
      <c r="D2297" s="6"/>
    </row>
    <row r="2298" spans="4:4">
      <c r="D2298" s="6"/>
    </row>
    <row r="2299" spans="4:4">
      <c r="D2299" s="6"/>
    </row>
    <row r="2300" spans="4:4">
      <c r="D2300" s="6"/>
    </row>
    <row r="2301" spans="4:4">
      <c r="D2301" s="6"/>
    </row>
    <row r="2302" spans="4:4">
      <c r="D2302" s="6"/>
    </row>
    <row r="2303" spans="4:4">
      <c r="D2303" s="6"/>
    </row>
    <row r="2304" spans="4:4">
      <c r="D2304" s="6"/>
    </row>
    <row r="2305" spans="4:4">
      <c r="D2305" s="6"/>
    </row>
    <row r="2306" spans="4:4">
      <c r="D2306" s="6"/>
    </row>
    <row r="2307" spans="4:4">
      <c r="D2307" s="6"/>
    </row>
    <row r="2308" spans="4:4">
      <c r="D2308" s="6"/>
    </row>
    <row r="2309" spans="4:4">
      <c r="D2309" s="6"/>
    </row>
    <row r="2310" spans="4:4">
      <c r="D2310" s="6"/>
    </row>
    <row r="2311" spans="4:4">
      <c r="D2311" s="6"/>
    </row>
    <row r="2312" spans="4:4">
      <c r="D2312" s="6"/>
    </row>
    <row r="2313" spans="4:4">
      <c r="D2313" s="6"/>
    </row>
    <row r="2314" spans="4:4">
      <c r="D2314" s="6"/>
    </row>
    <row r="2315" spans="4:4">
      <c r="D2315" s="6"/>
    </row>
    <row r="2316" spans="4:4">
      <c r="D2316" s="6"/>
    </row>
    <row r="2317" spans="4:4">
      <c r="D2317" s="6"/>
    </row>
    <row r="2318" spans="4:4">
      <c r="D2318" s="6"/>
    </row>
    <row r="2319" spans="4:4">
      <c r="D2319" s="6"/>
    </row>
    <row r="2320" spans="4:4">
      <c r="D2320" s="6"/>
    </row>
    <row r="2321" spans="4:4">
      <c r="D2321" s="6"/>
    </row>
    <row r="2322" spans="4:4">
      <c r="D2322" s="6"/>
    </row>
    <row r="2323" spans="4:4">
      <c r="D2323" s="6"/>
    </row>
    <row r="2324" spans="4:4">
      <c r="D2324" s="6"/>
    </row>
    <row r="2325" spans="4:4">
      <c r="D2325" s="6"/>
    </row>
    <row r="2326" spans="4:4">
      <c r="D2326" s="6"/>
    </row>
    <row r="2327" spans="4:4">
      <c r="D2327" s="6"/>
    </row>
    <row r="2328" spans="4:4">
      <c r="D2328" s="6"/>
    </row>
    <row r="2329" spans="4:4">
      <c r="D2329" s="6"/>
    </row>
    <row r="2330" spans="4:4">
      <c r="D2330" s="6"/>
    </row>
    <row r="2331" spans="4:4">
      <c r="D2331" s="6"/>
    </row>
    <row r="2332" spans="4:4">
      <c r="D2332" s="6"/>
    </row>
    <row r="2333" spans="4:4">
      <c r="D2333" s="6"/>
    </row>
    <row r="2334" spans="4:4">
      <c r="D2334" s="6"/>
    </row>
    <row r="2335" spans="4:4">
      <c r="D2335" s="6"/>
    </row>
    <row r="2336" spans="4:4">
      <c r="D2336" s="6"/>
    </row>
    <row r="2337" spans="4:4">
      <c r="D2337" s="6"/>
    </row>
    <row r="2338" spans="4:4">
      <c r="D2338" s="6"/>
    </row>
    <row r="2339" spans="4:4">
      <c r="D2339" s="6"/>
    </row>
    <row r="2340" spans="4:4">
      <c r="D2340" s="6"/>
    </row>
    <row r="2341" spans="4:4">
      <c r="D2341" s="6"/>
    </row>
    <row r="2342" spans="4:4">
      <c r="D2342" s="6"/>
    </row>
    <row r="2343" spans="4:4">
      <c r="D2343" s="6"/>
    </row>
    <row r="2344" spans="4:4">
      <c r="D2344" s="6"/>
    </row>
    <row r="2345" spans="4:4">
      <c r="D2345" s="6"/>
    </row>
    <row r="2346" spans="4:4">
      <c r="D2346" s="6"/>
    </row>
    <row r="2347" spans="4:4">
      <c r="D2347" s="6"/>
    </row>
    <row r="2348" spans="4:4">
      <c r="D2348" s="6"/>
    </row>
    <row r="2349" spans="4:4">
      <c r="D2349" s="6"/>
    </row>
    <row r="2350" spans="4:4">
      <c r="D2350" s="6"/>
    </row>
    <row r="2351" spans="4:4">
      <c r="D2351" s="6"/>
    </row>
    <row r="2352" spans="4:4">
      <c r="D2352" s="6"/>
    </row>
    <row r="2353" spans="4:4">
      <c r="D2353" s="6"/>
    </row>
    <row r="2354" spans="4:4">
      <c r="D2354" s="6"/>
    </row>
    <row r="2355" spans="4:4">
      <c r="D2355" s="6"/>
    </row>
    <row r="2356" spans="4:4">
      <c r="D2356" s="6"/>
    </row>
    <row r="2357" spans="4:4">
      <c r="D2357" s="6"/>
    </row>
    <row r="2358" spans="4:4">
      <c r="D2358" s="6"/>
    </row>
    <row r="2359" spans="4:4">
      <c r="D2359" s="6"/>
    </row>
    <row r="2360" spans="4:4">
      <c r="D2360" s="6"/>
    </row>
    <row r="2361" spans="4:4">
      <c r="D2361" s="6"/>
    </row>
    <row r="2362" spans="4:4">
      <c r="D2362" s="6"/>
    </row>
    <row r="2363" spans="4:4">
      <c r="D2363" s="6"/>
    </row>
    <row r="2364" spans="4:4">
      <c r="D2364" s="6"/>
    </row>
    <row r="2365" spans="4:4">
      <c r="D2365" s="6"/>
    </row>
    <row r="2366" spans="4:4">
      <c r="D2366" s="6"/>
    </row>
    <row r="2367" spans="4:4">
      <c r="D2367" s="6"/>
    </row>
    <row r="2368" spans="4:4">
      <c r="D2368" s="6"/>
    </row>
    <row r="2369" spans="4:4">
      <c r="D2369" s="6"/>
    </row>
    <row r="2370" spans="4:4">
      <c r="D2370" s="6"/>
    </row>
    <row r="2371" spans="4:4">
      <c r="D2371" s="6"/>
    </row>
    <row r="2372" spans="4:4">
      <c r="D2372" s="6"/>
    </row>
    <row r="2373" spans="4:4">
      <c r="D2373" s="6"/>
    </row>
    <row r="2374" spans="4:4">
      <c r="D2374" s="6"/>
    </row>
    <row r="2375" spans="4:4">
      <c r="D2375" s="6"/>
    </row>
    <row r="2376" spans="4:4">
      <c r="D2376" s="6"/>
    </row>
    <row r="2377" spans="4:4">
      <c r="D2377" s="6"/>
    </row>
    <row r="2378" spans="4:4">
      <c r="D2378" s="6"/>
    </row>
    <row r="2379" spans="4:4">
      <c r="D2379" s="6"/>
    </row>
    <row r="2380" spans="4:4">
      <c r="D2380" s="6"/>
    </row>
    <row r="2381" spans="4:4">
      <c r="D2381" s="6"/>
    </row>
    <row r="2382" spans="4:4">
      <c r="D2382" s="6"/>
    </row>
    <row r="2383" spans="4:4">
      <c r="D2383" s="6"/>
    </row>
    <row r="2384" spans="4:4">
      <c r="D2384" s="6"/>
    </row>
    <row r="2385" spans="4:4">
      <c r="D2385" s="6"/>
    </row>
    <row r="2386" spans="4:4">
      <c r="D2386" s="6"/>
    </row>
    <row r="2387" spans="4:4">
      <c r="D2387" s="6"/>
    </row>
    <row r="2388" spans="4:4">
      <c r="D2388" s="6"/>
    </row>
    <row r="2389" spans="4:4">
      <c r="D2389" s="6"/>
    </row>
    <row r="2390" spans="4:4">
      <c r="D2390" s="6"/>
    </row>
    <row r="2391" spans="4:4">
      <c r="D2391" s="6"/>
    </row>
    <row r="2392" spans="4:4">
      <c r="D2392" s="6"/>
    </row>
    <row r="2393" spans="4:4">
      <c r="D2393" s="6"/>
    </row>
    <row r="2394" spans="4:4">
      <c r="D2394" s="6"/>
    </row>
    <row r="2395" spans="4:4">
      <c r="D2395" s="6"/>
    </row>
    <row r="2396" spans="4:4">
      <c r="D2396" s="6"/>
    </row>
    <row r="2397" spans="4:4">
      <c r="D2397" s="6"/>
    </row>
    <row r="2398" spans="4:4">
      <c r="D2398" s="6"/>
    </row>
    <row r="2399" spans="4:4">
      <c r="D2399" s="6"/>
    </row>
    <row r="2400" spans="4:4">
      <c r="D2400" s="6"/>
    </row>
    <row r="2401" spans="4:4">
      <c r="D2401" s="6"/>
    </row>
    <row r="2402" spans="4:4">
      <c r="D2402" s="6"/>
    </row>
    <row r="2403" spans="4:4">
      <c r="D2403" s="6"/>
    </row>
    <row r="2404" spans="4:4">
      <c r="D2404" s="6"/>
    </row>
    <row r="2405" spans="4:4">
      <c r="D2405" s="6"/>
    </row>
    <row r="2406" spans="4:4">
      <c r="D2406" s="6"/>
    </row>
    <row r="2407" spans="4:4">
      <c r="D2407" s="6"/>
    </row>
    <row r="2408" spans="4:4">
      <c r="D2408" s="6"/>
    </row>
    <row r="2409" spans="4:4">
      <c r="D2409" s="6"/>
    </row>
    <row r="2410" spans="4:4">
      <c r="D2410" s="6"/>
    </row>
    <row r="2411" spans="4:4">
      <c r="D2411" s="6"/>
    </row>
    <row r="2412" spans="4:4">
      <c r="D2412" s="6"/>
    </row>
    <row r="2413" spans="4:4">
      <c r="D2413" s="6"/>
    </row>
    <row r="2414" spans="4:4">
      <c r="D2414" s="6"/>
    </row>
    <row r="2415" spans="4:4">
      <c r="D2415" s="6"/>
    </row>
    <row r="2416" spans="4:4">
      <c r="D2416" s="6"/>
    </row>
    <row r="2417" spans="4:4">
      <c r="D2417" s="6"/>
    </row>
    <row r="2418" spans="4:4">
      <c r="D2418" s="6"/>
    </row>
    <row r="2419" spans="4:4">
      <c r="D2419" s="6"/>
    </row>
    <row r="2420" spans="4:4">
      <c r="D2420" s="6"/>
    </row>
    <row r="2421" spans="4:4">
      <c r="D2421" s="6"/>
    </row>
    <row r="2422" spans="4:4">
      <c r="D2422" s="6"/>
    </row>
    <row r="2423" spans="4:4">
      <c r="D2423" s="6"/>
    </row>
    <row r="2424" spans="4:4">
      <c r="D2424" s="6"/>
    </row>
    <row r="2425" spans="4:4">
      <c r="D2425" s="6"/>
    </row>
    <row r="2426" spans="4:4">
      <c r="D2426" s="6"/>
    </row>
    <row r="2427" spans="4:4">
      <c r="D2427" s="6"/>
    </row>
    <row r="2428" spans="4:4">
      <c r="D2428" s="6"/>
    </row>
    <row r="2429" spans="4:4">
      <c r="D2429" s="6"/>
    </row>
    <row r="2430" spans="4:4">
      <c r="D2430" s="6"/>
    </row>
    <row r="2431" spans="4:4">
      <c r="D2431" s="6"/>
    </row>
    <row r="2432" spans="4:4">
      <c r="D2432" s="6"/>
    </row>
    <row r="2433" spans="4:4">
      <c r="D2433" s="6"/>
    </row>
    <row r="2434" spans="4:4">
      <c r="D2434" s="6"/>
    </row>
    <row r="2435" spans="4:4">
      <c r="D2435" s="6"/>
    </row>
    <row r="2436" spans="4:4">
      <c r="D2436" s="6"/>
    </row>
    <row r="2437" spans="4:4">
      <c r="D2437" s="6"/>
    </row>
    <row r="2438" spans="4:4">
      <c r="D2438" s="6"/>
    </row>
    <row r="2439" spans="4:4">
      <c r="D2439" s="6"/>
    </row>
    <row r="2440" spans="4:4">
      <c r="D2440" s="6"/>
    </row>
    <row r="2441" spans="4:4">
      <c r="D2441" s="6"/>
    </row>
    <row r="2442" spans="4:4">
      <c r="D2442" s="6"/>
    </row>
    <row r="2443" spans="4:4">
      <c r="D2443" s="6"/>
    </row>
    <row r="2444" spans="4:4">
      <c r="D2444" s="6"/>
    </row>
    <row r="2445" spans="4:4">
      <c r="D2445" s="6"/>
    </row>
    <row r="2446" spans="4:4">
      <c r="D2446" s="6"/>
    </row>
    <row r="2447" spans="4:4">
      <c r="D2447" s="6"/>
    </row>
    <row r="2448" spans="4:4">
      <c r="D2448" s="6"/>
    </row>
    <row r="2449" spans="4:4">
      <c r="D2449" s="6"/>
    </row>
    <row r="2450" spans="4:4">
      <c r="D2450" s="6"/>
    </row>
    <row r="2451" spans="4:4">
      <c r="D2451" s="6"/>
    </row>
    <row r="2452" spans="4:4">
      <c r="D2452" s="6"/>
    </row>
    <row r="2453" spans="4:4">
      <c r="D2453" s="6"/>
    </row>
    <row r="2454" spans="4:4">
      <c r="D2454" s="6"/>
    </row>
    <row r="2455" spans="4:4">
      <c r="D2455" s="6"/>
    </row>
    <row r="2456" spans="4:4">
      <c r="D2456" s="6"/>
    </row>
    <row r="2457" spans="4:4">
      <c r="D2457" s="6"/>
    </row>
    <row r="2458" spans="4:4">
      <c r="D2458" s="6"/>
    </row>
    <row r="2459" spans="4:4">
      <c r="D2459" s="6"/>
    </row>
    <row r="2460" spans="4:4">
      <c r="D2460" s="6"/>
    </row>
    <row r="2461" spans="4:4">
      <c r="D2461" s="6"/>
    </row>
    <row r="2462" spans="4:4">
      <c r="D2462" s="6"/>
    </row>
    <row r="2463" spans="4:4">
      <c r="D2463" s="6"/>
    </row>
    <row r="2464" spans="4:4">
      <c r="D2464" s="6"/>
    </row>
    <row r="2465" spans="4:4">
      <c r="D2465" s="6"/>
    </row>
    <row r="2466" spans="4:4">
      <c r="D2466" s="6"/>
    </row>
    <row r="2467" spans="4:4">
      <c r="D2467" s="6"/>
    </row>
    <row r="2468" spans="4:4">
      <c r="D2468" s="6"/>
    </row>
    <row r="2469" spans="4:4">
      <c r="D2469" s="6"/>
    </row>
    <row r="2470" spans="4:4">
      <c r="D2470" s="6"/>
    </row>
    <row r="2471" spans="4:4">
      <c r="D2471" s="6"/>
    </row>
    <row r="2472" spans="4:4">
      <c r="D2472" s="6"/>
    </row>
    <row r="2473" spans="4:4">
      <c r="D2473" s="6"/>
    </row>
    <row r="2474" spans="4:4">
      <c r="D2474" s="6"/>
    </row>
    <row r="2475" spans="4:4">
      <c r="D2475" s="6"/>
    </row>
    <row r="2476" spans="4:4">
      <c r="D2476" s="6"/>
    </row>
    <row r="2477" spans="4:4">
      <c r="D2477" s="6"/>
    </row>
    <row r="2478" spans="4:4">
      <c r="D2478" s="6"/>
    </row>
    <row r="2479" spans="4:4">
      <c r="D2479" s="6"/>
    </row>
    <row r="2480" spans="4:4">
      <c r="D2480" s="6"/>
    </row>
    <row r="2481" spans="4:4">
      <c r="D2481" s="6"/>
    </row>
    <row r="2482" spans="4:4">
      <c r="D2482" s="6"/>
    </row>
    <row r="2483" spans="4:4">
      <c r="D2483" s="6"/>
    </row>
    <row r="2484" spans="4:4">
      <c r="D2484" s="6"/>
    </row>
    <row r="2485" spans="4:4">
      <c r="D2485" s="6"/>
    </row>
    <row r="2486" spans="4:4">
      <c r="D2486" s="6"/>
    </row>
    <row r="2487" spans="4:4">
      <c r="D2487" s="6"/>
    </row>
    <row r="2488" spans="4:4">
      <c r="D2488" s="6"/>
    </row>
    <row r="2489" spans="4:4">
      <c r="D2489" s="6"/>
    </row>
    <row r="2490" spans="4:4">
      <c r="D2490" s="6"/>
    </row>
    <row r="2491" spans="4:4">
      <c r="D2491" s="6"/>
    </row>
    <row r="2492" spans="4:4">
      <c r="D2492" s="6"/>
    </row>
    <row r="2493" spans="4:4">
      <c r="D2493" s="6"/>
    </row>
    <row r="2494" spans="4:4">
      <c r="D2494" s="6"/>
    </row>
    <row r="2495" spans="4:4">
      <c r="D2495" s="6"/>
    </row>
    <row r="2496" spans="4:4">
      <c r="D2496" s="6"/>
    </row>
    <row r="2497" spans="4:4">
      <c r="D2497" s="6"/>
    </row>
    <row r="2498" spans="4:4">
      <c r="D2498" s="6"/>
    </row>
    <row r="2499" spans="4:4">
      <c r="D2499" s="6"/>
    </row>
    <row r="2500" spans="4:4">
      <c r="D2500" s="6"/>
    </row>
    <row r="2501" spans="4:4">
      <c r="D2501" s="6"/>
    </row>
    <row r="2502" spans="4:4">
      <c r="D2502" s="6"/>
    </row>
    <row r="2503" spans="4:4">
      <c r="D2503" s="6"/>
    </row>
    <row r="2504" spans="4:4">
      <c r="D2504" s="6"/>
    </row>
    <row r="2505" spans="4:4">
      <c r="D2505" s="6"/>
    </row>
    <row r="2506" spans="4:4">
      <c r="D2506" s="6"/>
    </row>
    <row r="2507" spans="4:4">
      <c r="D2507" s="6"/>
    </row>
    <row r="2508" spans="4:4">
      <c r="D2508" s="6"/>
    </row>
    <row r="2509" spans="4:4">
      <c r="D2509" s="6"/>
    </row>
    <row r="2510" spans="4:4">
      <c r="D2510" s="6"/>
    </row>
    <row r="2511" spans="4:4">
      <c r="D2511" s="6"/>
    </row>
    <row r="2512" spans="4:4">
      <c r="D2512" s="6"/>
    </row>
    <row r="2513" spans="4:4">
      <c r="D2513" s="6"/>
    </row>
    <row r="2514" spans="4:4">
      <c r="D2514" s="6"/>
    </row>
    <row r="2515" spans="4:4">
      <c r="D2515" s="6"/>
    </row>
    <row r="2516" spans="4:4">
      <c r="D2516" s="6"/>
    </row>
    <row r="2517" spans="4:4">
      <c r="D2517" s="6"/>
    </row>
    <row r="2518" spans="4:4">
      <c r="D2518" s="6"/>
    </row>
    <row r="2519" spans="4:4">
      <c r="D2519" s="6"/>
    </row>
    <row r="2520" spans="4:4">
      <c r="D2520" s="6"/>
    </row>
    <row r="2521" spans="4:4">
      <c r="D2521" s="6"/>
    </row>
    <row r="2522" spans="4:4">
      <c r="D2522" s="6"/>
    </row>
    <row r="2523" spans="4:4">
      <c r="D2523" s="6"/>
    </row>
    <row r="2524" spans="4:4">
      <c r="D2524" s="6"/>
    </row>
    <row r="2525" spans="4:4">
      <c r="D2525" s="6"/>
    </row>
    <row r="2526" spans="4:4">
      <c r="D2526" s="6"/>
    </row>
    <row r="2527" spans="4:4">
      <c r="D2527" s="6"/>
    </row>
    <row r="2528" spans="4:4">
      <c r="D2528" s="6"/>
    </row>
    <row r="2529" spans="4:4">
      <c r="D2529" s="6"/>
    </row>
    <row r="2530" spans="4:4">
      <c r="D2530" s="6"/>
    </row>
    <row r="2531" spans="4:4">
      <c r="D2531" s="6"/>
    </row>
    <row r="2532" spans="4:4">
      <c r="D2532" s="6"/>
    </row>
    <row r="2533" spans="4:4">
      <c r="D2533" s="6"/>
    </row>
    <row r="2534" spans="4:4">
      <c r="D2534" s="6"/>
    </row>
    <row r="2535" spans="4:4">
      <c r="D2535" s="6"/>
    </row>
    <row r="2536" spans="4:4">
      <c r="D2536" s="6"/>
    </row>
    <row r="2537" spans="4:4">
      <c r="D2537" s="6"/>
    </row>
    <row r="2538" spans="4:4">
      <c r="D2538" s="6"/>
    </row>
    <row r="2539" spans="4:4">
      <c r="D2539" s="6"/>
    </row>
    <row r="2540" spans="4:4">
      <c r="D2540" s="6"/>
    </row>
    <row r="2541" spans="4:4">
      <c r="D2541" s="6"/>
    </row>
    <row r="2542" spans="4:4">
      <c r="D2542" s="6"/>
    </row>
    <row r="2543" spans="4:4">
      <c r="D2543" s="6"/>
    </row>
    <row r="2544" spans="4:4">
      <c r="D2544" s="6"/>
    </row>
    <row r="2545" spans="4:4">
      <c r="D2545" s="6"/>
    </row>
    <row r="2546" spans="4:4">
      <c r="D2546" s="6"/>
    </row>
    <row r="2547" spans="4:4">
      <c r="D2547" s="6"/>
    </row>
    <row r="2548" spans="4:4">
      <c r="D2548" s="6"/>
    </row>
    <row r="2549" spans="4:4">
      <c r="D2549" s="6"/>
    </row>
    <row r="2550" spans="4:4">
      <c r="D2550" s="6"/>
    </row>
    <row r="2551" spans="4:4">
      <c r="D2551" s="6"/>
    </row>
    <row r="2552" spans="4:4">
      <c r="D2552" s="6"/>
    </row>
    <row r="2553" spans="4:4">
      <c r="D2553" s="6"/>
    </row>
    <row r="2554" spans="4:4">
      <c r="D2554" s="6"/>
    </row>
    <row r="2555" spans="4:4">
      <c r="D2555" s="6"/>
    </row>
    <row r="2556" spans="4:4">
      <c r="D2556" s="6"/>
    </row>
    <row r="2557" spans="4:4">
      <c r="D2557" s="6"/>
    </row>
    <row r="2558" spans="4:4">
      <c r="D2558" s="6"/>
    </row>
    <row r="2559" spans="4:4">
      <c r="D2559" s="6"/>
    </row>
    <row r="2560" spans="4:4">
      <c r="D2560" s="6"/>
    </row>
    <row r="2561" spans="4:4">
      <c r="D2561" s="6"/>
    </row>
    <row r="2562" spans="4:4">
      <c r="D2562" s="6"/>
    </row>
    <row r="2563" spans="4:4">
      <c r="D2563" s="6"/>
    </row>
    <row r="2564" spans="4:4">
      <c r="D2564" s="6"/>
    </row>
    <row r="2565" spans="4:4">
      <c r="D2565" s="6"/>
    </row>
    <row r="2566" spans="4:4">
      <c r="D2566" s="6"/>
    </row>
    <row r="2567" spans="4:4">
      <c r="D2567" s="6"/>
    </row>
    <row r="2568" spans="4:4">
      <c r="D2568" s="6"/>
    </row>
    <row r="2569" spans="4:4">
      <c r="D2569" s="6"/>
    </row>
    <row r="2570" spans="4:4">
      <c r="D2570" s="6"/>
    </row>
    <row r="2571" spans="4:4">
      <c r="D2571" s="6"/>
    </row>
    <row r="2572" spans="4:4">
      <c r="D2572" s="6"/>
    </row>
    <row r="2573" spans="4:4">
      <c r="D2573" s="6"/>
    </row>
    <row r="2574" spans="4:4">
      <c r="D2574" s="6"/>
    </row>
    <row r="2575" spans="4:4">
      <c r="D2575" s="6"/>
    </row>
    <row r="2576" spans="4:4">
      <c r="D2576" s="6"/>
    </row>
    <row r="2577" spans="4:4">
      <c r="D2577" s="6"/>
    </row>
    <row r="2578" spans="4:4">
      <c r="D2578" s="6"/>
    </row>
    <row r="2579" spans="4:4">
      <c r="D2579" s="6"/>
    </row>
    <row r="2580" spans="4:4">
      <c r="D2580" s="6"/>
    </row>
    <row r="2581" spans="4:4">
      <c r="D2581" s="6"/>
    </row>
    <row r="2582" spans="4:4">
      <c r="D2582" s="6"/>
    </row>
    <row r="2583" spans="4:4">
      <c r="D2583" s="6"/>
    </row>
    <row r="2584" spans="4:4">
      <c r="D2584" s="6"/>
    </row>
    <row r="2585" spans="4:4">
      <c r="D2585" s="6"/>
    </row>
    <row r="2586" spans="4:4">
      <c r="D2586" s="6"/>
    </row>
    <row r="2587" spans="4:4">
      <c r="D2587" s="6"/>
    </row>
    <row r="2588" spans="4:4">
      <c r="D2588" s="6"/>
    </row>
    <row r="2589" spans="4:4">
      <c r="D2589" s="6"/>
    </row>
    <row r="2590" spans="4:4">
      <c r="D2590" s="6"/>
    </row>
    <row r="2591" spans="4:4">
      <c r="D2591" s="6"/>
    </row>
    <row r="2592" spans="4:4">
      <c r="D2592" s="6"/>
    </row>
    <row r="2593" spans="4:4">
      <c r="D2593" s="6"/>
    </row>
    <row r="2594" spans="4:4">
      <c r="D2594" s="6"/>
    </row>
    <row r="2595" spans="4:4">
      <c r="D2595" s="6"/>
    </row>
    <row r="2596" spans="4:4">
      <c r="D2596" s="6"/>
    </row>
    <row r="2597" spans="4:4">
      <c r="D2597" s="6"/>
    </row>
    <row r="2598" spans="4:4">
      <c r="D2598" s="6"/>
    </row>
    <row r="2599" spans="4:4">
      <c r="D2599" s="6"/>
    </row>
    <row r="2600" spans="4:4">
      <c r="D2600" s="6"/>
    </row>
    <row r="2601" spans="4:4">
      <c r="D2601" s="6"/>
    </row>
    <row r="2602" spans="4:4">
      <c r="D2602" s="6"/>
    </row>
    <row r="2603" spans="4:4">
      <c r="D2603" s="6"/>
    </row>
    <row r="2604" spans="4:4">
      <c r="D2604" s="6"/>
    </row>
    <row r="2605" spans="4:4">
      <c r="D2605" s="6"/>
    </row>
    <row r="2606" spans="4:4">
      <c r="D2606" s="6"/>
    </row>
    <row r="2607" spans="4:4">
      <c r="D2607" s="6"/>
    </row>
    <row r="2608" spans="4:4">
      <c r="D2608" s="6"/>
    </row>
    <row r="2609" spans="4:4">
      <c r="D2609" s="6"/>
    </row>
    <row r="2610" spans="4:4">
      <c r="D2610" s="6"/>
    </row>
    <row r="2611" spans="4:4">
      <c r="D2611" s="6"/>
    </row>
    <row r="2612" spans="4:4">
      <c r="D2612" s="6"/>
    </row>
    <row r="2613" spans="4:4">
      <c r="D2613" s="6"/>
    </row>
    <row r="2614" spans="4:4">
      <c r="D2614" s="6"/>
    </row>
    <row r="2615" spans="4:4">
      <c r="D2615" s="6"/>
    </row>
    <row r="2616" spans="4:4">
      <c r="D2616" s="6"/>
    </row>
    <row r="2617" spans="4:4">
      <c r="D2617" s="6"/>
    </row>
    <row r="2618" spans="4:4">
      <c r="D2618" s="6"/>
    </row>
    <row r="2619" spans="4:4">
      <c r="D2619" s="6"/>
    </row>
    <row r="2620" spans="4:4">
      <c r="D2620" s="6"/>
    </row>
    <row r="2621" spans="4:4">
      <c r="D2621" s="6"/>
    </row>
    <row r="2622" spans="4:4">
      <c r="D2622" s="6"/>
    </row>
    <row r="2623" spans="4:4">
      <c r="D2623" s="6"/>
    </row>
    <row r="2624" spans="4:4">
      <c r="D2624" s="6"/>
    </row>
    <row r="2625" spans="4:4">
      <c r="D2625" s="6"/>
    </row>
    <row r="2626" spans="4:4">
      <c r="D2626" s="6"/>
    </row>
    <row r="2627" spans="4:4">
      <c r="D2627" s="6"/>
    </row>
    <row r="2628" spans="4:4">
      <c r="D2628" s="6"/>
    </row>
    <row r="2629" spans="4:4">
      <c r="D2629" s="6"/>
    </row>
    <row r="2630" spans="4:4">
      <c r="D2630" s="6"/>
    </row>
    <row r="2631" spans="4:4">
      <c r="D2631" s="6"/>
    </row>
    <row r="2632" spans="4:4">
      <c r="D2632" s="6"/>
    </row>
    <row r="2633" spans="4:4">
      <c r="D2633" s="6"/>
    </row>
    <row r="2634" spans="4:4">
      <c r="D2634" s="6"/>
    </row>
    <row r="2635" spans="4:4">
      <c r="D2635" s="6"/>
    </row>
    <row r="2636" spans="4:4">
      <c r="D2636" s="6"/>
    </row>
    <row r="2637" spans="4:4">
      <c r="D2637" s="6"/>
    </row>
    <row r="2638" spans="4:4">
      <c r="D2638" s="6"/>
    </row>
    <row r="2639" spans="4:4">
      <c r="D2639" s="6"/>
    </row>
    <row r="2640" spans="4:4">
      <c r="D2640" s="6"/>
    </row>
    <row r="2641" spans="4:4">
      <c r="D2641" s="6"/>
    </row>
    <row r="2642" spans="4:4">
      <c r="D2642" s="6"/>
    </row>
    <row r="2643" spans="4:4">
      <c r="D2643" s="6"/>
    </row>
    <row r="2644" spans="4:4">
      <c r="D2644" s="6"/>
    </row>
    <row r="2645" spans="4:4">
      <c r="D2645" s="6"/>
    </row>
    <row r="2646" spans="4:4">
      <c r="D2646" s="6"/>
    </row>
    <row r="2647" spans="4:4">
      <c r="D2647" s="6"/>
    </row>
    <row r="2648" spans="4:4">
      <c r="D2648" s="6"/>
    </row>
    <row r="2649" spans="4:4">
      <c r="D2649" s="6"/>
    </row>
    <row r="2650" spans="4:4">
      <c r="D2650" s="6"/>
    </row>
    <row r="2651" spans="4:4">
      <c r="D2651" s="6"/>
    </row>
    <row r="2652" spans="4:4">
      <c r="D2652" s="6"/>
    </row>
    <row r="2653" spans="4:4">
      <c r="D2653" s="6"/>
    </row>
    <row r="2654" spans="4:4">
      <c r="D2654" s="6"/>
    </row>
    <row r="2655" spans="4:4">
      <c r="D2655" s="6"/>
    </row>
    <row r="2656" spans="4:4">
      <c r="D2656" s="6"/>
    </row>
    <row r="2657" spans="4:4">
      <c r="D2657" s="6"/>
    </row>
    <row r="2658" spans="4:4">
      <c r="D2658" s="6"/>
    </row>
    <row r="2659" spans="4:4">
      <c r="D2659" s="6"/>
    </row>
    <row r="2660" spans="4:4">
      <c r="D2660" s="6"/>
    </row>
    <row r="2661" spans="4:4">
      <c r="D2661" s="6"/>
    </row>
    <row r="2662" spans="4:4">
      <c r="D2662" s="6"/>
    </row>
    <row r="2663" spans="4:4">
      <c r="D2663" s="6"/>
    </row>
    <row r="2664" spans="4:4">
      <c r="D2664" s="6"/>
    </row>
    <row r="2665" spans="4:4">
      <c r="D2665" s="6"/>
    </row>
    <row r="2666" spans="4:4">
      <c r="D2666" s="6"/>
    </row>
    <row r="2667" spans="4:4">
      <c r="D2667" s="6"/>
    </row>
    <row r="2668" spans="4:4">
      <c r="D2668" s="6"/>
    </row>
    <row r="2669" spans="4:4">
      <c r="D2669" s="6"/>
    </row>
    <row r="2670" spans="4:4">
      <c r="D2670" s="6"/>
    </row>
    <row r="2671" spans="4:4">
      <c r="D2671" s="6"/>
    </row>
    <row r="2672" spans="4:4">
      <c r="D2672" s="6"/>
    </row>
    <row r="2673" spans="4:4">
      <c r="D2673" s="6"/>
    </row>
    <row r="2674" spans="4:4">
      <c r="D2674" s="6"/>
    </row>
    <row r="2675" spans="4:4">
      <c r="D2675" s="6"/>
    </row>
    <row r="2676" spans="4:4">
      <c r="D2676" s="6"/>
    </row>
    <row r="2677" spans="4:4">
      <c r="D2677" s="6"/>
    </row>
    <row r="2678" spans="4:4">
      <c r="D2678" s="6"/>
    </row>
    <row r="2679" spans="4:4">
      <c r="D2679" s="6"/>
    </row>
    <row r="2680" spans="4:4">
      <c r="D2680" s="6"/>
    </row>
    <row r="2681" spans="4:4">
      <c r="D2681" s="6"/>
    </row>
    <row r="2682" spans="4:4">
      <c r="D2682" s="6"/>
    </row>
    <row r="2683" spans="4:4">
      <c r="D2683" s="6"/>
    </row>
    <row r="2684" spans="4:4">
      <c r="D2684" s="6"/>
    </row>
    <row r="2685" spans="4:4">
      <c r="D2685" s="6"/>
    </row>
    <row r="2686" spans="4:4">
      <c r="D2686" s="6"/>
    </row>
    <row r="2687" spans="4:4">
      <c r="D2687" s="6"/>
    </row>
    <row r="2688" spans="4:4">
      <c r="D2688" s="6"/>
    </row>
    <row r="2689" spans="4:4">
      <c r="D2689" s="6"/>
    </row>
    <row r="2690" spans="4:4">
      <c r="D2690" s="6"/>
    </row>
    <row r="2691" spans="4:4">
      <c r="D2691" s="6"/>
    </row>
    <row r="2692" spans="4:4">
      <c r="D2692" s="6"/>
    </row>
    <row r="2693" spans="4:4">
      <c r="D2693" s="6"/>
    </row>
    <row r="2694" spans="4:4">
      <c r="D2694" s="6"/>
    </row>
    <row r="2695" spans="4:4">
      <c r="D2695" s="6"/>
    </row>
    <row r="2696" spans="4:4">
      <c r="D2696" s="6"/>
    </row>
    <row r="2697" spans="4:4">
      <c r="D2697" s="6"/>
    </row>
    <row r="2698" spans="4:4">
      <c r="D2698" s="6"/>
    </row>
    <row r="2699" spans="4:4">
      <c r="D2699" s="6"/>
    </row>
    <row r="2700" spans="4:4">
      <c r="D2700" s="6"/>
    </row>
    <row r="2701" spans="4:4">
      <c r="D2701" s="6"/>
    </row>
    <row r="2702" spans="4:4">
      <c r="D2702" s="6"/>
    </row>
    <row r="2703" spans="4:4">
      <c r="D2703" s="6"/>
    </row>
    <row r="2704" spans="4:4">
      <c r="D2704" s="6"/>
    </row>
    <row r="2705" spans="4:4">
      <c r="D2705" s="6"/>
    </row>
    <row r="2706" spans="4:4">
      <c r="D2706" s="6"/>
    </row>
    <row r="2707" spans="4:4">
      <c r="D2707" s="6"/>
    </row>
    <row r="2708" spans="4:4">
      <c r="D2708" s="6"/>
    </row>
    <row r="2709" spans="4:4">
      <c r="D2709" s="6"/>
    </row>
    <row r="2710" spans="4:4">
      <c r="D2710" s="6"/>
    </row>
    <row r="2711" spans="4:4">
      <c r="D2711" s="6"/>
    </row>
    <row r="2712" spans="4:4">
      <c r="D2712" s="6"/>
    </row>
    <row r="2713" spans="4:4">
      <c r="D2713" s="6"/>
    </row>
    <row r="2714" spans="4:4">
      <c r="D2714" s="6"/>
    </row>
    <row r="2715" spans="4:4">
      <c r="D2715" s="6"/>
    </row>
    <row r="2716" spans="4:4">
      <c r="D2716" s="6"/>
    </row>
    <row r="2717" spans="4:4">
      <c r="D2717" s="6"/>
    </row>
    <row r="2718" spans="4:4">
      <c r="D2718" s="6"/>
    </row>
    <row r="2719" spans="4:4">
      <c r="D2719" s="6"/>
    </row>
    <row r="2720" spans="4:4">
      <c r="D2720" s="6"/>
    </row>
    <row r="2721" spans="4:4">
      <c r="D2721" s="6"/>
    </row>
    <row r="2722" spans="4:4">
      <c r="D2722" s="6"/>
    </row>
    <row r="2723" spans="4:4">
      <c r="D2723" s="6"/>
    </row>
    <row r="2724" spans="4:4">
      <c r="D2724" s="6"/>
    </row>
    <row r="2725" spans="4:4">
      <c r="D2725" s="6"/>
    </row>
    <row r="2726" spans="4:4">
      <c r="D2726" s="6"/>
    </row>
    <row r="2727" spans="4:4">
      <c r="D2727" s="6"/>
    </row>
    <row r="2728" spans="4:4">
      <c r="D2728" s="6"/>
    </row>
    <row r="2729" spans="4:4">
      <c r="D2729" s="6"/>
    </row>
    <row r="2730" spans="4:4">
      <c r="D2730" s="6"/>
    </row>
    <row r="2731" spans="4:4">
      <c r="D2731" s="6"/>
    </row>
    <row r="2732" spans="4:4">
      <c r="D2732" s="6"/>
    </row>
    <row r="2733" spans="4:4">
      <c r="D2733" s="6"/>
    </row>
    <row r="2734" spans="4:4">
      <c r="D2734" s="6"/>
    </row>
    <row r="2735" spans="4:4">
      <c r="D2735" s="6"/>
    </row>
    <row r="2736" spans="4:4">
      <c r="D2736" s="6"/>
    </row>
    <row r="2737" spans="4:4">
      <c r="D2737" s="6"/>
    </row>
    <row r="2738" spans="4:4">
      <c r="D2738" s="6"/>
    </row>
    <row r="2739" spans="4:4">
      <c r="D2739" s="6"/>
    </row>
    <row r="2740" spans="4:4">
      <c r="D2740" s="6"/>
    </row>
    <row r="2741" spans="4:4">
      <c r="D2741" s="6"/>
    </row>
    <row r="2742" spans="4:4">
      <c r="D2742" s="6"/>
    </row>
    <row r="2743" spans="4:4">
      <c r="D2743" s="6"/>
    </row>
    <row r="2744" spans="4:4">
      <c r="D2744" s="6"/>
    </row>
    <row r="2745" spans="4:4">
      <c r="D2745" s="6"/>
    </row>
    <row r="2746" spans="4:4">
      <c r="D2746" s="6"/>
    </row>
    <row r="2747" spans="4:4">
      <c r="D2747" s="6"/>
    </row>
    <row r="2748" spans="4:4">
      <c r="D2748" s="6"/>
    </row>
    <row r="2749" spans="4:4">
      <c r="D2749" s="6"/>
    </row>
    <row r="2750" spans="4:4">
      <c r="D2750" s="6"/>
    </row>
    <row r="2751" spans="4:4">
      <c r="D2751" s="6"/>
    </row>
    <row r="2752" spans="4:4">
      <c r="D2752" s="6"/>
    </row>
    <row r="2753" spans="4:4">
      <c r="D2753" s="6"/>
    </row>
    <row r="2754" spans="4:4">
      <c r="D2754" s="6"/>
    </row>
    <row r="2755" spans="4:4">
      <c r="D2755" s="6"/>
    </row>
    <row r="2756" spans="4:4">
      <c r="D2756" s="6"/>
    </row>
    <row r="2757" spans="4:4">
      <c r="D2757" s="6"/>
    </row>
    <row r="2758" spans="4:4">
      <c r="D2758" s="6"/>
    </row>
    <row r="2759" spans="4:4">
      <c r="D2759" s="6"/>
    </row>
    <row r="2760" spans="4:4">
      <c r="D2760" s="6"/>
    </row>
    <row r="2761" spans="4:4">
      <c r="D2761" s="6"/>
    </row>
    <row r="2762" spans="4:4">
      <c r="D2762" s="6"/>
    </row>
    <row r="2763" spans="4:4">
      <c r="D2763" s="6"/>
    </row>
    <row r="2764" spans="4:4">
      <c r="D2764" s="6"/>
    </row>
    <row r="2765" spans="4:4">
      <c r="D2765" s="6"/>
    </row>
    <row r="2766" spans="4:4">
      <c r="D2766" s="6"/>
    </row>
    <row r="2767" spans="4:4">
      <c r="D2767" s="6"/>
    </row>
    <row r="2768" spans="4:4">
      <c r="D2768" s="6"/>
    </row>
    <row r="2769" spans="4:4">
      <c r="D2769" s="6"/>
    </row>
    <row r="2770" spans="4:4">
      <c r="D2770" s="6"/>
    </row>
    <row r="2771" spans="4:4">
      <c r="D2771" s="6"/>
    </row>
    <row r="2772" spans="4:4">
      <c r="D2772" s="6"/>
    </row>
    <row r="2773" spans="4:4">
      <c r="D2773" s="6"/>
    </row>
    <row r="2774" spans="4:4">
      <c r="D2774" s="6"/>
    </row>
    <row r="2775" spans="4:4">
      <c r="D2775" s="6"/>
    </row>
    <row r="2776" spans="4:4">
      <c r="D2776" s="6"/>
    </row>
    <row r="2777" spans="4:4">
      <c r="D2777" s="6"/>
    </row>
    <row r="2778" spans="4:4">
      <c r="D2778" s="6"/>
    </row>
    <row r="2779" spans="4:4">
      <c r="D2779" s="6"/>
    </row>
    <row r="2780" spans="4:4">
      <c r="D2780" s="6"/>
    </row>
    <row r="2781" spans="4:4">
      <c r="D2781" s="6"/>
    </row>
    <row r="2782" spans="4:4">
      <c r="D2782" s="6"/>
    </row>
    <row r="2783" spans="4:4">
      <c r="D2783" s="6"/>
    </row>
    <row r="2784" spans="4:4">
      <c r="D2784" s="6"/>
    </row>
    <row r="2785" spans="4:4">
      <c r="D2785" s="6"/>
    </row>
    <row r="2786" spans="4:4">
      <c r="D2786" s="6"/>
    </row>
    <row r="2787" spans="4:4">
      <c r="D2787" s="6"/>
    </row>
    <row r="2788" spans="4:4">
      <c r="D2788" s="6"/>
    </row>
    <row r="2789" spans="4:4">
      <c r="D2789" s="6"/>
    </row>
    <row r="2790" spans="4:4">
      <c r="D2790" s="6"/>
    </row>
    <row r="2791" spans="4:4">
      <c r="D2791" s="6"/>
    </row>
    <row r="2792" spans="4:4">
      <c r="D2792" s="6"/>
    </row>
    <row r="2793" spans="4:4">
      <c r="D2793" s="6"/>
    </row>
    <row r="2794" spans="4:4">
      <c r="D2794" s="6"/>
    </row>
    <row r="2795" spans="4:4">
      <c r="D2795" s="6"/>
    </row>
    <row r="2796" spans="4:4">
      <c r="D2796" s="6"/>
    </row>
    <row r="2797" spans="4:4">
      <c r="D2797" s="6"/>
    </row>
    <row r="2798" spans="4:4">
      <c r="D2798" s="6"/>
    </row>
    <row r="2799" spans="4:4">
      <c r="D2799" s="6"/>
    </row>
    <row r="2800" spans="4:4">
      <c r="D2800" s="6"/>
    </row>
    <row r="2801" spans="4:4">
      <c r="D2801" s="6"/>
    </row>
    <row r="2802" spans="4:4">
      <c r="D2802" s="6"/>
    </row>
    <row r="2803" spans="4:4">
      <c r="D2803" s="6"/>
    </row>
    <row r="2804" spans="4:4">
      <c r="D2804" s="6"/>
    </row>
    <row r="2805" spans="4:4">
      <c r="D2805" s="6"/>
    </row>
    <row r="2806" spans="4:4">
      <c r="D2806" s="6"/>
    </row>
    <row r="2807" spans="4:4">
      <c r="D2807" s="6"/>
    </row>
    <row r="2808" spans="4:4">
      <c r="D2808" s="6"/>
    </row>
    <row r="2809" spans="4:4">
      <c r="D2809" s="6"/>
    </row>
    <row r="2810" spans="4:4">
      <c r="D2810" s="6"/>
    </row>
    <row r="2811" spans="4:4">
      <c r="D2811" s="6"/>
    </row>
    <row r="2812" spans="4:4">
      <c r="D2812" s="6"/>
    </row>
    <row r="2813" spans="4:4">
      <c r="D2813" s="6"/>
    </row>
    <row r="2814" spans="4:4">
      <c r="D2814" s="6"/>
    </row>
    <row r="2815" spans="4:4">
      <c r="D2815" s="6"/>
    </row>
    <row r="2816" spans="4:4">
      <c r="D2816" s="6"/>
    </row>
    <row r="2817" spans="4:4">
      <c r="D2817" s="6"/>
    </row>
    <row r="2818" spans="4:4">
      <c r="D2818" s="6"/>
    </row>
    <row r="2819" spans="4:4">
      <c r="D2819" s="6"/>
    </row>
    <row r="2820" spans="4:4">
      <c r="D2820" s="6"/>
    </row>
    <row r="2821" spans="4:4">
      <c r="D2821" s="6"/>
    </row>
    <row r="2822" spans="4:4">
      <c r="D2822" s="6"/>
    </row>
    <row r="2823" spans="4:4">
      <c r="D2823" s="6"/>
    </row>
    <row r="2824" spans="4:4">
      <c r="D2824" s="6"/>
    </row>
    <row r="2825" spans="4:4">
      <c r="D2825" s="6"/>
    </row>
    <row r="2826" spans="4:4">
      <c r="D2826" s="6"/>
    </row>
    <row r="2827" spans="4:4">
      <c r="D2827" s="6"/>
    </row>
    <row r="2828" spans="4:4">
      <c r="D2828" s="6"/>
    </row>
    <row r="2829" spans="4:4">
      <c r="D2829" s="6"/>
    </row>
    <row r="2830" spans="4:4">
      <c r="D2830" s="6"/>
    </row>
    <row r="2831" spans="4:4">
      <c r="D2831" s="6"/>
    </row>
    <row r="2832" spans="4:4">
      <c r="D2832" s="6"/>
    </row>
    <row r="2833" spans="4:4">
      <c r="D2833" s="6"/>
    </row>
    <row r="2834" spans="4:4">
      <c r="D2834" s="6"/>
    </row>
    <row r="2835" spans="4:4">
      <c r="D2835" s="6"/>
    </row>
    <row r="2836" spans="4:4">
      <c r="D2836" s="6"/>
    </row>
    <row r="2837" spans="4:4">
      <c r="D2837" s="6"/>
    </row>
    <row r="2838" spans="4:4">
      <c r="D2838" s="6"/>
    </row>
    <row r="2839" spans="4:4">
      <c r="D2839" s="6"/>
    </row>
    <row r="2840" spans="4:4">
      <c r="D2840" s="6"/>
    </row>
    <row r="2841" spans="4:4">
      <c r="D2841" s="6"/>
    </row>
    <row r="2842" spans="4:4">
      <c r="D2842" s="6"/>
    </row>
    <row r="2843" spans="4:4">
      <c r="D2843" s="6"/>
    </row>
    <row r="2844" spans="4:4">
      <c r="D2844" s="6"/>
    </row>
    <row r="2845" spans="4:4">
      <c r="D2845" s="6"/>
    </row>
    <row r="2846" spans="4:4">
      <c r="D2846" s="6"/>
    </row>
    <row r="2847" spans="4:4">
      <c r="D2847" s="6"/>
    </row>
    <row r="2848" spans="4:4">
      <c r="D2848" s="6"/>
    </row>
    <row r="2849" spans="4:4">
      <c r="D2849" s="6"/>
    </row>
    <row r="2850" spans="4:4">
      <c r="D2850" s="6"/>
    </row>
    <row r="2851" spans="4:4">
      <c r="D2851" s="6"/>
    </row>
    <row r="2852" spans="4:4">
      <c r="D2852" s="6"/>
    </row>
    <row r="2853" spans="4:4">
      <c r="D2853" s="6"/>
    </row>
    <row r="2854" spans="4:4">
      <c r="D2854" s="6"/>
    </row>
    <row r="2855" spans="4:4">
      <c r="D2855" s="6"/>
    </row>
    <row r="2856" spans="4:4">
      <c r="D2856" s="6"/>
    </row>
    <row r="2857" spans="4:4">
      <c r="D2857" s="6"/>
    </row>
    <row r="2858" spans="4:4">
      <c r="D2858" s="6"/>
    </row>
    <row r="2859" spans="4:4">
      <c r="D2859" s="6"/>
    </row>
    <row r="2860" spans="4:4">
      <c r="D2860" s="6"/>
    </row>
    <row r="2861" spans="4:4">
      <c r="D2861" s="6"/>
    </row>
    <row r="2862" spans="4:4">
      <c r="D2862" s="6"/>
    </row>
    <row r="2863" spans="4:4">
      <c r="D2863" s="6"/>
    </row>
    <row r="2864" spans="4:4">
      <c r="D2864" s="6"/>
    </row>
    <row r="2865" spans="4:4">
      <c r="D2865" s="6"/>
    </row>
    <row r="2866" spans="4:4">
      <c r="D2866" s="6"/>
    </row>
    <row r="2867" spans="4:4">
      <c r="D2867" s="6"/>
    </row>
    <row r="2868" spans="4:4">
      <c r="D2868" s="6"/>
    </row>
    <row r="2869" spans="4:4">
      <c r="D2869" s="6"/>
    </row>
    <row r="2870" spans="4:4">
      <c r="D2870" s="6"/>
    </row>
    <row r="2871" spans="4:4">
      <c r="D2871" s="6"/>
    </row>
    <row r="2872" spans="4:4">
      <c r="D2872" s="6"/>
    </row>
    <row r="2873" spans="4:4">
      <c r="D2873" s="6"/>
    </row>
    <row r="2874" spans="4:4">
      <c r="D2874" s="6"/>
    </row>
    <row r="2875" spans="4:4">
      <c r="D2875" s="6"/>
    </row>
    <row r="2876" spans="4:4">
      <c r="D2876" s="6"/>
    </row>
    <row r="2877" spans="4:4">
      <c r="D2877" s="6"/>
    </row>
    <row r="2878" spans="4:4">
      <c r="D2878" s="6"/>
    </row>
    <row r="2879" spans="4:4">
      <c r="D2879" s="6"/>
    </row>
    <row r="2880" spans="4:4">
      <c r="D2880" s="6"/>
    </row>
    <row r="2881" spans="4:4">
      <c r="D2881" s="6"/>
    </row>
    <row r="2882" spans="4:4">
      <c r="D2882" s="6"/>
    </row>
    <row r="2883" spans="4:4">
      <c r="D2883" s="6"/>
    </row>
    <row r="2884" spans="4:4">
      <c r="D2884" s="6"/>
    </row>
    <row r="2885" spans="4:4">
      <c r="D2885" s="6"/>
    </row>
    <row r="2886" spans="4:4">
      <c r="D2886" s="6"/>
    </row>
    <row r="2887" spans="4:4">
      <c r="D2887" s="6"/>
    </row>
    <row r="2888" spans="4:4">
      <c r="D2888" s="6"/>
    </row>
    <row r="2889" spans="4:4">
      <c r="D2889" s="6"/>
    </row>
    <row r="2890" spans="4:4">
      <c r="D2890" s="6"/>
    </row>
    <row r="2891" spans="4:4">
      <c r="D2891" s="6"/>
    </row>
    <row r="2892" spans="4:4">
      <c r="D2892" s="6"/>
    </row>
    <row r="2893" spans="4:4">
      <c r="D2893" s="6"/>
    </row>
    <row r="2894" spans="4:4">
      <c r="D2894" s="6"/>
    </row>
    <row r="2895" spans="4:4">
      <c r="D2895" s="6"/>
    </row>
    <row r="2896" spans="4:4">
      <c r="D2896" s="6"/>
    </row>
    <row r="2897" spans="4:4">
      <c r="D2897" s="6"/>
    </row>
    <row r="2898" spans="4:4">
      <c r="D2898" s="6"/>
    </row>
    <row r="2899" spans="4:4">
      <c r="D2899" s="6"/>
    </row>
    <row r="2900" spans="4:4">
      <c r="D2900" s="6"/>
    </row>
    <row r="2901" spans="4:4">
      <c r="D2901" s="6"/>
    </row>
    <row r="2902" spans="4:4">
      <c r="D2902" s="6"/>
    </row>
    <row r="2903" spans="4:4">
      <c r="D2903" s="6"/>
    </row>
    <row r="2904" spans="4:4">
      <c r="D2904" s="6"/>
    </row>
    <row r="2905" spans="4:4">
      <c r="D2905" s="6"/>
    </row>
    <row r="2906" spans="4:4">
      <c r="D2906" s="6"/>
    </row>
    <row r="2907" spans="4:4">
      <c r="D2907" s="6"/>
    </row>
    <row r="2908" spans="4:4">
      <c r="D2908" s="6"/>
    </row>
    <row r="2909" spans="4:4">
      <c r="D2909" s="6"/>
    </row>
    <row r="2910" spans="4:4">
      <c r="D2910" s="6"/>
    </row>
    <row r="2911" spans="4:4">
      <c r="D2911" s="6"/>
    </row>
    <row r="2912" spans="4:4">
      <c r="D2912" s="6"/>
    </row>
    <row r="2913" spans="4:4">
      <c r="D2913" s="6"/>
    </row>
    <row r="2914" spans="4:4">
      <c r="D2914" s="6"/>
    </row>
    <row r="2915" spans="4:4">
      <c r="D2915" s="6"/>
    </row>
    <row r="2916" spans="4:4">
      <c r="D2916" s="6"/>
    </row>
    <row r="2917" spans="4:4">
      <c r="D2917" s="6"/>
    </row>
    <row r="2918" spans="4:4">
      <c r="D2918" s="6"/>
    </row>
    <row r="2919" spans="4:4">
      <c r="D2919" s="6"/>
    </row>
    <row r="2920" spans="4:4">
      <c r="D2920" s="6"/>
    </row>
    <row r="2921" spans="4:4">
      <c r="D2921" s="6"/>
    </row>
    <row r="2922" spans="4:4">
      <c r="D2922" s="6"/>
    </row>
    <row r="2923" spans="4:4">
      <c r="D2923" s="6"/>
    </row>
    <row r="2924" spans="4:4">
      <c r="D2924" s="6"/>
    </row>
    <row r="2925" spans="4:4">
      <c r="D2925" s="6"/>
    </row>
    <row r="2926" spans="4:4">
      <c r="D2926" s="6"/>
    </row>
    <row r="2927" spans="4:4">
      <c r="D2927" s="6"/>
    </row>
    <row r="2928" spans="4:4">
      <c r="D2928" s="6"/>
    </row>
    <row r="2929" spans="4:4">
      <c r="D2929" s="6"/>
    </row>
    <row r="2930" spans="4:4">
      <c r="D2930" s="6"/>
    </row>
    <row r="2931" spans="4:4">
      <c r="D2931" s="6"/>
    </row>
    <row r="2932" spans="4:4">
      <c r="D2932" s="6"/>
    </row>
    <row r="2933" spans="4:4">
      <c r="D2933" s="6"/>
    </row>
    <row r="2934" spans="4:4">
      <c r="D2934" s="6"/>
    </row>
    <row r="2935" spans="4:4">
      <c r="D2935" s="6"/>
    </row>
    <row r="2936" spans="4:4">
      <c r="D2936" s="6"/>
    </row>
    <row r="2937" spans="4:4">
      <c r="D2937" s="6"/>
    </row>
    <row r="2938" spans="4:4">
      <c r="D2938" s="6"/>
    </row>
    <row r="2939" spans="4:4">
      <c r="D2939" s="6"/>
    </row>
    <row r="2940" spans="4:4">
      <c r="D2940" s="6"/>
    </row>
    <row r="2941" spans="4:4">
      <c r="D2941" s="6"/>
    </row>
    <row r="2942" spans="4:4">
      <c r="D2942" s="6"/>
    </row>
    <row r="2943" spans="4:4">
      <c r="D2943" s="6"/>
    </row>
    <row r="2944" spans="4:4">
      <c r="D2944" s="6"/>
    </row>
    <row r="2945" spans="4:4">
      <c r="D2945" s="6"/>
    </row>
    <row r="2946" spans="4:4">
      <c r="D2946" s="6"/>
    </row>
    <row r="2947" spans="4:4">
      <c r="D2947" s="6"/>
    </row>
    <row r="2948" spans="4:4">
      <c r="D2948" s="6"/>
    </row>
    <row r="2949" spans="4:4">
      <c r="D2949" s="6"/>
    </row>
    <row r="2950" spans="4:4">
      <c r="D2950" s="6"/>
    </row>
    <row r="2951" spans="4:4">
      <c r="D2951" s="6"/>
    </row>
    <row r="2952" spans="4:4">
      <c r="D2952" s="6"/>
    </row>
    <row r="2953" spans="4:4">
      <c r="D2953" s="6"/>
    </row>
    <row r="2954" spans="4:4">
      <c r="D2954" s="6"/>
    </row>
    <row r="2955" spans="4:4">
      <c r="D2955" s="6"/>
    </row>
    <row r="2956" spans="4:4">
      <c r="D2956" s="6"/>
    </row>
    <row r="2957" spans="4:4">
      <c r="D2957" s="6"/>
    </row>
    <row r="2958" spans="4:4">
      <c r="D2958" s="6"/>
    </row>
    <row r="2959" spans="4:4">
      <c r="D2959" s="6"/>
    </row>
    <row r="2960" spans="4:4">
      <c r="D2960" s="6"/>
    </row>
    <row r="2961" spans="4:4">
      <c r="D2961" s="6"/>
    </row>
    <row r="2962" spans="4:4">
      <c r="D2962" s="6"/>
    </row>
    <row r="2963" spans="4:4">
      <c r="D2963" s="6"/>
    </row>
    <row r="2964" spans="4:4">
      <c r="D2964" s="6"/>
    </row>
    <row r="2965" spans="4:4">
      <c r="D2965" s="6"/>
    </row>
    <row r="2966" spans="4:4">
      <c r="D2966" s="6"/>
    </row>
    <row r="2967" spans="4:4">
      <c r="D2967" s="6"/>
    </row>
    <row r="2968" spans="4:4">
      <c r="D2968" s="6"/>
    </row>
    <row r="2969" spans="4:4">
      <c r="D2969" s="6"/>
    </row>
    <row r="2970" spans="4:4">
      <c r="D2970" s="6"/>
    </row>
    <row r="2971" spans="4:4">
      <c r="D2971" s="6"/>
    </row>
    <row r="2972" spans="4:4">
      <c r="D2972" s="6"/>
    </row>
    <row r="2973" spans="4:4">
      <c r="D2973" s="6"/>
    </row>
    <row r="2974" spans="4:4">
      <c r="D2974" s="6"/>
    </row>
    <row r="2975" spans="4:4">
      <c r="D2975" s="6"/>
    </row>
    <row r="2976" spans="4:4">
      <c r="D2976" s="6"/>
    </row>
    <row r="2977" spans="4:4">
      <c r="D2977" s="6"/>
    </row>
    <row r="2978" spans="4:4">
      <c r="D2978" s="6"/>
    </row>
    <row r="2979" spans="4:4">
      <c r="D2979" s="6"/>
    </row>
    <row r="2980" spans="4:4">
      <c r="D2980" s="6"/>
    </row>
    <row r="2981" spans="4:4">
      <c r="D2981" s="6"/>
    </row>
    <row r="2982" spans="4:4">
      <c r="D2982" s="6"/>
    </row>
    <row r="2983" spans="4:4">
      <c r="D2983" s="6"/>
    </row>
    <row r="2984" spans="4:4">
      <c r="D2984" s="6"/>
    </row>
    <row r="2985" spans="4:4">
      <c r="D2985" s="6"/>
    </row>
    <row r="2986" spans="4:4">
      <c r="D2986" s="6"/>
    </row>
    <row r="2987" spans="4:4">
      <c r="D2987" s="6"/>
    </row>
    <row r="2988" spans="4:4">
      <c r="D2988" s="6"/>
    </row>
    <row r="2989" spans="4:4">
      <c r="D2989" s="6"/>
    </row>
    <row r="2990" spans="4:4">
      <c r="D2990" s="6"/>
    </row>
    <row r="2991" spans="4:4">
      <c r="D2991" s="6"/>
    </row>
    <row r="2992" spans="4:4">
      <c r="D2992" s="6"/>
    </row>
    <row r="2993" spans="4:4">
      <c r="D2993" s="6"/>
    </row>
    <row r="2994" spans="4:4">
      <c r="D2994" s="6"/>
    </row>
    <row r="2995" spans="4:4">
      <c r="D2995" s="6"/>
    </row>
    <row r="2996" spans="4:4">
      <c r="D2996" s="6"/>
    </row>
    <row r="2997" spans="4:4">
      <c r="D2997" s="6"/>
    </row>
    <row r="2998" spans="4:4">
      <c r="D2998" s="6"/>
    </row>
    <row r="2999" spans="4:4">
      <c r="D2999" s="6"/>
    </row>
    <row r="3000" spans="4:4">
      <c r="D3000" s="6"/>
    </row>
    <row r="3001" spans="4:4">
      <c r="D3001" s="6"/>
    </row>
    <row r="3002" spans="4:4">
      <c r="D3002" s="6"/>
    </row>
    <row r="3003" spans="4:4">
      <c r="D3003" s="6"/>
    </row>
    <row r="3004" spans="4:4">
      <c r="D3004" s="6"/>
    </row>
    <row r="3005" spans="4:4">
      <c r="D3005" s="6"/>
    </row>
    <row r="3006" spans="4:4">
      <c r="D3006" s="6"/>
    </row>
    <row r="3007" spans="4:4">
      <c r="D3007" s="6"/>
    </row>
    <row r="3008" spans="4:4">
      <c r="D3008" s="6"/>
    </row>
    <row r="3009" spans="4:4">
      <c r="D3009" s="6"/>
    </row>
    <row r="3010" spans="4:4">
      <c r="D3010" s="6"/>
    </row>
    <row r="3011" spans="4:4">
      <c r="D3011" s="6"/>
    </row>
    <row r="3012" spans="4:4">
      <c r="D3012" s="6"/>
    </row>
    <row r="3013" spans="4:4">
      <c r="D3013" s="6"/>
    </row>
    <row r="3014" spans="4:4">
      <c r="D3014" s="6"/>
    </row>
    <row r="3015" spans="4:4">
      <c r="D3015" s="6"/>
    </row>
    <row r="3016" spans="4:4">
      <c r="D3016" s="6"/>
    </row>
    <row r="3017" spans="4:4">
      <c r="D3017" s="6"/>
    </row>
    <row r="3018" spans="4:4">
      <c r="D3018" s="6"/>
    </row>
    <row r="3019" spans="4:4">
      <c r="D3019" s="6"/>
    </row>
    <row r="3020" spans="4:4">
      <c r="D3020" s="6"/>
    </row>
    <row r="3021" spans="4:4">
      <c r="D3021" s="6"/>
    </row>
    <row r="3022" spans="4:4">
      <c r="D3022" s="6"/>
    </row>
    <row r="3023" spans="4:4">
      <c r="D3023" s="6"/>
    </row>
    <row r="3024" spans="4:4">
      <c r="D3024" s="6"/>
    </row>
    <row r="3025" spans="4:4">
      <c r="D3025" s="6"/>
    </row>
    <row r="3026" spans="4:4">
      <c r="D3026" s="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21"/>
  <sheetViews>
    <sheetView workbookViewId="0">
      <selection activeCell="B11" sqref="B11"/>
    </sheetView>
  </sheetViews>
  <sheetFormatPr defaultRowHeight="13.2"/>
  <cols>
    <col min="2" max="2" width="22.6640625" bestFit="1" customWidth="1"/>
    <col min="3" max="3" width="7" bestFit="1" customWidth="1"/>
    <col min="4" max="4" width="10.44140625" bestFit="1" customWidth="1"/>
  </cols>
  <sheetData>
    <row r="5" spans="2:4">
      <c r="B5" s="97" t="s">
        <v>5665</v>
      </c>
      <c r="C5" s="52" t="s">
        <v>5592</v>
      </c>
      <c r="D5" s="98" t="s">
        <v>5637</v>
      </c>
    </row>
    <row r="6" spans="2:4">
      <c r="B6" s="106" t="s">
        <v>1889</v>
      </c>
      <c r="C6" s="107">
        <v>612</v>
      </c>
      <c r="D6" s="108">
        <v>20.994854202401374</v>
      </c>
    </row>
    <row r="7" spans="2:4">
      <c r="B7" s="106" t="s">
        <v>5671</v>
      </c>
      <c r="C7" s="107">
        <v>441</v>
      </c>
      <c r="D7" s="108">
        <v>15.128644939965694</v>
      </c>
    </row>
    <row r="8" spans="2:4">
      <c r="B8" s="106" t="s">
        <v>5666</v>
      </c>
      <c r="C8" s="107">
        <v>439</v>
      </c>
      <c r="D8" s="108">
        <v>15.060034305317323</v>
      </c>
    </row>
    <row r="9" spans="2:4">
      <c r="B9" s="106" t="s">
        <v>5667</v>
      </c>
      <c r="C9" s="107">
        <v>298</v>
      </c>
      <c r="D9" s="108">
        <v>10.222984562607204</v>
      </c>
    </row>
    <row r="10" spans="2:4">
      <c r="B10" s="106" t="s">
        <v>5672</v>
      </c>
      <c r="C10" s="107">
        <v>210</v>
      </c>
      <c r="D10" s="108">
        <v>7.2041166380789026</v>
      </c>
    </row>
    <row r="11" spans="2:4">
      <c r="B11" s="94" t="s">
        <v>5673</v>
      </c>
      <c r="C11" s="95">
        <v>200</v>
      </c>
      <c r="D11" s="96">
        <v>6.8610634648370503</v>
      </c>
    </row>
    <row r="12" spans="2:4">
      <c r="B12" s="94" t="s">
        <v>5669</v>
      </c>
      <c r="C12" s="95">
        <v>191</v>
      </c>
      <c r="D12" s="96">
        <v>6.5523156089193835</v>
      </c>
    </row>
    <row r="13" spans="2:4">
      <c r="B13" s="94" t="s">
        <v>5693</v>
      </c>
      <c r="C13" s="95">
        <v>98</v>
      </c>
      <c r="D13" s="96">
        <v>3.3619210977701544</v>
      </c>
    </row>
    <row r="14" spans="2:4">
      <c r="B14" s="94" t="s">
        <v>5692</v>
      </c>
      <c r="C14" s="95">
        <v>87</v>
      </c>
      <c r="D14" s="96">
        <v>2.9845626072041167</v>
      </c>
    </row>
    <row r="15" spans="2:4">
      <c r="B15" s="94" t="s">
        <v>5668</v>
      </c>
      <c r="C15" s="95">
        <v>74</v>
      </c>
      <c r="D15" s="96">
        <v>2.5385934819897082</v>
      </c>
    </row>
    <row r="16" spans="2:4">
      <c r="B16" s="125" t="s">
        <v>5677</v>
      </c>
      <c r="C16" s="126">
        <v>58</v>
      </c>
      <c r="D16" s="127">
        <v>1.9897084048027445</v>
      </c>
    </row>
    <row r="17" spans="2:4">
      <c r="B17" s="125" t="s">
        <v>5699</v>
      </c>
      <c r="C17" s="126">
        <v>50</v>
      </c>
      <c r="D17" s="127">
        <v>1.7152658662092626</v>
      </c>
    </row>
    <row r="18" spans="2:4">
      <c r="B18" s="125" t="s">
        <v>5678</v>
      </c>
      <c r="C18" s="126">
        <v>47</v>
      </c>
      <c r="D18" s="127">
        <v>1.6123499142367066</v>
      </c>
    </row>
    <row r="19" spans="2:4">
      <c r="B19" s="125" t="s">
        <v>5676</v>
      </c>
      <c r="C19" s="126">
        <v>46</v>
      </c>
      <c r="D19" s="127">
        <v>1.5780445969125214</v>
      </c>
    </row>
    <row r="20" spans="2:4">
      <c r="B20" s="125" t="s">
        <v>5675</v>
      </c>
      <c r="C20" s="126">
        <v>36</v>
      </c>
      <c r="D20" s="127">
        <v>1.2349914236706689</v>
      </c>
    </row>
    <row r="21" spans="2:4">
      <c r="B21" s="125" t="s">
        <v>5670</v>
      </c>
      <c r="C21" s="126">
        <v>28</v>
      </c>
      <c r="D21" s="127">
        <v>0.96054888507718705</v>
      </c>
    </row>
  </sheetData>
  <autoFilter ref="B5:D5">
    <sortState ref="B6:D21">
      <sortCondition descending="1" ref="D5"/>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L8"/>
  <sheetViews>
    <sheetView topLeftCell="B1" workbookViewId="0">
      <selection activeCell="H16" sqref="H16"/>
    </sheetView>
  </sheetViews>
  <sheetFormatPr defaultColWidth="12.6640625" defaultRowHeight="15.75" customHeight="1"/>
  <cols>
    <col min="1" max="2" width="11.6640625" customWidth="1"/>
    <col min="4" max="4" width="7.109375" customWidth="1"/>
    <col min="5" max="5" width="22.77734375" customWidth="1"/>
  </cols>
  <sheetData>
    <row r="2" spans="2:12" ht="52.8">
      <c r="B2" s="9" t="s">
        <v>5573</v>
      </c>
      <c r="C2" s="9" t="s">
        <v>5574</v>
      </c>
      <c r="D2" s="9" t="s">
        <v>5575</v>
      </c>
      <c r="E2" s="10" t="s">
        <v>5576</v>
      </c>
      <c r="F2" s="11"/>
      <c r="G2" s="12"/>
      <c r="H2" s="12"/>
      <c r="I2" s="13" t="s">
        <v>5577</v>
      </c>
      <c r="J2" s="13"/>
      <c r="K2" s="14" t="s">
        <v>5578</v>
      </c>
      <c r="L2" s="15"/>
    </row>
    <row r="3" spans="2:12" ht="15.75" customHeight="1">
      <c r="B3" s="15" t="s">
        <v>5579</v>
      </c>
      <c r="C3" s="15" t="s">
        <v>5580</v>
      </c>
      <c r="D3" s="16">
        <f>COUNTIF('Form Responses 1'!E:E,"1946-1964 (Baby Boomers)")</f>
        <v>52</v>
      </c>
      <c r="E3" s="17">
        <f>D3/I6</f>
        <v>1.3581988194117955E-3</v>
      </c>
      <c r="F3" s="18">
        <f>D3/K6</f>
        <v>1.6977485242647443E-3</v>
      </c>
      <c r="I3" s="19">
        <v>125681</v>
      </c>
      <c r="J3" s="20" t="s">
        <v>5581</v>
      </c>
      <c r="K3" s="21">
        <f t="shared" ref="K3:K6" si="0">I3-(I3*20%)</f>
        <v>100544.8</v>
      </c>
      <c r="L3" s="15"/>
    </row>
    <row r="4" spans="2:12" ht="15.75" customHeight="1">
      <c r="B4" s="15" t="s">
        <v>5582</v>
      </c>
      <c r="C4" s="15" t="s">
        <v>5583</v>
      </c>
      <c r="D4" s="22">
        <f>COUNTIF('Form Responses 1'!E:E,"1965-1980 (Generasi X)")</f>
        <v>949</v>
      </c>
      <c r="E4" s="17">
        <f>D4/I5</f>
        <v>1.1932454011643258E-2</v>
      </c>
      <c r="F4" s="18">
        <f>D4/K5</f>
        <v>1.4915567514554072E-2</v>
      </c>
      <c r="I4" s="19">
        <v>121557</v>
      </c>
      <c r="J4" s="20" t="s">
        <v>5584</v>
      </c>
      <c r="K4" s="21">
        <f t="shared" si="0"/>
        <v>97245.6</v>
      </c>
      <c r="L4" s="15"/>
    </row>
    <row r="5" spans="2:12" ht="15.75" customHeight="1">
      <c r="B5" s="15" t="s">
        <v>5585</v>
      </c>
      <c r="C5" s="15" t="s">
        <v>5586</v>
      </c>
      <c r="D5" s="22">
        <f>COUNTIF('Form Responses 1'!E:E,"1981-1996 (Generasi Y)")</f>
        <v>919</v>
      </c>
      <c r="E5" s="17">
        <f>D5/I4</f>
        <v>7.560239229332741E-3</v>
      </c>
      <c r="F5" s="18">
        <f>D5/K4</f>
        <v>9.4502990366659261E-3</v>
      </c>
      <c r="I5" s="19">
        <v>79531</v>
      </c>
      <c r="J5" s="20" t="s">
        <v>5587</v>
      </c>
      <c r="K5" s="21">
        <f t="shared" si="0"/>
        <v>63624.800000000003</v>
      </c>
      <c r="L5" s="15"/>
    </row>
    <row r="6" spans="2:12" ht="15.75" customHeight="1">
      <c r="B6" s="15" t="s">
        <v>5588</v>
      </c>
      <c r="C6" s="15" t="s">
        <v>5589</v>
      </c>
      <c r="D6" s="22">
        <f>COUNTIF('Form Responses 1'!E:E,"1997-2012 (Generasi Z)")</f>
        <v>161</v>
      </c>
      <c r="E6" s="17">
        <f>D6/I3</f>
        <v>1.2810209976050477E-3</v>
      </c>
      <c r="F6" s="18">
        <f>D6/K3</f>
        <v>1.6012762470063095E-3</v>
      </c>
      <c r="I6" s="19">
        <v>38286</v>
      </c>
      <c r="J6" s="20" t="s">
        <v>5590</v>
      </c>
      <c r="K6" s="21">
        <f t="shared" si="0"/>
        <v>30628.799999999999</v>
      </c>
      <c r="L6" s="15"/>
    </row>
    <row r="7" spans="2:12" ht="13.2">
      <c r="B7" s="274" t="s">
        <v>5575</v>
      </c>
      <c r="C7" s="275"/>
      <c r="D7" s="23">
        <f>SUM(D3:D6)</f>
        <v>2081</v>
      </c>
      <c r="E7" s="15"/>
      <c r="F7" s="15"/>
      <c r="I7" s="15"/>
      <c r="J7" s="15"/>
      <c r="K7" s="15"/>
      <c r="L7" s="15"/>
    </row>
    <row r="8" spans="2:12" ht="15.75" customHeight="1">
      <c r="I8" s="24" t="s">
        <v>5591</v>
      </c>
      <c r="J8" s="24"/>
      <c r="K8" s="24"/>
      <c r="L8" s="24"/>
    </row>
  </sheetData>
  <mergeCells count="1">
    <mergeCell ref="B7:C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
  <sheetViews>
    <sheetView workbookViewId="0">
      <selection activeCell="D5" sqref="D5"/>
    </sheetView>
  </sheetViews>
  <sheetFormatPr defaultRowHeight="13.2"/>
  <cols>
    <col min="2" max="2" width="28.21875" customWidth="1"/>
    <col min="3" max="7" width="22.77734375" customWidth="1"/>
  </cols>
  <sheetData>
    <row r="1" spans="2:7">
      <c r="C1" s="109" t="s">
        <v>5700</v>
      </c>
    </row>
    <row r="2" spans="2:7" ht="26.4">
      <c r="C2" s="112" t="s">
        <v>300</v>
      </c>
      <c r="D2" s="112" t="s">
        <v>318</v>
      </c>
      <c r="E2" s="112" t="s">
        <v>89</v>
      </c>
      <c r="F2" s="112" t="s">
        <v>101</v>
      </c>
      <c r="G2" s="112" t="s">
        <v>244</v>
      </c>
    </row>
    <row r="3" spans="2:7">
      <c r="B3" s="110" t="s">
        <v>5636</v>
      </c>
    </row>
    <row r="4" spans="2:7" ht="26.4">
      <c r="B4" s="111" t="s">
        <v>5683</v>
      </c>
    </row>
    <row r="5" spans="2:7" ht="39.6">
      <c r="B5" s="111" t="s">
        <v>5684</v>
      </c>
    </row>
    <row r="6" spans="2:7">
      <c r="B6" s="111" t="s">
        <v>5686</v>
      </c>
    </row>
    <row r="7" spans="2:7">
      <c r="B7" s="111" t="s">
        <v>5638</v>
      </c>
    </row>
    <row r="8" spans="2:7" ht="26.4">
      <c r="B8" s="111" t="s">
        <v>5685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
  <sheetViews>
    <sheetView workbookViewId="0">
      <selection activeCell="D5" sqref="D5"/>
    </sheetView>
  </sheetViews>
  <sheetFormatPr defaultRowHeight="13.2"/>
  <cols>
    <col min="2" max="2" width="28.21875" customWidth="1"/>
    <col min="3" max="7" width="22.77734375" customWidth="1"/>
  </cols>
  <sheetData>
    <row r="1" spans="2:7">
      <c r="C1" s="109" t="s">
        <v>5700</v>
      </c>
    </row>
    <row r="2" spans="2:7" ht="26.4">
      <c r="C2" s="112" t="s">
        <v>300</v>
      </c>
      <c r="D2" s="112" t="s">
        <v>318</v>
      </c>
      <c r="E2" s="112" t="s">
        <v>89</v>
      </c>
      <c r="F2" s="112" t="s">
        <v>101</v>
      </c>
      <c r="G2" s="112" t="s">
        <v>244</v>
      </c>
    </row>
    <row r="3" spans="2:7">
      <c r="B3" s="110" t="s">
        <v>5636</v>
      </c>
    </row>
    <row r="4" spans="2:7" ht="26.4">
      <c r="B4" s="111" t="s">
        <v>5683</v>
      </c>
    </row>
    <row r="5" spans="2:7" ht="39.6">
      <c r="B5" s="111" t="s">
        <v>5684</v>
      </c>
    </row>
    <row r="6" spans="2:7">
      <c r="B6" s="111" t="s">
        <v>5686</v>
      </c>
    </row>
    <row r="7" spans="2:7">
      <c r="B7" s="111" t="s">
        <v>5638</v>
      </c>
    </row>
    <row r="8" spans="2:7" ht="26.4">
      <c r="B8" s="111" t="s">
        <v>5685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
  <sheetViews>
    <sheetView tabSelected="1" workbookViewId="0">
      <selection activeCell="C14" sqref="C14"/>
    </sheetView>
  </sheetViews>
  <sheetFormatPr defaultRowHeight="13.2"/>
  <cols>
    <col min="2" max="2" width="28.21875" customWidth="1"/>
    <col min="3" max="7" width="22.77734375" customWidth="1"/>
  </cols>
  <sheetData>
    <row r="1" spans="2:7">
      <c r="C1" s="109" t="s">
        <v>5700</v>
      </c>
    </row>
    <row r="2" spans="2:7" ht="26.4">
      <c r="C2" s="112" t="s">
        <v>300</v>
      </c>
      <c r="D2" s="112" t="s">
        <v>318</v>
      </c>
      <c r="E2" s="112" t="s">
        <v>89</v>
      </c>
      <c r="F2" s="112" t="s">
        <v>101</v>
      </c>
      <c r="G2" s="112" t="s">
        <v>244</v>
      </c>
    </row>
    <row r="3" spans="2:7">
      <c r="B3" s="110" t="s">
        <v>5636</v>
      </c>
    </row>
    <row r="4" spans="2:7" ht="26.4">
      <c r="B4" s="111" t="s">
        <v>5683</v>
      </c>
    </row>
    <row r="5" spans="2:7" ht="39.6">
      <c r="B5" s="111" t="s">
        <v>5684</v>
      </c>
    </row>
    <row r="6" spans="2:7">
      <c r="B6" s="111" t="s">
        <v>5686</v>
      </c>
    </row>
    <row r="7" spans="2:7">
      <c r="B7" s="111" t="s">
        <v>5638</v>
      </c>
    </row>
    <row r="8" spans="2:7" ht="26.4">
      <c r="B8" s="111" t="s">
        <v>5685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zoomScale="80" zoomScaleNormal="80" workbookViewId="0">
      <selection activeCell="H18" sqref="H18"/>
    </sheetView>
  </sheetViews>
  <sheetFormatPr defaultRowHeight="13.2"/>
  <cols>
    <col min="1" max="1" width="23.33203125" bestFit="1" customWidth="1"/>
    <col min="2" max="3" width="13.88671875" customWidth="1"/>
    <col min="4" max="4" width="28.21875" customWidth="1"/>
    <col min="5" max="9" width="22.77734375" style="74" customWidth="1"/>
  </cols>
  <sheetData>
    <row r="1" spans="1:9">
      <c r="A1" t="s">
        <v>5701</v>
      </c>
    </row>
    <row r="2" spans="1:9">
      <c r="A2" s="113" t="s">
        <v>5665</v>
      </c>
      <c r="B2" s="113" t="s">
        <v>5592</v>
      </c>
      <c r="C2" s="113" t="s">
        <v>5637</v>
      </c>
    </row>
    <row r="3" spans="1:9">
      <c r="A3" s="95" t="s">
        <v>1889</v>
      </c>
      <c r="B3" s="26">
        <v>612</v>
      </c>
      <c r="C3" s="28">
        <v>20.994854202401374</v>
      </c>
    </row>
    <row r="4" spans="1:9">
      <c r="A4" s="95" t="s">
        <v>5671</v>
      </c>
      <c r="B4" s="26">
        <v>441</v>
      </c>
      <c r="C4" s="28">
        <v>15.128644939965694</v>
      </c>
    </row>
    <row r="5" spans="1:9">
      <c r="A5" s="95" t="s">
        <v>5666</v>
      </c>
      <c r="B5" s="26">
        <v>439</v>
      </c>
      <c r="C5" s="28">
        <v>15.060034305317323</v>
      </c>
    </row>
    <row r="6" spans="1:9">
      <c r="A6" s="95" t="s">
        <v>5667</v>
      </c>
      <c r="B6" s="26">
        <v>298</v>
      </c>
      <c r="C6" s="28">
        <v>10.222984562607204</v>
      </c>
    </row>
    <row r="7" spans="1:9">
      <c r="A7" s="95" t="s">
        <v>5672</v>
      </c>
      <c r="B7" s="26">
        <v>210</v>
      </c>
      <c r="C7" s="28">
        <v>7.2041166380789026</v>
      </c>
    </row>
    <row r="8" spans="1:9">
      <c r="A8" s="95" t="s">
        <v>5673</v>
      </c>
      <c r="B8" s="26">
        <v>200</v>
      </c>
      <c r="C8" s="28">
        <v>6.8610634648370503</v>
      </c>
    </row>
    <row r="9" spans="1:9">
      <c r="A9" s="95" t="s">
        <v>5669</v>
      </c>
      <c r="B9" s="26">
        <v>191</v>
      </c>
      <c r="C9" s="28">
        <v>6.5523156089193835</v>
      </c>
    </row>
    <row r="10" spans="1:9">
      <c r="A10" s="95" t="s">
        <v>5693</v>
      </c>
      <c r="B10" s="26">
        <v>98</v>
      </c>
      <c r="C10" s="28">
        <v>3.3619210977701544</v>
      </c>
    </row>
    <row r="11" spans="1:9">
      <c r="A11" s="95" t="s">
        <v>5692</v>
      </c>
      <c r="B11" s="26">
        <v>87</v>
      </c>
      <c r="C11" s="28">
        <v>2.9845626072041167</v>
      </c>
    </row>
    <row r="12" spans="1:9">
      <c r="A12" s="95" t="s">
        <v>5668</v>
      </c>
      <c r="B12" s="26">
        <v>74</v>
      </c>
      <c r="C12" s="28">
        <v>2.5385934819897082</v>
      </c>
    </row>
    <row r="13" spans="1:9">
      <c r="E13" s="109" t="s">
        <v>5700</v>
      </c>
    </row>
    <row r="14" spans="1:9" ht="26.4">
      <c r="D14" s="62" t="s">
        <v>5636</v>
      </c>
      <c r="E14" s="112" t="s">
        <v>300</v>
      </c>
      <c r="F14" s="112" t="s">
        <v>318</v>
      </c>
      <c r="G14" s="112" t="s">
        <v>89</v>
      </c>
      <c r="H14" s="112" t="s">
        <v>101</v>
      </c>
      <c r="I14" s="112" t="s">
        <v>244</v>
      </c>
    </row>
    <row r="15" spans="1:9" ht="32.4" customHeight="1">
      <c r="D15" s="114" t="s">
        <v>5683</v>
      </c>
      <c r="E15" s="95" t="s">
        <v>5672</v>
      </c>
      <c r="F15" s="95" t="s">
        <v>5666</v>
      </c>
      <c r="G15" s="95" t="s">
        <v>5666</v>
      </c>
      <c r="H15" s="95" t="s">
        <v>5673</v>
      </c>
      <c r="I15" s="95" t="s">
        <v>5671</v>
      </c>
    </row>
    <row r="16" spans="1:9" ht="39.6">
      <c r="D16" s="114" t="s">
        <v>5684</v>
      </c>
      <c r="E16" s="95" t="s">
        <v>5672</v>
      </c>
      <c r="F16" s="95" t="s">
        <v>5667</v>
      </c>
      <c r="G16" s="95" t="s">
        <v>1889</v>
      </c>
      <c r="H16" s="95" t="s">
        <v>5671</v>
      </c>
      <c r="I16" s="95" t="s">
        <v>5672</v>
      </c>
    </row>
    <row r="17" spans="1:9" ht="32.4" customHeight="1">
      <c r="D17" s="114" t="s">
        <v>5686</v>
      </c>
      <c r="E17" s="95" t="s">
        <v>1889</v>
      </c>
      <c r="F17" s="95" t="s">
        <v>5666</v>
      </c>
      <c r="G17" s="95" t="s">
        <v>1889</v>
      </c>
      <c r="H17" s="95" t="s">
        <v>5668</v>
      </c>
      <c r="I17" s="95" t="s">
        <v>5669</v>
      </c>
    </row>
    <row r="18" spans="1:9" ht="32.4" customHeight="1">
      <c r="D18" s="114" t="s">
        <v>5638</v>
      </c>
      <c r="E18" s="95" t="s">
        <v>5669</v>
      </c>
      <c r="F18" s="95" t="s">
        <v>5673</v>
      </c>
      <c r="G18" s="95" t="s">
        <v>5669</v>
      </c>
      <c r="H18" s="95" t="s">
        <v>5671</v>
      </c>
      <c r="I18" s="95" t="s">
        <v>5669</v>
      </c>
    </row>
    <row r="19" spans="1:9" ht="32.4" customHeight="1">
      <c r="D19" s="114" t="s">
        <v>5685</v>
      </c>
      <c r="E19" s="95" t="s">
        <v>5693</v>
      </c>
      <c r="F19" s="95" t="s">
        <v>5667</v>
      </c>
      <c r="G19" s="95" t="s">
        <v>5693</v>
      </c>
      <c r="H19" s="95" t="s">
        <v>5673</v>
      </c>
      <c r="I19" s="95"/>
    </row>
    <row r="23" spans="1:9">
      <c r="A23" s="99" t="s">
        <v>5702</v>
      </c>
    </row>
    <row r="24" spans="1:9">
      <c r="A24" t="s">
        <v>5693</v>
      </c>
    </row>
    <row r="25" spans="1:9">
      <c r="A25" t="s">
        <v>5667</v>
      </c>
    </row>
    <row r="26" spans="1:9">
      <c r="A26" t="s">
        <v>1889</v>
      </c>
    </row>
    <row r="27" spans="1:9">
      <c r="A27" t="s">
        <v>5669</v>
      </c>
    </row>
    <row r="28" spans="1:9">
      <c r="A28" t="s">
        <v>5666</v>
      </c>
    </row>
    <row r="29" spans="1:9">
      <c r="A29" t="s">
        <v>5672</v>
      </c>
    </row>
    <row r="30" spans="1:9">
      <c r="A30" t="s">
        <v>5671</v>
      </c>
    </row>
    <row r="31" spans="1:9">
      <c r="A31" t="s">
        <v>5668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6"/>
  <sheetViews>
    <sheetView workbookViewId="0">
      <selection activeCell="B6" sqref="B6"/>
    </sheetView>
  </sheetViews>
  <sheetFormatPr defaultRowHeight="13.2"/>
  <sheetData>
    <row r="2" spans="2:2">
      <c r="B2" s="6" t="s">
        <v>3662</v>
      </c>
    </row>
    <row r="3" spans="2:2">
      <c r="B3" s="3" t="s">
        <v>523</v>
      </c>
    </row>
    <row r="4" spans="2:2">
      <c r="B4" s="6" t="s">
        <v>1515</v>
      </c>
    </row>
    <row r="5" spans="2:2">
      <c r="B5" s="6" t="s">
        <v>1688</v>
      </c>
    </row>
    <row r="6" spans="2:2">
      <c r="B6" s="6" t="s">
        <v>2090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12"/>
  <sheetViews>
    <sheetView workbookViewId="0">
      <selection activeCell="D20" sqref="D20"/>
    </sheetView>
  </sheetViews>
  <sheetFormatPr defaultRowHeight="13.2"/>
  <cols>
    <col min="1" max="1" width="8.88671875" style="263"/>
    <col min="2" max="2" width="46.88671875" style="263" customWidth="1"/>
    <col min="3" max="3" width="41" style="263" customWidth="1"/>
    <col min="4" max="16384" width="8.88671875" style="263"/>
  </cols>
  <sheetData>
    <row r="6" spans="2:3">
      <c r="B6" s="265" t="s">
        <v>5636</v>
      </c>
      <c r="C6" s="265" t="s">
        <v>5651</v>
      </c>
    </row>
    <row r="7" spans="2:3" ht="26.4">
      <c r="B7" s="263" t="s">
        <v>6531</v>
      </c>
      <c r="C7" s="264" t="s">
        <v>6537</v>
      </c>
    </row>
    <row r="8" spans="2:3">
      <c r="B8" s="263" t="s">
        <v>6534</v>
      </c>
      <c r="C8" s="276" t="s">
        <v>6536</v>
      </c>
    </row>
    <row r="9" spans="2:3">
      <c r="B9" s="263" t="s">
        <v>6532</v>
      </c>
      <c r="C9" s="276"/>
    </row>
    <row r="10" spans="2:3" ht="26.4">
      <c r="B10" s="263" t="s">
        <v>6533</v>
      </c>
      <c r="C10" s="264" t="s">
        <v>6538</v>
      </c>
    </row>
    <row r="11" spans="2:3">
      <c r="C11" s="264" t="s">
        <v>6535</v>
      </c>
    </row>
    <row r="12" spans="2:3">
      <c r="C12" s="264" t="s">
        <v>6540</v>
      </c>
    </row>
  </sheetData>
  <mergeCells count="1">
    <mergeCell ref="C8:C9"/>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topLeftCell="B10" zoomScale="110" zoomScaleNormal="110" workbookViewId="0">
      <selection activeCell="H18" sqref="H18:I24"/>
    </sheetView>
  </sheetViews>
  <sheetFormatPr defaultRowHeight="13.2"/>
  <cols>
    <col min="1" max="1" width="23.33203125" bestFit="1" customWidth="1"/>
    <col min="2" max="2" width="24.109375" customWidth="1"/>
    <col min="3" max="3" width="23.33203125" customWidth="1"/>
    <col min="4" max="4" width="20.33203125" customWidth="1"/>
    <col min="5" max="7" width="17.33203125" customWidth="1"/>
    <col min="8" max="8" width="22.44140625" customWidth="1"/>
    <col min="9" max="9" width="22.33203125" customWidth="1"/>
  </cols>
  <sheetData>
    <row r="1" spans="1:12">
      <c r="A1" s="128" t="s">
        <v>5702</v>
      </c>
      <c r="B1" s="128" t="s">
        <v>5703</v>
      </c>
      <c r="C1" s="128" t="s">
        <v>5717</v>
      </c>
      <c r="D1" s="128" t="s">
        <v>5718</v>
      </c>
    </row>
    <row r="2" spans="1:12" s="72" customFormat="1" ht="13.2" customHeight="1">
      <c r="A2" s="115" t="s">
        <v>5693</v>
      </c>
      <c r="B2" s="285" t="s">
        <v>1889</v>
      </c>
      <c r="C2" s="281" t="s">
        <v>5720</v>
      </c>
      <c r="D2" s="281" t="s">
        <v>6518</v>
      </c>
    </row>
    <row r="3" spans="1:12" s="72" customFormat="1">
      <c r="A3" s="115" t="s">
        <v>1889</v>
      </c>
      <c r="B3" s="280"/>
      <c r="C3" s="281"/>
      <c r="D3" s="281"/>
    </row>
    <row r="4" spans="1:12" s="72" customFormat="1">
      <c r="A4" s="115" t="s">
        <v>5669</v>
      </c>
      <c r="B4" s="116" t="s">
        <v>5669</v>
      </c>
      <c r="C4" s="281"/>
      <c r="D4" s="281"/>
      <c r="E4" s="249" t="s">
        <v>6519</v>
      </c>
    </row>
    <row r="5" spans="1:12" s="72" customFormat="1">
      <c r="A5" s="115" t="s">
        <v>5666</v>
      </c>
      <c r="B5" s="285" t="s">
        <v>5666</v>
      </c>
      <c r="C5" s="281"/>
      <c r="D5" s="281"/>
    </row>
    <row r="6" spans="1:12" s="72" customFormat="1">
      <c r="A6" s="115" t="s">
        <v>5672</v>
      </c>
      <c r="B6" s="286"/>
      <c r="C6" s="281"/>
      <c r="D6" s="281"/>
    </row>
    <row r="7" spans="1:12" s="72" customFormat="1">
      <c r="A7" s="115" t="s">
        <v>5667</v>
      </c>
      <c r="B7" s="278" t="s">
        <v>5673</v>
      </c>
      <c r="C7" s="281"/>
      <c r="D7" s="281"/>
    </row>
    <row r="8" spans="1:12" s="72" customFormat="1">
      <c r="A8" s="115" t="s">
        <v>5671</v>
      </c>
      <c r="B8" s="279"/>
      <c r="C8" s="281"/>
      <c r="D8" s="281"/>
    </row>
    <row r="9" spans="1:12" s="72" customFormat="1">
      <c r="A9" s="115" t="s">
        <v>5668</v>
      </c>
      <c r="B9" s="279"/>
      <c r="C9" s="281"/>
      <c r="D9" s="281"/>
    </row>
    <row r="10" spans="1:12">
      <c r="A10" s="115" t="s">
        <v>5673</v>
      </c>
      <c r="B10" s="280"/>
      <c r="C10" s="281"/>
      <c r="D10" s="281"/>
    </row>
    <row r="11" spans="1:12">
      <c r="A11" s="117" t="s">
        <v>5704</v>
      </c>
      <c r="L11" s="72"/>
    </row>
    <row r="12" spans="1:12">
      <c r="A12" s="117" t="s">
        <v>5706</v>
      </c>
      <c r="L12" s="72"/>
    </row>
    <row r="13" spans="1:12">
      <c r="A13" s="117" t="s">
        <v>5707</v>
      </c>
      <c r="L13" s="72"/>
    </row>
    <row r="14" spans="1:12">
      <c r="A14" s="117" t="s">
        <v>5705</v>
      </c>
      <c r="L14" s="72"/>
    </row>
    <row r="15" spans="1:12">
      <c r="A15" s="117" t="s">
        <v>5708</v>
      </c>
      <c r="L15" s="129"/>
    </row>
    <row r="18" spans="2:9">
      <c r="B18" s="287" t="s">
        <v>5709</v>
      </c>
      <c r="C18" s="287" t="s">
        <v>5710</v>
      </c>
      <c r="D18" s="277" t="s">
        <v>5711</v>
      </c>
      <c r="E18" s="277"/>
      <c r="F18" s="277"/>
      <c r="G18" s="277"/>
      <c r="H18" s="277" t="s">
        <v>5712</v>
      </c>
      <c r="I18" s="277" t="s">
        <v>5719</v>
      </c>
    </row>
    <row r="19" spans="2:9" ht="26.4">
      <c r="B19" s="288"/>
      <c r="C19" s="289"/>
      <c r="D19" s="124" t="s">
        <v>5713</v>
      </c>
      <c r="E19" s="124" t="s">
        <v>5714</v>
      </c>
      <c r="F19" s="124" t="s">
        <v>5715</v>
      </c>
      <c r="G19" s="124" t="s">
        <v>5716</v>
      </c>
      <c r="H19" s="277"/>
      <c r="I19" s="277"/>
    </row>
    <row r="20" spans="2:9" s="72" customFormat="1" ht="66">
      <c r="B20" s="284" t="s">
        <v>6518</v>
      </c>
      <c r="C20" s="123" t="s">
        <v>5673</v>
      </c>
      <c r="D20" s="131" t="s">
        <v>5726</v>
      </c>
      <c r="E20" s="120"/>
      <c r="F20" s="120"/>
      <c r="G20" s="121"/>
      <c r="H20" s="131" t="s">
        <v>5734</v>
      </c>
      <c r="I20" s="130" t="s">
        <v>5724</v>
      </c>
    </row>
    <row r="21" spans="2:9" s="72" customFormat="1" ht="66">
      <c r="B21" s="284"/>
      <c r="C21" s="123"/>
      <c r="D21" s="122"/>
      <c r="E21" s="132" t="s">
        <v>5727</v>
      </c>
      <c r="F21" s="120"/>
      <c r="G21" s="121"/>
      <c r="H21" s="133" t="s">
        <v>5732</v>
      </c>
      <c r="I21" s="130" t="s">
        <v>5723</v>
      </c>
    </row>
    <row r="22" spans="2:9" s="72" customFormat="1" ht="33" customHeight="1">
      <c r="B22" s="284"/>
      <c r="C22" s="119" t="s">
        <v>1889</v>
      </c>
      <c r="D22" s="122"/>
      <c r="E22" s="120"/>
      <c r="F22" s="134" t="s">
        <v>5728</v>
      </c>
      <c r="G22" s="121"/>
      <c r="H22" s="282" t="s">
        <v>5733</v>
      </c>
      <c r="I22" s="130" t="s">
        <v>5725</v>
      </c>
    </row>
    <row r="23" spans="2:9" s="72" customFormat="1" ht="33" customHeight="1">
      <c r="B23" s="284"/>
      <c r="C23" s="115" t="s">
        <v>5669</v>
      </c>
      <c r="D23" s="122"/>
      <c r="E23" s="120"/>
      <c r="F23" s="120"/>
      <c r="G23" s="135" t="s">
        <v>5729</v>
      </c>
      <c r="H23" s="283"/>
      <c r="I23" s="115" t="s">
        <v>5722</v>
      </c>
    </row>
    <row r="24" spans="2:9" s="72" customFormat="1" ht="52.8">
      <c r="B24" s="284"/>
      <c r="C24" s="119" t="s">
        <v>5666</v>
      </c>
      <c r="D24" s="136" t="s">
        <v>5730</v>
      </c>
      <c r="E24" s="121"/>
      <c r="F24" s="136" t="s">
        <v>5731</v>
      </c>
      <c r="G24" s="121"/>
      <c r="H24" s="137" t="s">
        <v>5735</v>
      </c>
      <c r="I24" s="130"/>
    </row>
  </sheetData>
  <mergeCells count="12">
    <mergeCell ref="I18:I19"/>
    <mergeCell ref="B7:B10"/>
    <mergeCell ref="C2:C10"/>
    <mergeCell ref="D2:D10"/>
    <mergeCell ref="H22:H23"/>
    <mergeCell ref="D18:G18"/>
    <mergeCell ref="H18:H19"/>
    <mergeCell ref="B20:B24"/>
    <mergeCell ref="B2:B3"/>
    <mergeCell ref="B5:B6"/>
    <mergeCell ref="B18:B19"/>
    <mergeCell ref="C18:C1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8"/>
  <sheetViews>
    <sheetView topLeftCell="D19" zoomScale="90" zoomScaleNormal="90" workbookViewId="0">
      <selection activeCell="K12" sqref="K12:O12"/>
    </sheetView>
  </sheetViews>
  <sheetFormatPr defaultRowHeight="13.2"/>
  <cols>
    <col min="1" max="1" width="28.88671875" customWidth="1"/>
    <col min="2" max="2" width="25.88671875" customWidth="1"/>
    <col min="5" max="5" width="14.44140625" style="80" customWidth="1"/>
    <col min="6" max="6" width="11.5546875" style="72" customWidth="1"/>
    <col min="7" max="7" width="29" style="72" customWidth="1"/>
    <col min="8" max="9" width="29" style="80" customWidth="1"/>
    <col min="10" max="11" width="21.21875" style="80" customWidth="1"/>
    <col min="12" max="15" width="8.88671875" style="72"/>
  </cols>
  <sheetData>
    <row r="3" spans="1:15">
      <c r="A3" s="287" t="s">
        <v>5709</v>
      </c>
      <c r="B3" s="277" t="s">
        <v>5712</v>
      </c>
    </row>
    <row r="4" spans="1:15">
      <c r="A4" s="288"/>
      <c r="B4" s="277"/>
    </row>
    <row r="5" spans="1:15" ht="66">
      <c r="A5" s="284" t="s">
        <v>5721</v>
      </c>
      <c r="B5" s="131" t="s">
        <v>5734</v>
      </c>
    </row>
    <row r="6" spans="1:15" ht="52.8">
      <c r="A6" s="284"/>
      <c r="B6" s="133" t="s">
        <v>5732</v>
      </c>
    </row>
    <row r="7" spans="1:15" ht="52.8">
      <c r="A7" s="284"/>
      <c r="B7" s="138" t="s">
        <v>5733</v>
      </c>
      <c r="E7" s="79"/>
    </row>
    <row r="8" spans="1:15" ht="39.6">
      <c r="A8" s="284"/>
      <c r="B8" s="137" t="s">
        <v>5735</v>
      </c>
      <c r="E8" s="79"/>
    </row>
    <row r="9" spans="1:15">
      <c r="E9" s="79"/>
    </row>
    <row r="10" spans="1:15" ht="14.4">
      <c r="F10" s="142" t="s">
        <v>5736</v>
      </c>
      <c r="G10" s="143" t="s">
        <v>5737</v>
      </c>
      <c r="H10" s="143" t="s">
        <v>5738</v>
      </c>
      <c r="I10" s="143" t="s">
        <v>5739</v>
      </c>
      <c r="J10" s="143" t="s">
        <v>5740</v>
      </c>
      <c r="K10" s="251" t="s">
        <v>6539</v>
      </c>
      <c r="L10" s="139">
        <v>2030</v>
      </c>
      <c r="M10" s="139">
        <v>2035</v>
      </c>
      <c r="N10" s="139">
        <v>2040</v>
      </c>
      <c r="O10" s="139">
        <v>2045</v>
      </c>
    </row>
    <row r="11" spans="1:15" ht="52.8">
      <c r="E11" s="79" t="s">
        <v>5765</v>
      </c>
      <c r="F11" s="74" t="s">
        <v>5741</v>
      </c>
      <c r="G11" s="79" t="s">
        <v>5770</v>
      </c>
      <c r="H11" s="79" t="s">
        <v>5778</v>
      </c>
      <c r="I11" s="79" t="s">
        <v>5777</v>
      </c>
      <c r="J11" s="79" t="s">
        <v>5752</v>
      </c>
      <c r="K11" s="252"/>
      <c r="L11" s="253"/>
      <c r="M11" s="253"/>
      <c r="N11" s="253"/>
      <c r="O11" s="253"/>
    </row>
    <row r="12" spans="1:15" ht="26.4">
      <c r="F12" s="74"/>
      <c r="I12" s="79" t="s">
        <v>5753</v>
      </c>
      <c r="J12" s="79" t="s">
        <v>5754</v>
      </c>
      <c r="K12" s="252"/>
      <c r="L12" s="253"/>
      <c r="M12" s="253"/>
      <c r="N12" s="253"/>
      <c r="O12" s="253"/>
    </row>
    <row r="13" spans="1:15" ht="39.6">
      <c r="E13" s="79" t="s">
        <v>5766</v>
      </c>
      <c r="F13" s="74" t="s">
        <v>5751</v>
      </c>
      <c r="G13" s="79" t="s">
        <v>5771</v>
      </c>
      <c r="H13" s="79" t="s">
        <v>5774</v>
      </c>
      <c r="I13" s="79" t="s">
        <v>5775</v>
      </c>
      <c r="J13" s="79" t="s">
        <v>5742</v>
      </c>
      <c r="K13" s="79"/>
    </row>
    <row r="14" spans="1:15" ht="26.4">
      <c r="E14" s="79"/>
      <c r="G14" s="79"/>
      <c r="H14" s="79"/>
      <c r="I14" s="79" t="s">
        <v>5743</v>
      </c>
      <c r="J14" s="79" t="s">
        <v>5744</v>
      </c>
      <c r="K14" s="79"/>
    </row>
    <row r="15" spans="1:15" ht="26.4">
      <c r="I15" s="79" t="s">
        <v>5745</v>
      </c>
      <c r="J15" s="79" t="s">
        <v>5746</v>
      </c>
      <c r="K15" s="79"/>
    </row>
    <row r="16" spans="1:15" ht="26.4">
      <c r="F16" s="74"/>
      <c r="I16" s="140" t="s">
        <v>5747</v>
      </c>
      <c r="J16" s="80" t="s">
        <v>5748</v>
      </c>
    </row>
    <row r="17" spans="5:11" ht="39.6">
      <c r="E17" s="80" t="s">
        <v>5767</v>
      </c>
      <c r="F17" s="74"/>
      <c r="H17" s="141" t="s">
        <v>5779</v>
      </c>
      <c r="I17" s="79" t="s">
        <v>5749</v>
      </c>
      <c r="J17" s="79" t="s">
        <v>5750</v>
      </c>
      <c r="K17" s="79"/>
    </row>
    <row r="18" spans="5:11" ht="52.8">
      <c r="E18" s="79" t="s">
        <v>5776</v>
      </c>
      <c r="F18" s="74" t="s">
        <v>5755</v>
      </c>
      <c r="G18" s="79" t="s">
        <v>5772</v>
      </c>
      <c r="H18" s="79" t="s">
        <v>5780</v>
      </c>
      <c r="I18" s="79" t="s">
        <v>5756</v>
      </c>
      <c r="J18" s="80" t="s">
        <v>5757</v>
      </c>
    </row>
    <row r="19" spans="5:11" ht="26.4">
      <c r="F19" s="74"/>
      <c r="I19" s="79" t="s">
        <v>6530</v>
      </c>
      <c r="J19" s="79" t="s">
        <v>5758</v>
      </c>
      <c r="K19" s="79"/>
    </row>
    <row r="20" spans="5:11" ht="26.4">
      <c r="F20" s="74"/>
      <c r="I20" s="79"/>
      <c r="J20" s="79" t="s">
        <v>6520</v>
      </c>
      <c r="K20" s="79"/>
    </row>
    <row r="21" spans="5:11" ht="39.6">
      <c r="F21" s="74"/>
      <c r="H21" s="79" t="s">
        <v>6527</v>
      </c>
      <c r="I21" s="79" t="s">
        <v>6524</v>
      </c>
      <c r="J21" s="79" t="s">
        <v>5781</v>
      </c>
      <c r="K21" s="79"/>
    </row>
    <row r="22" spans="5:11" ht="52.8">
      <c r="F22" s="74"/>
      <c r="H22" s="79"/>
      <c r="J22" s="79" t="s">
        <v>6497</v>
      </c>
      <c r="K22" s="79"/>
    </row>
    <row r="23" spans="5:11" ht="26.4">
      <c r="F23" s="74"/>
      <c r="H23" s="79"/>
      <c r="I23" s="79" t="s">
        <v>6528</v>
      </c>
      <c r="J23" s="79" t="s">
        <v>6529</v>
      </c>
      <c r="K23" s="79"/>
    </row>
    <row r="24" spans="5:11" ht="39.6">
      <c r="F24" s="74"/>
      <c r="H24" s="79"/>
      <c r="I24" s="141" t="s">
        <v>6525</v>
      </c>
      <c r="J24" s="80" t="s">
        <v>5759</v>
      </c>
    </row>
    <row r="25" spans="5:11" ht="26.4">
      <c r="F25" s="74"/>
      <c r="H25" s="79"/>
      <c r="I25" s="141"/>
      <c r="J25" s="79" t="s">
        <v>6526</v>
      </c>
      <c r="K25" s="79"/>
    </row>
    <row r="26" spans="5:11" ht="26.4">
      <c r="E26" s="79" t="s">
        <v>5768</v>
      </c>
      <c r="F26" s="74" t="s">
        <v>5760</v>
      </c>
      <c r="G26" s="79" t="s">
        <v>5773</v>
      </c>
      <c r="H26" s="79" t="s">
        <v>5782</v>
      </c>
      <c r="I26" s="79" t="s">
        <v>5769</v>
      </c>
      <c r="J26" s="79" t="s">
        <v>5761</v>
      </c>
      <c r="K26" s="79"/>
    </row>
    <row r="27" spans="5:11">
      <c r="I27" s="290" t="s">
        <v>5763</v>
      </c>
      <c r="J27" s="72" t="s">
        <v>5762</v>
      </c>
      <c r="K27" s="72"/>
    </row>
    <row r="28" spans="5:11">
      <c r="I28" s="290"/>
      <c r="J28" s="79" t="s">
        <v>5764</v>
      </c>
      <c r="K28" s="79"/>
    </row>
  </sheetData>
  <mergeCells count="4">
    <mergeCell ref="I27:I28"/>
    <mergeCell ref="A3:A4"/>
    <mergeCell ref="B3:B4"/>
    <mergeCell ref="A5:A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R21"/>
  <sheetViews>
    <sheetView workbookViewId="0">
      <selection activeCell="AN19" sqref="AN19:AR19"/>
    </sheetView>
  </sheetViews>
  <sheetFormatPr defaultRowHeight="13.2"/>
  <cols>
    <col min="2" max="2" width="9.6640625" bestFit="1" customWidth="1"/>
    <col min="3" max="3" width="28.33203125" bestFit="1" customWidth="1"/>
    <col min="4" max="4" width="10.109375" customWidth="1"/>
  </cols>
  <sheetData>
    <row r="2" spans="2:44">
      <c r="U2" s="144" t="s">
        <v>5783</v>
      </c>
      <c r="AC2" s="144" t="s">
        <v>5784</v>
      </c>
      <c r="AH2" s="144" t="s">
        <v>5785</v>
      </c>
      <c r="AM2" s="144" t="s">
        <v>5786</v>
      </c>
      <c r="AR2" s="144" t="s">
        <v>5787</v>
      </c>
    </row>
    <row r="3" spans="2:44" s="118" customFormat="1">
      <c r="B3" s="118" t="s">
        <v>5736</v>
      </c>
      <c r="C3" s="118" t="s">
        <v>5740</v>
      </c>
      <c r="D3" s="118">
        <v>2005</v>
      </c>
      <c r="E3" s="45">
        <v>2006</v>
      </c>
      <c r="F3" s="45">
        <v>2007</v>
      </c>
      <c r="G3" s="45">
        <v>2008</v>
      </c>
      <c r="H3" s="45">
        <v>2009</v>
      </c>
      <c r="I3" s="45">
        <v>2010</v>
      </c>
      <c r="J3" s="45">
        <v>2011</v>
      </c>
      <c r="K3" s="45">
        <v>2012</v>
      </c>
      <c r="L3" s="45">
        <v>2013</v>
      </c>
      <c r="M3" s="45">
        <v>2014</v>
      </c>
      <c r="N3" s="45">
        <v>2015</v>
      </c>
      <c r="O3" s="45">
        <v>2016</v>
      </c>
      <c r="P3" s="45">
        <v>2017</v>
      </c>
      <c r="Q3" s="45">
        <v>2018</v>
      </c>
      <c r="R3" s="45">
        <v>2019</v>
      </c>
      <c r="S3" s="45">
        <v>2020</v>
      </c>
      <c r="T3" s="45">
        <v>2021</v>
      </c>
      <c r="U3" s="145">
        <v>2022</v>
      </c>
      <c r="V3" s="118">
        <v>2023</v>
      </c>
      <c r="W3" s="118">
        <v>2024</v>
      </c>
      <c r="X3" s="118">
        <v>2025</v>
      </c>
      <c r="Y3" s="118">
        <v>2026</v>
      </c>
      <c r="Z3" s="118">
        <v>2027</v>
      </c>
      <c r="AA3" s="118">
        <v>2028</v>
      </c>
      <c r="AB3" s="118">
        <v>2029</v>
      </c>
      <c r="AC3" s="145">
        <v>2030</v>
      </c>
      <c r="AD3" s="118">
        <v>2031</v>
      </c>
      <c r="AE3" s="118">
        <v>2032</v>
      </c>
      <c r="AF3" s="118">
        <v>2033</v>
      </c>
      <c r="AG3" s="118">
        <v>2034</v>
      </c>
      <c r="AH3" s="145">
        <v>2035</v>
      </c>
      <c r="AI3" s="118">
        <v>2036</v>
      </c>
      <c r="AJ3" s="118">
        <v>2037</v>
      </c>
      <c r="AK3" s="118">
        <v>2038</v>
      </c>
      <c r="AL3" s="118">
        <v>2039</v>
      </c>
      <c r="AM3" s="145">
        <v>2040</v>
      </c>
      <c r="AN3" s="118">
        <v>2041</v>
      </c>
      <c r="AO3" s="118">
        <v>2042</v>
      </c>
      <c r="AP3" s="118">
        <v>2043</v>
      </c>
      <c r="AQ3" s="118">
        <v>2044</v>
      </c>
      <c r="AR3" s="145">
        <v>2045</v>
      </c>
    </row>
    <row r="4" spans="2:44">
      <c r="B4" t="s">
        <v>5741</v>
      </c>
      <c r="C4" t="s">
        <v>5752</v>
      </c>
      <c r="E4" s="202"/>
      <c r="F4" s="202"/>
      <c r="G4" s="202"/>
      <c r="H4" s="202"/>
      <c r="I4" s="202"/>
      <c r="J4" s="202"/>
      <c r="K4" s="202"/>
      <c r="L4" s="202"/>
      <c r="M4" s="202"/>
      <c r="N4" s="202"/>
      <c r="O4" s="202"/>
      <c r="P4" s="202"/>
      <c r="Q4" s="202"/>
      <c r="R4" s="202"/>
      <c r="S4" s="202"/>
      <c r="T4" s="202"/>
      <c r="U4" s="202"/>
    </row>
    <row r="5" spans="2:44">
      <c r="C5" t="s">
        <v>5754</v>
      </c>
      <c r="E5" s="202"/>
      <c r="F5" s="202"/>
      <c r="G5" s="202"/>
      <c r="H5" s="202"/>
      <c r="I5" s="202"/>
      <c r="J5" s="202"/>
      <c r="K5" s="202"/>
      <c r="L5" s="202"/>
      <c r="M5" s="202"/>
      <c r="N5" s="202"/>
      <c r="O5" s="202"/>
      <c r="P5" s="202"/>
      <c r="Q5" s="202"/>
      <c r="R5" s="202"/>
      <c r="S5" s="202"/>
      <c r="T5" s="202"/>
      <c r="U5" s="202"/>
    </row>
    <row r="6" spans="2:44" ht="14.4">
      <c r="B6" t="s">
        <v>5751</v>
      </c>
      <c r="C6" t="s">
        <v>5742</v>
      </c>
      <c r="I6" s="255">
        <v>78.129848257018921</v>
      </c>
      <c r="J6" s="255">
        <v>79.434229314899</v>
      </c>
      <c r="K6" s="255">
        <v>79.975335935179302</v>
      </c>
      <c r="L6" s="255">
        <v>80.904341062428458</v>
      </c>
      <c r="M6" s="255">
        <v>81.300082531668565</v>
      </c>
      <c r="N6" s="255">
        <v>81.419097285522597</v>
      </c>
      <c r="O6" s="255">
        <v>81.664928269419292</v>
      </c>
      <c r="P6" s="255">
        <v>81.830034969409454</v>
      </c>
      <c r="Q6" s="255">
        <v>82.218713682714395</v>
      </c>
      <c r="R6" s="255">
        <v>82.859182901787705</v>
      </c>
      <c r="S6" s="255">
        <v>83.531530313116619</v>
      </c>
      <c r="T6" s="255">
        <v>84.146227853760621</v>
      </c>
      <c r="U6" s="255">
        <v>84.513440203090511</v>
      </c>
      <c r="V6" s="60">
        <v>84.800082807078098</v>
      </c>
      <c r="W6" s="60">
        <v>85.09955108669746</v>
      </c>
      <c r="X6" s="60">
        <v>85.39773680059487</v>
      </c>
      <c r="Y6" s="60">
        <v>85.694682646190188</v>
      </c>
      <c r="Z6" s="60">
        <v>85.990429643222512</v>
      </c>
      <c r="AA6" s="60">
        <v>86.285017220838398</v>
      </c>
      <c r="AB6" s="60">
        <v>86.578483299180391</v>
      </c>
      <c r="AC6" s="60">
        <v>86.870864365884316</v>
      </c>
      <c r="AD6" s="60">
        <v>87.27468388377396</v>
      </c>
      <c r="AE6" s="60">
        <v>87.678100124293692</v>
      </c>
      <c r="AF6" s="60">
        <v>88.081147360323044</v>
      </c>
      <c r="AG6" s="60">
        <v>88.483858881350443</v>
      </c>
      <c r="AH6" s="60">
        <v>88.88626704127978</v>
      </c>
      <c r="AI6" s="60">
        <v>89.174230990297033</v>
      </c>
      <c r="AJ6" s="60">
        <v>89.461327724669431</v>
      </c>
      <c r="AK6" s="60">
        <v>89.747584728313569</v>
      </c>
      <c r="AL6" s="60">
        <v>90.033028557593553</v>
      </c>
      <c r="AM6" s="60">
        <v>90.274530279215682</v>
      </c>
      <c r="AN6" s="60">
        <v>90.515288843723496</v>
      </c>
      <c r="AO6" s="60">
        <v>90.755330637544816</v>
      </c>
      <c r="AP6" s="60">
        <v>90.994681208206885</v>
      </c>
      <c r="AQ6" s="60">
        <v>91.23336530062609</v>
      </c>
      <c r="AR6" s="60">
        <v>91.471406891477926</v>
      </c>
    </row>
    <row r="7" spans="2:44">
      <c r="C7" t="s">
        <v>5744</v>
      </c>
      <c r="I7" s="48">
        <v>76.238888888888894</v>
      </c>
      <c r="J7" s="48">
        <v>79.894444444444446</v>
      </c>
      <c r="K7" s="48">
        <v>80.988888888888894</v>
      </c>
      <c r="L7" s="48">
        <v>82.483333333333334</v>
      </c>
      <c r="M7" s="48">
        <v>83.361111111111114</v>
      </c>
      <c r="N7" s="48">
        <v>83.422222222222217</v>
      </c>
      <c r="O7" s="48">
        <v>83.483333333333334</v>
      </c>
      <c r="P7" s="48">
        <v>83.544444444444437</v>
      </c>
      <c r="Q7" s="48">
        <v>83.966666666666654</v>
      </c>
      <c r="R7" s="48">
        <v>85.022222222222226</v>
      </c>
      <c r="S7" s="48">
        <v>86.833333333333329</v>
      </c>
      <c r="T7" s="48">
        <v>88.61666666666666</v>
      </c>
      <c r="U7" s="48">
        <v>88.677777777777763</v>
      </c>
      <c r="V7" s="48">
        <v>89.025333333333322</v>
      </c>
      <c r="W7" s="48">
        <v>89.373932222222209</v>
      </c>
      <c r="X7" s="48">
        <v>89.723579661111103</v>
      </c>
      <c r="Y7" s="48">
        <v>90.074280892749982</v>
      </c>
      <c r="Z7" s="48">
        <v>90.426041186102623</v>
      </c>
      <c r="AA7" s="48">
        <v>90.778865836477578</v>
      </c>
      <c r="AB7" s="48">
        <v>91.13276016565996</v>
      </c>
      <c r="AC7" s="48">
        <v>91.487729522043807</v>
      </c>
      <c r="AD7" s="48">
        <v>92.199829039486474</v>
      </c>
      <c r="AE7" s="48">
        <v>92.916271774325793</v>
      </c>
      <c r="AF7" s="48">
        <v>93.637101158735717</v>
      </c>
      <c r="AG7" s="48">
        <v>94.362361059211963</v>
      </c>
      <c r="AH7" s="48">
        <v>95.092095780915201</v>
      </c>
      <c r="AI7" s="48">
        <v>95.459222926486433</v>
      </c>
      <c r="AJ7" s="48">
        <v>95.827491263341088</v>
      </c>
      <c r="AK7" s="48">
        <v>96.196906497435577</v>
      </c>
      <c r="AL7" s="48">
        <v>96.567474363256082</v>
      </c>
      <c r="AM7" s="48">
        <v>96.800311735072356</v>
      </c>
      <c r="AN7" s="48">
        <v>97.034313293747715</v>
      </c>
      <c r="AO7" s="48">
        <v>97.269484860216451</v>
      </c>
      <c r="AP7" s="48">
        <v>97.505832284517524</v>
      </c>
      <c r="AQ7" s="48">
        <v>97.74336144594011</v>
      </c>
      <c r="AR7" s="48">
        <v>97.982078253169803</v>
      </c>
    </row>
    <row r="8" spans="2:44">
      <c r="C8" t="s">
        <v>5746</v>
      </c>
      <c r="I8" s="48">
        <v>81.169230769230779</v>
      </c>
      <c r="J8" s="48">
        <v>81.246153846153845</v>
      </c>
      <c r="K8" s="48">
        <v>81.338461538461544</v>
      </c>
      <c r="L8" s="48">
        <v>81.415384615384625</v>
      </c>
      <c r="M8" s="48">
        <v>81.446153846153848</v>
      </c>
      <c r="N8" s="48">
        <v>81.446153846153848</v>
      </c>
      <c r="O8" s="48">
        <v>81.507692307692309</v>
      </c>
      <c r="P8" s="48">
        <v>81.569230769230757</v>
      </c>
      <c r="Q8" s="48">
        <v>81.938461538461553</v>
      </c>
      <c r="R8" s="48">
        <v>82.33846153846153</v>
      </c>
      <c r="S8" s="48">
        <v>82.723076923076917</v>
      </c>
      <c r="T8" s="48">
        <v>82.815384615384616</v>
      </c>
      <c r="U8" s="48">
        <v>82.969230769230791</v>
      </c>
      <c r="V8" s="48">
        <v>83.035244755244761</v>
      </c>
      <c r="W8" s="48">
        <v>83.215244755244782</v>
      </c>
      <c r="X8" s="48">
        <v>83.395244755244761</v>
      </c>
      <c r="Y8" s="48">
        <v>83.575244755244768</v>
      </c>
      <c r="Z8" s="48">
        <v>83.755244755244775</v>
      </c>
      <c r="AA8" s="48">
        <v>83.935244755244781</v>
      </c>
      <c r="AB8" s="48">
        <v>84.11524475524476</v>
      </c>
      <c r="AC8" s="48">
        <v>84.295244755244767</v>
      </c>
      <c r="AD8" s="48">
        <v>84.475244755244788</v>
      </c>
      <c r="AE8" s="48">
        <v>84.655244755244766</v>
      </c>
      <c r="AF8" s="48">
        <v>84.835244755244759</v>
      </c>
      <c r="AG8" s="48">
        <v>85.01524475524478</v>
      </c>
      <c r="AH8" s="48">
        <v>85.195244755244758</v>
      </c>
      <c r="AI8" s="48">
        <v>85.375244755244779</v>
      </c>
      <c r="AJ8" s="48">
        <v>85.555244755244772</v>
      </c>
      <c r="AK8" s="48">
        <v>85.73524475524475</v>
      </c>
      <c r="AL8" s="48">
        <v>85.915244755244771</v>
      </c>
      <c r="AM8" s="48">
        <v>86.095244755244778</v>
      </c>
      <c r="AN8" s="48">
        <v>86.275244755244756</v>
      </c>
      <c r="AO8" s="48">
        <v>86.455244755244763</v>
      </c>
      <c r="AP8" s="48">
        <v>86.63524475524477</v>
      </c>
      <c r="AQ8" s="48">
        <v>86.815244755244777</v>
      </c>
      <c r="AR8" s="48">
        <v>86.995244755244755</v>
      </c>
    </row>
    <row r="9" spans="2:44" ht="14.4">
      <c r="C9" t="s">
        <v>5748</v>
      </c>
      <c r="I9" s="147">
        <v>13.49</v>
      </c>
      <c r="J9" s="147">
        <v>6.1</v>
      </c>
      <c r="K9" s="147">
        <v>7.52</v>
      </c>
      <c r="L9" s="147">
        <v>9.43</v>
      </c>
      <c r="M9" s="147">
        <v>8.2200000000000006</v>
      </c>
      <c r="N9" s="147">
        <v>9.27</v>
      </c>
      <c r="O9" s="148"/>
      <c r="P9" s="147">
        <v>7.22</v>
      </c>
      <c r="Q9" s="147">
        <v>6.04</v>
      </c>
      <c r="R9" s="149">
        <v>6.15</v>
      </c>
      <c r="S9" s="147">
        <v>7.08</v>
      </c>
      <c r="T9" s="147">
        <v>5.19</v>
      </c>
      <c r="U9" s="147">
        <v>5.23</v>
      </c>
      <c r="V9" s="60">
        <f>U9*0.99</f>
        <v>5.1777000000000006</v>
      </c>
      <c r="W9" s="60">
        <f t="shared" ref="W9:AC9" si="0">V9*0.99</f>
        <v>5.1259230000000002</v>
      </c>
      <c r="X9" s="60">
        <f t="shared" si="0"/>
        <v>5.0746637699999999</v>
      </c>
      <c r="Y9" s="60">
        <f t="shared" si="0"/>
        <v>5.0239171323000003</v>
      </c>
      <c r="Z9" s="60">
        <f t="shared" si="0"/>
        <v>4.9736779609770005</v>
      </c>
      <c r="AA9" s="60">
        <f t="shared" si="0"/>
        <v>4.9239411813672307</v>
      </c>
      <c r="AB9" s="60">
        <f t="shared" si="0"/>
        <v>4.8747017695535586</v>
      </c>
      <c r="AC9" s="60">
        <f t="shared" si="0"/>
        <v>4.8259547518580233</v>
      </c>
      <c r="AD9" s="60">
        <f>AC9*0.985</f>
        <v>4.7535654305801529</v>
      </c>
      <c r="AE9" s="60">
        <f t="shared" ref="AE9:AQ9" si="1">AD9*0.985</f>
        <v>4.6822619491214503</v>
      </c>
      <c r="AF9" s="60">
        <f t="shared" si="1"/>
        <v>4.6120280198846286</v>
      </c>
      <c r="AG9" s="60">
        <f t="shared" si="1"/>
        <v>4.5428475995863593</v>
      </c>
      <c r="AH9" s="60">
        <f t="shared" si="1"/>
        <v>4.4747048855925637</v>
      </c>
      <c r="AI9" s="60">
        <f t="shared" si="1"/>
        <v>4.4075843123086749</v>
      </c>
      <c r="AJ9" s="60">
        <f t="shared" si="1"/>
        <v>4.3414705476240449</v>
      </c>
      <c r="AK9" s="60">
        <f t="shared" si="1"/>
        <v>4.2763484894096839</v>
      </c>
      <c r="AL9" s="60">
        <f t="shared" si="1"/>
        <v>4.212203262068539</v>
      </c>
      <c r="AM9" s="60">
        <f t="shared" si="1"/>
        <v>4.1490202131375105</v>
      </c>
      <c r="AN9" s="60">
        <f t="shared" si="1"/>
        <v>4.0867849099404481</v>
      </c>
      <c r="AO9" s="60">
        <f t="shared" si="1"/>
        <v>4.0254831362913412</v>
      </c>
      <c r="AP9" s="60">
        <f t="shared" si="1"/>
        <v>3.9651008892469712</v>
      </c>
      <c r="AQ9" s="60">
        <f t="shared" si="1"/>
        <v>3.9056243759082667</v>
      </c>
      <c r="AR9" s="60">
        <f>AQ9*0.985</f>
        <v>3.8470400102696427</v>
      </c>
    </row>
    <row r="10" spans="2:44">
      <c r="C10" t="s">
        <v>5750</v>
      </c>
      <c r="U10">
        <v>65.930000000000007</v>
      </c>
      <c r="V10" s="60">
        <f>U10*1.005</f>
        <v>66.259649999999993</v>
      </c>
      <c r="W10" s="60">
        <f t="shared" ref="W10:AC10" si="2">V10*1.005</f>
        <v>66.590948249999983</v>
      </c>
      <c r="X10" s="60">
        <f t="shared" si="2"/>
        <v>66.923902991249975</v>
      </c>
      <c r="Y10" s="60">
        <f t="shared" si="2"/>
        <v>67.258522506206219</v>
      </c>
      <c r="Z10" s="60">
        <f t="shared" si="2"/>
        <v>67.594815118737245</v>
      </c>
      <c r="AA10" s="60">
        <f t="shared" si="2"/>
        <v>67.932789194330923</v>
      </c>
      <c r="AB10" s="60">
        <f t="shared" si="2"/>
        <v>68.272453140302574</v>
      </c>
      <c r="AC10" s="60">
        <f t="shared" si="2"/>
        <v>68.613815406004079</v>
      </c>
      <c r="AD10" s="60">
        <f>AC10*1.01</f>
        <v>69.299953560064125</v>
      </c>
      <c r="AE10" s="60">
        <f t="shared" ref="AE10:AH10" si="3">AD10*1.01</f>
        <v>69.992953095664774</v>
      </c>
      <c r="AF10" s="60">
        <f t="shared" si="3"/>
        <v>70.692882626621426</v>
      </c>
      <c r="AG10" s="60">
        <f t="shared" si="3"/>
        <v>71.399811452887647</v>
      </c>
      <c r="AH10" s="60">
        <f t="shared" si="3"/>
        <v>72.113809567416524</v>
      </c>
      <c r="AI10" s="60">
        <f>AH10*1.005</f>
        <v>72.474378615253599</v>
      </c>
      <c r="AJ10" s="60">
        <f t="shared" ref="AJ10:AR10" si="4">AI10*1.005</f>
        <v>72.836750508329857</v>
      </c>
      <c r="AK10" s="60">
        <f t="shared" si="4"/>
        <v>73.200934260871492</v>
      </c>
      <c r="AL10" s="60">
        <f t="shared" si="4"/>
        <v>73.566938932175844</v>
      </c>
      <c r="AM10" s="60">
        <f t="shared" si="4"/>
        <v>73.934773626836716</v>
      </c>
      <c r="AN10" s="60">
        <f t="shared" si="4"/>
        <v>74.304447494970887</v>
      </c>
      <c r="AO10" s="60">
        <f t="shared" si="4"/>
        <v>74.675969732445736</v>
      </c>
      <c r="AP10" s="60">
        <f t="shared" si="4"/>
        <v>75.049349581107961</v>
      </c>
      <c r="AQ10" s="60">
        <f t="shared" si="4"/>
        <v>75.424596329013497</v>
      </c>
      <c r="AR10" s="60">
        <f t="shared" si="4"/>
        <v>75.801719310658555</v>
      </c>
    </row>
    <row r="11" spans="2:44" ht="14.4">
      <c r="B11" t="s">
        <v>5755</v>
      </c>
      <c r="C11" t="s">
        <v>5757</v>
      </c>
      <c r="D11" s="146">
        <v>8.9499999999999993</v>
      </c>
      <c r="E11" s="146">
        <v>8.16</v>
      </c>
      <c r="F11" s="146">
        <v>7.48</v>
      </c>
      <c r="G11" s="146">
        <v>10.49</v>
      </c>
      <c r="H11" s="146">
        <v>11.88</v>
      </c>
      <c r="I11" s="146">
        <v>9.75</v>
      </c>
      <c r="J11" s="146">
        <v>10.050000000000001</v>
      </c>
      <c r="K11" s="146">
        <v>9.85</v>
      </c>
      <c r="L11" s="146">
        <v>8.68</v>
      </c>
      <c r="M11" s="146">
        <v>9.83</v>
      </c>
      <c r="N11" s="146">
        <v>7.9</v>
      </c>
      <c r="O11" s="146">
        <v>9.01</v>
      </c>
      <c r="P11" s="146">
        <v>6.39</v>
      </c>
      <c r="Q11" s="146">
        <v>6.26</v>
      </c>
      <c r="R11" s="146">
        <v>6.66</v>
      </c>
      <c r="S11" s="146">
        <v>-1.3</v>
      </c>
      <c r="T11" s="146">
        <v>3.86</v>
      </c>
      <c r="U11" s="146">
        <v>4.9400000000000004</v>
      </c>
      <c r="V11">
        <f>U11*1.01</f>
        <v>4.9894000000000007</v>
      </c>
      <c r="W11">
        <f t="shared" ref="W11:AC11" si="5">V11*1.01</f>
        <v>5.0392940000000008</v>
      </c>
      <c r="X11">
        <f t="shared" si="5"/>
        <v>5.0896869400000009</v>
      </c>
      <c r="Y11">
        <f t="shared" si="5"/>
        <v>5.1405838094000007</v>
      </c>
      <c r="Z11">
        <f t="shared" si="5"/>
        <v>5.191989647494001</v>
      </c>
      <c r="AA11">
        <f t="shared" si="5"/>
        <v>5.2439095439689414</v>
      </c>
      <c r="AB11">
        <f t="shared" si="5"/>
        <v>5.296348639408631</v>
      </c>
      <c r="AC11">
        <f t="shared" si="5"/>
        <v>5.349312125802717</v>
      </c>
      <c r="AD11">
        <f>AC11*1.05</f>
        <v>5.6167777320928529</v>
      </c>
      <c r="AE11">
        <f t="shared" ref="AE11:AH11" si="6">AD11*1.05</f>
        <v>5.8976166186974961</v>
      </c>
      <c r="AF11">
        <f t="shared" si="6"/>
        <v>6.1924974496323708</v>
      </c>
      <c r="AG11">
        <f t="shared" si="6"/>
        <v>6.5021223221139897</v>
      </c>
      <c r="AH11">
        <f t="shared" si="6"/>
        <v>6.8272284382196897</v>
      </c>
      <c r="AI11">
        <f>AH11*1.1</f>
        <v>7.5099512820416594</v>
      </c>
      <c r="AJ11">
        <f t="shared" ref="AJ11:AM11" si="7">AI11*1.1</f>
        <v>8.2609464102458254</v>
      </c>
      <c r="AK11">
        <f t="shared" si="7"/>
        <v>9.0870410512704094</v>
      </c>
      <c r="AL11">
        <f t="shared" si="7"/>
        <v>9.9957451563974509</v>
      </c>
      <c r="AM11">
        <f t="shared" si="7"/>
        <v>10.995319672037198</v>
      </c>
      <c r="AN11">
        <f>AM11*0.99</f>
        <v>10.885366475316825</v>
      </c>
      <c r="AO11">
        <f>AN11*0.975</f>
        <v>10.613232313433905</v>
      </c>
      <c r="AP11">
        <f>AO11*0.975</f>
        <v>10.347901505598056</v>
      </c>
      <c r="AQ11">
        <f>AP11*0.985</f>
        <v>10.192682983014086</v>
      </c>
      <c r="AR11">
        <v>10</v>
      </c>
    </row>
    <row r="12" spans="2:44">
      <c r="C12" t="s">
        <v>5758</v>
      </c>
      <c r="E12" s="202"/>
      <c r="F12" s="202"/>
      <c r="G12" s="202"/>
      <c r="H12" s="202"/>
      <c r="I12" s="202"/>
      <c r="J12" s="202"/>
      <c r="K12" s="202"/>
      <c r="L12" s="202"/>
      <c r="M12" s="202"/>
      <c r="N12" s="202"/>
      <c r="O12" s="202"/>
      <c r="P12" s="202"/>
      <c r="Q12" s="202"/>
      <c r="R12" s="202"/>
      <c r="S12" s="202"/>
      <c r="T12" s="202"/>
      <c r="U12" s="202"/>
    </row>
    <row r="13" spans="2:44">
      <c r="B13" s="41"/>
      <c r="C13" s="41" t="s">
        <v>6520</v>
      </c>
      <c r="E13" s="202"/>
      <c r="F13" s="202"/>
      <c r="G13" s="202"/>
      <c r="H13" s="202"/>
      <c r="I13" s="202"/>
      <c r="J13" s="202"/>
      <c r="K13" s="202"/>
      <c r="L13" s="202"/>
      <c r="M13" s="202"/>
      <c r="N13" s="202"/>
      <c r="O13" s="202"/>
      <c r="P13" s="202"/>
      <c r="Q13" s="202"/>
      <c r="R13" s="202"/>
      <c r="S13" s="202"/>
      <c r="T13" s="202"/>
      <c r="U13" s="202"/>
    </row>
    <row r="14" spans="2:44">
      <c r="C14" t="s">
        <v>5781</v>
      </c>
      <c r="I14">
        <v>15.07</v>
      </c>
      <c r="J14">
        <v>15.68</v>
      </c>
      <c r="K14">
        <v>16.2</v>
      </c>
      <c r="L14">
        <v>16.8</v>
      </c>
      <c r="M14">
        <v>17.07</v>
      </c>
      <c r="N14">
        <v>17.32</v>
      </c>
      <c r="O14">
        <v>17.66</v>
      </c>
      <c r="P14">
        <v>17.61</v>
      </c>
      <c r="Q14">
        <v>17.170000000000002</v>
      </c>
      <c r="R14">
        <v>16.899999999999999</v>
      </c>
      <c r="S14">
        <v>17.62</v>
      </c>
      <c r="T14">
        <v>16.829999999999998</v>
      </c>
      <c r="U14">
        <v>17.89</v>
      </c>
      <c r="V14" s="60">
        <f>U14-0.89/8</f>
        <v>17.778750000000002</v>
      </c>
      <c r="W14" s="60">
        <f t="shared" ref="W14:AC14" si="8">V14-0.89/8</f>
        <v>17.667500000000004</v>
      </c>
      <c r="X14" s="60">
        <f t="shared" si="8"/>
        <v>17.556250000000006</v>
      </c>
      <c r="Y14" s="60">
        <f t="shared" si="8"/>
        <v>17.445000000000007</v>
      </c>
      <c r="Z14" s="60">
        <f t="shared" si="8"/>
        <v>17.333750000000009</v>
      </c>
      <c r="AA14" s="60">
        <f t="shared" si="8"/>
        <v>17.222500000000011</v>
      </c>
      <c r="AB14" s="60">
        <f t="shared" si="8"/>
        <v>17.111250000000013</v>
      </c>
      <c r="AC14" s="60">
        <f t="shared" si="8"/>
        <v>17.000000000000014</v>
      </c>
      <c r="AD14" s="60">
        <f>AC14*1.005</f>
        <v>17.085000000000012</v>
      </c>
      <c r="AE14" s="60">
        <f t="shared" ref="AE14:AH14" si="9">AD14*1.005</f>
        <v>17.170425000000009</v>
      </c>
      <c r="AF14" s="60">
        <f t="shared" si="9"/>
        <v>17.256277125000008</v>
      </c>
      <c r="AG14" s="60">
        <f t="shared" si="9"/>
        <v>17.342558510625004</v>
      </c>
      <c r="AH14" s="60">
        <f t="shared" si="9"/>
        <v>17.429271303178126</v>
      </c>
      <c r="AI14" s="60">
        <f>AH14*1.025</f>
        <v>17.865003085757579</v>
      </c>
      <c r="AJ14" s="60">
        <f t="shared" ref="AJ14:AM14" si="10">AI14*1.025</f>
        <v>18.311628162901517</v>
      </c>
      <c r="AK14" s="60">
        <f t="shared" si="10"/>
        <v>18.769418866974053</v>
      </c>
      <c r="AL14" s="60">
        <f t="shared" si="10"/>
        <v>19.238654338648402</v>
      </c>
      <c r="AM14" s="60">
        <f t="shared" si="10"/>
        <v>19.71962069711461</v>
      </c>
      <c r="AN14" s="60">
        <f>AM14*1.005</f>
        <v>19.818218800600182</v>
      </c>
      <c r="AO14" s="60">
        <f t="shared" ref="AO14:AR14" si="11">AN14*1.005</f>
        <v>19.917309894603182</v>
      </c>
      <c r="AP14" s="60">
        <f t="shared" si="11"/>
        <v>20.016896444076195</v>
      </c>
      <c r="AQ14" s="60">
        <f t="shared" si="11"/>
        <v>20.116980926296574</v>
      </c>
      <c r="AR14" s="60">
        <f t="shared" si="11"/>
        <v>20.217565830928056</v>
      </c>
    </row>
    <row r="15" spans="2:44" ht="14.4">
      <c r="C15" s="41" t="s">
        <v>6497</v>
      </c>
      <c r="I15" s="156" t="s">
        <v>6371</v>
      </c>
      <c r="J15" s="156" t="s">
        <v>6372</v>
      </c>
      <c r="K15" s="165" t="s">
        <v>6373</v>
      </c>
      <c r="L15" s="170" t="s">
        <v>6374</v>
      </c>
      <c r="M15" s="170" t="s">
        <v>6375</v>
      </c>
      <c r="N15" s="170" t="s">
        <v>6376</v>
      </c>
      <c r="O15" s="170" t="s">
        <v>6377</v>
      </c>
      <c r="P15" s="167" t="s">
        <v>6378</v>
      </c>
      <c r="Q15" s="167" t="s">
        <v>6379</v>
      </c>
      <c r="R15" s="165" t="s">
        <v>6380</v>
      </c>
      <c r="S15" s="165" t="s">
        <v>6381</v>
      </c>
      <c r="T15" s="165" t="s">
        <v>6382</v>
      </c>
      <c r="U15" s="165" t="s">
        <v>6383</v>
      </c>
      <c r="V15" s="60">
        <f>U15*1.001</f>
        <v>16.506489999999996</v>
      </c>
      <c r="W15" s="60">
        <f t="shared" ref="W15:AC15" si="12">V15*1.001</f>
        <v>16.522996489999993</v>
      </c>
      <c r="X15" s="60">
        <f t="shared" si="12"/>
        <v>16.53951948648999</v>
      </c>
      <c r="Y15" s="60">
        <f t="shared" si="12"/>
        <v>16.556059005976479</v>
      </c>
      <c r="Z15" s="60">
        <f t="shared" si="12"/>
        <v>16.572615064982454</v>
      </c>
      <c r="AA15" s="60">
        <f t="shared" si="12"/>
        <v>16.589187680047434</v>
      </c>
      <c r="AB15" s="60">
        <f t="shared" si="12"/>
        <v>16.605776867727482</v>
      </c>
      <c r="AC15" s="60">
        <f t="shared" si="12"/>
        <v>16.622382644595206</v>
      </c>
      <c r="AD15" s="60">
        <f>AC15*1.0035</f>
        <v>16.68056098385129</v>
      </c>
      <c r="AE15" s="60">
        <f t="shared" ref="AE15:AH15" si="13">AD15*1.0035</f>
        <v>16.73894294729477</v>
      </c>
      <c r="AF15" s="60">
        <f t="shared" si="13"/>
        <v>16.797529247610303</v>
      </c>
      <c r="AG15" s="60">
        <f t="shared" si="13"/>
        <v>16.856320599976939</v>
      </c>
      <c r="AH15" s="60">
        <f t="shared" si="13"/>
        <v>16.91531772207686</v>
      </c>
      <c r="AI15" s="60">
        <f>AH15*1.05</f>
        <v>17.761083608180705</v>
      </c>
      <c r="AJ15" s="60">
        <f t="shared" ref="AJ15:AM15" si="14">AI15*1.05</f>
        <v>18.649137788589741</v>
      </c>
      <c r="AK15" s="60">
        <f t="shared" si="14"/>
        <v>19.581594678019229</v>
      </c>
      <c r="AL15" s="60">
        <f t="shared" si="14"/>
        <v>20.560674411920193</v>
      </c>
      <c r="AM15" s="60">
        <f t="shared" si="14"/>
        <v>21.588708132516203</v>
      </c>
      <c r="AN15" s="60">
        <f>AM15*1.005</f>
        <v>21.696651673178781</v>
      </c>
      <c r="AO15" s="60">
        <f t="shared" ref="AO15:AR15" si="15">AN15*1.005</f>
        <v>21.805134931544671</v>
      </c>
      <c r="AP15" s="60">
        <f t="shared" si="15"/>
        <v>21.914160606202394</v>
      </c>
      <c r="AQ15" s="60">
        <f t="shared" si="15"/>
        <v>22.023731409233402</v>
      </c>
      <c r="AR15" s="60">
        <f t="shared" si="15"/>
        <v>22.133850066279567</v>
      </c>
    </row>
    <row r="16" spans="2:44" ht="14.4">
      <c r="C16" s="79" t="s">
        <v>6529</v>
      </c>
      <c r="D16" s="202"/>
      <c r="E16" s="202"/>
      <c r="F16" s="202"/>
      <c r="G16" s="202"/>
      <c r="H16" s="202"/>
      <c r="I16" s="256"/>
      <c r="J16" s="256"/>
      <c r="K16" s="257"/>
      <c r="L16" s="257"/>
      <c r="M16" s="257"/>
      <c r="N16" s="257"/>
      <c r="O16" s="257"/>
      <c r="P16" s="258"/>
      <c r="Q16" s="258"/>
      <c r="R16" s="257"/>
      <c r="S16" s="257"/>
      <c r="T16" s="257"/>
      <c r="U16" s="257"/>
    </row>
    <row r="17" spans="2:44">
      <c r="C17" t="s">
        <v>5759</v>
      </c>
      <c r="D17" s="202"/>
      <c r="E17" s="202"/>
      <c r="F17" s="202"/>
      <c r="G17" s="202"/>
      <c r="H17" s="202"/>
      <c r="I17" s="202"/>
      <c r="J17" s="202"/>
      <c r="K17" s="202"/>
      <c r="L17" s="202"/>
      <c r="M17" s="202"/>
      <c r="N17" s="202"/>
      <c r="O17" s="202"/>
      <c r="P17" s="202"/>
      <c r="Q17" s="202"/>
      <c r="R17" s="202"/>
      <c r="S17" s="202"/>
      <c r="T17" s="202"/>
      <c r="U17" s="202"/>
    </row>
    <row r="18" spans="2:44">
      <c r="C18" s="79" t="s">
        <v>6526</v>
      </c>
      <c r="D18" s="202"/>
      <c r="E18" s="202"/>
      <c r="F18" s="202"/>
      <c r="G18" s="202"/>
      <c r="H18" s="202"/>
      <c r="I18" s="202"/>
      <c r="J18" s="202"/>
      <c r="K18" s="202"/>
      <c r="L18" s="202"/>
      <c r="M18" s="202"/>
      <c r="N18" s="202"/>
      <c r="O18" s="202"/>
      <c r="P18" s="202"/>
      <c r="Q18" s="202"/>
      <c r="R18" s="202"/>
      <c r="S18" s="202"/>
      <c r="T18" s="202"/>
      <c r="U18" s="202"/>
    </row>
    <row r="19" spans="2:44" ht="14.4">
      <c r="B19" t="s">
        <v>5760</v>
      </c>
      <c r="C19" t="s">
        <v>5761</v>
      </c>
      <c r="D19" s="146">
        <v>10.65</v>
      </c>
      <c r="E19" s="146"/>
      <c r="F19" s="146"/>
      <c r="G19" s="146">
        <v>8.5299999999999994</v>
      </c>
      <c r="H19" s="146">
        <v>7.88</v>
      </c>
      <c r="I19" s="146">
        <v>8.02</v>
      </c>
      <c r="J19" s="146"/>
      <c r="K19" s="146">
        <v>6.39</v>
      </c>
      <c r="L19" s="146">
        <v>6.07</v>
      </c>
      <c r="M19" s="146">
        <v>5.56</v>
      </c>
      <c r="N19" s="146">
        <v>5.59</v>
      </c>
      <c r="O19" s="146">
        <v>5.51</v>
      </c>
      <c r="P19" s="146">
        <v>5.01</v>
      </c>
      <c r="Q19" s="146">
        <v>4.6900000000000004</v>
      </c>
      <c r="R19" s="146">
        <v>4.4400000000000004</v>
      </c>
      <c r="S19" s="146">
        <v>4.34</v>
      </c>
      <c r="T19" s="146">
        <v>4.87</v>
      </c>
      <c r="U19" s="146">
        <v>4.57</v>
      </c>
      <c r="V19" s="60">
        <f>U19*0.995</f>
        <v>4.5471500000000002</v>
      </c>
      <c r="W19" s="60">
        <f t="shared" ref="W19:AB19" si="16">V19*0.995</f>
        <v>4.5244142500000004</v>
      </c>
      <c r="X19" s="60">
        <f t="shared" si="16"/>
        <v>4.5017921787500006</v>
      </c>
      <c r="Y19" s="60">
        <f t="shared" si="16"/>
        <v>4.4792832178562509</v>
      </c>
      <c r="Z19" s="60">
        <f t="shared" si="16"/>
        <v>4.4568868017669701</v>
      </c>
      <c r="AA19" s="60">
        <f t="shared" si="16"/>
        <v>4.434602367758135</v>
      </c>
      <c r="AB19" s="60">
        <f t="shared" si="16"/>
        <v>4.4124293559193442</v>
      </c>
      <c r="AC19" s="60">
        <f>AB19*0.995</f>
        <v>4.3903672091397477</v>
      </c>
      <c r="AD19" s="60">
        <f>AC19*0.995</f>
        <v>4.3684153730940487</v>
      </c>
      <c r="AE19" s="60">
        <f t="shared" ref="AE19:AM19" si="17">AD19*0.995</f>
        <v>4.3465732962285788</v>
      </c>
      <c r="AF19" s="60">
        <f t="shared" si="17"/>
        <v>4.3248404297474359</v>
      </c>
      <c r="AG19" s="60">
        <f t="shared" si="17"/>
        <v>4.3032162275986989</v>
      </c>
      <c r="AH19" s="60">
        <f t="shared" si="17"/>
        <v>4.2817001464607056</v>
      </c>
      <c r="AI19" s="60">
        <f t="shared" si="17"/>
        <v>4.2602916457284019</v>
      </c>
      <c r="AJ19" s="60">
        <f t="shared" si="17"/>
        <v>4.23899018749976</v>
      </c>
      <c r="AK19" s="60">
        <f t="shared" si="17"/>
        <v>4.2177952365622611</v>
      </c>
      <c r="AL19" s="60">
        <f t="shared" si="17"/>
        <v>4.1967062603794494</v>
      </c>
      <c r="AM19" s="60">
        <f t="shared" si="17"/>
        <v>4.1757227290775525</v>
      </c>
      <c r="AN19" s="60">
        <f>AM19*0.99</f>
        <v>4.1339655017867774</v>
      </c>
      <c r="AO19" s="60">
        <f t="shared" ref="AO19:AR19" si="18">AN19*0.99</f>
        <v>4.0926258467689092</v>
      </c>
      <c r="AP19" s="60">
        <f t="shared" si="18"/>
        <v>4.0516995883012203</v>
      </c>
      <c r="AQ19" s="60">
        <f t="shared" si="18"/>
        <v>4.0111825924182085</v>
      </c>
      <c r="AR19" s="60">
        <f t="shared" si="18"/>
        <v>3.9710707664940266</v>
      </c>
    </row>
    <row r="20" spans="2:44" ht="14.4">
      <c r="C20" t="s">
        <v>5762</v>
      </c>
      <c r="N20" s="150">
        <v>0.29170000000000001</v>
      </c>
      <c r="O20" s="150">
        <v>0.38700000000000001</v>
      </c>
      <c r="P20" s="151">
        <v>0.373</v>
      </c>
      <c r="Q20" s="147">
        <v>0.39500000000000002</v>
      </c>
      <c r="R20" s="151">
        <v>0.34100000000000003</v>
      </c>
      <c r="S20" s="147">
        <v>0.374</v>
      </c>
      <c r="T20" s="147">
        <v>0.36199999999999999</v>
      </c>
      <c r="U20" s="147">
        <v>0.39</v>
      </c>
      <c r="V20" s="254">
        <f>U20-0.09/18</f>
        <v>0.38500000000000001</v>
      </c>
      <c r="W20" s="254">
        <f t="shared" ref="W20:AM20" si="19">V20-0.09/18</f>
        <v>0.38</v>
      </c>
      <c r="X20" s="254">
        <f t="shared" si="19"/>
        <v>0.375</v>
      </c>
      <c r="Y20" s="254">
        <f t="shared" si="19"/>
        <v>0.37</v>
      </c>
      <c r="Z20" s="254">
        <f t="shared" si="19"/>
        <v>0.36499999999999999</v>
      </c>
      <c r="AA20" s="254">
        <f t="shared" si="19"/>
        <v>0.36</v>
      </c>
      <c r="AB20" s="254">
        <f t="shared" si="19"/>
        <v>0.35499999999999998</v>
      </c>
      <c r="AC20" s="254">
        <f t="shared" si="19"/>
        <v>0.35</v>
      </c>
      <c r="AD20" s="254">
        <f t="shared" si="19"/>
        <v>0.34499999999999997</v>
      </c>
      <c r="AE20" s="254">
        <f t="shared" si="19"/>
        <v>0.33999999999999997</v>
      </c>
      <c r="AF20" s="254">
        <f t="shared" si="19"/>
        <v>0.33499999999999996</v>
      </c>
      <c r="AG20" s="254">
        <f t="shared" si="19"/>
        <v>0.32999999999999996</v>
      </c>
      <c r="AH20" s="254">
        <f t="shared" si="19"/>
        <v>0.32499999999999996</v>
      </c>
      <c r="AI20" s="254">
        <f t="shared" si="19"/>
        <v>0.31999999999999995</v>
      </c>
      <c r="AJ20" s="254">
        <f t="shared" si="19"/>
        <v>0.31499999999999995</v>
      </c>
      <c r="AK20" s="254">
        <f t="shared" si="19"/>
        <v>0.30999999999999994</v>
      </c>
      <c r="AL20" s="254">
        <f t="shared" si="19"/>
        <v>0.30499999999999994</v>
      </c>
      <c r="AM20" s="254">
        <f t="shared" si="19"/>
        <v>0.29999999999999993</v>
      </c>
      <c r="AN20" s="254">
        <f>AM20-0.0075</f>
        <v>0.29249999999999993</v>
      </c>
      <c r="AO20" s="254">
        <f t="shared" ref="AO20:AR20" si="20">AN20-0.0075</f>
        <v>0.28499999999999992</v>
      </c>
      <c r="AP20" s="254">
        <f t="shared" si="20"/>
        <v>0.27749999999999991</v>
      </c>
      <c r="AQ20" s="254">
        <f t="shared" si="20"/>
        <v>0.26999999999999991</v>
      </c>
      <c r="AR20" s="254">
        <f t="shared" si="20"/>
        <v>0.2624999999999999</v>
      </c>
    </row>
    <row r="21" spans="2:44" ht="14.4">
      <c r="C21" t="s">
        <v>5764</v>
      </c>
      <c r="K21" s="259">
        <v>36.32</v>
      </c>
      <c r="L21" s="260">
        <v>39.93</v>
      </c>
      <c r="M21" s="261">
        <v>43.71</v>
      </c>
      <c r="N21" s="261">
        <v>43.33</v>
      </c>
      <c r="O21" s="261">
        <v>47.5</v>
      </c>
      <c r="P21" s="261">
        <v>50.36</v>
      </c>
      <c r="Q21" s="261">
        <v>53.16</v>
      </c>
      <c r="R21" s="260">
        <v>58.01</v>
      </c>
      <c r="S21" s="259">
        <v>64.116</v>
      </c>
      <c r="T21" s="259">
        <v>67.578999999999994</v>
      </c>
      <c r="U21" s="259">
        <v>74.16</v>
      </c>
      <c r="V21" s="261">
        <f>(100-74.16)/13+U21</f>
        <v>76.14769230769231</v>
      </c>
      <c r="W21" s="261">
        <f t="shared" ref="W21:AH21" si="21">(100-74.16)/13+V21</f>
        <v>78.135384615384623</v>
      </c>
      <c r="X21" s="261">
        <f t="shared" si="21"/>
        <v>80.123076923076937</v>
      </c>
      <c r="Y21" s="261">
        <f t="shared" si="21"/>
        <v>82.11076923076925</v>
      </c>
      <c r="Z21" s="261">
        <f t="shared" si="21"/>
        <v>84.098461538461564</v>
      </c>
      <c r="AA21" s="261">
        <f t="shared" si="21"/>
        <v>86.086153846153877</v>
      </c>
      <c r="AB21" s="261">
        <f t="shared" si="21"/>
        <v>88.073846153846191</v>
      </c>
      <c r="AC21" s="261">
        <f t="shared" si="21"/>
        <v>90.061538461538504</v>
      </c>
      <c r="AD21" s="261">
        <f t="shared" si="21"/>
        <v>92.049230769230817</v>
      </c>
      <c r="AE21" s="261">
        <f t="shared" si="21"/>
        <v>94.036923076923131</v>
      </c>
      <c r="AF21" s="261">
        <f t="shared" si="21"/>
        <v>96.024615384615444</v>
      </c>
      <c r="AG21" s="261">
        <f t="shared" si="21"/>
        <v>98.012307692307758</v>
      </c>
      <c r="AH21" s="261">
        <f t="shared" si="21"/>
        <v>100.00000000000007</v>
      </c>
      <c r="AI21" s="262">
        <f>AH21+5</f>
        <v>105.00000000000007</v>
      </c>
      <c r="AJ21" s="262">
        <f t="shared" ref="AJ21:AM21" si="22">AI21+5</f>
        <v>110.00000000000007</v>
      </c>
      <c r="AK21" s="262">
        <f t="shared" si="22"/>
        <v>115.00000000000007</v>
      </c>
      <c r="AL21" s="262">
        <f t="shared" si="22"/>
        <v>120.00000000000007</v>
      </c>
      <c r="AM21" s="262">
        <f t="shared" si="22"/>
        <v>125.00000000000007</v>
      </c>
      <c r="AN21" s="262">
        <f>AM21+2</f>
        <v>127.00000000000007</v>
      </c>
      <c r="AO21" s="262">
        <f t="shared" ref="AO21:AR21" si="23">AN21+2</f>
        <v>129.00000000000006</v>
      </c>
      <c r="AP21" s="262">
        <f t="shared" si="23"/>
        <v>131.00000000000006</v>
      </c>
      <c r="AQ21" s="262">
        <f t="shared" si="23"/>
        <v>133.00000000000006</v>
      </c>
      <c r="AR21" s="262">
        <f t="shared" si="23"/>
        <v>135.00000000000006</v>
      </c>
    </row>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zoomScale="80" zoomScaleNormal="80" workbookViewId="0">
      <pane ySplit="3" topLeftCell="A43" activePane="bottomLeft" state="frozen"/>
      <selection pane="bottomLeft" activeCell="J70" sqref="J70:V70"/>
    </sheetView>
  </sheetViews>
  <sheetFormatPr defaultColWidth="14.44140625" defaultRowHeight="15" customHeight="1"/>
  <cols>
    <col min="1" max="1" width="8.6640625" style="153" customWidth="1"/>
    <col min="2" max="2" width="42.6640625" style="153" customWidth="1"/>
    <col min="3" max="3" width="13.33203125" style="153" hidden="1" customWidth="1"/>
    <col min="4" max="5" width="12.5546875" style="153" hidden="1" customWidth="1"/>
    <col min="6" max="8" width="12.33203125" style="153" hidden="1" customWidth="1"/>
    <col min="9" max="9" width="11.6640625" style="153" hidden="1" customWidth="1"/>
    <col min="10" max="10" width="12.33203125" style="153" customWidth="1"/>
    <col min="11" max="11" width="15.6640625" style="153" customWidth="1"/>
    <col min="12" max="12" width="14.33203125" style="153" customWidth="1"/>
    <col min="13" max="13" width="13.6640625" style="153" customWidth="1"/>
    <col min="14" max="15" width="12.6640625" style="153" customWidth="1"/>
    <col min="16" max="17" width="13.33203125" style="153" customWidth="1"/>
    <col min="18" max="18" width="13.5546875" style="153" customWidth="1"/>
    <col min="19" max="19" width="14" style="153" customWidth="1"/>
    <col min="20" max="20" width="13.33203125" style="153" customWidth="1"/>
    <col min="21" max="21" width="14" style="153" bestFit="1" customWidth="1"/>
    <col min="22" max="22" width="11.44140625" style="153" bestFit="1" customWidth="1"/>
    <col min="23" max="24" width="8.6640625" style="153" customWidth="1"/>
    <col min="25" max="16384" width="14.44140625" style="153"/>
  </cols>
  <sheetData>
    <row r="1" spans="1:22" ht="14.25" customHeight="1">
      <c r="A1" s="152" t="s">
        <v>5788</v>
      </c>
    </row>
    <row r="2" spans="1:22" ht="17.25" customHeight="1"/>
    <row r="3" spans="1:22" ht="14.25" customHeight="1">
      <c r="A3" s="154" t="s">
        <v>5789</v>
      </c>
      <c r="B3" s="154" t="s">
        <v>5790</v>
      </c>
      <c r="C3" s="154">
        <v>2003</v>
      </c>
      <c r="D3" s="154">
        <v>2004</v>
      </c>
      <c r="E3" s="154">
        <v>2005</v>
      </c>
      <c r="F3" s="154">
        <v>2006</v>
      </c>
      <c r="G3" s="154">
        <v>2007</v>
      </c>
      <c r="H3" s="154">
        <v>2008</v>
      </c>
      <c r="I3" s="154">
        <v>2009</v>
      </c>
      <c r="J3" s="154">
        <v>2010</v>
      </c>
      <c r="K3" s="154">
        <v>2011</v>
      </c>
      <c r="L3" s="154">
        <v>2012</v>
      </c>
      <c r="M3" s="154">
        <v>2013</v>
      </c>
      <c r="N3" s="154">
        <v>2014</v>
      </c>
      <c r="O3" s="154">
        <v>2015</v>
      </c>
      <c r="P3" s="154">
        <v>2016</v>
      </c>
      <c r="Q3" s="154">
        <v>2017</v>
      </c>
      <c r="R3" s="154">
        <v>2018</v>
      </c>
      <c r="S3" s="154">
        <v>2019</v>
      </c>
      <c r="T3" s="154">
        <v>2020</v>
      </c>
      <c r="U3" s="155">
        <v>2021</v>
      </c>
      <c r="V3" s="155">
        <v>2022</v>
      </c>
    </row>
    <row r="4" spans="1:22" ht="14.25" customHeight="1">
      <c r="A4" s="156">
        <v>1</v>
      </c>
      <c r="B4" s="157" t="s">
        <v>5791</v>
      </c>
      <c r="C4" s="158">
        <v>275668.34999999998</v>
      </c>
      <c r="D4" s="158">
        <v>304710.98</v>
      </c>
      <c r="E4" s="159">
        <v>382635.64</v>
      </c>
      <c r="F4" s="156" t="s">
        <v>5792</v>
      </c>
      <c r="G4" s="156" t="s">
        <v>5793</v>
      </c>
      <c r="H4" s="156" t="s">
        <v>5794</v>
      </c>
      <c r="I4" s="156" t="s">
        <v>5795</v>
      </c>
      <c r="J4" s="160" t="s">
        <v>5796</v>
      </c>
      <c r="K4" s="161" t="s">
        <v>5797</v>
      </c>
      <c r="L4" s="158" t="s">
        <v>5798</v>
      </c>
      <c r="M4" s="161" t="s">
        <v>5799</v>
      </c>
      <c r="N4" s="161" t="s">
        <v>5800</v>
      </c>
      <c r="O4" s="161" t="s">
        <v>5801</v>
      </c>
      <c r="P4" s="161" t="s">
        <v>5802</v>
      </c>
      <c r="Q4" s="162" t="s">
        <v>5803</v>
      </c>
      <c r="R4" s="162" t="s">
        <v>5804</v>
      </c>
      <c r="S4" s="158" t="s">
        <v>5805</v>
      </c>
      <c r="T4" s="158" t="s">
        <v>5806</v>
      </c>
      <c r="U4" s="160" t="s">
        <v>5807</v>
      </c>
      <c r="V4" s="160" t="s">
        <v>5808</v>
      </c>
    </row>
    <row r="5" spans="1:22" ht="14.25" customHeight="1">
      <c r="A5" s="156">
        <v>2</v>
      </c>
      <c r="B5" s="157" t="s">
        <v>1046</v>
      </c>
      <c r="C5" s="163">
        <v>2323.36</v>
      </c>
      <c r="D5" s="163">
        <v>2907.46</v>
      </c>
      <c r="E5" s="159">
        <v>3753.15</v>
      </c>
      <c r="F5" s="156" t="s">
        <v>5809</v>
      </c>
      <c r="G5" s="156" t="s">
        <v>5810</v>
      </c>
      <c r="H5" s="156" t="s">
        <v>5811</v>
      </c>
      <c r="I5" s="156" t="s">
        <v>5812</v>
      </c>
      <c r="J5" s="163">
        <v>135016.9</v>
      </c>
      <c r="K5" s="164" t="s">
        <v>5813</v>
      </c>
      <c r="L5" s="158" t="s">
        <v>5814</v>
      </c>
      <c r="M5" s="161" t="s">
        <v>5815</v>
      </c>
      <c r="N5" s="161" t="s">
        <v>5816</v>
      </c>
      <c r="O5" s="161" t="s">
        <v>5817</v>
      </c>
      <c r="P5" s="161" t="s">
        <v>5818</v>
      </c>
      <c r="Q5" s="162" t="s">
        <v>5819</v>
      </c>
      <c r="R5" s="162" t="s">
        <v>5820</v>
      </c>
      <c r="S5" s="163" t="s">
        <v>5821</v>
      </c>
      <c r="T5" s="163" t="s">
        <v>5822</v>
      </c>
      <c r="U5" s="165" t="s">
        <v>5823</v>
      </c>
      <c r="V5" s="160" t="s">
        <v>5824</v>
      </c>
    </row>
    <row r="6" spans="1:22" ht="14.25" customHeight="1">
      <c r="A6" s="156">
        <v>3</v>
      </c>
      <c r="B6" s="157" t="s">
        <v>531</v>
      </c>
      <c r="C6" s="163">
        <v>110681.22</v>
      </c>
      <c r="D6" s="163">
        <v>119295.56</v>
      </c>
      <c r="E6" s="159">
        <v>138183.26999999999</v>
      </c>
      <c r="F6" s="156" t="s">
        <v>5825</v>
      </c>
      <c r="G6" s="156" t="s">
        <v>5826</v>
      </c>
      <c r="H6" s="156" t="s">
        <v>5827</v>
      </c>
      <c r="I6" s="156" t="s">
        <v>5828</v>
      </c>
      <c r="J6" s="163">
        <v>757631.3</v>
      </c>
      <c r="K6" s="164">
        <v>891296.9</v>
      </c>
      <c r="L6" s="158" t="s">
        <v>5829</v>
      </c>
      <c r="M6" s="161" t="s">
        <v>5830</v>
      </c>
      <c r="N6" s="161" t="s">
        <v>5831</v>
      </c>
      <c r="O6" s="161" t="s">
        <v>5832</v>
      </c>
      <c r="P6" s="161" t="s">
        <v>5833</v>
      </c>
      <c r="Q6" s="162" t="s">
        <v>5834</v>
      </c>
      <c r="R6" s="162" t="s">
        <v>5835</v>
      </c>
      <c r="S6" s="163" t="s">
        <v>5836</v>
      </c>
      <c r="T6" s="163" t="s">
        <v>5837</v>
      </c>
      <c r="U6" s="165" t="s">
        <v>5838</v>
      </c>
      <c r="V6" s="160" t="s">
        <v>5839</v>
      </c>
    </row>
    <row r="7" spans="1:22" ht="14.25" customHeight="1">
      <c r="A7" s="156">
        <v>4</v>
      </c>
      <c r="B7" s="157" t="s">
        <v>301</v>
      </c>
      <c r="C7" s="163">
        <v>30168.15</v>
      </c>
      <c r="D7" s="163">
        <v>56013.95</v>
      </c>
      <c r="E7" s="159">
        <v>66563.08</v>
      </c>
      <c r="F7" s="156" t="s">
        <v>5840</v>
      </c>
      <c r="G7" s="156" t="s">
        <v>5841</v>
      </c>
      <c r="H7" s="156" t="s">
        <v>5842</v>
      </c>
      <c r="I7" s="156" t="s">
        <v>5843</v>
      </c>
      <c r="J7" s="163">
        <v>891296.9</v>
      </c>
      <c r="K7" s="164">
        <v>997744.1</v>
      </c>
      <c r="L7" s="158" t="s">
        <v>5844</v>
      </c>
      <c r="M7" s="161" t="s">
        <v>5845</v>
      </c>
      <c r="N7" s="161" t="s">
        <v>5846</v>
      </c>
      <c r="O7" s="161" t="s">
        <v>5847</v>
      </c>
      <c r="P7" s="161" t="s">
        <v>5848</v>
      </c>
      <c r="Q7" s="162" t="s">
        <v>5849</v>
      </c>
      <c r="R7" s="162" t="s">
        <v>5850</v>
      </c>
      <c r="S7" s="163" t="s">
        <v>5851</v>
      </c>
      <c r="T7" s="163" t="s">
        <v>5852</v>
      </c>
      <c r="U7" s="165" t="s">
        <v>5853</v>
      </c>
      <c r="V7" s="160" t="s">
        <v>5854</v>
      </c>
    </row>
    <row r="8" spans="1:22" ht="14.25" customHeight="1">
      <c r="A8" s="156">
        <v>5</v>
      </c>
      <c r="B8" s="157" t="s">
        <v>168</v>
      </c>
      <c r="C8" s="163">
        <v>1807.95</v>
      </c>
      <c r="D8" s="163">
        <v>2116.84</v>
      </c>
      <c r="E8" s="156" t="s">
        <v>5855</v>
      </c>
      <c r="F8" s="156" t="s">
        <v>5856</v>
      </c>
      <c r="G8" s="156" t="s">
        <v>5856</v>
      </c>
      <c r="H8" s="156" t="s">
        <v>5857</v>
      </c>
      <c r="I8" s="156" t="s">
        <v>5858</v>
      </c>
      <c r="J8" s="163">
        <v>26120.2</v>
      </c>
      <c r="K8" s="164">
        <v>26984.799999999999</v>
      </c>
      <c r="L8" s="158" t="s">
        <v>5859</v>
      </c>
      <c r="M8" s="161" t="s">
        <v>5860</v>
      </c>
      <c r="N8" s="161" t="s">
        <v>5861</v>
      </c>
      <c r="O8" s="166" t="s">
        <v>5862</v>
      </c>
      <c r="P8" s="166" t="s">
        <v>5863</v>
      </c>
      <c r="Q8" s="162" t="s">
        <v>5864</v>
      </c>
      <c r="R8" s="167" t="s">
        <v>5865</v>
      </c>
      <c r="S8" s="163" t="s">
        <v>5866</v>
      </c>
      <c r="T8" s="163" t="s">
        <v>5867</v>
      </c>
      <c r="U8" s="165" t="s">
        <v>5868</v>
      </c>
      <c r="V8" s="160" t="s">
        <v>5869</v>
      </c>
    </row>
    <row r="9" spans="1:22" ht="14.25" customHeight="1">
      <c r="A9" s="156">
        <v>6</v>
      </c>
      <c r="B9" s="157" t="s">
        <v>2725</v>
      </c>
      <c r="C9" s="163">
        <v>92980.160000000003</v>
      </c>
      <c r="D9" s="163">
        <v>102981.77</v>
      </c>
      <c r="E9" s="159">
        <v>131232.26</v>
      </c>
      <c r="F9" s="156" t="s">
        <v>5870</v>
      </c>
      <c r="G9" s="156" t="s">
        <v>5871</v>
      </c>
      <c r="H9" s="156" t="s">
        <v>5872</v>
      </c>
      <c r="I9" s="156" t="s">
        <v>5873</v>
      </c>
      <c r="J9" s="163">
        <v>1307400</v>
      </c>
      <c r="K9" s="164">
        <v>1612972.2</v>
      </c>
      <c r="L9" s="158" t="s">
        <v>5874</v>
      </c>
      <c r="M9" s="161" t="s">
        <v>5875</v>
      </c>
      <c r="N9" s="161" t="s">
        <v>5876</v>
      </c>
      <c r="O9" s="166" t="s">
        <v>5877</v>
      </c>
      <c r="P9" s="166" t="s">
        <v>5878</v>
      </c>
      <c r="Q9" s="162" t="s">
        <v>5879</v>
      </c>
      <c r="R9" s="167" t="s">
        <v>5880</v>
      </c>
      <c r="S9" s="163" t="s">
        <v>5881</v>
      </c>
      <c r="T9" s="163" t="s">
        <v>5882</v>
      </c>
      <c r="U9" s="165" t="s">
        <v>5883</v>
      </c>
      <c r="V9" s="160" t="s">
        <v>5884</v>
      </c>
    </row>
    <row r="10" spans="1:22" ht="14.25" customHeight="1">
      <c r="A10" s="156">
        <v>7</v>
      </c>
      <c r="B10" s="157" t="s">
        <v>5885</v>
      </c>
      <c r="C10" s="163">
        <v>255931.09</v>
      </c>
      <c r="D10" s="163">
        <v>321916.83</v>
      </c>
      <c r="E10" s="159">
        <v>384982.82</v>
      </c>
      <c r="F10" s="156" t="s">
        <v>5886</v>
      </c>
      <c r="G10" s="156" t="s">
        <v>5887</v>
      </c>
      <c r="H10" s="156" t="s">
        <v>5888</v>
      </c>
      <c r="I10" s="156" t="s">
        <v>5889</v>
      </c>
      <c r="J10" s="163">
        <v>1382939.4</v>
      </c>
      <c r="K10" s="164">
        <v>1595183.9</v>
      </c>
      <c r="L10" s="158" t="s">
        <v>5890</v>
      </c>
      <c r="M10" s="161" t="s">
        <v>5891</v>
      </c>
      <c r="N10" s="166" t="s">
        <v>5892</v>
      </c>
      <c r="O10" s="166" t="s">
        <v>5893</v>
      </c>
      <c r="P10" s="166" t="s">
        <v>5894</v>
      </c>
      <c r="Q10" s="162" t="s">
        <v>5895</v>
      </c>
      <c r="R10" s="167" t="s">
        <v>5896</v>
      </c>
      <c r="S10" s="163" t="s">
        <v>5897</v>
      </c>
      <c r="T10" s="163" t="s">
        <v>5898</v>
      </c>
      <c r="U10" s="165" t="s">
        <v>5899</v>
      </c>
      <c r="V10" s="160" t="s">
        <v>5900</v>
      </c>
    </row>
    <row r="11" spans="1:22" ht="14.25" customHeight="1">
      <c r="A11" s="156">
        <v>8</v>
      </c>
      <c r="B11" s="157" t="s">
        <v>1565</v>
      </c>
      <c r="C11" s="163">
        <v>298139.71000000002</v>
      </c>
      <c r="D11" s="163">
        <v>347251.36</v>
      </c>
      <c r="E11" s="159">
        <v>420832.75</v>
      </c>
      <c r="F11" s="156" t="s">
        <v>5901</v>
      </c>
      <c r="G11" s="156" t="s">
        <v>5902</v>
      </c>
      <c r="H11" s="156" t="s">
        <v>5903</v>
      </c>
      <c r="I11" s="156" t="s">
        <v>5904</v>
      </c>
      <c r="J11" s="163">
        <v>803006.7</v>
      </c>
      <c r="K11" s="164">
        <v>883921.9</v>
      </c>
      <c r="L11" s="158" t="s">
        <v>5905</v>
      </c>
      <c r="M11" s="161" t="s">
        <v>5906</v>
      </c>
      <c r="N11" s="166" t="s">
        <v>5907</v>
      </c>
      <c r="O11" s="166" t="s">
        <v>5908</v>
      </c>
      <c r="P11" s="166" t="s">
        <v>5909</v>
      </c>
      <c r="Q11" s="162" t="s">
        <v>5910</v>
      </c>
      <c r="R11" s="167" t="s">
        <v>5911</v>
      </c>
      <c r="S11" s="163" t="s">
        <v>5912</v>
      </c>
      <c r="T11" s="163" t="s">
        <v>5913</v>
      </c>
      <c r="U11" s="165" t="s">
        <v>5914</v>
      </c>
      <c r="V11" s="160" t="s">
        <v>5915</v>
      </c>
    </row>
    <row r="12" spans="1:22" ht="14.25" customHeight="1">
      <c r="A12" s="156">
        <v>9</v>
      </c>
      <c r="B12" s="157" t="s">
        <v>1600</v>
      </c>
      <c r="C12" s="168"/>
      <c r="D12" s="168"/>
      <c r="E12" s="169"/>
      <c r="F12" s="169"/>
      <c r="G12" s="169"/>
      <c r="H12" s="169"/>
      <c r="I12" s="169"/>
      <c r="J12" s="163">
        <v>91564.9</v>
      </c>
      <c r="K12" s="164">
        <v>116510.39999999999</v>
      </c>
      <c r="L12" s="158" t="s">
        <v>5916</v>
      </c>
      <c r="M12" s="161" t="s">
        <v>5917</v>
      </c>
      <c r="N12" s="166" t="s">
        <v>5918</v>
      </c>
      <c r="O12" s="166" t="s">
        <v>5919</v>
      </c>
      <c r="P12" s="166" t="s">
        <v>5920</v>
      </c>
      <c r="Q12" s="162" t="s">
        <v>5921</v>
      </c>
      <c r="R12" s="167" t="s">
        <v>5922</v>
      </c>
      <c r="S12" s="163" t="s">
        <v>5923</v>
      </c>
      <c r="T12" s="163" t="s">
        <v>5924</v>
      </c>
      <c r="U12" s="165" t="s">
        <v>5925</v>
      </c>
      <c r="V12" s="160" t="s">
        <v>5926</v>
      </c>
    </row>
    <row r="13" spans="1:22" ht="14.25" customHeight="1">
      <c r="A13" s="156">
        <v>10</v>
      </c>
      <c r="B13" s="157" t="s">
        <v>528</v>
      </c>
      <c r="C13" s="163">
        <v>39525.699999999997</v>
      </c>
      <c r="D13" s="163">
        <v>47311.040000000001</v>
      </c>
      <c r="E13" s="159">
        <v>60664.82</v>
      </c>
      <c r="F13" s="156" t="s">
        <v>5927</v>
      </c>
      <c r="G13" s="156" t="s">
        <v>5928</v>
      </c>
      <c r="H13" s="156" t="s">
        <v>5929</v>
      </c>
      <c r="I13" s="156" t="s">
        <v>5930</v>
      </c>
      <c r="J13" s="163">
        <v>705573.8</v>
      </c>
      <c r="K13" s="164">
        <v>710351.3</v>
      </c>
      <c r="L13" s="158" t="s">
        <v>5931</v>
      </c>
      <c r="M13" s="161" t="s">
        <v>5932</v>
      </c>
      <c r="N13" s="166" t="s">
        <v>5933</v>
      </c>
      <c r="O13" s="166" t="s">
        <v>5934</v>
      </c>
      <c r="P13" s="166" t="s">
        <v>5935</v>
      </c>
      <c r="Q13" s="162" t="s">
        <v>5936</v>
      </c>
      <c r="R13" s="167" t="s">
        <v>5937</v>
      </c>
      <c r="S13" s="163" t="s">
        <v>5938</v>
      </c>
      <c r="T13" s="165" t="s">
        <v>5939</v>
      </c>
      <c r="U13" s="165" t="s">
        <v>5940</v>
      </c>
      <c r="V13" s="160" t="s">
        <v>5941</v>
      </c>
    </row>
    <row r="14" spans="1:22" ht="14.25" customHeight="1">
      <c r="A14" s="156">
        <v>11</v>
      </c>
      <c r="B14" s="157" t="s">
        <v>2461</v>
      </c>
      <c r="C14" s="163">
        <v>98861.22</v>
      </c>
      <c r="D14" s="163">
        <v>137992.51</v>
      </c>
      <c r="E14" s="159">
        <v>171019.78</v>
      </c>
      <c r="F14" s="156" t="s">
        <v>5942</v>
      </c>
      <c r="G14" s="156" t="s">
        <v>5943</v>
      </c>
      <c r="H14" s="156" t="s">
        <v>5944</v>
      </c>
      <c r="I14" s="156" t="s">
        <v>5945</v>
      </c>
      <c r="J14" s="163">
        <v>437506.9</v>
      </c>
      <c r="K14" s="164" t="s">
        <v>5946</v>
      </c>
      <c r="L14" s="158" t="s">
        <v>5947</v>
      </c>
      <c r="M14" s="161" t="s">
        <v>5948</v>
      </c>
      <c r="N14" s="166" t="s">
        <v>5949</v>
      </c>
      <c r="O14" s="166" t="s">
        <v>5950</v>
      </c>
      <c r="P14" s="166" t="s">
        <v>5935</v>
      </c>
      <c r="Q14" s="162" t="s">
        <v>5951</v>
      </c>
      <c r="R14" s="167" t="s">
        <v>5952</v>
      </c>
      <c r="S14" s="163" t="s">
        <v>5953</v>
      </c>
      <c r="T14" s="163" t="s">
        <v>5954</v>
      </c>
      <c r="U14" s="165" t="s">
        <v>5955</v>
      </c>
      <c r="V14" s="160" t="s">
        <v>5956</v>
      </c>
    </row>
    <row r="15" spans="1:22" ht="14.25" customHeight="1">
      <c r="A15" s="156">
        <v>12</v>
      </c>
      <c r="B15" s="157" t="s">
        <v>5658</v>
      </c>
      <c r="C15" s="165"/>
      <c r="D15" s="165"/>
      <c r="E15" s="156"/>
      <c r="F15" s="156"/>
      <c r="G15" s="156"/>
      <c r="H15" s="156"/>
      <c r="I15" s="156"/>
      <c r="J15" s="163">
        <v>224984.7</v>
      </c>
      <c r="K15" s="164">
        <v>240116.9</v>
      </c>
      <c r="L15" s="158" t="s">
        <v>5957</v>
      </c>
      <c r="M15" s="161" t="s">
        <v>5958</v>
      </c>
      <c r="N15" s="166" t="s">
        <v>5959</v>
      </c>
      <c r="O15" s="166" t="s">
        <v>5960</v>
      </c>
      <c r="P15" s="166" t="s">
        <v>5961</v>
      </c>
      <c r="Q15" s="162" t="s">
        <v>5962</v>
      </c>
      <c r="R15" s="167" t="s">
        <v>5963</v>
      </c>
      <c r="S15" s="163" t="s">
        <v>5964</v>
      </c>
      <c r="T15" s="163" t="s">
        <v>5965</v>
      </c>
      <c r="U15" s="165" t="s">
        <v>5966</v>
      </c>
      <c r="V15" s="160" t="s">
        <v>5967</v>
      </c>
    </row>
    <row r="16" spans="1:22" ht="14.25" customHeight="1">
      <c r="A16" s="156">
        <v>13</v>
      </c>
      <c r="B16" s="157" t="s">
        <v>5660</v>
      </c>
      <c r="C16" s="163">
        <v>23383.88</v>
      </c>
      <c r="D16" s="163">
        <v>25136.67</v>
      </c>
      <c r="E16" s="159">
        <v>32057.02</v>
      </c>
      <c r="F16" s="156" t="s">
        <v>5968</v>
      </c>
      <c r="G16" s="156" t="s">
        <v>5969</v>
      </c>
      <c r="H16" s="156" t="s">
        <v>5970</v>
      </c>
      <c r="I16" s="156" t="s">
        <v>5971</v>
      </c>
      <c r="J16" s="163">
        <v>60493.5</v>
      </c>
      <c r="K16" s="164">
        <v>70500.3</v>
      </c>
      <c r="L16" s="158" t="s">
        <v>5972</v>
      </c>
      <c r="M16" s="161" t="s">
        <v>5958</v>
      </c>
      <c r="N16" s="166" t="s">
        <v>5959</v>
      </c>
      <c r="O16" s="166" t="s">
        <v>5960</v>
      </c>
      <c r="P16" s="166" t="s">
        <v>5961</v>
      </c>
      <c r="Q16" s="162" t="s">
        <v>5973</v>
      </c>
      <c r="R16" s="167" t="s">
        <v>5974</v>
      </c>
      <c r="S16" s="163" t="s">
        <v>5975</v>
      </c>
      <c r="T16" s="163" t="s">
        <v>5976</v>
      </c>
      <c r="U16" s="165" t="s">
        <v>5977</v>
      </c>
      <c r="V16" s="160" t="s">
        <v>5978</v>
      </c>
    </row>
    <row r="17" spans="1:22" ht="14.25" customHeight="1">
      <c r="A17" s="156">
        <v>14</v>
      </c>
      <c r="B17" s="157" t="s">
        <v>128</v>
      </c>
      <c r="C17" s="168"/>
      <c r="D17" s="168"/>
      <c r="E17" s="169"/>
      <c r="F17" s="169"/>
      <c r="G17" s="169"/>
      <c r="H17" s="169"/>
      <c r="I17" s="169"/>
      <c r="J17" s="163">
        <v>484428.2</v>
      </c>
      <c r="K17" s="164">
        <v>539293.9</v>
      </c>
      <c r="L17" s="158" t="s">
        <v>5979</v>
      </c>
      <c r="M17" s="161" t="s">
        <v>5980</v>
      </c>
      <c r="N17" s="166" t="s">
        <v>5981</v>
      </c>
      <c r="O17" s="166" t="s">
        <v>5982</v>
      </c>
      <c r="P17" s="166" t="s">
        <v>5983</v>
      </c>
      <c r="Q17" s="162" t="s">
        <v>5984</v>
      </c>
      <c r="R17" s="167" t="s">
        <v>5985</v>
      </c>
      <c r="S17" s="163" t="s">
        <v>5986</v>
      </c>
      <c r="T17" s="165" t="s">
        <v>5987</v>
      </c>
      <c r="U17" s="165" t="s">
        <v>5988</v>
      </c>
      <c r="V17" s="160" t="s">
        <v>5989</v>
      </c>
    </row>
    <row r="18" spans="1:22" ht="14.25" customHeight="1">
      <c r="A18" s="156">
        <v>15</v>
      </c>
      <c r="B18" s="157" t="s">
        <v>5990</v>
      </c>
      <c r="C18" s="168"/>
      <c r="D18" s="168"/>
      <c r="E18" s="169"/>
      <c r="F18" s="169"/>
      <c r="G18" s="169"/>
      <c r="H18" s="169"/>
      <c r="I18" s="169"/>
      <c r="J18" s="163">
        <v>529502.80000000005</v>
      </c>
      <c r="K18" s="164">
        <v>615450.80000000005</v>
      </c>
      <c r="L18" s="158" t="s">
        <v>5991</v>
      </c>
      <c r="M18" s="161" t="s">
        <v>5992</v>
      </c>
      <c r="N18" s="166" t="s">
        <v>5993</v>
      </c>
      <c r="O18" s="166" t="s">
        <v>5994</v>
      </c>
      <c r="P18" s="166" t="s">
        <v>5995</v>
      </c>
      <c r="Q18" s="162" t="s">
        <v>5996</v>
      </c>
      <c r="R18" s="167" t="s">
        <v>5997</v>
      </c>
      <c r="S18" s="163" t="s">
        <v>5998</v>
      </c>
      <c r="T18" s="165" t="s">
        <v>5999</v>
      </c>
      <c r="U18" s="165" t="s">
        <v>6000</v>
      </c>
      <c r="V18" s="160" t="s">
        <v>6001</v>
      </c>
    </row>
    <row r="19" spans="1:22" ht="14.25" customHeight="1">
      <c r="A19" s="156">
        <v>16</v>
      </c>
      <c r="B19" s="157" t="s">
        <v>6002</v>
      </c>
      <c r="C19" s="168"/>
      <c r="D19" s="168"/>
      <c r="E19" s="169"/>
      <c r="F19" s="169"/>
      <c r="G19" s="169"/>
      <c r="H19" s="169"/>
      <c r="I19" s="169"/>
      <c r="J19" s="163">
        <v>87233.600000000006</v>
      </c>
      <c r="K19" s="164">
        <v>98768.9</v>
      </c>
      <c r="L19" s="163" t="s">
        <v>6003</v>
      </c>
      <c r="M19" s="164" t="s">
        <v>6004</v>
      </c>
      <c r="N19" s="170" t="s">
        <v>6005</v>
      </c>
      <c r="O19" s="170" t="s">
        <v>6006</v>
      </c>
      <c r="P19" s="170" t="s">
        <v>6007</v>
      </c>
      <c r="Q19" s="162" t="s">
        <v>6008</v>
      </c>
      <c r="R19" s="167" t="s">
        <v>6009</v>
      </c>
      <c r="S19" s="163" t="s">
        <v>6010</v>
      </c>
      <c r="T19" s="165" t="s">
        <v>6011</v>
      </c>
      <c r="U19" s="165" t="s">
        <v>6012</v>
      </c>
      <c r="V19" s="160" t="s">
        <v>6001</v>
      </c>
    </row>
    <row r="20" spans="1:22" ht="14.25" customHeight="1">
      <c r="A20" s="156">
        <v>17</v>
      </c>
      <c r="B20" s="157" t="s">
        <v>6013</v>
      </c>
      <c r="C20" s="163">
        <v>162809.51</v>
      </c>
      <c r="D20" s="163">
        <v>182372.62</v>
      </c>
      <c r="E20" s="159">
        <v>227348.98</v>
      </c>
      <c r="F20" s="156" t="s">
        <v>6014</v>
      </c>
      <c r="G20" s="156" t="s">
        <v>6015</v>
      </c>
      <c r="H20" s="156" t="s">
        <v>6016</v>
      </c>
      <c r="I20" s="156" t="s">
        <v>6017</v>
      </c>
      <c r="J20" s="163">
        <v>120283.7</v>
      </c>
      <c r="K20" s="164">
        <v>140208.29999999999</v>
      </c>
      <c r="L20" s="158" t="s">
        <v>6018</v>
      </c>
      <c r="M20" s="161" t="s">
        <v>6019</v>
      </c>
      <c r="N20" s="166" t="s">
        <v>6020</v>
      </c>
      <c r="O20" s="166" t="s">
        <v>6021</v>
      </c>
      <c r="P20" s="166" t="s">
        <v>6022</v>
      </c>
      <c r="Q20" s="162" t="s">
        <v>6023</v>
      </c>
      <c r="R20" s="167" t="s">
        <v>6024</v>
      </c>
      <c r="S20" s="163" t="s">
        <v>6025</v>
      </c>
      <c r="T20" s="165" t="s">
        <v>6026</v>
      </c>
      <c r="U20" s="165" t="s">
        <v>6027</v>
      </c>
      <c r="V20" s="160" t="s">
        <v>6028</v>
      </c>
    </row>
    <row r="21" spans="1:22" ht="14.25" customHeight="1">
      <c r="A21" s="291" t="s">
        <v>6029</v>
      </c>
      <c r="B21" s="292"/>
      <c r="C21" s="163">
        <v>1327562.77</v>
      </c>
      <c r="D21" s="163">
        <v>1575443.04</v>
      </c>
      <c r="E21" s="162">
        <v>1987216.54</v>
      </c>
      <c r="F21" s="156" t="s">
        <v>6030</v>
      </c>
      <c r="G21" s="156" t="s">
        <v>6031</v>
      </c>
      <c r="H21" s="156" t="s">
        <v>6032</v>
      </c>
      <c r="I21" s="156" t="s">
        <v>6033</v>
      </c>
      <c r="J21" s="163">
        <v>8194899.7000000002</v>
      </c>
      <c r="K21" s="164">
        <v>9367680.3000000007</v>
      </c>
      <c r="L21" s="163">
        <v>10603754.630000001</v>
      </c>
      <c r="M21" s="164">
        <v>11787014.34</v>
      </c>
      <c r="N21" s="170">
        <v>13411291.189999999</v>
      </c>
      <c r="O21" s="170">
        <v>15188257.199999999</v>
      </c>
      <c r="P21" s="170">
        <v>17235583.559999999</v>
      </c>
      <c r="Q21" s="162">
        <v>18668327</v>
      </c>
      <c r="R21" s="199">
        <v>20336389</v>
      </c>
      <c r="S21" s="163">
        <v>22153510</v>
      </c>
      <c r="T21" s="163">
        <v>22045700</v>
      </c>
      <c r="U21" s="200">
        <v>23670770</v>
      </c>
      <c r="V21" s="201">
        <v>26455890</v>
      </c>
    </row>
    <row r="22" spans="1:22" ht="14.25" customHeight="1">
      <c r="A22" s="171" t="s">
        <v>6034</v>
      </c>
      <c r="B22" s="172"/>
      <c r="C22" s="293" t="s">
        <v>6035</v>
      </c>
      <c r="D22" s="293"/>
    </row>
    <row r="23" spans="1:22" ht="14.25" customHeight="1">
      <c r="A23" s="171"/>
      <c r="B23" s="171"/>
    </row>
    <row r="24" spans="1:22" ht="14.25" customHeight="1">
      <c r="A24" s="152" t="s">
        <v>6036</v>
      </c>
    </row>
    <row r="25" spans="1:22" ht="14.25" customHeight="1"/>
    <row r="26" spans="1:22" ht="14.25" customHeight="1">
      <c r="A26" s="154" t="s">
        <v>5789</v>
      </c>
      <c r="B26" s="154" t="s">
        <v>5790</v>
      </c>
      <c r="C26" s="154">
        <v>2003</v>
      </c>
      <c r="D26" s="154">
        <v>2004</v>
      </c>
      <c r="E26" s="154">
        <v>2005</v>
      </c>
      <c r="F26" s="154">
        <v>2006</v>
      </c>
      <c r="G26" s="154">
        <v>2007</v>
      </c>
      <c r="H26" s="154">
        <v>2008</v>
      </c>
      <c r="I26" s="154">
        <v>2009</v>
      </c>
      <c r="J26" s="154">
        <v>2010</v>
      </c>
      <c r="K26" s="154">
        <v>2011</v>
      </c>
      <c r="L26" s="154">
        <v>2012</v>
      </c>
      <c r="M26" s="154">
        <v>2013</v>
      </c>
      <c r="N26" s="154">
        <v>2014</v>
      </c>
      <c r="O26" s="154">
        <v>2015</v>
      </c>
      <c r="P26" s="154">
        <v>2016</v>
      </c>
      <c r="Q26" s="154">
        <v>2017</v>
      </c>
      <c r="R26" s="154">
        <v>2018</v>
      </c>
      <c r="S26" s="154">
        <v>2019</v>
      </c>
      <c r="T26" s="154">
        <v>2020</v>
      </c>
      <c r="U26" s="155">
        <v>2021</v>
      </c>
      <c r="V26" s="155">
        <v>2022</v>
      </c>
    </row>
    <row r="27" spans="1:22" ht="14.25" customHeight="1">
      <c r="A27" s="156">
        <v>1</v>
      </c>
      <c r="B27" s="157" t="s">
        <v>5791</v>
      </c>
      <c r="C27" s="158">
        <v>111.89</v>
      </c>
      <c r="D27" s="158" t="s">
        <v>6037</v>
      </c>
      <c r="E27" s="159" t="s">
        <v>6038</v>
      </c>
      <c r="F27" s="156" t="s">
        <v>6039</v>
      </c>
      <c r="G27" s="156" t="s">
        <v>6040</v>
      </c>
      <c r="H27" s="156" t="s">
        <v>6041</v>
      </c>
      <c r="I27" s="156" t="s">
        <v>6042</v>
      </c>
      <c r="J27" s="156" t="s">
        <v>6043</v>
      </c>
      <c r="K27" s="160" t="s">
        <v>6044</v>
      </c>
      <c r="L27" s="160" t="s">
        <v>6045</v>
      </c>
      <c r="M27" s="166" t="s">
        <v>6046</v>
      </c>
      <c r="N27" s="166" t="s">
        <v>6047</v>
      </c>
      <c r="O27" s="166" t="s">
        <v>6048</v>
      </c>
      <c r="P27" s="166" t="s">
        <v>6049</v>
      </c>
      <c r="Q27" s="173" t="s">
        <v>6050</v>
      </c>
      <c r="R27" s="167" t="s">
        <v>6051</v>
      </c>
      <c r="S27" s="160" t="s">
        <v>6052</v>
      </c>
      <c r="T27" s="160" t="s">
        <v>6053</v>
      </c>
      <c r="U27" s="160" t="s">
        <v>6054</v>
      </c>
      <c r="V27" s="160" t="s">
        <v>6055</v>
      </c>
    </row>
    <row r="28" spans="1:22" ht="14.25" customHeight="1">
      <c r="A28" s="156">
        <v>2</v>
      </c>
      <c r="B28" s="157" t="s">
        <v>1046</v>
      </c>
      <c r="C28" s="163">
        <v>118.57</v>
      </c>
      <c r="D28" s="163" t="s">
        <v>6056</v>
      </c>
      <c r="E28" s="159" t="s">
        <v>6057</v>
      </c>
      <c r="F28" s="156" t="s">
        <v>6058</v>
      </c>
      <c r="G28" s="156" t="s">
        <v>6059</v>
      </c>
      <c r="H28" s="156" t="s">
        <v>6060</v>
      </c>
      <c r="I28" s="156" t="s">
        <v>6061</v>
      </c>
      <c r="J28" s="156" t="s">
        <v>6062</v>
      </c>
      <c r="K28" s="165" t="s">
        <v>6063</v>
      </c>
      <c r="L28" s="165" t="s">
        <v>6064</v>
      </c>
      <c r="M28" s="170" t="s">
        <v>6065</v>
      </c>
      <c r="N28" s="170" t="s">
        <v>6066</v>
      </c>
      <c r="O28" s="170" t="s">
        <v>6067</v>
      </c>
      <c r="P28" s="170" t="s">
        <v>6068</v>
      </c>
      <c r="Q28" s="167" t="s">
        <v>6069</v>
      </c>
      <c r="R28" s="167" t="s">
        <v>6070</v>
      </c>
      <c r="S28" s="165" t="s">
        <v>6071</v>
      </c>
      <c r="T28" s="165" t="s">
        <v>6072</v>
      </c>
      <c r="U28" s="165">
        <v>1.7</v>
      </c>
      <c r="V28" s="165" t="s">
        <v>6073</v>
      </c>
    </row>
    <row r="29" spans="1:22" ht="14.25" customHeight="1">
      <c r="A29" s="156">
        <v>3</v>
      </c>
      <c r="B29" s="157" t="s">
        <v>531</v>
      </c>
      <c r="C29" s="163">
        <v>107.67</v>
      </c>
      <c r="D29" s="163" t="s">
        <v>6074</v>
      </c>
      <c r="E29" s="159" t="s">
        <v>6075</v>
      </c>
      <c r="F29" s="156" t="s">
        <v>6076</v>
      </c>
      <c r="G29" s="156" t="s">
        <v>6077</v>
      </c>
      <c r="H29" s="156" t="s">
        <v>6078</v>
      </c>
      <c r="I29" s="156" t="s">
        <v>6079</v>
      </c>
      <c r="J29" s="156" t="s">
        <v>6080</v>
      </c>
      <c r="K29" s="165">
        <v>15.54</v>
      </c>
      <c r="L29" s="165" t="s">
        <v>6081</v>
      </c>
      <c r="M29" s="170" t="s">
        <v>6082</v>
      </c>
      <c r="N29" s="170" t="s">
        <v>6083</v>
      </c>
      <c r="O29" s="170" t="s">
        <v>6084</v>
      </c>
      <c r="P29" s="170" t="s">
        <v>6085</v>
      </c>
      <c r="Q29" s="167" t="s">
        <v>6080</v>
      </c>
      <c r="R29" s="167" t="s">
        <v>6086</v>
      </c>
      <c r="S29" s="165" t="s">
        <v>6087</v>
      </c>
      <c r="T29" s="165" t="s">
        <v>6088</v>
      </c>
      <c r="U29" s="165" t="s">
        <v>6089</v>
      </c>
      <c r="V29" s="165" t="s">
        <v>6090</v>
      </c>
    </row>
    <row r="30" spans="1:22" ht="14.25" customHeight="1">
      <c r="A30" s="156">
        <v>4</v>
      </c>
      <c r="B30" s="157" t="s">
        <v>301</v>
      </c>
      <c r="C30" s="163">
        <v>137.32</v>
      </c>
      <c r="D30" s="163" t="s">
        <v>6091</v>
      </c>
      <c r="E30" s="159" t="s">
        <v>6092</v>
      </c>
      <c r="F30" s="156" t="s">
        <v>6093</v>
      </c>
      <c r="G30" s="156" t="s">
        <v>6094</v>
      </c>
      <c r="H30" s="156" t="s">
        <v>6095</v>
      </c>
      <c r="I30" s="156" t="s">
        <v>6096</v>
      </c>
      <c r="J30" s="156" t="s">
        <v>6081</v>
      </c>
      <c r="K30" s="165">
        <v>11.58</v>
      </c>
      <c r="L30" s="165" t="s">
        <v>6097</v>
      </c>
      <c r="M30" s="170" t="s">
        <v>6098</v>
      </c>
      <c r="N30" s="170" t="s">
        <v>6099</v>
      </c>
      <c r="O30" s="170" t="s">
        <v>6100</v>
      </c>
      <c r="P30" s="170" t="s">
        <v>6101</v>
      </c>
      <c r="Q30" s="167" t="s">
        <v>6102</v>
      </c>
      <c r="R30" s="167" t="s">
        <v>6103</v>
      </c>
      <c r="S30" s="165" t="s">
        <v>6104</v>
      </c>
      <c r="T30" s="165" t="s">
        <v>6105</v>
      </c>
      <c r="U30" s="165" t="s">
        <v>6106</v>
      </c>
      <c r="V30" s="165" t="s">
        <v>6107</v>
      </c>
    </row>
    <row r="31" spans="1:22" ht="14.25" customHeight="1">
      <c r="A31" s="156">
        <v>5</v>
      </c>
      <c r="B31" s="157" t="s">
        <v>168</v>
      </c>
      <c r="C31" s="163"/>
      <c r="D31" s="163" t="s">
        <v>6108</v>
      </c>
      <c r="E31" s="159" t="s">
        <v>6109</v>
      </c>
      <c r="F31" s="174"/>
      <c r="G31" s="156"/>
      <c r="H31" s="156"/>
      <c r="I31" s="156"/>
      <c r="J31" s="156"/>
      <c r="K31" s="165">
        <v>2.68</v>
      </c>
      <c r="L31" s="165" t="s">
        <v>6110</v>
      </c>
      <c r="M31" s="170" t="s">
        <v>6111</v>
      </c>
      <c r="N31" s="170" t="s">
        <v>6112</v>
      </c>
      <c r="O31" s="170" t="s">
        <v>6113</v>
      </c>
      <c r="P31" s="170" t="s">
        <v>6114</v>
      </c>
      <c r="Q31" s="167" t="s">
        <v>6115</v>
      </c>
      <c r="R31" s="167" t="s">
        <v>6116</v>
      </c>
      <c r="S31" s="165" t="s">
        <v>6117</v>
      </c>
      <c r="T31" s="165" t="s">
        <v>6118</v>
      </c>
      <c r="U31" s="165" t="s">
        <v>6119</v>
      </c>
      <c r="V31" s="165" t="s">
        <v>6120</v>
      </c>
    </row>
    <row r="32" spans="1:22" ht="14.25" customHeight="1">
      <c r="A32" s="156">
        <v>6</v>
      </c>
      <c r="B32" s="157" t="s">
        <v>2725</v>
      </c>
      <c r="C32" s="163">
        <v>117.42</v>
      </c>
      <c r="D32" s="163" t="s">
        <v>6121</v>
      </c>
      <c r="E32" s="159" t="s">
        <v>6122</v>
      </c>
      <c r="F32" s="156" t="s">
        <v>6123</v>
      </c>
      <c r="G32" s="156" t="s">
        <v>6124</v>
      </c>
      <c r="H32" s="156" t="s">
        <v>6125</v>
      </c>
      <c r="I32" s="156" t="s">
        <v>6125</v>
      </c>
      <c r="J32" s="156" t="s">
        <v>6126</v>
      </c>
      <c r="K32" s="165">
        <v>18.7</v>
      </c>
      <c r="L32" s="165" t="s">
        <v>6127</v>
      </c>
      <c r="M32" s="170" t="s">
        <v>6128</v>
      </c>
      <c r="N32" s="170" t="s">
        <v>6129</v>
      </c>
      <c r="O32" s="170" t="s">
        <v>6130</v>
      </c>
      <c r="P32" s="170" t="s">
        <v>6131</v>
      </c>
      <c r="Q32" s="167" t="s">
        <v>6132</v>
      </c>
      <c r="R32" s="167" t="s">
        <v>6133</v>
      </c>
      <c r="S32" s="165" t="s">
        <v>6134</v>
      </c>
      <c r="T32" s="165" t="s">
        <v>6135</v>
      </c>
      <c r="U32" s="165" t="s">
        <v>6136</v>
      </c>
      <c r="V32" s="165" t="s">
        <v>6137</v>
      </c>
    </row>
    <row r="33" spans="1:22" ht="14.25" customHeight="1">
      <c r="A33" s="156">
        <v>7</v>
      </c>
      <c r="B33" s="157" t="s">
        <v>5885</v>
      </c>
      <c r="C33" s="163">
        <v>129.02000000000001</v>
      </c>
      <c r="D33" s="163" t="s">
        <v>6138</v>
      </c>
      <c r="E33" s="159" t="s">
        <v>6139</v>
      </c>
      <c r="F33" s="156" t="s">
        <v>6140</v>
      </c>
      <c r="G33" s="156" t="s">
        <v>6141</v>
      </c>
      <c r="H33" s="156" t="s">
        <v>6142</v>
      </c>
      <c r="I33" s="156" t="s">
        <v>6143</v>
      </c>
      <c r="J33" s="156" t="s">
        <v>6144</v>
      </c>
      <c r="K33" s="165">
        <v>10.53</v>
      </c>
      <c r="L33" s="165" t="s">
        <v>6145</v>
      </c>
      <c r="M33" s="170" t="s">
        <v>6146</v>
      </c>
      <c r="N33" s="170" t="s">
        <v>6147</v>
      </c>
      <c r="O33" s="170" t="s">
        <v>6148</v>
      </c>
      <c r="P33" s="170" t="s">
        <v>6149</v>
      </c>
      <c r="Q33" s="167" t="s">
        <v>6150</v>
      </c>
      <c r="R33" s="167" t="s">
        <v>6151</v>
      </c>
      <c r="S33" s="165" t="s">
        <v>6152</v>
      </c>
      <c r="T33" s="165" t="s">
        <v>6153</v>
      </c>
      <c r="U33" s="165" t="s">
        <v>6154</v>
      </c>
      <c r="V33" s="165">
        <v>6.1</v>
      </c>
    </row>
    <row r="34" spans="1:22" ht="14.25" customHeight="1">
      <c r="A34" s="156">
        <v>8</v>
      </c>
      <c r="B34" s="157" t="s">
        <v>1565</v>
      </c>
      <c r="C34" s="163">
        <v>136.59</v>
      </c>
      <c r="D34" s="163" t="s">
        <v>6155</v>
      </c>
      <c r="E34" s="159" t="s">
        <v>6156</v>
      </c>
      <c r="F34" s="156" t="s">
        <v>6157</v>
      </c>
      <c r="G34" s="156" t="s">
        <v>6158</v>
      </c>
      <c r="H34" s="156" t="s">
        <v>6159</v>
      </c>
      <c r="I34" s="156" t="s">
        <v>6159</v>
      </c>
      <c r="J34" s="156" t="s">
        <v>6160</v>
      </c>
      <c r="K34" s="165">
        <v>8.94</v>
      </c>
      <c r="L34" s="160" t="s">
        <v>6161</v>
      </c>
      <c r="M34" s="166" t="s">
        <v>6162</v>
      </c>
      <c r="N34" s="166" t="s">
        <v>6163</v>
      </c>
      <c r="O34" s="166" t="s">
        <v>6164</v>
      </c>
      <c r="P34" s="166" t="s">
        <v>6068</v>
      </c>
      <c r="Q34" s="167" t="s">
        <v>6104</v>
      </c>
      <c r="R34" s="167" t="s">
        <v>6165</v>
      </c>
      <c r="S34" s="165" t="s">
        <v>6166</v>
      </c>
      <c r="T34" s="165" t="s">
        <v>6167</v>
      </c>
      <c r="U34" s="165" t="s">
        <v>6168</v>
      </c>
      <c r="V34" s="165" t="s">
        <v>6169</v>
      </c>
    </row>
    <row r="35" spans="1:22" ht="14.25" customHeight="1">
      <c r="A35" s="156">
        <v>9</v>
      </c>
      <c r="B35" s="157" t="s">
        <v>1600</v>
      </c>
      <c r="C35" s="168"/>
      <c r="D35" s="168"/>
      <c r="E35" s="169"/>
      <c r="F35" s="169"/>
      <c r="G35" s="169"/>
      <c r="H35" s="169"/>
      <c r="I35" s="169"/>
      <c r="J35" s="169"/>
      <c r="K35" s="165">
        <v>22.19</v>
      </c>
      <c r="L35" s="165" t="s">
        <v>6170</v>
      </c>
      <c r="M35" s="170" t="s">
        <v>6171</v>
      </c>
      <c r="N35" s="170" t="s">
        <v>6172</v>
      </c>
      <c r="O35" s="170" t="s">
        <v>6173</v>
      </c>
      <c r="P35" s="170" t="s">
        <v>6174</v>
      </c>
      <c r="Q35" s="167" t="s">
        <v>6175</v>
      </c>
      <c r="R35" s="167" t="s">
        <v>6176</v>
      </c>
      <c r="S35" s="165" t="s">
        <v>6177</v>
      </c>
      <c r="T35" s="165" t="s">
        <v>6178</v>
      </c>
      <c r="U35" s="165" t="s">
        <v>6179</v>
      </c>
      <c r="V35" s="165">
        <v>7.4</v>
      </c>
    </row>
    <row r="36" spans="1:22" ht="14.25" customHeight="1">
      <c r="A36" s="156">
        <v>10</v>
      </c>
      <c r="B36" s="157" t="s">
        <v>528</v>
      </c>
      <c r="C36" s="163" t="s">
        <v>6180</v>
      </c>
      <c r="D36" s="163" t="s">
        <v>6181</v>
      </c>
      <c r="E36" s="159" t="s">
        <v>6182</v>
      </c>
      <c r="F36" s="156"/>
      <c r="G36" s="156"/>
      <c r="H36" s="156"/>
      <c r="I36" s="156"/>
      <c r="J36" s="156"/>
      <c r="K36" s="165">
        <v>1.62</v>
      </c>
      <c r="L36" s="165" t="s">
        <v>6183</v>
      </c>
      <c r="M36" s="170" t="s">
        <v>6184</v>
      </c>
      <c r="N36" s="170" t="s">
        <v>6185</v>
      </c>
      <c r="O36" s="170" t="s">
        <v>6136</v>
      </c>
      <c r="P36" s="170" t="s">
        <v>6186</v>
      </c>
      <c r="Q36" s="167" t="s">
        <v>6187</v>
      </c>
      <c r="R36" s="167" t="s">
        <v>6188</v>
      </c>
      <c r="S36" s="165" t="s">
        <v>6112</v>
      </c>
      <c r="T36" s="165" t="s">
        <v>6189</v>
      </c>
      <c r="U36" s="165">
        <v>0.3</v>
      </c>
      <c r="V36" s="165" t="s">
        <v>6190</v>
      </c>
    </row>
    <row r="37" spans="1:22" ht="14.25" customHeight="1">
      <c r="A37" s="156">
        <v>11</v>
      </c>
      <c r="B37" s="157" t="s">
        <v>2461</v>
      </c>
      <c r="C37" s="163">
        <v>197.35</v>
      </c>
      <c r="D37" s="163" t="s">
        <v>6191</v>
      </c>
      <c r="E37" s="159" t="s">
        <v>6192</v>
      </c>
      <c r="F37" s="156" t="s">
        <v>6193</v>
      </c>
      <c r="G37" s="156" t="s">
        <v>6194</v>
      </c>
      <c r="H37" s="156" t="s">
        <v>6195</v>
      </c>
      <c r="I37" s="156" t="s">
        <v>6196</v>
      </c>
      <c r="J37" s="156" t="s">
        <v>6197</v>
      </c>
      <c r="K37" s="165">
        <v>19.079999999999998</v>
      </c>
      <c r="L37" s="165" t="s">
        <v>6198</v>
      </c>
      <c r="M37" s="170" t="s">
        <v>6199</v>
      </c>
      <c r="N37" s="170" t="s">
        <v>6200</v>
      </c>
      <c r="O37" s="170" t="s">
        <v>6201</v>
      </c>
      <c r="P37" s="170" t="s">
        <v>6202</v>
      </c>
      <c r="Q37" s="167" t="s">
        <v>6146</v>
      </c>
      <c r="R37" s="167" t="s">
        <v>6203</v>
      </c>
      <c r="S37" s="165" t="s">
        <v>6204</v>
      </c>
      <c r="T37" s="165" t="s">
        <v>6205</v>
      </c>
      <c r="U37" s="165" t="s">
        <v>6206</v>
      </c>
      <c r="V37" s="165" t="s">
        <v>6207</v>
      </c>
    </row>
    <row r="38" spans="1:22" ht="14.25" customHeight="1">
      <c r="A38" s="156">
        <v>12</v>
      </c>
      <c r="B38" s="157" t="s">
        <v>5658</v>
      </c>
      <c r="C38" s="168"/>
      <c r="D38" s="168"/>
      <c r="E38" s="169"/>
      <c r="F38" s="169"/>
      <c r="G38" s="169"/>
      <c r="H38" s="169"/>
      <c r="I38" s="169"/>
      <c r="J38" s="169"/>
      <c r="K38" s="165">
        <v>4.17</v>
      </c>
      <c r="L38" s="165" t="s">
        <v>6208</v>
      </c>
      <c r="M38" s="170" t="s">
        <v>6209</v>
      </c>
      <c r="N38" s="170" t="s">
        <v>6210</v>
      </c>
      <c r="O38" s="170" t="s">
        <v>6211</v>
      </c>
      <c r="P38" s="170" t="s">
        <v>6212</v>
      </c>
      <c r="Q38" s="167" t="s">
        <v>6090</v>
      </c>
      <c r="R38" s="167" t="s">
        <v>6213</v>
      </c>
      <c r="S38" s="165" t="s">
        <v>6214</v>
      </c>
      <c r="T38" s="165" t="s">
        <v>6215</v>
      </c>
      <c r="U38" s="165" t="s">
        <v>6216</v>
      </c>
      <c r="V38" s="165" t="s">
        <v>6217</v>
      </c>
    </row>
    <row r="39" spans="1:22" ht="14.25" customHeight="1">
      <c r="A39" s="156">
        <v>13</v>
      </c>
      <c r="B39" s="157" t="s">
        <v>5660</v>
      </c>
      <c r="C39" s="163">
        <v>126.66</v>
      </c>
      <c r="D39" s="163" t="s">
        <v>6218</v>
      </c>
      <c r="E39" s="159" t="s">
        <v>6219</v>
      </c>
      <c r="F39" s="156"/>
      <c r="G39" s="156"/>
      <c r="H39" s="156"/>
      <c r="I39" s="156"/>
      <c r="J39" s="156"/>
      <c r="K39" s="165">
        <v>13.19</v>
      </c>
      <c r="L39" s="165" t="s">
        <v>6220</v>
      </c>
      <c r="M39" s="170" t="s">
        <v>6221</v>
      </c>
      <c r="N39" s="170" t="s">
        <v>6222</v>
      </c>
      <c r="O39" s="170" t="s">
        <v>6223</v>
      </c>
      <c r="P39" s="170" t="s">
        <v>6077</v>
      </c>
      <c r="Q39" s="167" t="s">
        <v>6224</v>
      </c>
      <c r="R39" s="167" t="s">
        <v>6225</v>
      </c>
      <c r="S39" s="165" t="s">
        <v>6226</v>
      </c>
      <c r="T39" s="165" t="s">
        <v>6227</v>
      </c>
      <c r="U39" s="165" t="s">
        <v>6228</v>
      </c>
      <c r="V39" s="165" t="s">
        <v>6229</v>
      </c>
    </row>
    <row r="40" spans="1:22" ht="14.25" customHeight="1">
      <c r="A40" s="156">
        <v>14</v>
      </c>
      <c r="B40" s="157" t="s">
        <v>128</v>
      </c>
      <c r="C40" s="168"/>
      <c r="D40" s="168"/>
      <c r="E40" s="169"/>
      <c r="F40" s="169"/>
      <c r="G40" s="169"/>
      <c r="H40" s="169"/>
      <c r="I40" s="169"/>
      <c r="J40" s="169"/>
      <c r="K40" s="165">
        <v>2.97</v>
      </c>
      <c r="L40" s="165" t="s">
        <v>6230</v>
      </c>
      <c r="M40" s="170" t="s">
        <v>6087</v>
      </c>
      <c r="N40" s="170" t="s">
        <v>6231</v>
      </c>
      <c r="O40" s="170" t="s">
        <v>6232</v>
      </c>
      <c r="P40" s="170" t="s">
        <v>6228</v>
      </c>
      <c r="Q40" s="167" t="s">
        <v>6233</v>
      </c>
      <c r="R40" s="167" t="s">
        <v>6234</v>
      </c>
      <c r="S40" s="165" t="s">
        <v>6235</v>
      </c>
      <c r="T40" s="165" t="s">
        <v>6226</v>
      </c>
      <c r="U40" s="165" t="s">
        <v>6236</v>
      </c>
      <c r="V40" s="165" t="s">
        <v>6234</v>
      </c>
    </row>
    <row r="41" spans="1:22" ht="14.25" customHeight="1">
      <c r="A41" s="156">
        <v>15</v>
      </c>
      <c r="B41" s="157" t="s">
        <v>5990</v>
      </c>
      <c r="C41" s="168"/>
      <c r="D41" s="168"/>
      <c r="E41" s="169"/>
      <c r="F41" s="169"/>
      <c r="G41" s="169"/>
      <c r="H41" s="169"/>
      <c r="I41" s="169"/>
      <c r="J41" s="169"/>
      <c r="K41" s="165">
        <v>11.08</v>
      </c>
      <c r="L41" s="165" t="s">
        <v>6237</v>
      </c>
      <c r="M41" s="170" t="s">
        <v>6238</v>
      </c>
      <c r="N41" s="170">
        <v>11.9</v>
      </c>
      <c r="O41" s="170" t="s">
        <v>6239</v>
      </c>
      <c r="P41" s="170" t="s">
        <v>6240</v>
      </c>
      <c r="Q41" s="167" t="s">
        <v>6241</v>
      </c>
      <c r="R41" s="167" t="s">
        <v>6242</v>
      </c>
      <c r="S41" s="165" t="s">
        <v>6104</v>
      </c>
      <c r="T41" s="165" t="s">
        <v>6243</v>
      </c>
      <c r="U41" s="165" t="s">
        <v>6244</v>
      </c>
      <c r="V41" s="165">
        <v>5.0999999999999996</v>
      </c>
    </row>
    <row r="42" spans="1:22" ht="14.25" customHeight="1">
      <c r="A42" s="156">
        <v>16</v>
      </c>
      <c r="B42" s="157" t="s">
        <v>6002</v>
      </c>
      <c r="C42" s="168"/>
      <c r="D42" s="168"/>
      <c r="E42" s="169"/>
      <c r="F42" s="169"/>
      <c r="G42" s="169"/>
      <c r="H42" s="169"/>
      <c r="I42" s="169"/>
      <c r="J42" s="169"/>
      <c r="K42" s="165">
        <v>7.39</v>
      </c>
      <c r="L42" s="165" t="s">
        <v>6245</v>
      </c>
      <c r="M42" s="170" t="s">
        <v>6246</v>
      </c>
      <c r="N42" s="170" t="s">
        <v>6222</v>
      </c>
      <c r="O42" s="170" t="s">
        <v>6247</v>
      </c>
      <c r="P42" s="170" t="s">
        <v>6248</v>
      </c>
      <c r="Q42" s="167" t="s">
        <v>6249</v>
      </c>
      <c r="R42" s="167" t="s">
        <v>6250</v>
      </c>
      <c r="S42" s="165" t="s">
        <v>6201</v>
      </c>
      <c r="T42" s="165" t="s">
        <v>6251</v>
      </c>
      <c r="U42" s="165" t="s">
        <v>6252</v>
      </c>
      <c r="V42" s="165" t="s">
        <v>6253</v>
      </c>
    </row>
    <row r="43" spans="1:22" ht="14.25" customHeight="1">
      <c r="A43" s="156">
        <v>17</v>
      </c>
      <c r="B43" s="157" t="s">
        <v>6013</v>
      </c>
      <c r="C43" s="163">
        <v>111.83</v>
      </c>
      <c r="D43" s="163" t="s">
        <v>6254</v>
      </c>
      <c r="E43" s="159" t="s">
        <v>6255</v>
      </c>
      <c r="F43" s="156" t="s">
        <v>6256</v>
      </c>
      <c r="G43" s="175" t="s">
        <v>6257</v>
      </c>
      <c r="H43" s="175" t="s">
        <v>6258</v>
      </c>
      <c r="I43" s="156" t="s">
        <v>6259</v>
      </c>
      <c r="J43" s="156" t="s">
        <v>6260</v>
      </c>
      <c r="K43" s="165">
        <v>15.39</v>
      </c>
      <c r="L43" s="165" t="s">
        <v>6261</v>
      </c>
      <c r="M43" s="170" t="s">
        <v>6262</v>
      </c>
      <c r="N43" s="170" t="s">
        <v>6263</v>
      </c>
      <c r="O43" s="170" t="s">
        <v>6264</v>
      </c>
      <c r="P43" s="170" t="s">
        <v>6265</v>
      </c>
      <c r="Q43" s="167" t="s">
        <v>6266</v>
      </c>
      <c r="R43" s="167" t="s">
        <v>6267</v>
      </c>
      <c r="S43" s="165" t="s">
        <v>6268</v>
      </c>
      <c r="T43" s="165" t="s">
        <v>6269</v>
      </c>
      <c r="U43" s="165" t="s">
        <v>6225</v>
      </c>
      <c r="V43" s="165" t="s">
        <v>6270</v>
      </c>
    </row>
    <row r="44" spans="1:22" ht="14.25" customHeight="1">
      <c r="A44" s="291" t="s">
        <v>6029</v>
      </c>
      <c r="B44" s="292"/>
      <c r="C44" s="163">
        <v>125.79</v>
      </c>
      <c r="D44" s="163" t="s">
        <v>6271</v>
      </c>
      <c r="E44" s="176" t="s">
        <v>6272</v>
      </c>
      <c r="F44" s="156" t="s">
        <v>6273</v>
      </c>
      <c r="G44" s="175" t="s">
        <v>6274</v>
      </c>
      <c r="H44" s="175" t="s">
        <v>6275</v>
      </c>
      <c r="I44" s="156" t="s">
        <v>6276</v>
      </c>
      <c r="J44" s="156" t="s">
        <v>6264</v>
      </c>
      <c r="K44" s="165">
        <v>10.26</v>
      </c>
      <c r="L44" s="165" t="s">
        <v>6085</v>
      </c>
      <c r="M44" s="170" t="s">
        <v>6277</v>
      </c>
      <c r="N44" s="177" t="s">
        <v>6278</v>
      </c>
      <c r="O44" s="177" t="s">
        <v>6279</v>
      </c>
      <c r="P44" s="177" t="s">
        <v>6280</v>
      </c>
      <c r="Q44" s="178" t="s">
        <v>6281</v>
      </c>
      <c r="R44" s="178" t="s">
        <v>6282</v>
      </c>
      <c r="S44" s="179"/>
      <c r="T44" s="179"/>
      <c r="U44" s="179"/>
      <c r="V44" s="180"/>
    </row>
    <row r="45" spans="1:22" ht="14.25" customHeight="1">
      <c r="S45" s="181"/>
    </row>
    <row r="46" spans="1:22" ht="14.25" customHeight="1">
      <c r="A46" s="153" t="s">
        <v>6283</v>
      </c>
      <c r="B46" s="182"/>
      <c r="C46" s="153" t="s">
        <v>6284</v>
      </c>
      <c r="S46" s="181"/>
    </row>
    <row r="47" spans="1:22" ht="14.25" customHeight="1">
      <c r="S47" s="181"/>
    </row>
    <row r="48" spans="1:22" ht="14.25" customHeight="1">
      <c r="A48" s="152" t="s">
        <v>6285</v>
      </c>
    </row>
    <row r="49" spans="1:22" ht="14.25" customHeight="1"/>
    <row r="50" spans="1:22" ht="14.25" customHeight="1">
      <c r="A50" s="154" t="s">
        <v>5789</v>
      </c>
      <c r="B50" s="154" t="s">
        <v>5790</v>
      </c>
      <c r="C50" s="154">
        <v>2003</v>
      </c>
      <c r="D50" s="154">
        <v>2004</v>
      </c>
      <c r="E50" s="154">
        <v>2005</v>
      </c>
      <c r="F50" s="154">
        <v>2006</v>
      </c>
      <c r="G50" s="154">
        <v>2007</v>
      </c>
      <c r="H50" s="154">
        <v>2008</v>
      </c>
      <c r="I50" s="154">
        <v>2009</v>
      </c>
      <c r="J50" s="154">
        <v>2010</v>
      </c>
      <c r="K50" s="154">
        <v>2011</v>
      </c>
      <c r="L50" s="154">
        <v>2012</v>
      </c>
      <c r="M50" s="154">
        <v>2013</v>
      </c>
      <c r="N50" s="154">
        <v>2014</v>
      </c>
      <c r="O50" s="154">
        <v>2015</v>
      </c>
      <c r="P50" s="154">
        <v>2016</v>
      </c>
      <c r="Q50" s="154">
        <v>2017</v>
      </c>
      <c r="R50" s="154">
        <v>2018</v>
      </c>
      <c r="S50" s="154">
        <v>2019</v>
      </c>
      <c r="T50" s="154">
        <v>2020</v>
      </c>
      <c r="U50" s="155">
        <v>2021</v>
      </c>
      <c r="V50" s="155">
        <v>2022</v>
      </c>
    </row>
    <row r="51" spans="1:22" ht="14.25" customHeight="1">
      <c r="A51" s="156">
        <v>1</v>
      </c>
      <c r="B51" s="157" t="s">
        <v>5791</v>
      </c>
      <c r="C51" s="160" t="s">
        <v>6286</v>
      </c>
      <c r="D51" s="160" t="s">
        <v>6287</v>
      </c>
      <c r="E51" s="160">
        <v>19.260000000000002</v>
      </c>
      <c r="F51" s="156" t="s">
        <v>6288</v>
      </c>
      <c r="G51" s="156" t="s">
        <v>6289</v>
      </c>
      <c r="H51" s="156" t="s">
        <v>6290</v>
      </c>
      <c r="I51" s="156" t="s">
        <v>6291</v>
      </c>
      <c r="J51" s="156" t="s">
        <v>6292</v>
      </c>
      <c r="K51" s="156" t="s">
        <v>6293</v>
      </c>
      <c r="L51" s="160" t="s">
        <v>6294</v>
      </c>
      <c r="M51" s="183" t="s">
        <v>6295</v>
      </c>
      <c r="N51" s="166" t="s">
        <v>6296</v>
      </c>
      <c r="O51" s="166" t="s">
        <v>6297</v>
      </c>
      <c r="P51" s="166" t="s">
        <v>6298</v>
      </c>
      <c r="Q51" s="167" t="s">
        <v>6299</v>
      </c>
      <c r="R51" s="167" t="s">
        <v>6300</v>
      </c>
      <c r="S51" s="160" t="s">
        <v>6301</v>
      </c>
      <c r="T51" s="160" t="s">
        <v>6302</v>
      </c>
      <c r="U51" s="160" t="s">
        <v>6303</v>
      </c>
      <c r="V51" s="160" t="s">
        <v>6304</v>
      </c>
    </row>
    <row r="52" spans="1:22" ht="14.25" customHeight="1">
      <c r="A52" s="156">
        <v>2</v>
      </c>
      <c r="B52" s="157" t="s">
        <v>1046</v>
      </c>
      <c r="C52" s="165" t="s">
        <v>6305</v>
      </c>
      <c r="D52" s="165" t="s">
        <v>6305</v>
      </c>
      <c r="E52" s="165">
        <v>0.19</v>
      </c>
      <c r="F52" s="156" t="s">
        <v>6305</v>
      </c>
      <c r="G52" s="156" t="s">
        <v>6305</v>
      </c>
      <c r="H52" s="156" t="s">
        <v>6306</v>
      </c>
      <c r="I52" s="156" t="s">
        <v>6307</v>
      </c>
      <c r="J52" s="156" t="s">
        <v>6308</v>
      </c>
      <c r="K52" s="156" t="s">
        <v>6309</v>
      </c>
      <c r="L52" s="165" t="s">
        <v>6310</v>
      </c>
      <c r="M52" s="170" t="s">
        <v>6311</v>
      </c>
      <c r="N52" s="170" t="s">
        <v>6312</v>
      </c>
      <c r="O52" s="170">
        <v>2.2999999999999998</v>
      </c>
      <c r="P52" s="170" t="s">
        <v>6313</v>
      </c>
      <c r="Q52" s="167" t="s">
        <v>6314</v>
      </c>
      <c r="R52" s="167" t="s">
        <v>6314</v>
      </c>
      <c r="S52" s="165" t="s">
        <v>6315</v>
      </c>
      <c r="T52" s="165" t="s">
        <v>6316</v>
      </c>
      <c r="U52" s="165" t="s">
        <v>6312</v>
      </c>
      <c r="V52" s="165" t="s">
        <v>6316</v>
      </c>
    </row>
    <row r="53" spans="1:22" ht="14.25" customHeight="1">
      <c r="A53" s="156">
        <v>3</v>
      </c>
      <c r="B53" s="157" t="s">
        <v>531</v>
      </c>
      <c r="C53" s="165" t="s">
        <v>6317</v>
      </c>
      <c r="D53" s="165" t="s">
        <v>6318</v>
      </c>
      <c r="E53" s="165">
        <v>6.96</v>
      </c>
      <c r="F53" s="156" t="s">
        <v>6319</v>
      </c>
      <c r="G53" s="156" t="s">
        <v>6320</v>
      </c>
      <c r="H53" s="156" t="s">
        <v>6321</v>
      </c>
      <c r="I53" s="156" t="s">
        <v>6322</v>
      </c>
      <c r="J53" s="184" t="s">
        <v>6165</v>
      </c>
      <c r="K53" s="184" t="s">
        <v>6173</v>
      </c>
      <c r="L53" s="165" t="s">
        <v>6323</v>
      </c>
      <c r="M53" s="170" t="s">
        <v>6324</v>
      </c>
      <c r="N53" s="170" t="s">
        <v>6325</v>
      </c>
      <c r="O53" s="170" t="s">
        <v>6326</v>
      </c>
      <c r="P53" s="170" t="s">
        <v>6327</v>
      </c>
      <c r="Q53" s="167" t="s">
        <v>6328</v>
      </c>
      <c r="R53" s="167" t="s">
        <v>6222</v>
      </c>
      <c r="S53" s="185" t="s">
        <v>6329</v>
      </c>
      <c r="T53" s="165" t="s">
        <v>6264</v>
      </c>
      <c r="U53" s="186" t="s">
        <v>6085</v>
      </c>
      <c r="V53" s="165" t="s">
        <v>6330</v>
      </c>
    </row>
    <row r="54" spans="1:22" ht="14.25" customHeight="1">
      <c r="A54" s="156">
        <v>4</v>
      </c>
      <c r="B54" s="157" t="s">
        <v>301</v>
      </c>
      <c r="C54" s="165" t="s">
        <v>6331</v>
      </c>
      <c r="D54" s="165" t="s">
        <v>6332</v>
      </c>
      <c r="E54" s="165">
        <v>3.35</v>
      </c>
      <c r="F54" s="156" t="s">
        <v>6333</v>
      </c>
      <c r="G54" s="156" t="s">
        <v>6334</v>
      </c>
      <c r="H54" s="156" t="s">
        <v>6335</v>
      </c>
      <c r="I54" s="156" t="s">
        <v>6336</v>
      </c>
      <c r="J54" s="156" t="s">
        <v>6337</v>
      </c>
      <c r="K54" s="156" t="s">
        <v>6338</v>
      </c>
      <c r="L54" s="165" t="s">
        <v>6337</v>
      </c>
      <c r="M54" s="170">
        <v>0.1</v>
      </c>
      <c r="N54" s="170" t="s">
        <v>6337</v>
      </c>
      <c r="O54" s="170" t="s">
        <v>6337</v>
      </c>
      <c r="P54" s="170" t="s">
        <v>6337</v>
      </c>
      <c r="Q54" s="167" t="s">
        <v>6339</v>
      </c>
      <c r="R54" s="167" t="s">
        <v>6339</v>
      </c>
      <c r="S54" s="165" t="s">
        <v>6339</v>
      </c>
      <c r="T54" s="165" t="s">
        <v>6339</v>
      </c>
      <c r="U54" s="165" t="s">
        <v>6339</v>
      </c>
      <c r="V54" s="165" t="s">
        <v>6339</v>
      </c>
    </row>
    <row r="55" spans="1:22" ht="14.25" customHeight="1">
      <c r="A55" s="156">
        <v>5</v>
      </c>
      <c r="B55" s="157" t="s">
        <v>168</v>
      </c>
      <c r="C55" s="165"/>
      <c r="D55" s="165" t="s">
        <v>6340</v>
      </c>
      <c r="E55" s="165" t="s">
        <v>6339</v>
      </c>
      <c r="F55" s="156" t="s">
        <v>6340</v>
      </c>
      <c r="G55" s="156" t="s">
        <v>6340</v>
      </c>
      <c r="H55" s="156" t="s">
        <v>6340</v>
      </c>
      <c r="I55" s="156" t="s">
        <v>6341</v>
      </c>
      <c r="J55" s="156" t="s">
        <v>6137</v>
      </c>
      <c r="K55" s="156" t="s">
        <v>6342</v>
      </c>
      <c r="L55" s="165" t="s">
        <v>6343</v>
      </c>
      <c r="M55" s="170" t="s">
        <v>6344</v>
      </c>
      <c r="N55" s="170" t="s">
        <v>6137</v>
      </c>
      <c r="O55" s="170">
        <v>0.3</v>
      </c>
      <c r="P55" s="170" t="s">
        <v>6342</v>
      </c>
      <c r="Q55" s="167" t="s">
        <v>6345</v>
      </c>
      <c r="R55" s="187" t="s">
        <v>6346</v>
      </c>
      <c r="S55" s="165" t="s">
        <v>6347</v>
      </c>
      <c r="T55" s="185" t="s">
        <v>6348</v>
      </c>
      <c r="U55" s="165" t="s">
        <v>6348</v>
      </c>
      <c r="V55" s="165" t="s">
        <v>6349</v>
      </c>
    </row>
    <row r="56" spans="1:22" ht="14.25" customHeight="1">
      <c r="A56" s="156">
        <v>6</v>
      </c>
      <c r="B56" s="157" t="s">
        <v>2725</v>
      </c>
      <c r="C56" s="165">
        <v>7</v>
      </c>
      <c r="D56" s="165" t="s">
        <v>6350</v>
      </c>
      <c r="E56" s="165">
        <v>6.6</v>
      </c>
      <c r="F56" s="156" t="s">
        <v>6351</v>
      </c>
      <c r="G56" s="156" t="s">
        <v>6352</v>
      </c>
      <c r="H56" s="156" t="s">
        <v>6353</v>
      </c>
      <c r="I56" s="156" t="s">
        <v>6354</v>
      </c>
      <c r="J56" s="156" t="s">
        <v>6355</v>
      </c>
      <c r="K56" s="156" t="s">
        <v>6356</v>
      </c>
      <c r="L56" s="165" t="s">
        <v>6357</v>
      </c>
      <c r="M56" s="170">
        <v>18.5</v>
      </c>
      <c r="N56" s="170" t="s">
        <v>6357</v>
      </c>
      <c r="O56" s="170" t="s">
        <v>6358</v>
      </c>
      <c r="P56" s="170" t="s">
        <v>6359</v>
      </c>
      <c r="Q56" s="167" t="s">
        <v>6360</v>
      </c>
      <c r="R56" s="167" t="s">
        <v>6361</v>
      </c>
      <c r="S56" s="165" t="s">
        <v>6362</v>
      </c>
      <c r="T56" s="165" t="s">
        <v>6363</v>
      </c>
      <c r="U56" s="165" t="s">
        <v>6364</v>
      </c>
      <c r="V56" s="165" t="s">
        <v>6365</v>
      </c>
    </row>
    <row r="57" spans="1:22" ht="14.25" customHeight="1">
      <c r="A57" s="156">
        <v>7</v>
      </c>
      <c r="B57" s="157" t="s">
        <v>5885</v>
      </c>
      <c r="C57" s="165" t="s">
        <v>6366</v>
      </c>
      <c r="D57" s="165" t="s">
        <v>6367</v>
      </c>
      <c r="E57" s="165">
        <v>19.37</v>
      </c>
      <c r="F57" s="156" t="s">
        <v>6368</v>
      </c>
      <c r="G57" s="156" t="s">
        <v>6362</v>
      </c>
      <c r="H57" s="156" t="s">
        <v>6369</v>
      </c>
      <c r="I57" s="156" t="s">
        <v>6370</v>
      </c>
      <c r="J57" s="156" t="s">
        <v>6371</v>
      </c>
      <c r="K57" s="156" t="s">
        <v>6372</v>
      </c>
      <c r="L57" s="165" t="s">
        <v>6373</v>
      </c>
      <c r="M57" s="170" t="s">
        <v>6374</v>
      </c>
      <c r="N57" s="170" t="s">
        <v>6375</v>
      </c>
      <c r="O57" s="170" t="s">
        <v>6376</v>
      </c>
      <c r="P57" s="170" t="s">
        <v>6377</v>
      </c>
      <c r="Q57" s="167" t="s">
        <v>6378</v>
      </c>
      <c r="R57" s="167" t="s">
        <v>6379</v>
      </c>
      <c r="S57" s="165" t="s">
        <v>6380</v>
      </c>
      <c r="T57" s="165" t="s">
        <v>6381</v>
      </c>
      <c r="U57" s="165" t="s">
        <v>6382</v>
      </c>
      <c r="V57" s="165" t="s">
        <v>6383</v>
      </c>
    </row>
    <row r="58" spans="1:22" ht="14.25" customHeight="1">
      <c r="A58" s="156">
        <v>8</v>
      </c>
      <c r="B58" s="157" t="s">
        <v>1565</v>
      </c>
      <c r="C58" s="165" t="s">
        <v>6384</v>
      </c>
      <c r="D58" s="165" t="s">
        <v>6385</v>
      </c>
      <c r="E58" s="165">
        <v>24.22</v>
      </c>
      <c r="F58" s="156" t="s">
        <v>6386</v>
      </c>
      <c r="G58" s="156" t="s">
        <v>6387</v>
      </c>
      <c r="H58" s="156" t="s">
        <v>6388</v>
      </c>
      <c r="I58" s="156" t="s">
        <v>6389</v>
      </c>
      <c r="J58" s="156" t="s">
        <v>6390</v>
      </c>
      <c r="K58" s="156" t="s">
        <v>6391</v>
      </c>
      <c r="L58" s="165" t="s">
        <v>6392</v>
      </c>
      <c r="M58" s="170" t="s">
        <v>6393</v>
      </c>
      <c r="N58" s="170" t="s">
        <v>6394</v>
      </c>
      <c r="O58" s="170" t="s">
        <v>6395</v>
      </c>
      <c r="P58" s="170" t="s">
        <v>6396</v>
      </c>
      <c r="Q58" s="167" t="s">
        <v>6396</v>
      </c>
      <c r="R58" s="167" t="s">
        <v>6201</v>
      </c>
      <c r="S58" s="165" t="s">
        <v>6077</v>
      </c>
      <c r="T58" s="165" t="s">
        <v>6397</v>
      </c>
      <c r="U58" s="165" t="s">
        <v>6398</v>
      </c>
      <c r="V58" s="165" t="s">
        <v>6399</v>
      </c>
    </row>
    <row r="59" spans="1:22" ht="14.25" customHeight="1">
      <c r="A59" s="156">
        <v>9</v>
      </c>
      <c r="B59" s="157" t="s">
        <v>1600</v>
      </c>
      <c r="C59" s="168"/>
      <c r="D59" s="168"/>
      <c r="E59" s="168"/>
      <c r="F59" s="169"/>
      <c r="G59" s="169"/>
      <c r="H59" s="169"/>
      <c r="I59" s="169"/>
      <c r="J59" s="156" t="s">
        <v>6400</v>
      </c>
      <c r="K59" s="188" t="s">
        <v>6401</v>
      </c>
      <c r="L59" s="189" t="s">
        <v>6402</v>
      </c>
      <c r="M59" s="190" t="s">
        <v>6402</v>
      </c>
      <c r="N59" s="190" t="s">
        <v>6403</v>
      </c>
      <c r="O59" s="190" t="s">
        <v>6404</v>
      </c>
      <c r="P59" s="190">
        <v>1.3</v>
      </c>
      <c r="Q59" s="191" t="s">
        <v>6405</v>
      </c>
      <c r="R59" s="191" t="s">
        <v>6406</v>
      </c>
      <c r="S59" s="189" t="s">
        <v>6407</v>
      </c>
      <c r="T59" s="189" t="s">
        <v>6408</v>
      </c>
      <c r="U59" s="165" t="s">
        <v>6054</v>
      </c>
      <c r="V59" s="165" t="s">
        <v>6409</v>
      </c>
    </row>
    <row r="60" spans="1:22" ht="14.25" customHeight="1">
      <c r="A60" s="156">
        <v>10</v>
      </c>
      <c r="B60" s="157" t="s">
        <v>528</v>
      </c>
      <c r="C60" s="165" t="s">
        <v>6410</v>
      </c>
      <c r="D60" s="165" t="s">
        <v>6411</v>
      </c>
      <c r="E60" s="165" t="s">
        <v>6412</v>
      </c>
      <c r="F60" s="156" t="s">
        <v>6413</v>
      </c>
      <c r="G60" s="156" t="s">
        <v>6414</v>
      </c>
      <c r="H60" s="156" t="s">
        <v>6415</v>
      </c>
      <c r="I60" s="156" t="s">
        <v>6249</v>
      </c>
      <c r="J60" s="156" t="s">
        <v>6416</v>
      </c>
      <c r="K60" s="188" t="s">
        <v>6052</v>
      </c>
      <c r="L60" s="189" t="s">
        <v>6417</v>
      </c>
      <c r="M60" s="190" t="s">
        <v>6418</v>
      </c>
      <c r="N60" s="190" t="s">
        <v>6419</v>
      </c>
      <c r="O60" s="190" t="s">
        <v>6420</v>
      </c>
      <c r="P60" s="190" t="s">
        <v>6421</v>
      </c>
      <c r="Q60" s="191" t="s">
        <v>6422</v>
      </c>
      <c r="R60" s="191" t="s">
        <v>6423</v>
      </c>
      <c r="S60" s="189" t="s">
        <v>6424</v>
      </c>
      <c r="T60" s="189" t="s">
        <v>6175</v>
      </c>
      <c r="U60" s="165" t="s">
        <v>6425</v>
      </c>
      <c r="V60" s="165" t="s">
        <v>6426</v>
      </c>
    </row>
    <row r="61" spans="1:22" ht="14.25" customHeight="1">
      <c r="A61" s="156">
        <v>11</v>
      </c>
      <c r="B61" s="157" t="s">
        <v>2461</v>
      </c>
      <c r="C61" s="165" t="s">
        <v>6427</v>
      </c>
      <c r="D61" s="165" t="s">
        <v>6080</v>
      </c>
      <c r="E61" s="165">
        <v>8.61</v>
      </c>
      <c r="F61" s="156" t="s">
        <v>6428</v>
      </c>
      <c r="G61" s="156" t="s">
        <v>6429</v>
      </c>
      <c r="H61" s="156" t="s">
        <v>6102</v>
      </c>
      <c r="I61" s="156" t="s">
        <v>6430</v>
      </c>
      <c r="J61" s="156" t="s">
        <v>6211</v>
      </c>
      <c r="K61" s="188" t="s">
        <v>6046</v>
      </c>
      <c r="L61" s="189" t="s">
        <v>6424</v>
      </c>
      <c r="M61" s="190" t="s">
        <v>6281</v>
      </c>
      <c r="N61" s="190" t="s">
        <v>6431</v>
      </c>
      <c r="O61" s="190" t="s">
        <v>6432</v>
      </c>
      <c r="P61" s="190" t="s">
        <v>6232</v>
      </c>
      <c r="Q61" s="191" t="s">
        <v>6433</v>
      </c>
      <c r="R61" s="191" t="s">
        <v>6351</v>
      </c>
      <c r="S61" s="189" t="s">
        <v>6282</v>
      </c>
      <c r="T61" s="189" t="s">
        <v>6434</v>
      </c>
      <c r="U61" s="165" t="s">
        <v>6435</v>
      </c>
      <c r="V61" s="165" t="s">
        <v>6353</v>
      </c>
    </row>
    <row r="62" spans="1:22" ht="14.25" customHeight="1">
      <c r="A62" s="156">
        <v>12</v>
      </c>
      <c r="B62" s="157" t="s">
        <v>5658</v>
      </c>
      <c r="C62" s="168"/>
      <c r="D62" s="168"/>
      <c r="E62" s="168"/>
      <c r="F62" s="169"/>
      <c r="G62" s="169"/>
      <c r="H62" s="169"/>
      <c r="I62" s="169"/>
      <c r="J62" s="156" t="s">
        <v>6436</v>
      </c>
      <c r="K62" s="188" t="s">
        <v>6437</v>
      </c>
      <c r="L62" s="189" t="s">
        <v>6438</v>
      </c>
      <c r="M62" s="190" t="s">
        <v>6439</v>
      </c>
      <c r="N62" s="190" t="s">
        <v>6440</v>
      </c>
      <c r="O62" s="190" t="s">
        <v>6441</v>
      </c>
      <c r="P62" s="190" t="s">
        <v>6442</v>
      </c>
      <c r="Q62" s="191" t="s">
        <v>6268</v>
      </c>
      <c r="R62" s="191" t="s">
        <v>6443</v>
      </c>
      <c r="S62" s="189" t="s">
        <v>6444</v>
      </c>
      <c r="T62" s="189" t="s">
        <v>6308</v>
      </c>
      <c r="U62" s="165" t="s">
        <v>6103</v>
      </c>
      <c r="V62" s="165" t="s">
        <v>6445</v>
      </c>
    </row>
    <row r="63" spans="1:22" ht="14.25" customHeight="1">
      <c r="A63" s="156">
        <v>13</v>
      </c>
      <c r="B63" s="157" t="s">
        <v>5660</v>
      </c>
      <c r="C63" s="165">
        <v>1.76</v>
      </c>
      <c r="D63" s="165">
        <v>1.6</v>
      </c>
      <c r="E63" s="165">
        <v>8.61</v>
      </c>
      <c r="F63" s="156" t="s">
        <v>6446</v>
      </c>
      <c r="G63" s="156" t="s">
        <v>6447</v>
      </c>
      <c r="H63" s="156" t="s">
        <v>6448</v>
      </c>
      <c r="I63" s="156" t="s">
        <v>6043</v>
      </c>
      <c r="J63" s="156" t="s">
        <v>6449</v>
      </c>
      <c r="K63" s="188" t="s">
        <v>6450</v>
      </c>
      <c r="L63" s="189" t="s">
        <v>6451</v>
      </c>
      <c r="M63" s="190" t="s">
        <v>6452</v>
      </c>
      <c r="N63" s="190" t="s">
        <v>6453</v>
      </c>
      <c r="O63" s="190" t="s">
        <v>6454</v>
      </c>
      <c r="P63" s="190" t="s">
        <v>6455</v>
      </c>
      <c r="Q63" s="191" t="s">
        <v>6454</v>
      </c>
      <c r="R63" s="191" t="s">
        <v>6454</v>
      </c>
      <c r="S63" s="189" t="s">
        <v>6452</v>
      </c>
      <c r="T63" s="189" t="s">
        <v>6452</v>
      </c>
      <c r="U63" s="165" t="s">
        <v>6456</v>
      </c>
      <c r="V63" s="165" t="s">
        <v>6457</v>
      </c>
    </row>
    <row r="64" spans="1:22" ht="14.25" customHeight="1">
      <c r="A64" s="156">
        <v>14</v>
      </c>
      <c r="B64" s="157" t="s">
        <v>128</v>
      </c>
      <c r="C64" s="168"/>
      <c r="D64" s="168"/>
      <c r="E64" s="168"/>
      <c r="F64" s="169"/>
      <c r="G64" s="169"/>
      <c r="H64" s="169"/>
      <c r="I64" s="169"/>
      <c r="J64" s="156" t="s">
        <v>6458</v>
      </c>
      <c r="K64" s="188" t="s">
        <v>6459</v>
      </c>
      <c r="L64" s="189" t="s">
        <v>6460</v>
      </c>
      <c r="M64" s="190" t="s">
        <v>6461</v>
      </c>
      <c r="N64" s="190" t="s">
        <v>6462</v>
      </c>
      <c r="O64" s="190" t="s">
        <v>6463</v>
      </c>
      <c r="P64" s="190" t="s">
        <v>6464</v>
      </c>
      <c r="Q64" s="191" t="s">
        <v>6465</v>
      </c>
      <c r="R64" s="191" t="s">
        <v>6253</v>
      </c>
      <c r="S64" s="189" t="s">
        <v>6113</v>
      </c>
      <c r="T64" s="189" t="s">
        <v>6466</v>
      </c>
      <c r="U64" s="165" t="s">
        <v>6467</v>
      </c>
      <c r="V64" s="165" t="s">
        <v>6468</v>
      </c>
    </row>
    <row r="65" spans="1:22" ht="14.25" customHeight="1">
      <c r="A65" s="156">
        <v>15</v>
      </c>
      <c r="B65" s="157" t="s">
        <v>5990</v>
      </c>
      <c r="C65" s="168"/>
      <c r="D65" s="168"/>
      <c r="E65" s="168"/>
      <c r="F65" s="169"/>
      <c r="G65" s="169"/>
      <c r="H65" s="192"/>
      <c r="I65" s="192"/>
      <c r="J65" s="156" t="s">
        <v>6469</v>
      </c>
      <c r="K65" s="188" t="s">
        <v>6470</v>
      </c>
      <c r="L65" s="189" t="s">
        <v>6352</v>
      </c>
      <c r="M65" s="190" t="s">
        <v>6435</v>
      </c>
      <c r="N65" s="190" t="s">
        <v>6322</v>
      </c>
      <c r="O65" s="190" t="s">
        <v>6471</v>
      </c>
      <c r="P65" s="190" t="s">
        <v>6274</v>
      </c>
      <c r="Q65" s="191" t="s">
        <v>6472</v>
      </c>
      <c r="R65" s="191" t="s">
        <v>6471</v>
      </c>
      <c r="S65" s="189" t="s">
        <v>6473</v>
      </c>
      <c r="T65" s="189" t="s">
        <v>6474</v>
      </c>
      <c r="U65" s="165" t="s">
        <v>6161</v>
      </c>
      <c r="V65" s="165" t="s">
        <v>6475</v>
      </c>
    </row>
    <row r="66" spans="1:22" ht="14.25" customHeight="1">
      <c r="A66" s="156">
        <v>16</v>
      </c>
      <c r="B66" s="157" t="s">
        <v>6002</v>
      </c>
      <c r="C66" s="168"/>
      <c r="D66" s="168"/>
      <c r="E66" s="168"/>
      <c r="F66" s="169"/>
      <c r="G66" s="169"/>
      <c r="H66" s="192"/>
      <c r="I66" s="192"/>
      <c r="J66" s="156" t="s">
        <v>6476</v>
      </c>
      <c r="K66" s="188" t="s">
        <v>6477</v>
      </c>
      <c r="L66" s="189" t="s">
        <v>6478</v>
      </c>
      <c r="M66" s="190" t="s">
        <v>6479</v>
      </c>
      <c r="N66" s="190" t="s">
        <v>6479</v>
      </c>
      <c r="O66" s="190" t="s">
        <v>6480</v>
      </c>
      <c r="P66" s="190" t="s">
        <v>6481</v>
      </c>
      <c r="Q66" s="191" t="s">
        <v>6482</v>
      </c>
      <c r="R66" s="191" t="s">
        <v>6482</v>
      </c>
      <c r="S66" s="189">
        <v>1</v>
      </c>
      <c r="T66" s="189" t="s">
        <v>6400</v>
      </c>
      <c r="V66" s="165" t="s">
        <v>6480</v>
      </c>
    </row>
    <row r="67" spans="1:22" ht="14.25" customHeight="1">
      <c r="A67" s="156">
        <v>17</v>
      </c>
      <c r="B67" s="157" t="s">
        <v>6013</v>
      </c>
      <c r="C67" s="165">
        <v>12.26</v>
      </c>
      <c r="D67" s="165">
        <v>11.58</v>
      </c>
      <c r="E67" s="165">
        <v>1.25</v>
      </c>
      <c r="F67" s="156" t="s">
        <v>6483</v>
      </c>
      <c r="G67" s="156" t="s">
        <v>6484</v>
      </c>
      <c r="H67" s="193" t="s">
        <v>6485</v>
      </c>
      <c r="I67" s="193" t="s">
        <v>6240</v>
      </c>
      <c r="J67" s="156" t="s">
        <v>6486</v>
      </c>
      <c r="K67" s="188" t="s">
        <v>6487</v>
      </c>
      <c r="L67" s="189" t="s">
        <v>6488</v>
      </c>
      <c r="M67" s="190" t="s">
        <v>6309</v>
      </c>
      <c r="N67" s="190" t="s">
        <v>6489</v>
      </c>
      <c r="O67" s="190" t="s">
        <v>6490</v>
      </c>
      <c r="P67" s="190" t="s">
        <v>6443</v>
      </c>
      <c r="Q67" s="191" t="s">
        <v>6308</v>
      </c>
      <c r="R67" s="191" t="s">
        <v>6448</v>
      </c>
      <c r="S67" s="189" t="s">
        <v>6486</v>
      </c>
      <c r="T67" s="189" t="s">
        <v>6491</v>
      </c>
      <c r="U67" s="165" t="s">
        <v>6492</v>
      </c>
      <c r="V67" s="165" t="s">
        <v>6492</v>
      </c>
    </row>
    <row r="68" spans="1:22" ht="14.25" customHeight="1">
      <c r="A68" s="291" t="s">
        <v>6029</v>
      </c>
      <c r="B68" s="292"/>
      <c r="C68" s="165" t="s">
        <v>6493</v>
      </c>
      <c r="D68" s="165" t="s">
        <v>6493</v>
      </c>
      <c r="E68" s="165" t="s">
        <v>6493</v>
      </c>
      <c r="F68" s="156" t="s">
        <v>6493</v>
      </c>
      <c r="G68" s="156" t="s">
        <v>6493</v>
      </c>
      <c r="H68" s="156" t="s">
        <v>6493</v>
      </c>
      <c r="I68" s="156" t="s">
        <v>6493</v>
      </c>
      <c r="J68" s="194" t="s">
        <v>6493</v>
      </c>
      <c r="K68" s="194" t="s">
        <v>6493</v>
      </c>
      <c r="L68" s="195" t="s">
        <v>6493</v>
      </c>
      <c r="M68" s="196" t="s">
        <v>6493</v>
      </c>
      <c r="N68" s="196" t="s">
        <v>6493</v>
      </c>
      <c r="O68" s="196" t="s">
        <v>6493</v>
      </c>
      <c r="P68" s="196" t="s">
        <v>6493</v>
      </c>
      <c r="Q68" s="197" t="s">
        <v>6493</v>
      </c>
      <c r="R68" s="197" t="s">
        <v>6493</v>
      </c>
      <c r="S68" s="195" t="s">
        <v>6493</v>
      </c>
      <c r="T68" s="195" t="s">
        <v>6493</v>
      </c>
      <c r="U68" s="195" t="s">
        <v>6493</v>
      </c>
      <c r="V68" s="198" t="s">
        <v>6493</v>
      </c>
    </row>
    <row r="69" spans="1:22" ht="14.25" customHeight="1"/>
    <row r="70" spans="1:22" ht="14.25" customHeight="1">
      <c r="B70" s="153" t="s">
        <v>5708</v>
      </c>
      <c r="J70" s="153">
        <f>J61+J63+J65+J66+J67</f>
        <v>15.07</v>
      </c>
      <c r="K70" s="153">
        <f t="shared" ref="K70:V70" si="0">K61+K63+K65+K66+K67</f>
        <v>15.68</v>
      </c>
      <c r="L70" s="153">
        <f t="shared" si="0"/>
        <v>16.2</v>
      </c>
      <c r="M70" s="153">
        <f t="shared" si="0"/>
        <v>16.8</v>
      </c>
      <c r="N70" s="153">
        <f t="shared" si="0"/>
        <v>17.07</v>
      </c>
      <c r="O70" s="153">
        <f t="shared" si="0"/>
        <v>17.32</v>
      </c>
      <c r="P70" s="153">
        <f t="shared" si="0"/>
        <v>17.66</v>
      </c>
      <c r="Q70" s="153">
        <f t="shared" si="0"/>
        <v>17.61</v>
      </c>
      <c r="R70" s="153">
        <f t="shared" si="0"/>
        <v>17.170000000000002</v>
      </c>
      <c r="S70" s="153">
        <f t="shared" si="0"/>
        <v>16.899999999999999</v>
      </c>
      <c r="T70" s="153">
        <f t="shared" si="0"/>
        <v>17.62</v>
      </c>
      <c r="U70" s="153">
        <f t="shared" si="0"/>
        <v>16.829999999999998</v>
      </c>
      <c r="V70" s="153">
        <f t="shared" si="0"/>
        <v>17.89</v>
      </c>
    </row>
    <row r="71" spans="1:22" ht="14.25" customHeight="1">
      <c r="B71" s="152" t="s">
        <v>6494</v>
      </c>
      <c r="E71" s="152" t="s">
        <v>6495</v>
      </c>
    </row>
    <row r="72" spans="1:22" ht="14.25" customHeight="1">
      <c r="B72" s="152" t="s">
        <v>6496</v>
      </c>
    </row>
    <row r="73" spans="1:22" ht="14.25" customHeight="1">
      <c r="B73" s="182"/>
      <c r="C73" s="153" t="s">
        <v>6284</v>
      </c>
    </row>
    <row r="74" spans="1:22" ht="14.25" customHeight="1"/>
    <row r="75" spans="1:22" ht="14.25" customHeight="1"/>
    <row r="76" spans="1:22" ht="14.25" customHeight="1"/>
    <row r="77" spans="1:22" ht="14.25" customHeight="1"/>
    <row r="78" spans="1:22" ht="14.25" customHeight="1"/>
    <row r="79" spans="1:22" ht="14.25" customHeight="1"/>
    <row r="80" spans="1:22"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A21:B21"/>
    <mergeCell ref="C22:D22"/>
    <mergeCell ref="A44:B44"/>
    <mergeCell ref="A68:B68"/>
  </mergeCell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15"/>
  <sheetViews>
    <sheetView zoomScale="80" zoomScaleNormal="80" workbookViewId="0">
      <pane xSplit="2" ySplit="2" topLeftCell="Y3" activePane="bottomRight" state="frozen"/>
      <selection pane="topRight" activeCell="C1" sqref="C1"/>
      <selection pane="bottomLeft" activeCell="A3" sqref="A3"/>
      <selection pane="bottomRight" activeCell="J14" sqref="J14:AS15"/>
    </sheetView>
  </sheetViews>
  <sheetFormatPr defaultColWidth="14.44140625" defaultRowHeight="15" customHeight="1"/>
  <cols>
    <col min="1" max="1" width="8.6640625" style="153" customWidth="1"/>
    <col min="2" max="2" width="32.33203125" style="153" customWidth="1"/>
    <col min="3" max="6" width="8.6640625" style="153" hidden="1" customWidth="1"/>
    <col min="7" max="7" width="10.44140625" style="153" hidden="1" customWidth="1"/>
    <col min="8" max="8" width="5" style="153" hidden="1" customWidth="1"/>
    <col min="9" max="9" width="6" style="153" hidden="1" customWidth="1"/>
    <col min="10" max="22" width="9" style="153" bestFit="1" customWidth="1"/>
    <col min="23" max="45" width="9.44140625" style="242" bestFit="1" customWidth="1"/>
    <col min="46" max="16384" width="14.44140625" style="153"/>
  </cols>
  <sheetData>
    <row r="1" spans="1:45" ht="14.25" customHeight="1"/>
    <row r="2" spans="1:45" s="248" customFormat="1" ht="14.25" customHeight="1">
      <c r="A2" s="246" t="s">
        <v>5789</v>
      </c>
      <c r="B2" s="246" t="s">
        <v>5790</v>
      </c>
      <c r="C2" s="246">
        <v>2003</v>
      </c>
      <c r="D2" s="246">
        <v>2004</v>
      </c>
      <c r="E2" s="246">
        <v>2005</v>
      </c>
      <c r="F2" s="246">
        <v>2006</v>
      </c>
      <c r="G2" s="246">
        <v>2007</v>
      </c>
      <c r="H2" s="246">
        <v>2008</v>
      </c>
      <c r="I2" s="246">
        <v>2009</v>
      </c>
      <c r="J2" s="246">
        <v>2010</v>
      </c>
      <c r="K2" s="246">
        <v>2011</v>
      </c>
      <c r="L2" s="246">
        <v>2012</v>
      </c>
      <c r="M2" s="246">
        <v>2013</v>
      </c>
      <c r="N2" s="246">
        <v>2014</v>
      </c>
      <c r="O2" s="246">
        <v>2015</v>
      </c>
      <c r="P2" s="246">
        <v>2016</v>
      </c>
      <c r="Q2" s="246">
        <v>2017</v>
      </c>
      <c r="R2" s="246">
        <v>2018</v>
      </c>
      <c r="S2" s="246">
        <v>2019</v>
      </c>
      <c r="T2" s="246">
        <v>2020</v>
      </c>
      <c r="U2" s="246">
        <v>2021</v>
      </c>
      <c r="V2" s="246">
        <v>2022</v>
      </c>
      <c r="W2" s="247">
        <v>2023</v>
      </c>
      <c r="X2" s="247">
        <v>2024</v>
      </c>
      <c r="Y2" s="247">
        <v>2025</v>
      </c>
      <c r="Z2" s="247">
        <v>2026</v>
      </c>
      <c r="AA2" s="247">
        <v>2027</v>
      </c>
      <c r="AB2" s="247">
        <v>2028</v>
      </c>
      <c r="AC2" s="247">
        <v>2029</v>
      </c>
      <c r="AD2" s="247">
        <v>2030</v>
      </c>
      <c r="AE2" s="247">
        <v>2031</v>
      </c>
      <c r="AF2" s="247">
        <v>2032</v>
      </c>
      <c r="AG2" s="247">
        <v>2033</v>
      </c>
      <c r="AH2" s="247">
        <v>2034</v>
      </c>
      <c r="AI2" s="247">
        <v>2035</v>
      </c>
      <c r="AJ2" s="247">
        <v>2036</v>
      </c>
      <c r="AK2" s="247">
        <v>2037</v>
      </c>
      <c r="AL2" s="247">
        <v>2038</v>
      </c>
      <c r="AM2" s="247">
        <v>2039</v>
      </c>
      <c r="AN2" s="247">
        <v>2040</v>
      </c>
      <c r="AO2" s="247">
        <v>2041</v>
      </c>
      <c r="AP2" s="247">
        <v>2042</v>
      </c>
      <c r="AQ2" s="247">
        <v>2043</v>
      </c>
      <c r="AR2" s="247">
        <v>2044</v>
      </c>
      <c r="AS2" s="247">
        <v>2045</v>
      </c>
    </row>
    <row r="3" spans="1:45" ht="14.25" customHeight="1">
      <c r="A3" s="156">
        <v>1</v>
      </c>
      <c r="B3" s="203" t="s">
        <v>5742</v>
      </c>
      <c r="C3" s="203"/>
      <c r="D3" s="203"/>
      <c r="E3" s="203"/>
      <c r="F3" s="203"/>
      <c r="G3" s="203"/>
      <c r="H3" s="203"/>
      <c r="I3" s="203"/>
      <c r="J3" s="204"/>
      <c r="K3" s="204"/>
      <c r="L3" s="204"/>
      <c r="M3" s="204"/>
      <c r="N3" s="204"/>
      <c r="O3" s="204"/>
      <c r="P3" s="204"/>
      <c r="Q3" s="204"/>
      <c r="R3" s="204"/>
      <c r="S3" s="204"/>
      <c r="T3" s="204"/>
      <c r="U3" s="204"/>
      <c r="V3" s="204"/>
    </row>
    <row r="4" spans="1:45" ht="14.25" customHeight="1">
      <c r="A4" s="156"/>
      <c r="B4" s="203" t="s">
        <v>6498</v>
      </c>
      <c r="C4" s="205"/>
      <c r="D4" s="205"/>
      <c r="E4" s="205"/>
      <c r="F4" s="205"/>
      <c r="G4" s="205"/>
      <c r="H4" s="205"/>
      <c r="I4" s="205"/>
      <c r="J4" s="206">
        <v>10.43</v>
      </c>
      <c r="K4" s="204">
        <v>10.91</v>
      </c>
      <c r="L4" s="204">
        <v>11.18</v>
      </c>
      <c r="M4" s="204">
        <v>11.57</v>
      </c>
      <c r="N4" s="204">
        <v>11.65</v>
      </c>
      <c r="O4" s="204">
        <v>11.66</v>
      </c>
      <c r="P4" s="204">
        <v>11.67</v>
      </c>
      <c r="Q4" s="204">
        <v>11.68</v>
      </c>
      <c r="R4" s="204">
        <v>11.69</v>
      </c>
      <c r="S4" s="204">
        <v>11.94</v>
      </c>
      <c r="T4" s="207">
        <v>12.2</v>
      </c>
      <c r="U4" s="208">
        <v>12.51</v>
      </c>
      <c r="V4" s="204">
        <v>12.52</v>
      </c>
      <c r="W4" s="243">
        <f>V4*1.005</f>
        <v>12.582599999999998</v>
      </c>
      <c r="X4" s="243">
        <f t="shared" ref="X4:AD4" si="0">W4*1.005</f>
        <v>12.645512999999996</v>
      </c>
      <c r="Y4" s="243">
        <f t="shared" si="0"/>
        <v>12.708740564999994</v>
      </c>
      <c r="Z4" s="243">
        <f t="shared" si="0"/>
        <v>12.772284267824993</v>
      </c>
      <c r="AA4" s="243">
        <f t="shared" si="0"/>
        <v>12.836145689164116</v>
      </c>
      <c r="AB4" s="243">
        <f t="shared" si="0"/>
        <v>12.900326417609936</v>
      </c>
      <c r="AC4" s="243">
        <f t="shared" si="0"/>
        <v>12.964828049697983</v>
      </c>
      <c r="AD4" s="243">
        <f t="shared" si="0"/>
        <v>13.029652189946471</v>
      </c>
      <c r="AE4" s="243">
        <f>AD4*1.01</f>
        <v>13.159948711845937</v>
      </c>
      <c r="AF4" s="243">
        <f t="shared" ref="AF4:AI4" si="1">AE4*1.01</f>
        <v>13.291548198964396</v>
      </c>
      <c r="AG4" s="243">
        <f t="shared" si="1"/>
        <v>13.424463680954039</v>
      </c>
      <c r="AH4" s="243">
        <f t="shared" si="1"/>
        <v>13.55870831776358</v>
      </c>
      <c r="AI4" s="243">
        <f t="shared" si="1"/>
        <v>13.694295400941217</v>
      </c>
      <c r="AJ4" s="243">
        <f>AI4*1.005</f>
        <v>13.762766877945921</v>
      </c>
      <c r="AK4" s="243">
        <f t="shared" ref="AK4:AS4" si="2">AJ4*1.005</f>
        <v>13.831580712335649</v>
      </c>
      <c r="AL4" s="243">
        <f t="shared" si="2"/>
        <v>13.900738615897327</v>
      </c>
      <c r="AM4" s="243">
        <f t="shared" si="2"/>
        <v>13.970242308976811</v>
      </c>
      <c r="AN4" s="243">
        <f t="shared" si="2"/>
        <v>14.040093520521694</v>
      </c>
      <c r="AO4" s="243">
        <f t="shared" si="2"/>
        <v>14.110293988124301</v>
      </c>
      <c r="AP4" s="243">
        <f t="shared" si="2"/>
        <v>14.180845458064921</v>
      </c>
      <c r="AQ4" s="243">
        <f t="shared" si="2"/>
        <v>14.251749685355245</v>
      </c>
      <c r="AR4" s="243">
        <f t="shared" si="2"/>
        <v>14.32300843378202</v>
      </c>
      <c r="AS4" s="243">
        <f t="shared" si="2"/>
        <v>14.394623475950928</v>
      </c>
    </row>
    <row r="5" spans="1:45" s="224" customFormat="1" ht="14.25" customHeight="1">
      <c r="A5" s="221"/>
      <c r="B5" s="222"/>
      <c r="C5" s="223"/>
      <c r="D5" s="223"/>
      <c r="E5" s="223"/>
      <c r="F5" s="223"/>
      <c r="G5" s="223"/>
      <c r="H5" s="223"/>
      <c r="I5" s="223"/>
      <c r="J5" s="237">
        <f>(J4-0)/15</f>
        <v>0.69533333333333336</v>
      </c>
      <c r="K5" s="237">
        <f t="shared" ref="K5:V5" si="3">(K4-0)/15</f>
        <v>0.72733333333333339</v>
      </c>
      <c r="L5" s="237">
        <f t="shared" si="3"/>
        <v>0.74533333333333329</v>
      </c>
      <c r="M5" s="237">
        <f t="shared" si="3"/>
        <v>0.77133333333333332</v>
      </c>
      <c r="N5" s="237">
        <f t="shared" si="3"/>
        <v>0.77666666666666673</v>
      </c>
      <c r="O5" s="237">
        <f t="shared" si="3"/>
        <v>0.77733333333333332</v>
      </c>
      <c r="P5" s="237">
        <f t="shared" si="3"/>
        <v>0.77800000000000002</v>
      </c>
      <c r="Q5" s="237">
        <f t="shared" si="3"/>
        <v>0.77866666666666662</v>
      </c>
      <c r="R5" s="237">
        <f t="shared" si="3"/>
        <v>0.77933333333333332</v>
      </c>
      <c r="S5" s="237">
        <f t="shared" si="3"/>
        <v>0.79599999999999993</v>
      </c>
      <c r="T5" s="237">
        <f t="shared" si="3"/>
        <v>0.81333333333333324</v>
      </c>
      <c r="U5" s="237">
        <f t="shared" si="3"/>
        <v>0.83399999999999996</v>
      </c>
      <c r="V5" s="237">
        <f t="shared" si="3"/>
        <v>0.83466666666666667</v>
      </c>
      <c r="W5" s="237">
        <f t="shared" ref="W5" si="4">(W4-0)/15</f>
        <v>0.83883999999999981</v>
      </c>
      <c r="X5" s="237">
        <f t="shared" ref="X5" si="5">(X4-0)/15</f>
        <v>0.84303419999999973</v>
      </c>
      <c r="Y5" s="237">
        <f t="shared" ref="Y5" si="6">(Y4-0)/15</f>
        <v>0.84724937099999964</v>
      </c>
      <c r="Z5" s="237">
        <f t="shared" ref="Z5" si="7">(Z4-0)/15</f>
        <v>0.85148561785499954</v>
      </c>
      <c r="AA5" s="237">
        <f t="shared" ref="AA5" si="8">(AA4-0)/15</f>
        <v>0.85574304594427442</v>
      </c>
      <c r="AB5" s="237">
        <f t="shared" ref="AB5" si="9">(AB4-0)/15</f>
        <v>0.86002176117399576</v>
      </c>
      <c r="AC5" s="237">
        <f t="shared" ref="AC5" si="10">(AC4-0)/15</f>
        <v>0.8643218699798656</v>
      </c>
      <c r="AD5" s="237">
        <f t="shared" ref="AD5" si="11">(AD4-0)/15</f>
        <v>0.86864347932976471</v>
      </c>
      <c r="AE5" s="237">
        <f t="shared" ref="AE5" si="12">(AE4-0)/15</f>
        <v>0.87732991412306249</v>
      </c>
      <c r="AF5" s="237">
        <f t="shared" ref="AF5" si="13">(AF4-0)/15</f>
        <v>0.88610321326429309</v>
      </c>
      <c r="AG5" s="237">
        <f t="shared" ref="AG5" si="14">(AG4-0)/15</f>
        <v>0.89496424539693598</v>
      </c>
      <c r="AH5" s="237">
        <f t="shared" ref="AH5" si="15">(AH4-0)/15</f>
        <v>0.90391388785090532</v>
      </c>
      <c r="AI5" s="237">
        <f t="shared" ref="AI5" si="16">(AI4-0)/15</f>
        <v>0.91295302672941447</v>
      </c>
      <c r="AJ5" s="237">
        <f t="shared" ref="AJ5" si="17">(AJ4-0)/15</f>
        <v>0.91751779186306137</v>
      </c>
      <c r="AK5" s="237">
        <f t="shared" ref="AK5" si="18">(AK4-0)/15</f>
        <v>0.92210538082237659</v>
      </c>
      <c r="AL5" s="237">
        <f t="shared" ref="AL5" si="19">(AL4-0)/15</f>
        <v>0.92671590772648849</v>
      </c>
      <c r="AM5" s="237">
        <f t="shared" ref="AM5" si="20">(AM4-0)/15</f>
        <v>0.93134948726512079</v>
      </c>
      <c r="AN5" s="237">
        <f t="shared" ref="AN5" si="21">(AN4-0)/15</f>
        <v>0.93600623470144628</v>
      </c>
      <c r="AO5" s="237">
        <f t="shared" ref="AO5" si="22">(AO4-0)/15</f>
        <v>0.94068626587495341</v>
      </c>
      <c r="AP5" s="237">
        <f t="shared" ref="AP5" si="23">(AP4-0)/15</f>
        <v>0.94538969720432808</v>
      </c>
      <c r="AQ5" s="237">
        <f t="shared" ref="AQ5" si="24">(AQ4-0)/15</f>
        <v>0.9501166456903497</v>
      </c>
      <c r="AR5" s="237">
        <f t="shared" ref="AR5" si="25">(AR4-0)/15</f>
        <v>0.95486722891880127</v>
      </c>
      <c r="AS5" s="237">
        <f t="shared" ref="AS5" si="26">(AS4-0)/15</f>
        <v>0.95964156506339515</v>
      </c>
    </row>
    <row r="6" spans="1:45" ht="14.25" customHeight="1">
      <c r="A6" s="156"/>
      <c r="B6" s="203" t="s">
        <v>6499</v>
      </c>
      <c r="C6" s="205"/>
      <c r="D6" s="205"/>
      <c r="E6" s="205"/>
      <c r="F6" s="205"/>
      <c r="G6" s="205"/>
      <c r="H6" s="205"/>
      <c r="I6" s="205"/>
      <c r="J6" s="204">
        <v>14.93</v>
      </c>
      <c r="K6" s="204">
        <v>15.67</v>
      </c>
      <c r="L6" s="204">
        <v>15.74</v>
      </c>
      <c r="M6" s="204">
        <v>15.81</v>
      </c>
      <c r="N6" s="204">
        <v>16.03</v>
      </c>
      <c r="O6" s="204">
        <v>16.04</v>
      </c>
      <c r="P6" s="204">
        <v>16.05</v>
      </c>
      <c r="Q6" s="204">
        <v>16.059999999999999</v>
      </c>
      <c r="R6" s="207">
        <v>16.2</v>
      </c>
      <c r="S6" s="204">
        <v>16.28</v>
      </c>
      <c r="T6" s="204">
        <v>16.62</v>
      </c>
      <c r="U6" s="204">
        <v>16.89</v>
      </c>
      <c r="V6" s="207">
        <v>16.899999999999999</v>
      </c>
      <c r="W6" s="244">
        <f>V6+0.05</f>
        <v>16.95</v>
      </c>
      <c r="X6" s="244">
        <f t="shared" ref="X6:AD6" si="27">W6+0.05</f>
        <v>17</v>
      </c>
      <c r="Y6" s="244">
        <f t="shared" si="27"/>
        <v>17.05</v>
      </c>
      <c r="Z6" s="244">
        <f t="shared" si="27"/>
        <v>17.100000000000001</v>
      </c>
      <c r="AA6" s="244">
        <f t="shared" si="27"/>
        <v>17.150000000000002</v>
      </c>
      <c r="AB6" s="244">
        <f t="shared" si="27"/>
        <v>17.200000000000003</v>
      </c>
      <c r="AC6" s="244">
        <f t="shared" si="27"/>
        <v>17.250000000000004</v>
      </c>
      <c r="AD6" s="244">
        <f t="shared" si="27"/>
        <v>17.300000000000004</v>
      </c>
      <c r="AE6" s="244">
        <f>AD6+0.1</f>
        <v>17.400000000000006</v>
      </c>
      <c r="AF6" s="244">
        <f t="shared" ref="AF6:AI6" si="28">AE6+0.1</f>
        <v>17.500000000000007</v>
      </c>
      <c r="AG6" s="244">
        <f t="shared" si="28"/>
        <v>17.600000000000009</v>
      </c>
      <c r="AH6" s="244">
        <f t="shared" si="28"/>
        <v>17.70000000000001</v>
      </c>
      <c r="AI6" s="244">
        <f t="shared" si="28"/>
        <v>17.800000000000011</v>
      </c>
      <c r="AJ6" s="244">
        <f>AI6+0.05</f>
        <v>17.850000000000012</v>
      </c>
      <c r="AK6" s="244">
        <f t="shared" ref="AK6:AM6" si="29">AJ6+0.05</f>
        <v>17.900000000000013</v>
      </c>
      <c r="AL6" s="244">
        <f t="shared" si="29"/>
        <v>17.950000000000014</v>
      </c>
      <c r="AM6" s="244">
        <f t="shared" si="29"/>
        <v>18.000000000000014</v>
      </c>
      <c r="AN6" s="244">
        <v>18.000000000000014</v>
      </c>
      <c r="AO6" s="244">
        <v>18.000000000000014</v>
      </c>
      <c r="AP6" s="244">
        <v>18.000000000000014</v>
      </c>
      <c r="AQ6" s="244">
        <v>18.000000000000014</v>
      </c>
      <c r="AR6" s="244">
        <v>18.000000000000014</v>
      </c>
      <c r="AS6" s="244">
        <v>18.000000000000014</v>
      </c>
    </row>
    <row r="7" spans="1:45" s="224" customFormat="1" ht="14.25" customHeight="1">
      <c r="A7" s="221"/>
      <c r="B7" s="222"/>
      <c r="C7" s="223"/>
      <c r="D7" s="223"/>
      <c r="E7" s="223"/>
      <c r="F7" s="223"/>
      <c r="G7" s="223"/>
      <c r="H7" s="223"/>
      <c r="I7" s="223"/>
      <c r="J7" s="238">
        <f>(J6-0)/18</f>
        <v>0.82944444444444443</v>
      </c>
      <c r="K7" s="238">
        <f t="shared" ref="K7:V7" si="30">(K6-0)/18</f>
        <v>0.87055555555555553</v>
      </c>
      <c r="L7" s="238">
        <f t="shared" si="30"/>
        <v>0.87444444444444447</v>
      </c>
      <c r="M7" s="238">
        <f t="shared" si="30"/>
        <v>0.87833333333333341</v>
      </c>
      <c r="N7" s="238">
        <f t="shared" si="30"/>
        <v>0.89055555555555566</v>
      </c>
      <c r="O7" s="238">
        <f t="shared" si="30"/>
        <v>0.89111111111111108</v>
      </c>
      <c r="P7" s="238">
        <f t="shared" si="30"/>
        <v>0.89166666666666672</v>
      </c>
      <c r="Q7" s="238">
        <f t="shared" si="30"/>
        <v>0.89222222222222214</v>
      </c>
      <c r="R7" s="238">
        <f t="shared" si="30"/>
        <v>0.89999999999999991</v>
      </c>
      <c r="S7" s="238">
        <f t="shared" si="30"/>
        <v>0.9044444444444445</v>
      </c>
      <c r="T7" s="238">
        <f t="shared" si="30"/>
        <v>0.92333333333333334</v>
      </c>
      <c r="U7" s="238">
        <f t="shared" si="30"/>
        <v>0.93833333333333335</v>
      </c>
      <c r="V7" s="238">
        <f t="shared" si="30"/>
        <v>0.93888888888888877</v>
      </c>
      <c r="W7" s="238">
        <f t="shared" ref="W7" si="31">(W6-0)/18</f>
        <v>0.94166666666666665</v>
      </c>
      <c r="X7" s="238">
        <f t="shared" ref="X7" si="32">(X6-0)/18</f>
        <v>0.94444444444444442</v>
      </c>
      <c r="Y7" s="238">
        <f t="shared" ref="Y7" si="33">(Y6-0)/18</f>
        <v>0.9472222222222223</v>
      </c>
      <c r="Z7" s="238">
        <f t="shared" ref="Z7" si="34">(Z6-0)/18</f>
        <v>0.95000000000000007</v>
      </c>
      <c r="AA7" s="238">
        <f t="shared" ref="AA7" si="35">(AA6-0)/18</f>
        <v>0.95277777777777795</v>
      </c>
      <c r="AB7" s="238">
        <f t="shared" ref="AB7" si="36">(AB6-0)/18</f>
        <v>0.95555555555555571</v>
      </c>
      <c r="AC7" s="238">
        <f t="shared" ref="AC7" si="37">(AC6-0)/18</f>
        <v>0.95833333333333348</v>
      </c>
      <c r="AD7" s="238">
        <f t="shared" ref="AD7" si="38">(AD6-0)/18</f>
        <v>0.96111111111111136</v>
      </c>
      <c r="AE7" s="238">
        <f t="shared" ref="AE7" si="39">(AE6-0)/18</f>
        <v>0.96666666666666701</v>
      </c>
      <c r="AF7" s="238">
        <f t="shared" ref="AF7" si="40">(AF6-0)/18</f>
        <v>0.97222222222222265</v>
      </c>
      <c r="AG7" s="238">
        <f t="shared" ref="AG7" si="41">(AG6-0)/18</f>
        <v>0.9777777777777783</v>
      </c>
      <c r="AH7" s="238">
        <f t="shared" ref="AH7" si="42">(AH6-0)/18</f>
        <v>0.98333333333333384</v>
      </c>
      <c r="AI7" s="238">
        <f t="shared" ref="AI7" si="43">(AI6-0)/18</f>
        <v>0.98888888888888948</v>
      </c>
      <c r="AJ7" s="238">
        <f t="shared" ref="AJ7" si="44">(AJ6-0)/18</f>
        <v>0.99166666666666736</v>
      </c>
      <c r="AK7" s="238">
        <f t="shared" ref="AK7" si="45">(AK6-0)/18</f>
        <v>0.99444444444444513</v>
      </c>
      <c r="AL7" s="238">
        <f t="shared" ref="AL7" si="46">(AL6-0)/18</f>
        <v>0.99722222222222301</v>
      </c>
      <c r="AM7" s="238">
        <f t="shared" ref="AM7" si="47">(AM6-0)/18</f>
        <v>1.0000000000000009</v>
      </c>
      <c r="AN7" s="238">
        <f t="shared" ref="AN7" si="48">(AN6-0)/18</f>
        <v>1.0000000000000009</v>
      </c>
      <c r="AO7" s="238">
        <f t="shared" ref="AO7" si="49">(AO6-0)/18</f>
        <v>1.0000000000000009</v>
      </c>
      <c r="AP7" s="238">
        <f t="shared" ref="AP7" si="50">(AP6-0)/18</f>
        <v>1.0000000000000009</v>
      </c>
      <c r="AQ7" s="238">
        <f t="shared" ref="AQ7" si="51">(AQ6-0)/18</f>
        <v>1.0000000000000009</v>
      </c>
      <c r="AR7" s="238">
        <f t="shared" ref="AR7" si="52">(AR6-0)/18</f>
        <v>1.0000000000000009</v>
      </c>
      <c r="AS7" s="238">
        <f t="shared" ref="AS7" si="53">(AS6-0)/18</f>
        <v>1.0000000000000009</v>
      </c>
    </row>
    <row r="8" spans="1:45" s="220" customFormat="1" ht="14.25" customHeight="1">
      <c r="A8" s="217"/>
      <c r="B8" s="218" t="s">
        <v>6515</v>
      </c>
      <c r="C8" s="219"/>
      <c r="D8" s="219"/>
      <c r="E8" s="219"/>
      <c r="F8" s="219"/>
      <c r="G8" s="219"/>
      <c r="H8" s="219"/>
      <c r="I8" s="219"/>
      <c r="J8" s="239">
        <f>AVERAGE(J7,J5)</f>
        <v>0.76238888888888889</v>
      </c>
      <c r="K8" s="239">
        <f t="shared" ref="K8:V8" si="54">AVERAGE(K7,K5)</f>
        <v>0.79894444444444446</v>
      </c>
      <c r="L8" s="239">
        <f t="shared" si="54"/>
        <v>0.80988888888888888</v>
      </c>
      <c r="M8" s="239">
        <f t="shared" si="54"/>
        <v>0.82483333333333331</v>
      </c>
      <c r="N8" s="239">
        <f t="shared" si="54"/>
        <v>0.83361111111111119</v>
      </c>
      <c r="O8" s="239">
        <f t="shared" si="54"/>
        <v>0.8342222222222222</v>
      </c>
      <c r="P8" s="239">
        <f t="shared" si="54"/>
        <v>0.83483333333333332</v>
      </c>
      <c r="Q8" s="239">
        <f t="shared" si="54"/>
        <v>0.83544444444444443</v>
      </c>
      <c r="R8" s="239">
        <f t="shared" si="54"/>
        <v>0.83966666666666656</v>
      </c>
      <c r="S8" s="239">
        <f t="shared" si="54"/>
        <v>0.85022222222222221</v>
      </c>
      <c r="T8" s="239">
        <f t="shared" si="54"/>
        <v>0.86833333333333329</v>
      </c>
      <c r="U8" s="239">
        <f t="shared" si="54"/>
        <v>0.88616666666666666</v>
      </c>
      <c r="V8" s="239">
        <f t="shared" si="54"/>
        <v>0.88677777777777766</v>
      </c>
      <c r="W8" s="239">
        <f t="shared" ref="W8" si="55">AVERAGE(W7,W5)</f>
        <v>0.89025333333333323</v>
      </c>
      <c r="X8" s="239">
        <f t="shared" ref="X8" si="56">AVERAGE(X7,X5)</f>
        <v>0.89373932222222208</v>
      </c>
      <c r="Y8" s="239">
        <f t="shared" ref="Y8" si="57">AVERAGE(Y7,Y5)</f>
        <v>0.89723579661111097</v>
      </c>
      <c r="Z8" s="239">
        <f t="shared" ref="Z8" si="58">AVERAGE(Z7,Z5)</f>
        <v>0.90074280892749981</v>
      </c>
      <c r="AA8" s="239">
        <f t="shared" ref="AA8" si="59">AVERAGE(AA7,AA5)</f>
        <v>0.90426041186102624</v>
      </c>
      <c r="AB8" s="239">
        <f t="shared" ref="AB8" si="60">AVERAGE(AB7,AB5)</f>
        <v>0.90778865836477574</v>
      </c>
      <c r="AC8" s="239">
        <f t="shared" ref="AC8" si="61">AVERAGE(AC7,AC5)</f>
        <v>0.91132760165659954</v>
      </c>
      <c r="AD8" s="239">
        <f t="shared" ref="AD8" si="62">AVERAGE(AD7,AD5)</f>
        <v>0.91487729522043804</v>
      </c>
      <c r="AE8" s="239">
        <f t="shared" ref="AE8" si="63">AVERAGE(AE7,AE5)</f>
        <v>0.92199829039486469</v>
      </c>
      <c r="AF8" s="239">
        <f t="shared" ref="AF8" si="64">AVERAGE(AF7,AF5)</f>
        <v>0.92916271774325787</v>
      </c>
      <c r="AG8" s="239">
        <f t="shared" ref="AG8" si="65">AVERAGE(AG7,AG5)</f>
        <v>0.93637101158735714</v>
      </c>
      <c r="AH8" s="239">
        <f t="shared" ref="AH8" si="66">AVERAGE(AH7,AH5)</f>
        <v>0.94362361059211963</v>
      </c>
      <c r="AI8" s="239">
        <f t="shared" ref="AI8" si="67">AVERAGE(AI7,AI5)</f>
        <v>0.95092095780915198</v>
      </c>
      <c r="AJ8" s="239">
        <f t="shared" ref="AJ8" si="68">AVERAGE(AJ7,AJ5)</f>
        <v>0.95459222926486431</v>
      </c>
      <c r="AK8" s="239">
        <f t="shared" ref="AK8" si="69">AVERAGE(AK7,AK5)</f>
        <v>0.95827491263341091</v>
      </c>
      <c r="AL8" s="239">
        <f t="shared" ref="AL8" si="70">AVERAGE(AL7,AL5)</f>
        <v>0.96196906497435575</v>
      </c>
      <c r="AM8" s="239">
        <f t="shared" ref="AM8" si="71">AVERAGE(AM7,AM5)</f>
        <v>0.96567474363256078</v>
      </c>
      <c r="AN8" s="239">
        <f t="shared" ref="AN8" si="72">AVERAGE(AN7,AN5)</f>
        <v>0.96800311735072353</v>
      </c>
      <c r="AO8" s="239">
        <f t="shared" ref="AO8" si="73">AVERAGE(AO7,AO5)</f>
        <v>0.9703431329374772</v>
      </c>
      <c r="AP8" s="239">
        <f t="shared" ref="AP8" si="74">AVERAGE(AP7,AP5)</f>
        <v>0.97269484860216449</v>
      </c>
      <c r="AQ8" s="239">
        <f t="shared" ref="AQ8" si="75">AVERAGE(AQ7,AQ5)</f>
        <v>0.97505832284517524</v>
      </c>
      <c r="AR8" s="239">
        <f t="shared" ref="AR8" si="76">AVERAGE(AR7,AR5)</f>
        <v>0.97743361445940113</v>
      </c>
      <c r="AS8" s="239">
        <f t="shared" ref="AS8" si="77">AVERAGE(AS7,AS5)</f>
        <v>0.97982078253169802</v>
      </c>
    </row>
    <row r="9" spans="1:45" ht="14.25" customHeight="1">
      <c r="A9" s="156"/>
      <c r="B9" s="203" t="s">
        <v>6500</v>
      </c>
      <c r="C9" s="205"/>
      <c r="D9" s="205"/>
      <c r="E9" s="205"/>
      <c r="F9" s="205"/>
      <c r="G9" s="205"/>
      <c r="H9" s="205"/>
      <c r="I9" s="205"/>
      <c r="J9" s="206">
        <v>72.760000000000005</v>
      </c>
      <c r="K9" s="204">
        <v>72.81</v>
      </c>
      <c r="L9" s="207">
        <v>72.87</v>
      </c>
      <c r="M9" s="207">
        <v>72.92</v>
      </c>
      <c r="N9" s="207">
        <v>72.94</v>
      </c>
      <c r="O9" s="207">
        <v>72.94</v>
      </c>
      <c r="P9" s="207">
        <v>72.98</v>
      </c>
      <c r="Q9" s="207">
        <v>73.02</v>
      </c>
      <c r="R9" s="207">
        <v>73.260000000000005</v>
      </c>
      <c r="S9" s="207">
        <v>73.52</v>
      </c>
      <c r="T9" s="207">
        <v>73.77</v>
      </c>
      <c r="U9" s="207">
        <v>73.83</v>
      </c>
      <c r="V9" s="207">
        <v>73.930000000000007</v>
      </c>
      <c r="W9" s="207">
        <v>73.972909090909098</v>
      </c>
      <c r="X9" s="207">
        <v>74.089909090909103</v>
      </c>
      <c r="Y9" s="207">
        <v>74.206909090909093</v>
      </c>
      <c r="Z9" s="207">
        <v>74.323909090909098</v>
      </c>
      <c r="AA9" s="207">
        <v>74.440909090909102</v>
      </c>
      <c r="AB9" s="207">
        <v>74.557909090909106</v>
      </c>
      <c r="AC9" s="207">
        <v>74.674909090909097</v>
      </c>
      <c r="AD9" s="207">
        <v>74.791909090909101</v>
      </c>
      <c r="AE9" s="207">
        <v>74.908909090909106</v>
      </c>
      <c r="AF9" s="207">
        <v>75.025909090909096</v>
      </c>
      <c r="AG9" s="207">
        <v>75.1429090909091</v>
      </c>
      <c r="AH9" s="207">
        <v>75.259909090909105</v>
      </c>
      <c r="AI9" s="207">
        <v>75.376909090909095</v>
      </c>
      <c r="AJ9" s="207">
        <v>75.493909090909099</v>
      </c>
      <c r="AK9" s="207">
        <v>75.610909090909104</v>
      </c>
      <c r="AL9" s="207">
        <v>75.727909090909094</v>
      </c>
      <c r="AM9" s="207">
        <v>75.844909090909098</v>
      </c>
      <c r="AN9" s="207">
        <v>75.961909090909103</v>
      </c>
      <c r="AO9" s="207">
        <v>76.078909090909093</v>
      </c>
      <c r="AP9" s="207">
        <v>76.195909090909097</v>
      </c>
      <c r="AQ9" s="207">
        <v>76.312909090909102</v>
      </c>
      <c r="AR9" s="207">
        <v>76.429909090909106</v>
      </c>
      <c r="AS9" s="207">
        <v>76.546909090909097</v>
      </c>
    </row>
    <row r="10" spans="1:45" s="220" customFormat="1" ht="14.25" customHeight="1">
      <c r="A10" s="217"/>
      <c r="B10" s="218" t="s">
        <v>6516</v>
      </c>
      <c r="C10" s="219"/>
      <c r="D10" s="219"/>
      <c r="E10" s="219"/>
      <c r="F10" s="219"/>
      <c r="G10" s="219"/>
      <c r="H10" s="219"/>
      <c r="I10" s="219"/>
      <c r="J10" s="240">
        <f>(J9-20)/65</f>
        <v>0.81169230769230782</v>
      </c>
      <c r="K10" s="240">
        <f t="shared" ref="K10:AS10" si="78">(K9-20)/65</f>
        <v>0.81246153846153846</v>
      </c>
      <c r="L10" s="240">
        <f t="shared" si="78"/>
        <v>0.81338461538461548</v>
      </c>
      <c r="M10" s="240">
        <f t="shared" si="78"/>
        <v>0.81415384615384623</v>
      </c>
      <c r="N10" s="240">
        <f t="shared" si="78"/>
        <v>0.81446153846153846</v>
      </c>
      <c r="O10" s="240">
        <f t="shared" si="78"/>
        <v>0.81446153846153846</v>
      </c>
      <c r="P10" s="240">
        <f t="shared" si="78"/>
        <v>0.81507692307692314</v>
      </c>
      <c r="Q10" s="240">
        <f t="shared" si="78"/>
        <v>0.81569230769230761</v>
      </c>
      <c r="R10" s="240">
        <f t="shared" si="78"/>
        <v>0.81938461538461549</v>
      </c>
      <c r="S10" s="240">
        <f t="shared" si="78"/>
        <v>0.82338461538461527</v>
      </c>
      <c r="T10" s="240">
        <f t="shared" si="78"/>
        <v>0.82723076923076921</v>
      </c>
      <c r="U10" s="240">
        <f t="shared" si="78"/>
        <v>0.82815384615384613</v>
      </c>
      <c r="V10" s="240">
        <f t="shared" si="78"/>
        <v>0.82969230769230784</v>
      </c>
      <c r="W10" s="240">
        <f t="shared" si="78"/>
        <v>0.83035244755244764</v>
      </c>
      <c r="X10" s="240">
        <f t="shared" si="78"/>
        <v>0.83215244755244777</v>
      </c>
      <c r="Y10" s="240">
        <f t="shared" si="78"/>
        <v>0.83395244755244757</v>
      </c>
      <c r="Z10" s="240">
        <f t="shared" si="78"/>
        <v>0.83575244755244771</v>
      </c>
      <c r="AA10" s="240">
        <f t="shared" si="78"/>
        <v>0.83755244755244773</v>
      </c>
      <c r="AB10" s="240">
        <f t="shared" si="78"/>
        <v>0.83935244755244776</v>
      </c>
      <c r="AC10" s="240">
        <f t="shared" si="78"/>
        <v>0.84115244755244767</v>
      </c>
      <c r="AD10" s="240">
        <f t="shared" si="78"/>
        <v>0.84295244755244769</v>
      </c>
      <c r="AE10" s="240">
        <f t="shared" si="78"/>
        <v>0.84475244755244783</v>
      </c>
      <c r="AF10" s="240">
        <f t="shared" si="78"/>
        <v>0.84655244755244763</v>
      </c>
      <c r="AG10" s="240">
        <f t="shared" si="78"/>
        <v>0.84835244755244765</v>
      </c>
      <c r="AH10" s="240">
        <f t="shared" si="78"/>
        <v>0.85015244755244779</v>
      </c>
      <c r="AI10" s="240">
        <f t="shared" si="78"/>
        <v>0.85195244755244759</v>
      </c>
      <c r="AJ10" s="240">
        <f t="shared" si="78"/>
        <v>0.85375244755244772</v>
      </c>
      <c r="AK10" s="240">
        <f t="shared" si="78"/>
        <v>0.85555244755244775</v>
      </c>
      <c r="AL10" s="240">
        <f t="shared" si="78"/>
        <v>0.85735244755244755</v>
      </c>
      <c r="AM10" s="240">
        <f t="shared" si="78"/>
        <v>0.85915244755244768</v>
      </c>
      <c r="AN10" s="240">
        <f t="shared" si="78"/>
        <v>0.86095244755244771</v>
      </c>
      <c r="AO10" s="240">
        <f t="shared" si="78"/>
        <v>0.86275244755244762</v>
      </c>
      <c r="AP10" s="240">
        <f t="shared" si="78"/>
        <v>0.86455244755244764</v>
      </c>
      <c r="AQ10" s="240">
        <f t="shared" si="78"/>
        <v>0.86635244755244767</v>
      </c>
      <c r="AR10" s="240">
        <f t="shared" si="78"/>
        <v>0.8681524475524478</v>
      </c>
      <c r="AS10" s="240">
        <f t="shared" si="78"/>
        <v>0.86995244755244761</v>
      </c>
    </row>
    <row r="11" spans="1:45" ht="14.25" customHeight="1">
      <c r="A11" s="156"/>
      <c r="B11" s="157" t="s">
        <v>6501</v>
      </c>
      <c r="C11" s="205"/>
      <c r="D11" s="205"/>
      <c r="E11" s="205"/>
      <c r="F11" s="205"/>
      <c r="G11" s="205"/>
      <c r="H11" s="205"/>
      <c r="I11" s="205"/>
      <c r="J11" s="206">
        <v>12547000</v>
      </c>
      <c r="K11" s="204">
        <v>12607000</v>
      </c>
      <c r="L11" s="204">
        <v>12788000</v>
      </c>
      <c r="M11" s="204">
        <v>13303000</v>
      </c>
      <c r="N11" s="204">
        <v>13430000</v>
      </c>
      <c r="O11" s="204">
        <v>13558000</v>
      </c>
      <c r="P11" s="204">
        <v>13828000</v>
      </c>
      <c r="Q11" s="204">
        <v>13995000</v>
      </c>
      <c r="R11" s="204">
        <v>14168000</v>
      </c>
      <c r="S11" s="204">
        <v>14392000</v>
      </c>
      <c r="T11" s="209">
        <v>14335000</v>
      </c>
      <c r="U11" s="204">
        <v>14356000</v>
      </c>
      <c r="V11" s="204">
        <v>14765000</v>
      </c>
      <c r="W11" s="206">
        <v>14983269.2307692</v>
      </c>
      <c r="X11" s="204">
        <v>15166901.0989011</v>
      </c>
      <c r="Y11" s="204">
        <v>15350532.967033001</v>
      </c>
      <c r="Z11" s="204">
        <v>15534164.8351648</v>
      </c>
      <c r="AA11" s="204">
        <v>15717796.7032967</v>
      </c>
      <c r="AB11" s="204">
        <v>15901428.571428601</v>
      </c>
      <c r="AC11" s="204">
        <v>16085060.4395604</v>
      </c>
      <c r="AD11" s="204">
        <v>16268692.307692301</v>
      </c>
      <c r="AE11" s="204">
        <v>16452324.175824201</v>
      </c>
      <c r="AF11" s="204">
        <v>16635956.043956</v>
      </c>
      <c r="AG11" s="209">
        <v>16819587.912087899</v>
      </c>
      <c r="AH11" s="204">
        <v>17003219.780219801</v>
      </c>
      <c r="AI11" s="204">
        <v>17186851.648351599</v>
      </c>
      <c r="AJ11" s="206">
        <v>17370483.516483501</v>
      </c>
      <c r="AK11" s="204">
        <v>17554115.384615399</v>
      </c>
      <c r="AL11" s="204">
        <v>17737747.252747301</v>
      </c>
      <c r="AM11" s="204">
        <v>17921379.120879099</v>
      </c>
      <c r="AN11" s="204">
        <v>18105010.989011001</v>
      </c>
      <c r="AO11" s="204">
        <v>18288642.857142899</v>
      </c>
      <c r="AP11" s="204">
        <v>18472274.725274701</v>
      </c>
      <c r="AQ11" s="204">
        <v>18655906.593406599</v>
      </c>
      <c r="AR11" s="204">
        <v>18839538.461538501</v>
      </c>
      <c r="AS11" s="204">
        <v>19023170.329670299</v>
      </c>
    </row>
    <row r="12" spans="1:45" s="220" customFormat="1" ht="14.25" customHeight="1">
      <c r="A12" s="225"/>
      <c r="B12" s="226" t="s">
        <v>6517</v>
      </c>
      <c r="C12" s="227"/>
      <c r="D12" s="227"/>
      <c r="E12" s="227"/>
      <c r="F12" s="227"/>
      <c r="G12" s="227"/>
      <c r="H12" s="227"/>
      <c r="I12" s="227"/>
      <c r="J12" s="240">
        <f>(LN(J11)-LN(1007436))/(LN(26572352)-LN(1007436))</f>
        <v>0.77069573214637599</v>
      </c>
      <c r="K12" s="240">
        <f t="shared" ref="K12:AS12" si="79">(LN(K11)-LN(1007436))/(LN(26572352)-LN(1007436))</f>
        <v>0.77215354003644554</v>
      </c>
      <c r="L12" s="240">
        <f t="shared" si="79"/>
        <v>0.77650959138802678</v>
      </c>
      <c r="M12" s="240">
        <f t="shared" si="79"/>
        <v>0.78857461552063179</v>
      </c>
      <c r="N12" s="240">
        <f t="shared" si="79"/>
        <v>0.79147806697306333</v>
      </c>
      <c r="O12" s="240">
        <f t="shared" si="79"/>
        <v>0.79437673048418922</v>
      </c>
      <c r="P12" s="240">
        <f t="shared" si="79"/>
        <v>0.80040238893505322</v>
      </c>
      <c r="Q12" s="240">
        <f t="shared" si="79"/>
        <v>0.80407075789372062</v>
      </c>
      <c r="R12" s="240">
        <f t="shared" si="79"/>
        <v>0.807825048869943</v>
      </c>
      <c r="S12" s="240">
        <f t="shared" si="79"/>
        <v>0.81261856286424927</v>
      </c>
      <c r="T12" s="240">
        <f t="shared" si="79"/>
        <v>0.81140589901729443</v>
      </c>
      <c r="U12" s="240">
        <f t="shared" si="79"/>
        <v>0.8118532299863811</v>
      </c>
      <c r="V12" s="240">
        <f t="shared" si="79"/>
        <v>0.8204374504144557</v>
      </c>
      <c r="W12" s="240">
        <f t="shared" si="79"/>
        <v>0.82492174244144711</v>
      </c>
      <c r="X12" s="240">
        <f t="shared" si="79"/>
        <v>0.82864410723160287</v>
      </c>
      <c r="Y12" s="240">
        <f t="shared" si="79"/>
        <v>0.83232167393031342</v>
      </c>
      <c r="Z12" s="240">
        <f t="shared" si="79"/>
        <v>0.83595550800392782</v>
      </c>
      <c r="AA12" s="240">
        <f t="shared" si="79"/>
        <v>0.83954663735391166</v>
      </c>
      <c r="AB12" s="240">
        <f t="shared" si="79"/>
        <v>0.84309605406223298</v>
      </c>
      <c r="AC12" s="240">
        <f t="shared" si="79"/>
        <v>0.8466047160365523</v>
      </c>
      <c r="AD12" s="240">
        <f t="shared" si="79"/>
        <v>0.85007354856203321</v>
      </c>
      <c r="AE12" s="240">
        <f t="shared" si="79"/>
        <v>0.8535034457660432</v>
      </c>
      <c r="AF12" s="240">
        <f t="shared" si="79"/>
        <v>0.85689527200157423</v>
      </c>
      <c r="AG12" s="240">
        <f t="shared" si="79"/>
        <v>0.8602498631547314</v>
      </c>
      <c r="AH12" s="240">
        <f t="shared" si="79"/>
        <v>0.86356802788120857</v>
      </c>
      <c r="AI12" s="240">
        <f t="shared" si="79"/>
        <v>0.86685054877636858</v>
      </c>
      <c r="AJ12" s="240">
        <f t="shared" si="79"/>
        <v>0.87009818348314227</v>
      </c>
      <c r="AK12" s="240">
        <f t="shared" si="79"/>
        <v>0.87331166574166241</v>
      </c>
      <c r="AL12" s="240">
        <f t="shared" si="79"/>
        <v>0.87649170638428342</v>
      </c>
      <c r="AM12" s="240">
        <f t="shared" si="79"/>
        <v>0.87963899427936221</v>
      </c>
      <c r="AN12" s="240">
        <f t="shared" si="79"/>
        <v>0.88275419722693449</v>
      </c>
      <c r="AO12" s="240">
        <f t="shared" si="79"/>
        <v>0.88583796280917271</v>
      </c>
      <c r="AP12" s="240">
        <f t="shared" si="79"/>
        <v>0.88889091919838858</v>
      </c>
      <c r="AQ12" s="240">
        <f t="shared" si="79"/>
        <v>0.89191367592505499</v>
      </c>
      <c r="AR12" s="240">
        <f t="shared" si="79"/>
        <v>0.89490682460821036</v>
      </c>
      <c r="AS12" s="240">
        <f t="shared" si="79"/>
        <v>0.89787093965044207</v>
      </c>
    </row>
    <row r="13" spans="1:45" s="236" customFormat="1" ht="14.25" customHeight="1">
      <c r="A13" s="230"/>
      <c r="B13" s="231"/>
      <c r="C13" s="232"/>
      <c r="D13" s="232"/>
      <c r="E13" s="232"/>
      <c r="F13" s="232"/>
      <c r="G13" s="232"/>
      <c r="H13" s="232"/>
      <c r="I13" s="232"/>
      <c r="J13" s="233"/>
      <c r="K13" s="234"/>
      <c r="L13" s="234"/>
      <c r="M13" s="234"/>
      <c r="N13" s="234"/>
      <c r="O13" s="234"/>
      <c r="P13" s="234"/>
      <c r="Q13" s="234"/>
      <c r="R13" s="234"/>
      <c r="S13" s="234"/>
      <c r="T13" s="235"/>
      <c r="U13" s="234"/>
      <c r="V13" s="234"/>
      <c r="W13" s="245"/>
      <c r="X13" s="245"/>
      <c r="Y13" s="245"/>
      <c r="Z13" s="245"/>
      <c r="AA13" s="245"/>
      <c r="AB13" s="245"/>
      <c r="AC13" s="245"/>
      <c r="AD13" s="245"/>
      <c r="AE13" s="245"/>
      <c r="AF13" s="245"/>
      <c r="AG13" s="245"/>
      <c r="AH13" s="245"/>
      <c r="AI13" s="245"/>
      <c r="AJ13" s="245"/>
      <c r="AK13" s="245"/>
      <c r="AL13" s="245"/>
      <c r="AM13" s="245"/>
      <c r="AN13" s="245"/>
      <c r="AO13" s="245"/>
      <c r="AP13" s="245"/>
      <c r="AQ13" s="245"/>
      <c r="AR13" s="245"/>
      <c r="AS13" s="245"/>
    </row>
    <row r="14" spans="1:45" s="236" customFormat="1" ht="14.25" customHeight="1">
      <c r="A14" s="230"/>
      <c r="B14" s="218" t="s">
        <v>6515</v>
      </c>
      <c r="C14" s="232"/>
      <c r="D14" s="232"/>
      <c r="E14" s="232"/>
      <c r="F14" s="232"/>
      <c r="G14" s="232"/>
      <c r="H14" s="232"/>
      <c r="I14" s="232"/>
      <c r="J14" s="241">
        <f>J8*100</f>
        <v>76.238888888888894</v>
      </c>
      <c r="K14" s="241">
        <f>K8*100</f>
        <v>79.894444444444446</v>
      </c>
      <c r="L14" s="241">
        <f t="shared" ref="L14:V14" si="80">L8*100</f>
        <v>80.988888888888894</v>
      </c>
      <c r="M14" s="241">
        <f t="shared" si="80"/>
        <v>82.483333333333334</v>
      </c>
      <c r="N14" s="241">
        <f t="shared" si="80"/>
        <v>83.361111111111114</v>
      </c>
      <c r="O14" s="241">
        <f t="shared" si="80"/>
        <v>83.422222222222217</v>
      </c>
      <c r="P14" s="241">
        <f t="shared" si="80"/>
        <v>83.483333333333334</v>
      </c>
      <c r="Q14" s="241">
        <f t="shared" si="80"/>
        <v>83.544444444444437</v>
      </c>
      <c r="R14" s="241">
        <f t="shared" si="80"/>
        <v>83.966666666666654</v>
      </c>
      <c r="S14" s="241">
        <f t="shared" si="80"/>
        <v>85.022222222222226</v>
      </c>
      <c r="T14" s="241">
        <f t="shared" si="80"/>
        <v>86.833333333333329</v>
      </c>
      <c r="U14" s="241">
        <f t="shared" si="80"/>
        <v>88.61666666666666</v>
      </c>
      <c r="V14" s="241">
        <f t="shared" si="80"/>
        <v>88.677777777777763</v>
      </c>
      <c r="W14" s="241">
        <f t="shared" ref="W14:AS14" si="81">W8*100</f>
        <v>89.025333333333322</v>
      </c>
      <c r="X14" s="241">
        <f t="shared" si="81"/>
        <v>89.373932222222209</v>
      </c>
      <c r="Y14" s="241">
        <f t="shared" si="81"/>
        <v>89.723579661111103</v>
      </c>
      <c r="Z14" s="241">
        <f t="shared" si="81"/>
        <v>90.074280892749982</v>
      </c>
      <c r="AA14" s="241">
        <f t="shared" si="81"/>
        <v>90.426041186102623</v>
      </c>
      <c r="AB14" s="241">
        <f t="shared" si="81"/>
        <v>90.778865836477578</v>
      </c>
      <c r="AC14" s="241">
        <f t="shared" si="81"/>
        <v>91.13276016565996</v>
      </c>
      <c r="AD14" s="241">
        <f t="shared" si="81"/>
        <v>91.487729522043807</v>
      </c>
      <c r="AE14" s="241">
        <f t="shared" si="81"/>
        <v>92.199829039486474</v>
      </c>
      <c r="AF14" s="241">
        <f t="shared" si="81"/>
        <v>92.916271774325793</v>
      </c>
      <c r="AG14" s="241">
        <f t="shared" si="81"/>
        <v>93.637101158735717</v>
      </c>
      <c r="AH14" s="241">
        <f t="shared" si="81"/>
        <v>94.362361059211963</v>
      </c>
      <c r="AI14" s="241">
        <f t="shared" si="81"/>
        <v>95.092095780915201</v>
      </c>
      <c r="AJ14" s="241">
        <f t="shared" si="81"/>
        <v>95.459222926486433</v>
      </c>
      <c r="AK14" s="241">
        <f t="shared" si="81"/>
        <v>95.827491263341088</v>
      </c>
      <c r="AL14" s="241">
        <f t="shared" si="81"/>
        <v>96.196906497435577</v>
      </c>
      <c r="AM14" s="241">
        <f t="shared" si="81"/>
        <v>96.567474363256082</v>
      </c>
      <c r="AN14" s="241">
        <f t="shared" si="81"/>
        <v>96.800311735072356</v>
      </c>
      <c r="AO14" s="241">
        <f t="shared" si="81"/>
        <v>97.034313293747715</v>
      </c>
      <c r="AP14" s="241">
        <f t="shared" si="81"/>
        <v>97.269484860216451</v>
      </c>
      <c r="AQ14" s="241">
        <f t="shared" si="81"/>
        <v>97.505832284517524</v>
      </c>
      <c r="AR14" s="241">
        <f t="shared" si="81"/>
        <v>97.74336144594011</v>
      </c>
      <c r="AS14" s="241">
        <f t="shared" si="81"/>
        <v>97.982078253169803</v>
      </c>
    </row>
    <row r="15" spans="1:45" s="236" customFormat="1" ht="14.25" customHeight="1">
      <c r="A15" s="230"/>
      <c r="B15" s="218" t="s">
        <v>6516</v>
      </c>
      <c r="C15" s="232"/>
      <c r="D15" s="232"/>
      <c r="E15" s="232"/>
      <c r="F15" s="232"/>
      <c r="G15" s="232"/>
      <c r="H15" s="232"/>
      <c r="I15" s="232"/>
      <c r="J15" s="241">
        <f>J10*100</f>
        <v>81.169230769230779</v>
      </c>
      <c r="K15" s="241">
        <f>K10*100</f>
        <v>81.246153846153845</v>
      </c>
      <c r="L15" s="241">
        <f t="shared" ref="L15:V15" si="82">L10*100</f>
        <v>81.338461538461544</v>
      </c>
      <c r="M15" s="241">
        <f t="shared" si="82"/>
        <v>81.415384615384625</v>
      </c>
      <c r="N15" s="241">
        <f t="shared" si="82"/>
        <v>81.446153846153848</v>
      </c>
      <c r="O15" s="241">
        <f t="shared" si="82"/>
        <v>81.446153846153848</v>
      </c>
      <c r="P15" s="241">
        <f t="shared" si="82"/>
        <v>81.507692307692309</v>
      </c>
      <c r="Q15" s="241">
        <f t="shared" si="82"/>
        <v>81.569230769230757</v>
      </c>
      <c r="R15" s="241">
        <f t="shared" si="82"/>
        <v>81.938461538461553</v>
      </c>
      <c r="S15" s="241">
        <f t="shared" si="82"/>
        <v>82.33846153846153</v>
      </c>
      <c r="T15" s="241">
        <f t="shared" si="82"/>
        <v>82.723076923076917</v>
      </c>
      <c r="U15" s="241">
        <f t="shared" si="82"/>
        <v>82.815384615384616</v>
      </c>
      <c r="V15" s="241">
        <f t="shared" si="82"/>
        <v>82.969230769230791</v>
      </c>
      <c r="W15" s="241">
        <f t="shared" ref="W15:AS15" si="83">W10*100</f>
        <v>83.035244755244761</v>
      </c>
      <c r="X15" s="241">
        <f t="shared" si="83"/>
        <v>83.215244755244782</v>
      </c>
      <c r="Y15" s="241">
        <f t="shared" si="83"/>
        <v>83.395244755244761</v>
      </c>
      <c r="Z15" s="241">
        <f t="shared" si="83"/>
        <v>83.575244755244768</v>
      </c>
      <c r="AA15" s="241">
        <f t="shared" si="83"/>
        <v>83.755244755244775</v>
      </c>
      <c r="AB15" s="241">
        <f t="shared" si="83"/>
        <v>83.935244755244781</v>
      </c>
      <c r="AC15" s="241">
        <f t="shared" si="83"/>
        <v>84.11524475524476</v>
      </c>
      <c r="AD15" s="241">
        <f t="shared" si="83"/>
        <v>84.295244755244767</v>
      </c>
      <c r="AE15" s="241">
        <f t="shared" si="83"/>
        <v>84.475244755244788</v>
      </c>
      <c r="AF15" s="241">
        <f t="shared" si="83"/>
        <v>84.655244755244766</v>
      </c>
      <c r="AG15" s="241">
        <f t="shared" si="83"/>
        <v>84.835244755244759</v>
      </c>
      <c r="AH15" s="241">
        <f t="shared" si="83"/>
        <v>85.01524475524478</v>
      </c>
      <c r="AI15" s="241">
        <f t="shared" si="83"/>
        <v>85.195244755244758</v>
      </c>
      <c r="AJ15" s="241">
        <f t="shared" si="83"/>
        <v>85.375244755244779</v>
      </c>
      <c r="AK15" s="241">
        <f t="shared" si="83"/>
        <v>85.555244755244772</v>
      </c>
      <c r="AL15" s="241">
        <f t="shared" si="83"/>
        <v>85.73524475524475</v>
      </c>
      <c r="AM15" s="241">
        <f t="shared" si="83"/>
        <v>85.915244755244771</v>
      </c>
      <c r="AN15" s="241">
        <f t="shared" si="83"/>
        <v>86.095244755244778</v>
      </c>
      <c r="AO15" s="241">
        <f t="shared" si="83"/>
        <v>86.275244755244756</v>
      </c>
      <c r="AP15" s="241">
        <f t="shared" si="83"/>
        <v>86.455244755244763</v>
      </c>
      <c r="AQ15" s="241">
        <f t="shared" si="83"/>
        <v>86.63524475524477</v>
      </c>
      <c r="AR15" s="241">
        <f t="shared" si="83"/>
        <v>86.815244755244777</v>
      </c>
      <c r="AS15" s="241">
        <f t="shared" si="83"/>
        <v>86.995244755244755</v>
      </c>
    </row>
    <row r="16" spans="1:45" s="236" customFormat="1" ht="14.25" customHeight="1">
      <c r="A16" s="230"/>
      <c r="B16" s="226" t="s">
        <v>6517</v>
      </c>
      <c r="C16" s="232"/>
      <c r="D16" s="232"/>
      <c r="E16" s="232"/>
      <c r="F16" s="232"/>
      <c r="G16" s="232"/>
      <c r="H16" s="232"/>
      <c r="I16" s="232"/>
      <c r="J16" s="241">
        <f>J12*100</f>
        <v>77.0695732146376</v>
      </c>
      <c r="K16" s="241">
        <f>K12*100</f>
        <v>77.215354003644549</v>
      </c>
      <c r="L16" s="241">
        <f t="shared" ref="L16:V16" si="84">L12*100</f>
        <v>77.650959138802676</v>
      </c>
      <c r="M16" s="241">
        <f t="shared" si="84"/>
        <v>78.857461552063185</v>
      </c>
      <c r="N16" s="241">
        <f t="shared" si="84"/>
        <v>79.147806697306336</v>
      </c>
      <c r="O16" s="241">
        <f t="shared" si="84"/>
        <v>79.437673048418915</v>
      </c>
      <c r="P16" s="241">
        <f t="shared" si="84"/>
        <v>80.040238893505318</v>
      </c>
      <c r="Q16" s="241">
        <f t="shared" si="84"/>
        <v>80.407075789372058</v>
      </c>
      <c r="R16" s="241">
        <f t="shared" si="84"/>
        <v>80.782504886994303</v>
      </c>
      <c r="S16" s="241">
        <f t="shared" si="84"/>
        <v>81.26185628642493</v>
      </c>
      <c r="T16" s="241">
        <f t="shared" si="84"/>
        <v>81.140589901729442</v>
      </c>
      <c r="U16" s="241">
        <f t="shared" si="84"/>
        <v>81.185322998638114</v>
      </c>
      <c r="V16" s="241">
        <f t="shared" si="84"/>
        <v>82.043745041445575</v>
      </c>
      <c r="W16" s="241">
        <f t="shared" ref="W16:AS16" si="85">W12*100</f>
        <v>82.492174244144707</v>
      </c>
      <c r="X16" s="241">
        <f t="shared" si="85"/>
        <v>82.86441072316029</v>
      </c>
      <c r="Y16" s="241">
        <f t="shared" si="85"/>
        <v>83.232167393031347</v>
      </c>
      <c r="Z16" s="241">
        <f t="shared" si="85"/>
        <v>83.595550800392786</v>
      </c>
      <c r="AA16" s="241">
        <f t="shared" si="85"/>
        <v>83.954663735391165</v>
      </c>
      <c r="AB16" s="241">
        <f t="shared" si="85"/>
        <v>84.309605406223298</v>
      </c>
      <c r="AC16" s="241">
        <f t="shared" si="85"/>
        <v>84.660471603655225</v>
      </c>
      <c r="AD16" s="241">
        <f t="shared" si="85"/>
        <v>85.007354856203321</v>
      </c>
      <c r="AE16" s="241">
        <f t="shared" si="85"/>
        <v>85.350344576604314</v>
      </c>
      <c r="AF16" s="241">
        <f t="shared" si="85"/>
        <v>85.689527200157428</v>
      </c>
      <c r="AG16" s="241">
        <f t="shared" si="85"/>
        <v>86.024986315473143</v>
      </c>
      <c r="AH16" s="241">
        <f t="shared" si="85"/>
        <v>86.356802788120859</v>
      </c>
      <c r="AI16" s="241">
        <f t="shared" si="85"/>
        <v>86.685054877636858</v>
      </c>
      <c r="AJ16" s="241">
        <f t="shared" si="85"/>
        <v>87.009818348314226</v>
      </c>
      <c r="AK16" s="241">
        <f t="shared" si="85"/>
        <v>87.331166574166247</v>
      </c>
      <c r="AL16" s="241">
        <f t="shared" si="85"/>
        <v>87.649170638428345</v>
      </c>
      <c r="AM16" s="241">
        <f t="shared" si="85"/>
        <v>87.963899427936227</v>
      </c>
      <c r="AN16" s="241">
        <f t="shared" si="85"/>
        <v>88.275419722693442</v>
      </c>
      <c r="AO16" s="241">
        <f t="shared" si="85"/>
        <v>88.583796280917269</v>
      </c>
      <c r="AP16" s="241">
        <f t="shared" si="85"/>
        <v>88.889091919838862</v>
      </c>
      <c r="AQ16" s="241">
        <f t="shared" si="85"/>
        <v>89.1913675925055</v>
      </c>
      <c r="AR16" s="241">
        <f t="shared" si="85"/>
        <v>89.490682460821034</v>
      </c>
      <c r="AS16" s="241">
        <f t="shared" si="85"/>
        <v>89.787093965044207</v>
      </c>
    </row>
    <row r="17" spans="1:45" s="236" customFormat="1" ht="14.25" customHeight="1">
      <c r="A17" s="230"/>
      <c r="B17" s="231"/>
      <c r="C17" s="232"/>
      <c r="D17" s="232"/>
      <c r="E17" s="232"/>
      <c r="F17" s="232"/>
      <c r="G17" s="232"/>
      <c r="H17" s="232"/>
      <c r="I17" s="232"/>
      <c r="J17" s="241">
        <f>(J14*J15*J16)^(1/3)</f>
        <v>78.129848257018921</v>
      </c>
      <c r="K17" s="241">
        <f>(K14*K15*K16)^(1/3)</f>
        <v>79.434229314899</v>
      </c>
      <c r="L17" s="241">
        <f t="shared" ref="L17:V17" si="86">(L14*L15*L16)^(1/3)</f>
        <v>79.975335935179302</v>
      </c>
      <c r="M17" s="241">
        <f t="shared" si="86"/>
        <v>80.904341062428458</v>
      </c>
      <c r="N17" s="241">
        <f t="shared" si="86"/>
        <v>81.300082531668565</v>
      </c>
      <c r="O17" s="241">
        <f t="shared" si="86"/>
        <v>81.419097285522597</v>
      </c>
      <c r="P17" s="241">
        <f t="shared" si="86"/>
        <v>81.664928269419292</v>
      </c>
      <c r="Q17" s="241">
        <f t="shared" si="86"/>
        <v>81.830034969409454</v>
      </c>
      <c r="R17" s="241">
        <f t="shared" si="86"/>
        <v>82.218713682714395</v>
      </c>
      <c r="S17" s="241">
        <f t="shared" si="86"/>
        <v>82.859182901787705</v>
      </c>
      <c r="T17" s="241">
        <f t="shared" si="86"/>
        <v>83.531530313116619</v>
      </c>
      <c r="U17" s="241">
        <f t="shared" si="86"/>
        <v>84.146227853760621</v>
      </c>
      <c r="V17" s="241">
        <f t="shared" si="86"/>
        <v>84.513440203090511</v>
      </c>
      <c r="W17" s="241">
        <f t="shared" ref="W17:AS17" si="87">(W14*W15*W16)^(1/3)</f>
        <v>84.800082807078098</v>
      </c>
      <c r="X17" s="241">
        <f t="shared" si="87"/>
        <v>85.09955108669746</v>
      </c>
      <c r="Y17" s="241">
        <f t="shared" si="87"/>
        <v>85.39773680059487</v>
      </c>
      <c r="Z17" s="241">
        <f t="shared" si="87"/>
        <v>85.694682646190188</v>
      </c>
      <c r="AA17" s="241">
        <f t="shared" si="87"/>
        <v>85.990429643222512</v>
      </c>
      <c r="AB17" s="241">
        <f t="shared" si="87"/>
        <v>86.285017220838398</v>
      </c>
      <c r="AC17" s="241">
        <f t="shared" si="87"/>
        <v>86.578483299180391</v>
      </c>
      <c r="AD17" s="241">
        <f t="shared" si="87"/>
        <v>86.870864365884316</v>
      </c>
      <c r="AE17" s="241">
        <f t="shared" si="87"/>
        <v>87.27468388377396</v>
      </c>
      <c r="AF17" s="241">
        <f t="shared" si="87"/>
        <v>87.678100124293692</v>
      </c>
      <c r="AG17" s="241">
        <f t="shared" si="87"/>
        <v>88.081147360323044</v>
      </c>
      <c r="AH17" s="241">
        <f t="shared" si="87"/>
        <v>88.483858881350443</v>
      </c>
      <c r="AI17" s="241">
        <f t="shared" si="87"/>
        <v>88.88626704127978</v>
      </c>
      <c r="AJ17" s="241">
        <f t="shared" si="87"/>
        <v>89.174230990297033</v>
      </c>
      <c r="AK17" s="241">
        <f t="shared" si="87"/>
        <v>89.461327724669431</v>
      </c>
      <c r="AL17" s="241">
        <f t="shared" si="87"/>
        <v>89.747584728313569</v>
      </c>
      <c r="AM17" s="241">
        <f t="shared" si="87"/>
        <v>90.033028557593553</v>
      </c>
      <c r="AN17" s="241">
        <f t="shared" si="87"/>
        <v>90.274530279215682</v>
      </c>
      <c r="AO17" s="241">
        <f t="shared" si="87"/>
        <v>90.515288843723496</v>
      </c>
      <c r="AP17" s="241">
        <f t="shared" si="87"/>
        <v>90.755330637544816</v>
      </c>
      <c r="AQ17" s="241">
        <f t="shared" si="87"/>
        <v>90.994681208206885</v>
      </c>
      <c r="AR17" s="241">
        <f t="shared" si="87"/>
        <v>91.23336530062609</v>
      </c>
      <c r="AS17" s="241">
        <f t="shared" si="87"/>
        <v>91.471406891477926</v>
      </c>
    </row>
    <row r="18" spans="1:45" s="236" customFormat="1" ht="14.25" customHeight="1">
      <c r="A18" s="230"/>
      <c r="B18" s="231"/>
      <c r="C18" s="232"/>
      <c r="D18" s="232"/>
      <c r="E18" s="232"/>
      <c r="F18" s="232"/>
      <c r="G18" s="232"/>
      <c r="H18" s="232"/>
      <c r="I18" s="232"/>
      <c r="J18" s="233"/>
      <c r="K18" s="234"/>
      <c r="L18" s="234"/>
      <c r="M18" s="234"/>
      <c r="N18" s="234"/>
      <c r="O18" s="234"/>
      <c r="P18" s="234"/>
      <c r="Q18" s="234"/>
      <c r="R18" s="234"/>
      <c r="S18" s="234"/>
      <c r="T18" s="235"/>
      <c r="U18" s="234"/>
      <c r="V18" s="234"/>
      <c r="W18" s="245"/>
      <c r="X18" s="245"/>
      <c r="Y18" s="245"/>
      <c r="Z18" s="245"/>
      <c r="AA18" s="245"/>
      <c r="AB18" s="245"/>
      <c r="AC18" s="245"/>
      <c r="AD18" s="245"/>
      <c r="AE18" s="245"/>
      <c r="AF18" s="245"/>
      <c r="AG18" s="245"/>
      <c r="AH18" s="245"/>
      <c r="AI18" s="245"/>
      <c r="AJ18" s="245"/>
      <c r="AK18" s="245"/>
      <c r="AL18" s="245"/>
      <c r="AM18" s="245"/>
      <c r="AN18" s="245"/>
      <c r="AO18" s="245"/>
      <c r="AP18" s="245"/>
      <c r="AQ18" s="245"/>
      <c r="AR18" s="245"/>
      <c r="AS18" s="245"/>
    </row>
    <row r="19" spans="1:45" s="236" customFormat="1" ht="14.25" customHeight="1">
      <c r="A19" s="230"/>
      <c r="B19" s="231"/>
      <c r="C19" s="232"/>
      <c r="D19" s="232"/>
      <c r="E19" s="232"/>
      <c r="F19" s="232"/>
      <c r="G19" s="232"/>
      <c r="H19" s="232"/>
      <c r="I19" s="232"/>
      <c r="J19" s="233"/>
      <c r="K19" s="234"/>
      <c r="L19" s="234"/>
      <c r="M19" s="234"/>
      <c r="N19" s="234"/>
      <c r="O19" s="234"/>
      <c r="P19" s="234"/>
      <c r="Q19" s="234"/>
      <c r="R19" s="234"/>
      <c r="S19" s="234"/>
      <c r="T19" s="235"/>
      <c r="U19" s="234"/>
      <c r="V19" s="234"/>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row>
    <row r="20" spans="1:45" s="236" customFormat="1" ht="14.25" customHeight="1">
      <c r="A20" s="230"/>
      <c r="B20" s="231"/>
      <c r="C20" s="232"/>
      <c r="D20" s="232"/>
      <c r="E20" s="232"/>
      <c r="F20" s="232"/>
      <c r="G20" s="232"/>
      <c r="H20" s="232"/>
      <c r="I20" s="232"/>
      <c r="J20" s="233"/>
      <c r="K20" s="234"/>
      <c r="L20" s="234"/>
      <c r="M20" s="234"/>
      <c r="N20" s="234"/>
      <c r="O20" s="234"/>
      <c r="P20" s="234"/>
      <c r="Q20" s="234"/>
      <c r="R20" s="234"/>
      <c r="S20" s="234"/>
      <c r="T20" s="235"/>
      <c r="U20" s="234"/>
      <c r="V20" s="234"/>
      <c r="W20" s="245"/>
      <c r="X20" s="245"/>
      <c r="Y20" s="245"/>
      <c r="Z20" s="245"/>
      <c r="AA20" s="245"/>
      <c r="AB20" s="245"/>
      <c r="AC20" s="245"/>
      <c r="AD20" s="245"/>
      <c r="AE20" s="245"/>
      <c r="AF20" s="245"/>
      <c r="AG20" s="245"/>
      <c r="AH20" s="245"/>
      <c r="AI20" s="245"/>
      <c r="AJ20" s="245"/>
      <c r="AK20" s="245"/>
      <c r="AL20" s="245"/>
      <c r="AM20" s="245"/>
      <c r="AN20" s="245"/>
      <c r="AO20" s="245"/>
      <c r="AP20" s="245"/>
      <c r="AQ20" s="245"/>
      <c r="AR20" s="245"/>
      <c r="AS20" s="245"/>
    </row>
    <row r="21" spans="1:45" s="236" customFormat="1" ht="14.25" customHeight="1">
      <c r="A21" s="230"/>
      <c r="B21" s="231"/>
      <c r="C21" s="232"/>
      <c r="D21" s="232"/>
      <c r="E21" s="232"/>
      <c r="F21" s="232"/>
      <c r="G21" s="232"/>
      <c r="H21" s="232"/>
      <c r="I21" s="232"/>
      <c r="J21" s="233"/>
      <c r="K21" s="234"/>
      <c r="L21" s="234"/>
      <c r="M21" s="234"/>
      <c r="N21" s="234"/>
      <c r="O21" s="234"/>
      <c r="P21" s="234"/>
      <c r="Q21" s="234"/>
      <c r="R21" s="234"/>
      <c r="S21" s="234"/>
      <c r="T21" s="235"/>
      <c r="U21" s="234"/>
      <c r="V21" s="234"/>
      <c r="W21" s="245"/>
      <c r="X21" s="245"/>
      <c r="Y21" s="245"/>
      <c r="Z21" s="245"/>
      <c r="AA21" s="245"/>
      <c r="AB21" s="245"/>
      <c r="AC21" s="245"/>
      <c r="AD21" s="245"/>
      <c r="AE21" s="245"/>
      <c r="AF21" s="245"/>
      <c r="AG21" s="245"/>
      <c r="AH21" s="245"/>
      <c r="AI21" s="245"/>
      <c r="AJ21" s="245"/>
      <c r="AK21" s="245"/>
      <c r="AL21" s="245"/>
      <c r="AM21" s="245"/>
      <c r="AN21" s="245"/>
      <c r="AO21" s="245"/>
      <c r="AP21" s="245"/>
      <c r="AQ21" s="245"/>
      <c r="AR21" s="245"/>
      <c r="AS21" s="245"/>
    </row>
    <row r="22" spans="1:45" s="236" customFormat="1" ht="14.25" customHeight="1">
      <c r="A22" s="230"/>
      <c r="B22" s="231"/>
      <c r="C22" s="232"/>
      <c r="D22" s="232"/>
      <c r="E22" s="232"/>
      <c r="F22" s="232"/>
      <c r="G22" s="232"/>
      <c r="H22" s="232"/>
      <c r="I22" s="232"/>
      <c r="J22" s="233"/>
      <c r="K22" s="234"/>
      <c r="L22" s="234"/>
      <c r="M22" s="234"/>
      <c r="N22" s="234"/>
      <c r="O22" s="234"/>
      <c r="P22" s="234"/>
      <c r="Q22" s="234"/>
      <c r="R22" s="234"/>
      <c r="S22" s="234"/>
      <c r="T22" s="235"/>
      <c r="U22" s="234"/>
      <c r="V22" s="234"/>
      <c r="W22" s="245"/>
      <c r="X22" s="245"/>
      <c r="Y22" s="245"/>
      <c r="Z22" s="245"/>
      <c r="AA22" s="245"/>
      <c r="AB22" s="245"/>
      <c r="AC22" s="245"/>
      <c r="AD22" s="245"/>
      <c r="AE22" s="245"/>
      <c r="AF22" s="245"/>
      <c r="AG22" s="245"/>
      <c r="AH22" s="245"/>
      <c r="AI22" s="245"/>
      <c r="AJ22" s="245"/>
      <c r="AK22" s="245"/>
      <c r="AL22" s="245"/>
      <c r="AM22" s="245"/>
      <c r="AN22" s="245"/>
      <c r="AO22" s="245"/>
      <c r="AP22" s="245"/>
      <c r="AQ22" s="245"/>
      <c r="AR22" s="245"/>
      <c r="AS22" s="245"/>
    </row>
    <row r="23" spans="1:45" ht="14.25" customHeight="1">
      <c r="A23" s="198">
        <v>2</v>
      </c>
      <c r="B23" s="228" t="s">
        <v>6502</v>
      </c>
      <c r="C23" s="228"/>
      <c r="D23" s="228"/>
      <c r="E23" s="228"/>
      <c r="F23" s="228"/>
      <c r="G23" s="228"/>
      <c r="H23" s="228"/>
      <c r="I23" s="228"/>
      <c r="J23" s="229"/>
      <c r="K23" s="229"/>
      <c r="L23" s="229"/>
      <c r="M23" s="229"/>
      <c r="N23" s="229"/>
      <c r="O23" s="229"/>
      <c r="P23" s="229"/>
      <c r="Q23" s="229"/>
      <c r="R23" s="229"/>
      <c r="S23" s="229"/>
      <c r="T23" s="229"/>
      <c r="U23" s="229"/>
      <c r="V23" s="229"/>
    </row>
    <row r="24" spans="1:45" ht="14.25" customHeight="1">
      <c r="A24" s="156"/>
      <c r="B24" s="210" t="s">
        <v>6503</v>
      </c>
      <c r="C24" s="205"/>
      <c r="D24" s="205"/>
      <c r="E24" s="205"/>
      <c r="F24" s="205"/>
      <c r="G24" s="205"/>
      <c r="H24" s="205"/>
      <c r="I24" s="205"/>
      <c r="J24" s="211"/>
      <c r="K24" s="204">
        <v>105.91</v>
      </c>
      <c r="L24" s="204">
        <v>107.47</v>
      </c>
      <c r="M24" s="204">
        <v>107.11</v>
      </c>
      <c r="N24" s="204">
        <v>112.39</v>
      </c>
      <c r="O24" s="204">
        <v>105.03</v>
      </c>
      <c r="P24" s="204">
        <v>109.07</v>
      </c>
      <c r="Q24" s="207">
        <v>116.8</v>
      </c>
      <c r="R24" s="207">
        <v>105.5</v>
      </c>
      <c r="S24" s="204">
        <v>106.95</v>
      </c>
      <c r="T24" s="204">
        <v>106.08</v>
      </c>
      <c r="U24" s="204">
        <v>105.15</v>
      </c>
      <c r="V24" s="204"/>
    </row>
    <row r="25" spans="1:45" ht="14.25" customHeight="1">
      <c r="A25" s="156"/>
      <c r="B25" s="210" t="s">
        <v>6504</v>
      </c>
      <c r="C25" s="205"/>
      <c r="D25" s="205"/>
      <c r="E25" s="205"/>
      <c r="F25" s="205"/>
      <c r="G25" s="205"/>
      <c r="H25" s="205"/>
      <c r="I25" s="205"/>
      <c r="J25" s="211"/>
      <c r="K25" s="204">
        <v>86.13</v>
      </c>
      <c r="L25" s="204">
        <v>83.13</v>
      </c>
      <c r="M25" s="204">
        <v>81.48</v>
      </c>
      <c r="N25" s="204">
        <v>84.47</v>
      </c>
      <c r="O25" s="204">
        <v>82.76</v>
      </c>
      <c r="P25" s="204">
        <v>73.47</v>
      </c>
      <c r="Q25" s="204">
        <v>83.43</v>
      </c>
      <c r="R25" s="204">
        <v>81.13</v>
      </c>
      <c r="S25" s="204">
        <v>83.37</v>
      </c>
      <c r="T25" s="204">
        <v>88.14</v>
      </c>
      <c r="U25" s="204">
        <v>88.94</v>
      </c>
      <c r="V25" s="204"/>
    </row>
    <row r="26" spans="1:45" ht="14.25" customHeight="1">
      <c r="A26" s="156"/>
      <c r="B26" s="210" t="s">
        <v>6505</v>
      </c>
      <c r="C26" s="205"/>
      <c r="D26" s="205"/>
      <c r="E26" s="205"/>
      <c r="F26" s="205"/>
      <c r="G26" s="205"/>
      <c r="H26" s="205"/>
      <c r="I26" s="205"/>
      <c r="J26" s="211"/>
      <c r="K26" s="204">
        <v>76.72</v>
      </c>
      <c r="L26" s="204">
        <v>74.150000000000006</v>
      </c>
      <c r="M26" s="204">
        <v>75.010000000000005</v>
      </c>
      <c r="N26" s="204">
        <v>81.38</v>
      </c>
      <c r="O26" s="207">
        <v>77.5</v>
      </c>
      <c r="P26" s="204">
        <v>84.64</v>
      </c>
      <c r="Q26" s="204">
        <v>80.72</v>
      </c>
      <c r="R26" s="204">
        <v>101.49</v>
      </c>
      <c r="S26" s="204">
        <v>105.98</v>
      </c>
      <c r="T26" s="204">
        <v>105.19</v>
      </c>
      <c r="U26" s="204">
        <v>114.86</v>
      </c>
      <c r="V26" s="204"/>
    </row>
    <row r="27" spans="1:45" ht="14.25" customHeight="1">
      <c r="A27" s="156">
        <v>3</v>
      </c>
      <c r="B27" s="203" t="s">
        <v>6506</v>
      </c>
      <c r="C27" s="203"/>
      <c r="D27" s="203"/>
      <c r="E27" s="203"/>
      <c r="F27" s="203"/>
      <c r="G27" s="203"/>
      <c r="H27" s="203"/>
      <c r="I27" s="203"/>
      <c r="J27" s="204"/>
      <c r="K27" s="204"/>
      <c r="L27" s="204"/>
      <c r="M27" s="204"/>
      <c r="N27" s="204"/>
      <c r="O27" s="204"/>
      <c r="P27" s="204"/>
      <c r="Q27" s="204"/>
      <c r="R27" s="204"/>
      <c r="S27" s="204"/>
      <c r="T27" s="204"/>
      <c r="U27" s="204"/>
      <c r="V27" s="204"/>
    </row>
    <row r="28" spans="1:45" ht="14.25" customHeight="1">
      <c r="A28" s="156"/>
      <c r="B28" s="210" t="s">
        <v>6503</v>
      </c>
      <c r="C28" s="205"/>
      <c r="D28" s="205"/>
      <c r="E28" s="205"/>
      <c r="F28" s="205"/>
      <c r="G28" s="205"/>
      <c r="H28" s="205"/>
      <c r="I28" s="205"/>
      <c r="J28" s="211"/>
      <c r="K28" s="204">
        <v>89.33</v>
      </c>
      <c r="L28" s="204">
        <v>92.86</v>
      </c>
      <c r="M28" s="204">
        <v>94.87</v>
      </c>
      <c r="N28" s="204">
        <v>96.17</v>
      </c>
      <c r="O28" s="204">
        <v>94.53</v>
      </c>
      <c r="P28" s="204">
        <v>97.49</v>
      </c>
      <c r="Q28" s="204">
        <v>96.41</v>
      </c>
      <c r="R28" s="204">
        <v>93.65</v>
      </c>
      <c r="S28" s="204">
        <v>94.88</v>
      </c>
      <c r="T28" s="204">
        <v>95.63</v>
      </c>
      <c r="U28" s="204">
        <v>97.56</v>
      </c>
      <c r="V28" s="204"/>
    </row>
    <row r="29" spans="1:45" ht="14.25" customHeight="1">
      <c r="A29" s="156"/>
      <c r="B29" s="210" t="s">
        <v>6504</v>
      </c>
      <c r="C29" s="205"/>
      <c r="D29" s="205"/>
      <c r="E29" s="205"/>
      <c r="F29" s="205"/>
      <c r="G29" s="205"/>
      <c r="H29" s="205"/>
      <c r="I29" s="205"/>
      <c r="J29" s="211"/>
      <c r="K29" s="204">
        <v>61.91</v>
      </c>
      <c r="L29" s="204">
        <v>59.36</v>
      </c>
      <c r="M29" s="204">
        <v>66.89</v>
      </c>
      <c r="N29" s="204">
        <v>72.81</v>
      </c>
      <c r="O29" s="204">
        <v>68.27</v>
      </c>
      <c r="P29" s="204">
        <v>67.819999999999993</v>
      </c>
      <c r="Q29" s="204">
        <v>69.56</v>
      </c>
      <c r="R29" s="204">
        <v>69.09</v>
      </c>
      <c r="S29" s="207">
        <v>72</v>
      </c>
      <c r="T29" s="204">
        <v>72.25</v>
      </c>
      <c r="U29" s="204">
        <v>72.790000000000006</v>
      </c>
      <c r="V29" s="204"/>
    </row>
    <row r="30" spans="1:45" ht="14.25" customHeight="1">
      <c r="A30" s="156"/>
      <c r="B30" s="210" t="s">
        <v>6505</v>
      </c>
      <c r="C30" s="205"/>
      <c r="D30" s="205"/>
      <c r="E30" s="205"/>
      <c r="F30" s="205"/>
      <c r="G30" s="205"/>
      <c r="H30" s="205"/>
      <c r="I30" s="205"/>
      <c r="J30" s="212"/>
      <c r="K30" s="204">
        <v>52.96</v>
      </c>
      <c r="L30" s="204">
        <v>49.29</v>
      </c>
      <c r="M30" s="204">
        <v>53.11</v>
      </c>
      <c r="N30" s="204">
        <v>59.14</v>
      </c>
      <c r="O30" s="204">
        <v>52.67</v>
      </c>
      <c r="P30" s="204">
        <v>54.99</v>
      </c>
      <c r="Q30" s="204">
        <v>56.53</v>
      </c>
      <c r="R30" s="204">
        <v>58.65</v>
      </c>
      <c r="S30" s="204">
        <v>60.18</v>
      </c>
      <c r="T30" s="204">
        <v>60.18</v>
      </c>
      <c r="U30" s="204">
        <v>61.01</v>
      </c>
      <c r="V30" s="204"/>
    </row>
    <row r="31" spans="1:45" ht="14.25" customHeight="1">
      <c r="A31" s="156">
        <v>4</v>
      </c>
      <c r="B31" s="203" t="s">
        <v>6507</v>
      </c>
      <c r="C31" s="203"/>
      <c r="D31" s="203"/>
      <c r="E31" s="203"/>
      <c r="F31" s="203"/>
      <c r="G31" s="203"/>
      <c r="H31" s="203"/>
      <c r="I31" s="203"/>
      <c r="J31" s="204"/>
      <c r="K31" s="204"/>
      <c r="L31" s="204"/>
      <c r="M31" s="204"/>
      <c r="N31" s="204"/>
      <c r="O31" s="204"/>
      <c r="P31" s="204"/>
      <c r="Q31" s="204"/>
      <c r="R31" s="204"/>
      <c r="S31" s="204"/>
      <c r="T31" s="204"/>
      <c r="U31" s="204"/>
      <c r="V31" s="204"/>
    </row>
    <row r="32" spans="1:45" ht="14.25" customHeight="1">
      <c r="A32" s="156"/>
      <c r="B32" s="210" t="s">
        <v>6508</v>
      </c>
      <c r="C32" s="213"/>
      <c r="D32" s="213"/>
      <c r="E32" s="213"/>
      <c r="F32" s="213"/>
      <c r="G32" s="213"/>
      <c r="H32" s="213"/>
      <c r="I32" s="193">
        <v>98.37</v>
      </c>
      <c r="J32" s="204">
        <v>97.96</v>
      </c>
      <c r="K32" s="204">
        <v>98.37</v>
      </c>
      <c r="L32" s="204">
        <v>99.29</v>
      </c>
      <c r="M32" s="204">
        <v>97.98</v>
      </c>
      <c r="N32" s="207">
        <v>99.6</v>
      </c>
      <c r="O32" s="204">
        <v>99.48</v>
      </c>
      <c r="P32" s="204">
        <v>99.69</v>
      </c>
      <c r="Q32" s="214">
        <v>100</v>
      </c>
      <c r="R32" s="204">
        <v>99.18</v>
      </c>
      <c r="S32" s="204">
        <v>99.96</v>
      </c>
      <c r="T32" s="204">
        <v>99.44</v>
      </c>
      <c r="U32" s="204">
        <v>99.35</v>
      </c>
      <c r="V32" s="204"/>
    </row>
    <row r="33" spans="1:22" ht="14.25" customHeight="1">
      <c r="A33" s="156"/>
      <c r="B33" s="210" t="s">
        <v>6509</v>
      </c>
      <c r="C33" s="213"/>
      <c r="D33" s="213"/>
      <c r="E33" s="213"/>
      <c r="F33" s="213"/>
      <c r="G33" s="213"/>
      <c r="H33" s="213"/>
      <c r="I33" s="193">
        <v>94.57</v>
      </c>
      <c r="J33" s="204">
        <v>94.78</v>
      </c>
      <c r="K33" s="207">
        <v>88.2</v>
      </c>
      <c r="L33" s="204">
        <v>87.91</v>
      </c>
      <c r="M33" s="204">
        <v>89.03</v>
      </c>
      <c r="N33" s="204">
        <v>93.11</v>
      </c>
      <c r="O33" s="204">
        <v>97.07</v>
      </c>
      <c r="P33" s="204">
        <v>94.46</v>
      </c>
      <c r="Q33" s="214">
        <v>94.07</v>
      </c>
      <c r="R33" s="204">
        <v>93.69</v>
      </c>
      <c r="S33" s="204">
        <v>93.97</v>
      </c>
      <c r="T33" s="204">
        <v>94.76</v>
      </c>
      <c r="U33" s="204">
        <v>94.79</v>
      </c>
      <c r="V33" s="204"/>
    </row>
    <row r="34" spans="1:22" ht="14.25" customHeight="1">
      <c r="A34" s="156"/>
      <c r="B34" s="210" t="s">
        <v>6510</v>
      </c>
      <c r="C34" s="213"/>
      <c r="D34" s="213"/>
      <c r="E34" s="213"/>
      <c r="F34" s="213"/>
      <c r="G34" s="213"/>
      <c r="H34" s="213"/>
      <c r="I34" s="193">
        <v>64.180000000000007</v>
      </c>
      <c r="J34" s="204">
        <v>66.819999999999993</v>
      </c>
      <c r="K34" s="204">
        <v>70.97</v>
      </c>
      <c r="L34" s="204">
        <v>72.400000000000006</v>
      </c>
      <c r="M34" s="204">
        <v>72.31</v>
      </c>
      <c r="N34" s="204">
        <v>77.400000000000006</v>
      </c>
      <c r="O34" s="204">
        <v>72.849999999999994</v>
      </c>
      <c r="P34" s="204">
        <v>69.849999999999994</v>
      </c>
      <c r="Q34" s="214">
        <v>77.72</v>
      </c>
      <c r="R34" s="204">
        <v>81.08</v>
      </c>
      <c r="S34" s="204">
        <v>83.21</v>
      </c>
      <c r="T34" s="207">
        <v>83.1</v>
      </c>
      <c r="U34" s="204">
        <v>83.48</v>
      </c>
      <c r="V34" s="204"/>
    </row>
    <row r="35" spans="1:22" ht="14.25" customHeight="1">
      <c r="A35" s="156"/>
      <c r="B35" s="210" t="s">
        <v>6511</v>
      </c>
      <c r="C35" s="213"/>
      <c r="D35" s="213"/>
      <c r="E35" s="213"/>
      <c r="F35" s="213"/>
      <c r="G35" s="213"/>
      <c r="H35" s="213"/>
      <c r="I35" s="193">
        <v>40.270000000000003</v>
      </c>
      <c r="J35" s="204">
        <v>42.39</v>
      </c>
      <c r="K35" s="204">
        <v>54.86</v>
      </c>
      <c r="L35" s="204">
        <v>49.51</v>
      </c>
      <c r="M35" s="204"/>
      <c r="N35" s="204"/>
      <c r="O35" s="204"/>
      <c r="P35" s="204"/>
      <c r="Q35" s="215"/>
      <c r="R35" s="204">
        <v>62.04</v>
      </c>
      <c r="S35" s="204">
        <v>61.71</v>
      </c>
      <c r="T35" s="204">
        <v>63.47</v>
      </c>
      <c r="U35" s="204">
        <v>67.540000000000006</v>
      </c>
      <c r="V35" s="204"/>
    </row>
    <row r="36" spans="1:22" ht="14.25" customHeight="1"/>
    <row r="37" spans="1:22" ht="14.25" customHeight="1"/>
    <row r="38" spans="1:22" ht="14.25" customHeight="1">
      <c r="B38" s="152" t="s">
        <v>6512</v>
      </c>
      <c r="G38" s="152" t="s">
        <v>6513</v>
      </c>
    </row>
    <row r="39" spans="1:22" ht="14.25" customHeight="1"/>
    <row r="40" spans="1:22" ht="14.25" customHeight="1">
      <c r="B40" s="216"/>
      <c r="C40" s="153" t="s">
        <v>6514</v>
      </c>
    </row>
    <row r="41" spans="1:22" ht="14.25" customHeight="1"/>
    <row r="42" spans="1:22" ht="14.25" customHeight="1"/>
    <row r="43" spans="1:22" ht="14.25" customHeight="1"/>
    <row r="44" spans="1:22" ht="14.25" customHeight="1"/>
    <row r="45" spans="1:22" ht="14.25" customHeight="1"/>
    <row r="46" spans="1:22" ht="14.25" customHeight="1"/>
    <row r="47" spans="1:22" ht="14.25" customHeight="1"/>
    <row r="48" spans="1:2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Form Responses 1</vt:lpstr>
      <vt:lpstr>Karakteristik Responden</vt:lpstr>
      <vt:lpstr>Pencapaian Visi dan Pembangunan</vt:lpstr>
      <vt:lpstr>Permasalahan</vt:lpstr>
      <vt:lpstr>Isu</vt:lpstr>
      <vt:lpstr>Ekonomi</vt:lpstr>
      <vt:lpstr>Harapan</vt:lpstr>
      <vt:lpstr>Rekap Harapan</vt:lpstr>
      <vt:lpstr>Perbandingan Data BPS</vt:lpstr>
      <vt:lpstr>Analisis 1</vt:lpstr>
      <vt:lpstr>Analisis 2</vt:lpstr>
      <vt:lpstr>Analisis 3</vt:lpstr>
      <vt:lpstr>Analisis 4</vt:lpstr>
      <vt:lpstr>Sheet2</vt:lpstr>
      <vt:lpstr>Permasalahan-Isu</vt:lpstr>
      <vt:lpstr>Visi</vt:lpstr>
      <vt:lpstr>KK</vt:lpstr>
      <vt:lpstr>Target SP</vt:lpstr>
      <vt:lpstr>PDRB</vt:lpstr>
      <vt:lpstr>SDM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2023-10-02T02:06:02Z</dcterms:modified>
</cp:coreProperties>
</file>