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OEE\"/>
    </mc:Choice>
  </mc:AlternateContent>
  <xr:revisionPtr revIDLastSave="0" documentId="13_ncr:1_{86DD57FE-6327-4545-90EC-C9D512F0A1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EE" sheetId="6" r:id="rId1"/>
    <sheet name="Losses" sheetId="7" r:id="rId2"/>
  </sheets>
  <definedNames>
    <definedName name="_xlnm._FilterDatabase" localSheetId="1" hidden="1">Losses!$A$1:$U$181</definedName>
    <definedName name="_xlnm._FilterDatabase" localSheetId="0" hidden="1">OEE!$A$2:$AH$2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6" l="1"/>
  <c r="S13" i="6"/>
  <c r="Q12" i="6"/>
  <c r="T7" i="6"/>
  <c r="Y7" i="6"/>
  <c r="X7" i="6"/>
  <c r="J239" i="7"/>
  <c r="J238" i="7"/>
  <c r="J237" i="7"/>
  <c r="J236" i="7"/>
  <c r="J235" i="7"/>
  <c r="J234" i="7"/>
  <c r="J233" i="7"/>
  <c r="J232" i="7"/>
  <c r="J231" i="7"/>
  <c r="J230" i="7"/>
  <c r="AF238" i="6"/>
  <c r="AG238" i="6" s="1"/>
  <c r="AE238" i="6"/>
  <c r="V238" i="6"/>
  <c r="U238" i="6"/>
  <c r="T238" i="6"/>
  <c r="Y238" i="6" s="1"/>
  <c r="S238" i="6"/>
  <c r="Q238" i="6"/>
  <c r="W238" i="6" s="1"/>
  <c r="X238" i="6" s="1"/>
  <c r="AF237" i="6"/>
  <c r="AG237" i="6" s="1"/>
  <c r="AE237" i="6"/>
  <c r="V237" i="6"/>
  <c r="U237" i="6"/>
  <c r="T237" i="6"/>
  <c r="Y237" i="6" s="1"/>
  <c r="S237" i="6"/>
  <c r="Q237" i="6"/>
  <c r="W237" i="6" s="1"/>
  <c r="AF236" i="6"/>
  <c r="AG236" i="6" s="1"/>
  <c r="AE236" i="6"/>
  <c r="V236" i="6"/>
  <c r="U236" i="6"/>
  <c r="T236" i="6"/>
  <c r="Y236" i="6" s="1"/>
  <c r="S236" i="6"/>
  <c r="Q236" i="6"/>
  <c r="W236" i="6" s="1"/>
  <c r="X236" i="6" s="1"/>
  <c r="AF235" i="6"/>
  <c r="AG235" i="6" s="1"/>
  <c r="AE235" i="6"/>
  <c r="V235" i="6"/>
  <c r="U235" i="6"/>
  <c r="T235" i="6"/>
  <c r="Y235" i="6" s="1"/>
  <c r="S235" i="6"/>
  <c r="Q235" i="6"/>
  <c r="W235" i="6" s="1"/>
  <c r="AF234" i="6"/>
  <c r="AG234" i="6" s="1"/>
  <c r="AE234" i="6"/>
  <c r="V234" i="6"/>
  <c r="U234" i="6"/>
  <c r="T234" i="6"/>
  <c r="Y234" i="6" s="1"/>
  <c r="S234" i="6"/>
  <c r="Q234" i="6"/>
  <c r="W234" i="6" s="1"/>
  <c r="X234" i="6" s="1"/>
  <c r="AF233" i="6"/>
  <c r="AG233" i="6" s="1"/>
  <c r="AE233" i="6"/>
  <c r="V233" i="6"/>
  <c r="U233" i="6"/>
  <c r="T233" i="6"/>
  <c r="Y233" i="6" s="1"/>
  <c r="S233" i="6"/>
  <c r="Q233" i="6"/>
  <c r="W233" i="6" s="1"/>
  <c r="AF232" i="6"/>
  <c r="AG232" i="6" s="1"/>
  <c r="AE232" i="6"/>
  <c r="V232" i="6"/>
  <c r="U232" i="6"/>
  <c r="T232" i="6"/>
  <c r="Y232" i="6" s="1"/>
  <c r="S232" i="6"/>
  <c r="Q232" i="6"/>
  <c r="W232" i="6" s="1"/>
  <c r="X232" i="6" s="1"/>
  <c r="AF231" i="6"/>
  <c r="AG231" i="6" s="1"/>
  <c r="AE231" i="6"/>
  <c r="V231" i="6"/>
  <c r="U231" i="6"/>
  <c r="T231" i="6"/>
  <c r="Y231" i="6" s="1"/>
  <c r="S231" i="6"/>
  <c r="Q231" i="6"/>
  <c r="W231" i="6" s="1"/>
  <c r="AF230" i="6"/>
  <c r="AG230" i="6" s="1"/>
  <c r="AE230" i="6"/>
  <c r="V230" i="6"/>
  <c r="U230" i="6"/>
  <c r="T230" i="6"/>
  <c r="Y230" i="6" s="1"/>
  <c r="S230" i="6"/>
  <c r="Q230" i="6"/>
  <c r="W230" i="6" s="1"/>
  <c r="X230" i="6" s="1"/>
  <c r="AF229" i="6"/>
  <c r="AG229" i="6" s="1"/>
  <c r="AE229" i="6"/>
  <c r="V229" i="6"/>
  <c r="U229" i="6"/>
  <c r="T229" i="6"/>
  <c r="Y229" i="6" s="1"/>
  <c r="S229" i="6"/>
  <c r="Q229" i="6"/>
  <c r="W229" i="6" s="1"/>
  <c r="AF228" i="6"/>
  <c r="AG228" i="6" s="1"/>
  <c r="AE228" i="6"/>
  <c r="V228" i="6"/>
  <c r="U228" i="6"/>
  <c r="T228" i="6"/>
  <c r="Y228" i="6" s="1"/>
  <c r="S228" i="6"/>
  <c r="Q228" i="6"/>
  <c r="W228" i="6" s="1"/>
  <c r="X228" i="6" s="1"/>
  <c r="AF227" i="6"/>
  <c r="AG227" i="6" s="1"/>
  <c r="AE227" i="6"/>
  <c r="V227" i="6"/>
  <c r="U227" i="6"/>
  <c r="T227" i="6"/>
  <c r="Y227" i="6" s="1"/>
  <c r="S227" i="6"/>
  <c r="Q227" i="6"/>
  <c r="W227" i="6" s="1"/>
  <c r="X231" i="6" l="1"/>
  <c r="AB228" i="6"/>
  <c r="AA230" i="6"/>
  <c r="Z230" i="6"/>
  <c r="AA234" i="6"/>
  <c r="AB234" i="6" s="1"/>
  <c r="Z234" i="6"/>
  <c r="AA238" i="6"/>
  <c r="Z238" i="6"/>
  <c r="AB238" i="6" s="1"/>
  <c r="X235" i="6"/>
  <c r="X229" i="6"/>
  <c r="X233" i="6"/>
  <c r="X237" i="6"/>
  <c r="X227" i="6"/>
  <c r="AA228" i="6"/>
  <c r="Z228" i="6"/>
  <c r="AB230" i="6"/>
  <c r="AA232" i="6"/>
  <c r="Z232" i="6"/>
  <c r="AB232" i="6" s="1"/>
  <c r="AA236" i="6"/>
  <c r="Z236" i="6"/>
  <c r="AB236" i="6" s="1"/>
  <c r="AA237" i="6" l="1"/>
  <c r="Z237" i="6"/>
  <c r="AB237" i="6" s="1"/>
  <c r="AA229" i="6"/>
  <c r="Z229" i="6"/>
  <c r="AB229" i="6" s="1"/>
  <c r="Z227" i="6"/>
  <c r="AA227" i="6"/>
  <c r="Z231" i="6"/>
  <c r="AA231" i="6"/>
  <c r="Z233" i="6"/>
  <c r="AA233" i="6"/>
  <c r="Z235" i="6"/>
  <c r="AA235" i="6"/>
  <c r="AB235" i="6" l="1"/>
  <c r="AB231" i="6"/>
  <c r="AB233" i="6"/>
  <c r="AB227" i="6"/>
  <c r="J229" i="7" l="1"/>
  <c r="J228" i="7"/>
  <c r="J227" i="7"/>
  <c r="J226" i="7"/>
  <c r="J225" i="7"/>
  <c r="J224" i="7"/>
  <c r="J223" i="7"/>
  <c r="J222" i="7"/>
  <c r="J221" i="7"/>
  <c r="J220" i="7"/>
  <c r="J219" i="7"/>
  <c r="J218" i="7"/>
  <c r="J214" i="7"/>
  <c r="V226" i="6"/>
  <c r="U226" i="6"/>
  <c r="S226" i="6"/>
  <c r="T226" i="6" s="1"/>
  <c r="Y226" i="6" s="1"/>
  <c r="Q226" i="6"/>
  <c r="W226" i="6" s="1"/>
  <c r="V225" i="6"/>
  <c r="U225" i="6"/>
  <c r="T225" i="6"/>
  <c r="Y225" i="6" s="1"/>
  <c r="S225" i="6"/>
  <c r="Q225" i="6"/>
  <c r="W225" i="6" s="1"/>
  <c r="X225" i="6" s="1"/>
  <c r="W224" i="6"/>
  <c r="X224" i="6" s="1"/>
  <c r="V224" i="6"/>
  <c r="U224" i="6"/>
  <c r="S224" i="6"/>
  <c r="T224" i="6" s="1"/>
  <c r="Y224" i="6" s="1"/>
  <c r="Q224" i="6"/>
  <c r="V223" i="6"/>
  <c r="X223" i="6" s="1"/>
  <c r="U223" i="6"/>
  <c r="S223" i="6"/>
  <c r="T223" i="6" s="1"/>
  <c r="Y223" i="6" s="1"/>
  <c r="Q223" i="6"/>
  <c r="W223" i="6" s="1"/>
  <c r="V222" i="6"/>
  <c r="X222" i="6" s="1"/>
  <c r="U222" i="6"/>
  <c r="S222" i="6"/>
  <c r="T222" i="6" s="1"/>
  <c r="Y222" i="6" s="1"/>
  <c r="Q222" i="6"/>
  <c r="W222" i="6" s="1"/>
  <c r="V221" i="6"/>
  <c r="U221" i="6"/>
  <c r="T221" i="6"/>
  <c r="Y221" i="6" s="1"/>
  <c r="S221" i="6"/>
  <c r="Q221" i="6"/>
  <c r="W221" i="6" s="1"/>
  <c r="X221" i="6" s="1"/>
  <c r="W220" i="6"/>
  <c r="X220" i="6" s="1"/>
  <c r="V220" i="6"/>
  <c r="U220" i="6"/>
  <c r="S220" i="6"/>
  <c r="T220" i="6" s="1"/>
  <c r="Y220" i="6" s="1"/>
  <c r="Q220" i="6"/>
  <c r="V219" i="6"/>
  <c r="U219" i="6"/>
  <c r="S219" i="6"/>
  <c r="T219" i="6" s="1"/>
  <c r="Y219" i="6" s="1"/>
  <c r="Q219" i="6"/>
  <c r="W219" i="6" s="1"/>
  <c r="V218" i="6"/>
  <c r="U218" i="6"/>
  <c r="S218" i="6"/>
  <c r="T218" i="6" s="1"/>
  <c r="Y218" i="6" s="1"/>
  <c r="Q218" i="6"/>
  <c r="W218" i="6" s="1"/>
  <c r="V217" i="6"/>
  <c r="U217" i="6"/>
  <c r="T217" i="6"/>
  <c r="Y217" i="6" s="1"/>
  <c r="S217" i="6"/>
  <c r="Q217" i="6"/>
  <c r="W217" i="6" s="1"/>
  <c r="X217" i="6" s="1"/>
  <c r="W216" i="6"/>
  <c r="X216" i="6" s="1"/>
  <c r="V216" i="6"/>
  <c r="U216" i="6"/>
  <c r="S216" i="6"/>
  <c r="T216" i="6" s="1"/>
  <c r="Y216" i="6" s="1"/>
  <c r="Q216" i="6"/>
  <c r="V215" i="6"/>
  <c r="X215" i="6" s="1"/>
  <c r="U215" i="6"/>
  <c r="S215" i="6"/>
  <c r="T215" i="6" s="1"/>
  <c r="Y215" i="6" s="1"/>
  <c r="Q215" i="6"/>
  <c r="W215" i="6" s="1"/>
  <c r="V214" i="6"/>
  <c r="X214" i="6" s="1"/>
  <c r="U214" i="6"/>
  <c r="S214" i="6"/>
  <c r="T214" i="6" s="1"/>
  <c r="Y214" i="6" s="1"/>
  <c r="Q214" i="6"/>
  <c r="W214" i="6" s="1"/>
  <c r="V213" i="6"/>
  <c r="U213" i="6"/>
  <c r="T213" i="6"/>
  <c r="Y213" i="6" s="1"/>
  <c r="S213" i="6"/>
  <c r="Q213" i="6"/>
  <c r="W213" i="6" s="1"/>
  <c r="X213" i="6" s="1"/>
  <c r="W212" i="6"/>
  <c r="V212" i="6"/>
  <c r="X212" i="6" s="1"/>
  <c r="U212" i="6"/>
  <c r="S212" i="6"/>
  <c r="T212" i="6" s="1"/>
  <c r="Y212" i="6" s="1"/>
  <c r="Q212" i="6"/>
  <c r="V211" i="6"/>
  <c r="U211" i="6"/>
  <c r="S211" i="6"/>
  <c r="T211" i="6" s="1"/>
  <c r="Y211" i="6" s="1"/>
  <c r="Q211" i="6"/>
  <c r="W211" i="6" s="1"/>
  <c r="V210" i="6"/>
  <c r="U210" i="6"/>
  <c r="S210" i="6"/>
  <c r="T210" i="6" s="1"/>
  <c r="Y210" i="6" s="1"/>
  <c r="Q210" i="6"/>
  <c r="W210" i="6" s="1"/>
  <c r="V209" i="6"/>
  <c r="U209" i="6"/>
  <c r="T209" i="6"/>
  <c r="Y209" i="6" s="1"/>
  <c r="S209" i="6"/>
  <c r="Q209" i="6"/>
  <c r="W209" i="6" s="1"/>
  <c r="X209" i="6" s="1"/>
  <c r="Z220" i="6" l="1"/>
  <c r="AA220" i="6"/>
  <c r="AA213" i="6"/>
  <c r="Z213" i="6"/>
  <c r="AA215" i="6"/>
  <c r="AB215" i="6" s="1"/>
  <c r="Z215" i="6"/>
  <c r="AB220" i="6"/>
  <c r="AA221" i="6"/>
  <c r="Z221" i="6"/>
  <c r="AA222" i="6"/>
  <c r="Z222" i="6"/>
  <c r="Z223" i="6"/>
  <c r="AA223" i="6"/>
  <c r="AB223" i="6" s="1"/>
  <c r="AA214" i="6"/>
  <c r="Z214" i="6"/>
  <c r="AB214" i="6" s="1"/>
  <c r="Z216" i="6"/>
  <c r="AB216" i="6" s="1"/>
  <c r="AA216" i="6"/>
  <c r="Z224" i="6"/>
  <c r="AB224" i="6" s="1"/>
  <c r="AA224" i="6"/>
  <c r="AA209" i="6"/>
  <c r="AB209" i="6" s="1"/>
  <c r="Z209" i="6"/>
  <c r="X210" i="6"/>
  <c r="X211" i="6"/>
  <c r="Z212" i="6"/>
  <c r="AB212" i="6" s="1"/>
  <c r="AA212" i="6"/>
  <c r="AB213" i="6"/>
  <c r="AA217" i="6"/>
  <c r="Z217" i="6"/>
  <c r="AB217" i="6" s="1"/>
  <c r="X218" i="6"/>
  <c r="X219" i="6"/>
  <c r="AB221" i="6"/>
  <c r="AB222" i="6"/>
  <c r="AA225" i="6"/>
  <c r="Z225" i="6"/>
  <c r="AB225" i="6" s="1"/>
  <c r="X226" i="6"/>
  <c r="Z211" i="6" l="1"/>
  <c r="AA211" i="6"/>
  <c r="AA210" i="6"/>
  <c r="Z210" i="6"/>
  <c r="AB210" i="6" s="1"/>
  <c r="AA219" i="6"/>
  <c r="Z219" i="6"/>
  <c r="AB219" i="6" s="1"/>
  <c r="AA226" i="6"/>
  <c r="Z226" i="6"/>
  <c r="AB226" i="6" s="1"/>
  <c r="AA218" i="6"/>
  <c r="Z218" i="6"/>
  <c r="AB218" i="6" s="1"/>
  <c r="AB211" i="6" l="1"/>
  <c r="AA150" i="6" l="1"/>
  <c r="Y205" i="6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Q173" i="6"/>
  <c r="AF208" i="6"/>
  <c r="AG208" i="6" s="1"/>
  <c r="AE208" i="6"/>
  <c r="V208" i="6"/>
  <c r="U208" i="6"/>
  <c r="T208" i="6"/>
  <c r="Y208" i="6" s="1"/>
  <c r="S208" i="6"/>
  <c r="Q208" i="6"/>
  <c r="W208" i="6" s="1"/>
  <c r="X208" i="6" s="1"/>
  <c r="AF207" i="6"/>
  <c r="AG207" i="6" s="1"/>
  <c r="AE207" i="6"/>
  <c r="V207" i="6"/>
  <c r="U207" i="6"/>
  <c r="S207" i="6"/>
  <c r="T207" i="6" s="1"/>
  <c r="Y207" i="6" s="1"/>
  <c r="Q207" i="6"/>
  <c r="W207" i="6" s="1"/>
  <c r="AG206" i="6"/>
  <c r="AF206" i="6"/>
  <c r="AE206" i="6"/>
  <c r="X206" i="6"/>
  <c r="AA206" i="6" s="1"/>
  <c r="W206" i="6"/>
  <c r="V206" i="6"/>
  <c r="U206" i="6"/>
  <c r="T206" i="6"/>
  <c r="Y206" i="6" s="1"/>
  <c r="S206" i="6"/>
  <c r="Q206" i="6"/>
  <c r="AF205" i="6"/>
  <c r="AG205" i="6" s="1"/>
  <c r="AE205" i="6"/>
  <c r="V205" i="6"/>
  <c r="U205" i="6"/>
  <c r="S205" i="6"/>
  <c r="T205" i="6" s="1"/>
  <c r="Q205" i="6"/>
  <c r="W205" i="6" s="1"/>
  <c r="AG204" i="6"/>
  <c r="AF204" i="6"/>
  <c r="AE204" i="6"/>
  <c r="X204" i="6"/>
  <c r="AA204" i="6" s="1"/>
  <c r="W204" i="6"/>
  <c r="V204" i="6"/>
  <c r="U204" i="6"/>
  <c r="T204" i="6"/>
  <c r="Y204" i="6" s="1"/>
  <c r="S204" i="6"/>
  <c r="Q204" i="6"/>
  <c r="AF203" i="6"/>
  <c r="AG203" i="6" s="1"/>
  <c r="AE203" i="6"/>
  <c r="V203" i="6"/>
  <c r="U203" i="6"/>
  <c r="S203" i="6"/>
  <c r="T203" i="6" s="1"/>
  <c r="Y203" i="6" s="1"/>
  <c r="Q203" i="6"/>
  <c r="W203" i="6" s="1"/>
  <c r="AG202" i="6"/>
  <c r="AF202" i="6"/>
  <c r="AE202" i="6"/>
  <c r="X202" i="6"/>
  <c r="AA202" i="6" s="1"/>
  <c r="W202" i="6"/>
  <c r="V202" i="6"/>
  <c r="U202" i="6"/>
  <c r="T202" i="6"/>
  <c r="Y202" i="6" s="1"/>
  <c r="S202" i="6"/>
  <c r="Q202" i="6"/>
  <c r="AF201" i="6"/>
  <c r="AG201" i="6" s="1"/>
  <c r="AE201" i="6"/>
  <c r="V201" i="6"/>
  <c r="U201" i="6"/>
  <c r="S201" i="6"/>
  <c r="T201" i="6" s="1"/>
  <c r="Y201" i="6" s="1"/>
  <c r="Q201" i="6"/>
  <c r="W201" i="6" s="1"/>
  <c r="AG200" i="6"/>
  <c r="AF200" i="6"/>
  <c r="AE200" i="6"/>
  <c r="X200" i="6"/>
  <c r="AA200" i="6" s="1"/>
  <c r="W200" i="6"/>
  <c r="V200" i="6"/>
  <c r="U200" i="6"/>
  <c r="T200" i="6"/>
  <c r="Y200" i="6" s="1"/>
  <c r="S200" i="6"/>
  <c r="Q200" i="6"/>
  <c r="AF199" i="6"/>
  <c r="AG199" i="6" s="1"/>
  <c r="AE199" i="6"/>
  <c r="V199" i="6"/>
  <c r="U199" i="6"/>
  <c r="S199" i="6"/>
  <c r="T199" i="6" s="1"/>
  <c r="Y199" i="6" s="1"/>
  <c r="Q199" i="6"/>
  <c r="W199" i="6" s="1"/>
  <c r="AG198" i="6"/>
  <c r="AF198" i="6"/>
  <c r="AE198" i="6"/>
  <c r="X198" i="6"/>
  <c r="AA198" i="6" s="1"/>
  <c r="W198" i="6"/>
  <c r="V198" i="6"/>
  <c r="U198" i="6"/>
  <c r="T198" i="6"/>
  <c r="Y198" i="6" s="1"/>
  <c r="S198" i="6"/>
  <c r="Q198" i="6"/>
  <c r="AF197" i="6"/>
  <c r="AG197" i="6" s="1"/>
  <c r="AE197" i="6"/>
  <c r="V197" i="6"/>
  <c r="U197" i="6"/>
  <c r="S197" i="6"/>
  <c r="T197" i="6" s="1"/>
  <c r="Y197" i="6" s="1"/>
  <c r="Q197" i="6"/>
  <c r="W197" i="6" s="1"/>
  <c r="AG196" i="6"/>
  <c r="AF196" i="6"/>
  <c r="AE196" i="6"/>
  <c r="X196" i="6"/>
  <c r="AA196" i="6" s="1"/>
  <c r="W196" i="6"/>
  <c r="V196" i="6"/>
  <c r="U196" i="6"/>
  <c r="T196" i="6"/>
  <c r="Y196" i="6" s="1"/>
  <c r="S196" i="6"/>
  <c r="Q196" i="6"/>
  <c r="AF195" i="6"/>
  <c r="AG195" i="6" s="1"/>
  <c r="AE195" i="6"/>
  <c r="V195" i="6"/>
  <c r="U195" i="6"/>
  <c r="S195" i="6"/>
  <c r="T195" i="6" s="1"/>
  <c r="Y195" i="6" s="1"/>
  <c r="Q195" i="6"/>
  <c r="W195" i="6" s="1"/>
  <c r="AF194" i="6"/>
  <c r="AE194" i="6"/>
  <c r="AG194" i="6" s="1"/>
  <c r="X194" i="6"/>
  <c r="AA194" i="6" s="1"/>
  <c r="W194" i="6"/>
  <c r="V194" i="6"/>
  <c r="U194" i="6"/>
  <c r="T194" i="6"/>
  <c r="Y194" i="6" s="1"/>
  <c r="S194" i="6"/>
  <c r="Q194" i="6"/>
  <c r="AF193" i="6"/>
  <c r="AG193" i="6" s="1"/>
  <c r="AE193" i="6"/>
  <c r="V193" i="6"/>
  <c r="U193" i="6"/>
  <c r="S193" i="6"/>
  <c r="T193" i="6" s="1"/>
  <c r="Y193" i="6" s="1"/>
  <c r="Q193" i="6"/>
  <c r="W193" i="6" s="1"/>
  <c r="AF192" i="6"/>
  <c r="AE192" i="6"/>
  <c r="AG192" i="6" s="1"/>
  <c r="X192" i="6"/>
  <c r="AA192" i="6" s="1"/>
  <c r="W192" i="6"/>
  <c r="V192" i="6"/>
  <c r="U192" i="6"/>
  <c r="T192" i="6"/>
  <c r="Y192" i="6" s="1"/>
  <c r="S192" i="6"/>
  <c r="Q192" i="6"/>
  <c r="AF191" i="6"/>
  <c r="AG191" i="6" s="1"/>
  <c r="AE191" i="6"/>
  <c r="V191" i="6"/>
  <c r="X191" i="6" s="1"/>
  <c r="U191" i="6"/>
  <c r="S191" i="6"/>
  <c r="T191" i="6" s="1"/>
  <c r="Y191" i="6" s="1"/>
  <c r="Q191" i="6"/>
  <c r="W191" i="6" s="1"/>
  <c r="AF190" i="6"/>
  <c r="AE190" i="6"/>
  <c r="AG190" i="6" s="1"/>
  <c r="X190" i="6"/>
  <c r="AA190" i="6" s="1"/>
  <c r="W190" i="6"/>
  <c r="V190" i="6"/>
  <c r="U190" i="6"/>
  <c r="T190" i="6"/>
  <c r="Y190" i="6" s="1"/>
  <c r="S190" i="6"/>
  <c r="Q190" i="6"/>
  <c r="AF189" i="6"/>
  <c r="AG189" i="6" s="1"/>
  <c r="AE189" i="6"/>
  <c r="V189" i="6"/>
  <c r="X189" i="6" s="1"/>
  <c r="U189" i="6"/>
  <c r="S189" i="6"/>
  <c r="T189" i="6" s="1"/>
  <c r="Y189" i="6" s="1"/>
  <c r="Q189" i="6"/>
  <c r="W189" i="6" s="1"/>
  <c r="AF188" i="6"/>
  <c r="AE188" i="6"/>
  <c r="AG188" i="6" s="1"/>
  <c r="X188" i="6"/>
  <c r="AA188" i="6" s="1"/>
  <c r="W188" i="6"/>
  <c r="V188" i="6"/>
  <c r="U188" i="6"/>
  <c r="T188" i="6"/>
  <c r="Y188" i="6" s="1"/>
  <c r="S188" i="6"/>
  <c r="Q188" i="6"/>
  <c r="AF187" i="6"/>
  <c r="AG187" i="6" s="1"/>
  <c r="AE187" i="6"/>
  <c r="V187" i="6"/>
  <c r="U187" i="6"/>
  <c r="S187" i="6"/>
  <c r="T187" i="6" s="1"/>
  <c r="Y187" i="6" s="1"/>
  <c r="Q187" i="6"/>
  <c r="W187" i="6" s="1"/>
  <c r="AF186" i="6"/>
  <c r="AE186" i="6"/>
  <c r="AG186" i="6" s="1"/>
  <c r="X186" i="6"/>
  <c r="AA186" i="6" s="1"/>
  <c r="W186" i="6"/>
  <c r="V186" i="6"/>
  <c r="U186" i="6"/>
  <c r="T186" i="6"/>
  <c r="Y186" i="6" s="1"/>
  <c r="S186" i="6"/>
  <c r="Q186" i="6"/>
  <c r="AF185" i="6"/>
  <c r="AG185" i="6" s="1"/>
  <c r="AE185" i="6"/>
  <c r="V185" i="6"/>
  <c r="U185" i="6"/>
  <c r="S185" i="6"/>
  <c r="T185" i="6" s="1"/>
  <c r="Y185" i="6" s="1"/>
  <c r="Q185" i="6"/>
  <c r="W185" i="6" s="1"/>
  <c r="AF184" i="6"/>
  <c r="AE184" i="6"/>
  <c r="AG184" i="6" s="1"/>
  <c r="X184" i="6"/>
  <c r="AA184" i="6" s="1"/>
  <c r="W184" i="6"/>
  <c r="V184" i="6"/>
  <c r="U184" i="6"/>
  <c r="T184" i="6"/>
  <c r="Y184" i="6" s="1"/>
  <c r="S184" i="6"/>
  <c r="Q184" i="6"/>
  <c r="AF183" i="6"/>
  <c r="AG183" i="6" s="1"/>
  <c r="AE183" i="6"/>
  <c r="V183" i="6"/>
  <c r="X183" i="6" s="1"/>
  <c r="U183" i="6"/>
  <c r="S183" i="6"/>
  <c r="T183" i="6" s="1"/>
  <c r="Y183" i="6" s="1"/>
  <c r="Q183" i="6"/>
  <c r="W183" i="6" s="1"/>
  <c r="AF182" i="6"/>
  <c r="AE182" i="6"/>
  <c r="AG182" i="6" s="1"/>
  <c r="X182" i="6"/>
  <c r="AA182" i="6" s="1"/>
  <c r="W182" i="6"/>
  <c r="V182" i="6"/>
  <c r="U182" i="6"/>
  <c r="T182" i="6"/>
  <c r="Y182" i="6" s="1"/>
  <c r="S182" i="6"/>
  <c r="Q182" i="6"/>
  <c r="AF181" i="6"/>
  <c r="AG181" i="6" s="1"/>
  <c r="AE181" i="6"/>
  <c r="V181" i="6"/>
  <c r="X181" i="6" s="1"/>
  <c r="U181" i="6"/>
  <c r="S181" i="6"/>
  <c r="T181" i="6" s="1"/>
  <c r="Y181" i="6" s="1"/>
  <c r="Q181" i="6"/>
  <c r="W181" i="6" s="1"/>
  <c r="AF180" i="6"/>
  <c r="AE180" i="6"/>
  <c r="AG180" i="6" s="1"/>
  <c r="X180" i="6"/>
  <c r="AA180" i="6" s="1"/>
  <c r="W180" i="6"/>
  <c r="V180" i="6"/>
  <c r="U180" i="6"/>
  <c r="T180" i="6"/>
  <c r="Y180" i="6" s="1"/>
  <c r="S180" i="6"/>
  <c r="Q180" i="6"/>
  <c r="AF179" i="6"/>
  <c r="AG179" i="6" s="1"/>
  <c r="AE179" i="6"/>
  <c r="V179" i="6"/>
  <c r="U179" i="6"/>
  <c r="S179" i="6"/>
  <c r="T179" i="6" s="1"/>
  <c r="Y179" i="6" s="1"/>
  <c r="Q179" i="6"/>
  <c r="W179" i="6" s="1"/>
  <c r="AF178" i="6"/>
  <c r="AE178" i="6"/>
  <c r="AG178" i="6" s="1"/>
  <c r="X178" i="6"/>
  <c r="W178" i="6"/>
  <c r="V178" i="6"/>
  <c r="U178" i="6"/>
  <c r="T178" i="6"/>
  <c r="Y178" i="6" s="1"/>
  <c r="S178" i="6"/>
  <c r="Q178" i="6"/>
  <c r="AF177" i="6"/>
  <c r="AG177" i="6" s="1"/>
  <c r="AE177" i="6"/>
  <c r="V177" i="6"/>
  <c r="X177" i="6" s="1"/>
  <c r="AA177" i="6" s="1"/>
  <c r="U177" i="6"/>
  <c r="S177" i="6"/>
  <c r="T177" i="6" s="1"/>
  <c r="Y177" i="6" s="1"/>
  <c r="Q177" i="6"/>
  <c r="W177" i="6" s="1"/>
  <c r="AF176" i="6"/>
  <c r="AE176" i="6"/>
  <c r="AG176" i="6" s="1"/>
  <c r="X176" i="6"/>
  <c r="W176" i="6"/>
  <c r="V176" i="6"/>
  <c r="U176" i="6"/>
  <c r="T176" i="6"/>
  <c r="Y176" i="6" s="1"/>
  <c r="S176" i="6"/>
  <c r="Q176" i="6"/>
  <c r="AF175" i="6"/>
  <c r="AG175" i="6" s="1"/>
  <c r="AE175" i="6"/>
  <c r="V175" i="6"/>
  <c r="X175" i="6" s="1"/>
  <c r="AA175" i="6" s="1"/>
  <c r="U175" i="6"/>
  <c r="S175" i="6"/>
  <c r="T175" i="6" s="1"/>
  <c r="Y175" i="6" s="1"/>
  <c r="Q175" i="6"/>
  <c r="W175" i="6" s="1"/>
  <c r="AF174" i="6"/>
  <c r="AE174" i="6"/>
  <c r="AG174" i="6" s="1"/>
  <c r="X174" i="6"/>
  <c r="W174" i="6"/>
  <c r="V174" i="6"/>
  <c r="U174" i="6"/>
  <c r="T174" i="6"/>
  <c r="Y174" i="6" s="1"/>
  <c r="S174" i="6"/>
  <c r="Q174" i="6"/>
  <c r="AF173" i="6"/>
  <c r="AG173" i="6" s="1"/>
  <c r="AE173" i="6"/>
  <c r="V173" i="6"/>
  <c r="U173" i="6"/>
  <c r="S173" i="6"/>
  <c r="T173" i="6" s="1"/>
  <c r="Y173" i="6" s="1"/>
  <c r="W173" i="6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AF172" i="6"/>
  <c r="AE172" i="6"/>
  <c r="V172" i="6"/>
  <c r="U172" i="6"/>
  <c r="S172" i="6"/>
  <c r="T172" i="6" s="1"/>
  <c r="Y172" i="6" s="1"/>
  <c r="AF171" i="6"/>
  <c r="AE171" i="6"/>
  <c r="V171" i="6"/>
  <c r="U171" i="6"/>
  <c r="S171" i="6"/>
  <c r="T171" i="6" s="1"/>
  <c r="Y171" i="6" s="1"/>
  <c r="AF170" i="6"/>
  <c r="AE170" i="6"/>
  <c r="V170" i="6"/>
  <c r="U170" i="6"/>
  <c r="S170" i="6"/>
  <c r="T170" i="6" s="1"/>
  <c r="Y170" i="6" s="1"/>
  <c r="AF169" i="6"/>
  <c r="AG169" i="6" s="1"/>
  <c r="AE169" i="6"/>
  <c r="V169" i="6"/>
  <c r="U169" i="6"/>
  <c r="S169" i="6"/>
  <c r="T169" i="6" s="1"/>
  <c r="Y169" i="6" s="1"/>
  <c r="AF168" i="6"/>
  <c r="AE168" i="6"/>
  <c r="V168" i="6"/>
  <c r="U168" i="6"/>
  <c r="S168" i="6"/>
  <c r="T168" i="6" s="1"/>
  <c r="Y168" i="6" s="1"/>
  <c r="AF167" i="6"/>
  <c r="AE167" i="6"/>
  <c r="V167" i="6"/>
  <c r="U167" i="6"/>
  <c r="T167" i="6"/>
  <c r="Y167" i="6" s="1"/>
  <c r="S167" i="6"/>
  <c r="Q172" i="6"/>
  <c r="W172" i="6" s="1"/>
  <c r="Q171" i="6"/>
  <c r="W171" i="6" s="1"/>
  <c r="Q170" i="6"/>
  <c r="W170" i="6" s="1"/>
  <c r="X170" i="6" s="1"/>
  <c r="Q169" i="6"/>
  <c r="W169" i="6" s="1"/>
  <c r="Q168" i="6"/>
  <c r="W168" i="6" s="1"/>
  <c r="Q167" i="6"/>
  <c r="W167" i="6" s="1"/>
  <c r="W164" i="6"/>
  <c r="Y163" i="6"/>
  <c r="U166" i="6"/>
  <c r="S166" i="6"/>
  <c r="T166" i="6" s="1"/>
  <c r="Y166" i="6" s="1"/>
  <c r="U165" i="6"/>
  <c r="S165" i="6"/>
  <c r="T165" i="6" s="1"/>
  <c r="Y165" i="6" s="1"/>
  <c r="U164" i="6"/>
  <c r="S164" i="6"/>
  <c r="T164" i="6" s="1"/>
  <c r="Y164" i="6" s="1"/>
  <c r="U163" i="6"/>
  <c r="S163" i="6"/>
  <c r="T163" i="6" s="1"/>
  <c r="U162" i="6"/>
  <c r="S162" i="6"/>
  <c r="T162" i="6" s="1"/>
  <c r="Y162" i="6" s="1"/>
  <c r="U161" i="6"/>
  <c r="S161" i="6"/>
  <c r="T161" i="6" s="1"/>
  <c r="Y161" i="6" s="1"/>
  <c r="Q166" i="6"/>
  <c r="W166" i="6" s="1"/>
  <c r="X166" i="6" s="1"/>
  <c r="Q165" i="6"/>
  <c r="W165" i="6" s="1"/>
  <c r="Q164" i="6"/>
  <c r="Q163" i="6"/>
  <c r="W163" i="6" s="1"/>
  <c r="X163" i="6" s="1"/>
  <c r="Q162" i="6"/>
  <c r="W162" i="6" s="1"/>
  <c r="X162" i="6" s="1"/>
  <c r="Q161" i="6"/>
  <c r="W161" i="6" s="1"/>
  <c r="V166" i="6"/>
  <c r="AF166" i="6"/>
  <c r="AE166" i="6"/>
  <c r="V165" i="6"/>
  <c r="AF165" i="6"/>
  <c r="AE165" i="6"/>
  <c r="V164" i="6"/>
  <c r="AF164" i="6"/>
  <c r="AE164" i="6"/>
  <c r="V163" i="6"/>
  <c r="AF163" i="6"/>
  <c r="AG163" i="6" s="1"/>
  <c r="AE163" i="6"/>
  <c r="V162" i="6"/>
  <c r="AF162" i="6"/>
  <c r="AE162" i="6"/>
  <c r="AG162" i="6" s="1"/>
  <c r="V161" i="6"/>
  <c r="AF161" i="6"/>
  <c r="AE161" i="6"/>
  <c r="Z191" i="6" l="1"/>
  <c r="AA191" i="6"/>
  <c r="AA174" i="6"/>
  <c r="Z174" i="6"/>
  <c r="AB174" i="6" s="1"/>
  <c r="Z175" i="6"/>
  <c r="AA181" i="6"/>
  <c r="Z181" i="6"/>
  <c r="AB181" i="6" s="1"/>
  <c r="AB175" i="6"/>
  <c r="AA176" i="6"/>
  <c r="Z176" i="6"/>
  <c r="Z177" i="6"/>
  <c r="X179" i="6"/>
  <c r="AB182" i="6"/>
  <c r="X187" i="6"/>
  <c r="AB190" i="6"/>
  <c r="AB191" i="6"/>
  <c r="X195" i="6"/>
  <c r="X197" i="6"/>
  <c r="X199" i="6"/>
  <c r="X201" i="6"/>
  <c r="X203" i="6"/>
  <c r="X205" i="6"/>
  <c r="X207" i="6"/>
  <c r="Z183" i="6"/>
  <c r="AB183" i="6" s="1"/>
  <c r="AA183" i="6"/>
  <c r="AA189" i="6"/>
  <c r="Z189" i="6"/>
  <c r="AA208" i="6"/>
  <c r="Z208" i="6"/>
  <c r="X173" i="6"/>
  <c r="AB177" i="6"/>
  <c r="AA178" i="6"/>
  <c r="Z178" i="6"/>
  <c r="AB178" i="6" s="1"/>
  <c r="AB180" i="6"/>
  <c r="X185" i="6"/>
  <c r="AB188" i="6"/>
  <c r="AB189" i="6"/>
  <c r="X193" i="6"/>
  <c r="AB198" i="6"/>
  <c r="AB200" i="6"/>
  <c r="AB206" i="6"/>
  <c r="AB208" i="6"/>
  <c r="Z180" i="6"/>
  <c r="Z182" i="6"/>
  <c r="Z184" i="6"/>
  <c r="AB184" i="6" s="1"/>
  <c r="Z186" i="6"/>
  <c r="AB186" i="6" s="1"/>
  <c r="Z188" i="6"/>
  <c r="Z190" i="6"/>
  <c r="Z192" i="6"/>
  <c r="AB192" i="6" s="1"/>
  <c r="Z194" i="6"/>
  <c r="AB194" i="6" s="1"/>
  <c r="Z196" i="6"/>
  <c r="AB196" i="6" s="1"/>
  <c r="Z198" i="6"/>
  <c r="Z200" i="6"/>
  <c r="Z202" i="6"/>
  <c r="AB202" i="6" s="1"/>
  <c r="Z204" i="6"/>
  <c r="AB204" i="6" s="1"/>
  <c r="Z206" i="6"/>
  <c r="X168" i="6"/>
  <c r="AG167" i="6"/>
  <c r="AG170" i="6"/>
  <c r="AG161" i="6"/>
  <c r="AG168" i="6"/>
  <c r="AG171" i="6"/>
  <c r="X171" i="6"/>
  <c r="Z171" i="6" s="1"/>
  <c r="X161" i="6"/>
  <c r="Z161" i="6" s="1"/>
  <c r="X165" i="6"/>
  <c r="X164" i="6"/>
  <c r="AA164" i="6" s="1"/>
  <c r="X169" i="6"/>
  <c r="AG165" i="6"/>
  <c r="X167" i="6"/>
  <c r="AG172" i="6"/>
  <c r="AG166" i="6"/>
  <c r="AG164" i="6"/>
  <c r="X172" i="6"/>
  <c r="AA172" i="6" s="1"/>
  <c r="AA168" i="6"/>
  <c r="Z168" i="6"/>
  <c r="AB168" i="6" s="1"/>
  <c r="Z172" i="6"/>
  <c r="AA167" i="6"/>
  <c r="Z167" i="6"/>
  <c r="AA170" i="6"/>
  <c r="Z170" i="6"/>
  <c r="AA169" i="6"/>
  <c r="Z169" i="6"/>
  <c r="Z165" i="6"/>
  <c r="AA165" i="6"/>
  <c r="AA162" i="6"/>
  <c r="Z162" i="6"/>
  <c r="AB162" i="6" s="1"/>
  <c r="AA166" i="6"/>
  <c r="Z166" i="6"/>
  <c r="AB166" i="6" s="1"/>
  <c r="AA163" i="6"/>
  <c r="Z163" i="6"/>
  <c r="AB163" i="6" s="1"/>
  <c r="AA207" i="6" l="1"/>
  <c r="Z207" i="6"/>
  <c r="AA185" i="6"/>
  <c r="Z185" i="6"/>
  <c r="AB185" i="6" s="1"/>
  <c r="Z205" i="6"/>
  <c r="AB205" i="6" s="1"/>
  <c r="AA205" i="6"/>
  <c r="Z197" i="6"/>
  <c r="AA197" i="6"/>
  <c r="Z187" i="6"/>
  <c r="AB187" i="6" s="1"/>
  <c r="AA187" i="6"/>
  <c r="AA173" i="6"/>
  <c r="Z173" i="6"/>
  <c r="AB173" i="6" s="1"/>
  <c r="AA201" i="6"/>
  <c r="Z201" i="6"/>
  <c r="Z199" i="6"/>
  <c r="AA199" i="6"/>
  <c r="Z179" i="6"/>
  <c r="AB179" i="6" s="1"/>
  <c r="AA179" i="6"/>
  <c r="AA193" i="6"/>
  <c r="Z193" i="6"/>
  <c r="AB193" i="6" s="1"/>
  <c r="AA203" i="6"/>
  <c r="Z203" i="6"/>
  <c r="AA195" i="6"/>
  <c r="Z195" i="6"/>
  <c r="AB195" i="6" s="1"/>
  <c r="AB176" i="6"/>
  <c r="AA161" i="6"/>
  <c r="AB172" i="6"/>
  <c r="AA171" i="6"/>
  <c r="AB171" i="6" s="1"/>
  <c r="AB169" i="6"/>
  <c r="AB167" i="6"/>
  <c r="AB170" i="6"/>
  <c r="Z164" i="6"/>
  <c r="AB164" i="6" s="1"/>
  <c r="AB161" i="6"/>
  <c r="AB165" i="6"/>
  <c r="AB199" i="6" l="1"/>
  <c r="AB197" i="6"/>
  <c r="AB203" i="6"/>
  <c r="AB201" i="6"/>
  <c r="AB207" i="6"/>
  <c r="U160" i="6"/>
  <c r="S160" i="6"/>
  <c r="T160" i="6" s="1"/>
  <c r="Y160" i="6" s="1"/>
  <c r="U159" i="6"/>
  <c r="S159" i="6"/>
  <c r="T159" i="6" s="1"/>
  <c r="Y159" i="6" s="1"/>
  <c r="V160" i="6"/>
  <c r="AF160" i="6"/>
  <c r="V159" i="6"/>
  <c r="AF159" i="6"/>
  <c r="AE160" i="6"/>
  <c r="AE159" i="6"/>
  <c r="AE158" i="6"/>
  <c r="AE157" i="6"/>
  <c r="Y156" i="6"/>
  <c r="U158" i="6"/>
  <c r="S158" i="6"/>
  <c r="T158" i="6" s="1"/>
  <c r="Y158" i="6" s="1"/>
  <c r="U157" i="6"/>
  <c r="S157" i="6"/>
  <c r="T157" i="6" s="1"/>
  <c r="Y157" i="6" s="1"/>
  <c r="U156" i="6"/>
  <c r="S156" i="6"/>
  <c r="T156" i="6" s="1"/>
  <c r="U155" i="6"/>
  <c r="T155" i="6"/>
  <c r="Y155" i="6" s="1"/>
  <c r="S155" i="6"/>
  <c r="Q160" i="6"/>
  <c r="W160" i="6" s="1"/>
  <c r="X160" i="6" s="1"/>
  <c r="Q159" i="6"/>
  <c r="W159" i="6" s="1"/>
  <c r="X159" i="6" s="1"/>
  <c r="Q158" i="6"/>
  <c r="W158" i="6" s="1"/>
  <c r="Q157" i="6"/>
  <c r="W157" i="6" s="1"/>
  <c r="Q156" i="6"/>
  <c r="W156" i="6" s="1"/>
  <c r="Q155" i="6"/>
  <c r="W155" i="6" s="1"/>
  <c r="X155" i="6" s="1"/>
  <c r="V158" i="6"/>
  <c r="AF158" i="6"/>
  <c r="AG158" i="6" s="1"/>
  <c r="V157" i="6"/>
  <c r="AF157" i="6"/>
  <c r="AG157" i="6" s="1"/>
  <c r="V156" i="6"/>
  <c r="AF156" i="6"/>
  <c r="AE156" i="6"/>
  <c r="V155" i="6"/>
  <c r="AF155" i="6"/>
  <c r="AE155" i="6"/>
  <c r="X156" i="6" l="1"/>
  <c r="AG156" i="6"/>
  <c r="X157" i="6"/>
  <c r="AG159" i="6"/>
  <c r="AG155" i="6"/>
  <c r="X158" i="6"/>
  <c r="AG160" i="6"/>
  <c r="Z159" i="6"/>
  <c r="AA159" i="6"/>
  <c r="AA160" i="6"/>
  <c r="Z160" i="6"/>
  <c r="Z155" i="6"/>
  <c r="AB155" i="6" s="1"/>
  <c r="AA155" i="6"/>
  <c r="AA158" i="6"/>
  <c r="Z158" i="6"/>
  <c r="AB158" i="6" s="1"/>
  <c r="AA156" i="6"/>
  <c r="Z156" i="6"/>
  <c r="Z157" i="6"/>
  <c r="AA157" i="6"/>
  <c r="AB160" i="6" l="1"/>
  <c r="AB156" i="6"/>
  <c r="AB159" i="6"/>
  <c r="AB157" i="6"/>
  <c r="AF154" i="6" l="1"/>
  <c r="AE154" i="6"/>
  <c r="V154" i="6"/>
  <c r="U154" i="6"/>
  <c r="S154" i="6"/>
  <c r="T154" i="6" s="1"/>
  <c r="Y154" i="6" s="1"/>
  <c r="AF153" i="6"/>
  <c r="AG153" i="6" s="1"/>
  <c r="AE153" i="6"/>
  <c r="V153" i="6"/>
  <c r="U153" i="6"/>
  <c r="S153" i="6"/>
  <c r="T153" i="6" s="1"/>
  <c r="Y153" i="6" s="1"/>
  <c r="AF152" i="6"/>
  <c r="AE152" i="6"/>
  <c r="V152" i="6"/>
  <c r="U152" i="6"/>
  <c r="S152" i="6"/>
  <c r="T152" i="6" s="1"/>
  <c r="Y152" i="6" s="1"/>
  <c r="AF151" i="6"/>
  <c r="AG151" i="6" s="1"/>
  <c r="AE151" i="6"/>
  <c r="V151" i="6"/>
  <c r="U151" i="6"/>
  <c r="S151" i="6"/>
  <c r="T151" i="6" s="1"/>
  <c r="Y151" i="6" s="1"/>
  <c r="AF150" i="6"/>
  <c r="AE150" i="6"/>
  <c r="AG150" i="6" s="1"/>
  <c r="V150" i="6"/>
  <c r="U150" i="6"/>
  <c r="S150" i="6"/>
  <c r="T150" i="6" s="1"/>
  <c r="Y150" i="6" s="1"/>
  <c r="AF149" i="6"/>
  <c r="AE149" i="6"/>
  <c r="AG149" i="6" s="1"/>
  <c r="V149" i="6"/>
  <c r="U149" i="6"/>
  <c r="S149" i="6"/>
  <c r="T149" i="6" s="1"/>
  <c r="Y149" i="6" s="1"/>
  <c r="AF148" i="6"/>
  <c r="AE148" i="6"/>
  <c r="V148" i="6"/>
  <c r="U148" i="6"/>
  <c r="S148" i="6"/>
  <c r="T148" i="6" s="1"/>
  <c r="Y148" i="6" s="1"/>
  <c r="AF147" i="6"/>
  <c r="AE147" i="6"/>
  <c r="V147" i="6"/>
  <c r="U147" i="6"/>
  <c r="S147" i="6"/>
  <c r="T147" i="6" s="1"/>
  <c r="Y147" i="6" s="1"/>
  <c r="AF146" i="6"/>
  <c r="AE146" i="6"/>
  <c r="V146" i="6"/>
  <c r="U146" i="6"/>
  <c r="S146" i="6"/>
  <c r="T146" i="6" s="1"/>
  <c r="Y146" i="6" s="1"/>
  <c r="AF145" i="6"/>
  <c r="AE145" i="6"/>
  <c r="V145" i="6"/>
  <c r="U145" i="6"/>
  <c r="S145" i="6"/>
  <c r="T145" i="6" s="1"/>
  <c r="Y145" i="6" s="1"/>
  <c r="AF144" i="6"/>
  <c r="AE144" i="6"/>
  <c r="V144" i="6"/>
  <c r="U144" i="6"/>
  <c r="S144" i="6"/>
  <c r="T144" i="6" s="1"/>
  <c r="Y144" i="6" s="1"/>
  <c r="AF143" i="6"/>
  <c r="AG143" i="6" s="1"/>
  <c r="AE143" i="6"/>
  <c r="V143" i="6"/>
  <c r="U143" i="6"/>
  <c r="S143" i="6"/>
  <c r="T143" i="6" s="1"/>
  <c r="Y143" i="6" s="1"/>
  <c r="AF142" i="6"/>
  <c r="AE142" i="6"/>
  <c r="V142" i="6"/>
  <c r="U142" i="6"/>
  <c r="S142" i="6"/>
  <c r="T142" i="6" s="1"/>
  <c r="Y142" i="6" s="1"/>
  <c r="AF141" i="6"/>
  <c r="AE141" i="6"/>
  <c r="V141" i="6"/>
  <c r="U141" i="6"/>
  <c r="S141" i="6"/>
  <c r="T141" i="6" s="1"/>
  <c r="Y141" i="6" s="1"/>
  <c r="AF140" i="6"/>
  <c r="AE140" i="6"/>
  <c r="V140" i="6"/>
  <c r="U140" i="6"/>
  <c r="S140" i="6"/>
  <c r="T140" i="6" s="1"/>
  <c r="Y140" i="6" s="1"/>
  <c r="AF139" i="6"/>
  <c r="AE139" i="6"/>
  <c r="V139" i="6"/>
  <c r="U139" i="6"/>
  <c r="S139" i="6"/>
  <c r="T139" i="6" s="1"/>
  <c r="Y139" i="6" s="1"/>
  <c r="AF138" i="6"/>
  <c r="AE138" i="6"/>
  <c r="V138" i="6"/>
  <c r="U138" i="6"/>
  <c r="S138" i="6"/>
  <c r="T138" i="6" s="1"/>
  <c r="Y138" i="6" s="1"/>
  <c r="AF137" i="6"/>
  <c r="AE137" i="6"/>
  <c r="V137" i="6"/>
  <c r="U137" i="6"/>
  <c r="S137" i="6"/>
  <c r="T137" i="6" s="1"/>
  <c r="Y137" i="6" s="1"/>
  <c r="AF136" i="6"/>
  <c r="AE136" i="6"/>
  <c r="V136" i="6"/>
  <c r="U136" i="6"/>
  <c r="S136" i="6"/>
  <c r="T136" i="6" s="1"/>
  <c r="Y136" i="6" s="1"/>
  <c r="AF135" i="6"/>
  <c r="AE135" i="6"/>
  <c r="V135" i="6"/>
  <c r="U135" i="6"/>
  <c r="S135" i="6"/>
  <c r="T135" i="6" s="1"/>
  <c r="Y135" i="6" s="1"/>
  <c r="AF134" i="6"/>
  <c r="AE134" i="6"/>
  <c r="V134" i="6"/>
  <c r="U134" i="6"/>
  <c r="S134" i="6"/>
  <c r="T134" i="6" s="1"/>
  <c r="Y134" i="6" s="1"/>
  <c r="AF133" i="6"/>
  <c r="AE133" i="6"/>
  <c r="W133" i="6"/>
  <c r="V133" i="6"/>
  <c r="U133" i="6"/>
  <c r="S133" i="6"/>
  <c r="T133" i="6" s="1"/>
  <c r="Y133" i="6" s="1"/>
  <c r="AF132" i="6"/>
  <c r="AE132" i="6"/>
  <c r="V132" i="6"/>
  <c r="U132" i="6"/>
  <c r="S132" i="6"/>
  <c r="T132" i="6" s="1"/>
  <c r="Y132" i="6" s="1"/>
  <c r="AF131" i="6"/>
  <c r="AE131" i="6"/>
  <c r="V131" i="6"/>
  <c r="U131" i="6"/>
  <c r="S131" i="6"/>
  <c r="T131" i="6" s="1"/>
  <c r="Y131" i="6" s="1"/>
  <c r="AF130" i="6"/>
  <c r="AE130" i="6"/>
  <c r="V130" i="6"/>
  <c r="U130" i="6"/>
  <c r="S130" i="6"/>
  <c r="T130" i="6" s="1"/>
  <c r="Y130" i="6" s="1"/>
  <c r="AF129" i="6"/>
  <c r="AE129" i="6"/>
  <c r="V129" i="6"/>
  <c r="U129" i="6"/>
  <c r="S129" i="6"/>
  <c r="T129" i="6" s="1"/>
  <c r="Y129" i="6" s="1"/>
  <c r="AF128" i="6"/>
  <c r="AE128" i="6"/>
  <c r="V128" i="6"/>
  <c r="U128" i="6"/>
  <c r="S128" i="6"/>
  <c r="T128" i="6" s="1"/>
  <c r="Y128" i="6" s="1"/>
  <c r="AF127" i="6"/>
  <c r="AG127" i="6" s="1"/>
  <c r="AE127" i="6"/>
  <c r="V127" i="6"/>
  <c r="U127" i="6"/>
  <c r="S127" i="6"/>
  <c r="T127" i="6" s="1"/>
  <c r="Y127" i="6" s="1"/>
  <c r="AF126" i="6"/>
  <c r="AE126" i="6"/>
  <c r="V126" i="6"/>
  <c r="U126" i="6"/>
  <c r="S126" i="6"/>
  <c r="T126" i="6" s="1"/>
  <c r="Y126" i="6" s="1"/>
  <c r="AF125" i="6"/>
  <c r="AE125" i="6"/>
  <c r="V125" i="6"/>
  <c r="U125" i="6"/>
  <c r="S125" i="6"/>
  <c r="T125" i="6" s="1"/>
  <c r="Y125" i="6" s="1"/>
  <c r="AF124" i="6"/>
  <c r="AE124" i="6"/>
  <c r="V124" i="6"/>
  <c r="U124" i="6"/>
  <c r="S124" i="6"/>
  <c r="T124" i="6" s="1"/>
  <c r="Y124" i="6" s="1"/>
  <c r="AF123" i="6"/>
  <c r="AE123" i="6"/>
  <c r="V123" i="6"/>
  <c r="U123" i="6"/>
  <c r="S123" i="6"/>
  <c r="T123" i="6" s="1"/>
  <c r="Y123" i="6" s="1"/>
  <c r="AF122" i="6"/>
  <c r="AE122" i="6"/>
  <c r="V122" i="6"/>
  <c r="U122" i="6"/>
  <c r="S122" i="6"/>
  <c r="T122" i="6" s="1"/>
  <c r="Y122" i="6" s="1"/>
  <c r="Q154" i="6"/>
  <c r="W154" i="6" s="1"/>
  <c r="X154" i="6" s="1"/>
  <c r="AA154" i="6" s="1"/>
  <c r="Q153" i="6"/>
  <c r="W153" i="6" s="1"/>
  <c r="Q152" i="6"/>
  <c r="W152" i="6" s="1"/>
  <c r="X152" i="6" s="1"/>
  <c r="Q151" i="6"/>
  <c r="W151" i="6" s="1"/>
  <c r="X151" i="6" s="1"/>
  <c r="Q150" i="6"/>
  <c r="W150" i="6" s="1"/>
  <c r="X150" i="6" s="1"/>
  <c r="Q149" i="6"/>
  <c r="W149" i="6" s="1"/>
  <c r="X149" i="6" s="1"/>
  <c r="Q148" i="6"/>
  <c r="W148" i="6" s="1"/>
  <c r="Q147" i="6"/>
  <c r="W147" i="6" s="1"/>
  <c r="Q146" i="6"/>
  <c r="W146" i="6" s="1"/>
  <c r="Q145" i="6"/>
  <c r="W145" i="6" s="1"/>
  <c r="Q144" i="6"/>
  <c r="W144" i="6" s="1"/>
  <c r="X144" i="6" s="1"/>
  <c r="Q143" i="6"/>
  <c r="W143" i="6" s="1"/>
  <c r="X143" i="6" s="1"/>
  <c r="Q142" i="6"/>
  <c r="W142" i="6" s="1"/>
  <c r="Q141" i="6"/>
  <c r="W141" i="6" s="1"/>
  <c r="Q140" i="6"/>
  <c r="W140" i="6" s="1"/>
  <c r="Q139" i="6"/>
  <c r="W139" i="6" s="1"/>
  <c r="Q138" i="6"/>
  <c r="W138" i="6" s="1"/>
  <c r="Q137" i="6"/>
  <c r="W137" i="6" s="1"/>
  <c r="Q136" i="6"/>
  <c r="W136" i="6" s="1"/>
  <c r="Q135" i="6"/>
  <c r="W135" i="6" s="1"/>
  <c r="X135" i="6" s="1"/>
  <c r="Q134" i="6"/>
  <c r="W134" i="6" s="1"/>
  <c r="Q133" i="6"/>
  <c r="Q132" i="6"/>
  <c r="W132" i="6" s="1"/>
  <c r="Q131" i="6"/>
  <c r="W131" i="6" s="1"/>
  <c r="Q130" i="6"/>
  <c r="W130" i="6" s="1"/>
  <c r="Q129" i="6"/>
  <c r="W129" i="6" s="1"/>
  <c r="Q128" i="6"/>
  <c r="W128" i="6" s="1"/>
  <c r="Q127" i="6"/>
  <c r="W127" i="6" s="1"/>
  <c r="X127" i="6" s="1"/>
  <c r="Q126" i="6"/>
  <c r="W126" i="6" s="1"/>
  <c r="Q125" i="6"/>
  <c r="W125" i="6" s="1"/>
  <c r="Q124" i="6"/>
  <c r="W124" i="6" s="1"/>
  <c r="Q123" i="6"/>
  <c r="W123" i="6" s="1"/>
  <c r="Q122" i="6"/>
  <c r="W122" i="6" s="1"/>
  <c r="AG126" i="6" l="1"/>
  <c r="AG135" i="6"/>
  <c r="AG136" i="6"/>
  <c r="AG142" i="6"/>
  <c r="AG145" i="6"/>
  <c r="AG154" i="6"/>
  <c r="AG128" i="6"/>
  <c r="X129" i="6"/>
  <c r="AA129" i="6" s="1"/>
  <c r="AG134" i="6"/>
  <c r="AG137" i="6"/>
  <c r="AG144" i="6"/>
  <c r="X145" i="6"/>
  <c r="AA145" i="6" s="1"/>
  <c r="X130" i="6"/>
  <c r="AA130" i="6" s="1"/>
  <c r="X138" i="6"/>
  <c r="AA138" i="6" s="1"/>
  <c r="X146" i="6"/>
  <c r="AA146" i="6" s="1"/>
  <c r="X122" i="6"/>
  <c r="AA122" i="6" s="1"/>
  <c r="X137" i="6"/>
  <c r="AA137" i="6" s="1"/>
  <c r="AA152" i="6"/>
  <c r="Z152" i="6"/>
  <c r="X148" i="6"/>
  <c r="AA148" i="6" s="1"/>
  <c r="X123" i="6"/>
  <c r="Z123" i="6" s="1"/>
  <c r="X131" i="6"/>
  <c r="X139" i="6"/>
  <c r="X147" i="6"/>
  <c r="Z147" i="6" s="1"/>
  <c r="AG124" i="6"/>
  <c r="AG125" i="6"/>
  <c r="AG132" i="6"/>
  <c r="AG133" i="6"/>
  <c r="AG140" i="6"/>
  <c r="AG141" i="6"/>
  <c r="AG123" i="6"/>
  <c r="AG131" i="6"/>
  <c r="AG139" i="6"/>
  <c r="AG147" i="6"/>
  <c r="AG148" i="6"/>
  <c r="AG152" i="6"/>
  <c r="X128" i="6"/>
  <c r="X136" i="6"/>
  <c r="AG122" i="6"/>
  <c r="X125" i="6"/>
  <c r="AA125" i="6" s="1"/>
  <c r="X126" i="6"/>
  <c r="AA126" i="6" s="1"/>
  <c r="AG129" i="6"/>
  <c r="AG130" i="6"/>
  <c r="X133" i="6"/>
  <c r="Z133" i="6" s="1"/>
  <c r="X134" i="6"/>
  <c r="AG138" i="6"/>
  <c r="X141" i="6"/>
  <c r="X142" i="6"/>
  <c r="AA142" i="6" s="1"/>
  <c r="AG146" i="6"/>
  <c r="X124" i="6"/>
  <c r="X132" i="6"/>
  <c r="X140" i="6"/>
  <c r="AA140" i="6" s="1"/>
  <c r="X153" i="6"/>
  <c r="AB135" i="6"/>
  <c r="AA128" i="6"/>
  <c r="Z128" i="6"/>
  <c r="AB128" i="6" s="1"/>
  <c r="Z125" i="6"/>
  <c r="AA134" i="6"/>
  <c r="Z134" i="6"/>
  <c r="AA141" i="6"/>
  <c r="Z141" i="6"/>
  <c r="AA144" i="6"/>
  <c r="Z144" i="6"/>
  <c r="Z150" i="6"/>
  <c r="AA124" i="6"/>
  <c r="Z124" i="6"/>
  <c r="Z127" i="6"/>
  <c r="AA127" i="6"/>
  <c r="AA132" i="6"/>
  <c r="Z132" i="6"/>
  <c r="AA135" i="6"/>
  <c r="Z135" i="6"/>
  <c r="Z140" i="6"/>
  <c r="AA143" i="6"/>
  <c r="Z143" i="6"/>
  <c r="AB143" i="6" s="1"/>
  <c r="AA153" i="6"/>
  <c r="Z153" i="6"/>
  <c r="AA136" i="6"/>
  <c r="Z136" i="6"/>
  <c r="AB136" i="6" s="1"/>
  <c r="AB146" i="6"/>
  <c r="AA151" i="6"/>
  <c r="Z151" i="6"/>
  <c r="AA123" i="6"/>
  <c r="Z131" i="6"/>
  <c r="AA131" i="6"/>
  <c r="Z139" i="6"/>
  <c r="AA139" i="6"/>
  <c r="AA149" i="6"/>
  <c r="Z149" i="6"/>
  <c r="Z130" i="6"/>
  <c r="AB130" i="6" s="1"/>
  <c r="Z138" i="6"/>
  <c r="AB138" i="6" s="1"/>
  <c r="Z146" i="6"/>
  <c r="Z154" i="6"/>
  <c r="AB154" i="6" s="1"/>
  <c r="Z137" i="6"/>
  <c r="AB137" i="6" s="1"/>
  <c r="AB125" i="6" l="1"/>
  <c r="Z129" i="6"/>
  <c r="AB129" i="6" s="1"/>
  <c r="AA147" i="6"/>
  <c r="AB147" i="6" s="1"/>
  <c r="Z142" i="6"/>
  <c r="AB142" i="6" s="1"/>
  <c r="Z122" i="6"/>
  <c r="AB122" i="6" s="1"/>
  <c r="Z148" i="6"/>
  <c r="AB152" i="6"/>
  <c r="Z145" i="6"/>
  <c r="AB145" i="6" s="1"/>
  <c r="AB139" i="6"/>
  <c r="AB124" i="6"/>
  <c r="AB141" i="6"/>
  <c r="AA133" i="6"/>
  <c r="AB133" i="6" s="1"/>
  <c r="AB123" i="6"/>
  <c r="Z126" i="6"/>
  <c r="AB126" i="6" s="1"/>
  <c r="AB131" i="6"/>
  <c r="AB149" i="6"/>
  <c r="AB127" i="6"/>
  <c r="AB140" i="6"/>
  <c r="AB150" i="6"/>
  <c r="AB134" i="6"/>
  <c r="AB151" i="6"/>
  <c r="AB148" i="6"/>
  <c r="AB153" i="6"/>
  <c r="AB132" i="6"/>
  <c r="AB144" i="6"/>
  <c r="AF121" i="6" l="1"/>
  <c r="AE121" i="6"/>
  <c r="AF120" i="6"/>
  <c r="AE120" i="6"/>
  <c r="Y120" i="6"/>
  <c r="AF119" i="6"/>
  <c r="AE119" i="6"/>
  <c r="V121" i="6"/>
  <c r="V120" i="6"/>
  <c r="U121" i="6"/>
  <c r="S121" i="6"/>
  <c r="T121" i="6" s="1"/>
  <c r="Y121" i="6" s="1"/>
  <c r="U120" i="6"/>
  <c r="S120" i="6"/>
  <c r="T120" i="6" s="1"/>
  <c r="U119" i="6"/>
  <c r="S119" i="6"/>
  <c r="T119" i="6" s="1"/>
  <c r="Y119" i="6" s="1"/>
  <c r="Q121" i="6"/>
  <c r="W121" i="6" s="1"/>
  <c r="Q120" i="6"/>
  <c r="W120" i="6" s="1"/>
  <c r="Q119" i="6"/>
  <c r="W119" i="6" s="1"/>
  <c r="V119" i="6"/>
  <c r="X119" i="6" l="1"/>
  <c r="X120" i="6"/>
  <c r="AA120" i="6"/>
  <c r="Z120" i="6"/>
  <c r="X121" i="6"/>
  <c r="AA121" i="6" s="1"/>
  <c r="AG119" i="6"/>
  <c r="AG120" i="6"/>
  <c r="AG121" i="6"/>
  <c r="AA119" i="6"/>
  <c r="Z119" i="6"/>
  <c r="AB119" i="6" s="1"/>
  <c r="Z121" i="6"/>
  <c r="AB121" i="6" s="1"/>
  <c r="AB120" i="6" l="1"/>
  <c r="AF118" i="6" l="1"/>
  <c r="AE118" i="6"/>
  <c r="V118" i="6"/>
  <c r="U118" i="6"/>
  <c r="S118" i="6"/>
  <c r="T118" i="6" s="1"/>
  <c r="Y118" i="6" s="1"/>
  <c r="Q118" i="6"/>
  <c r="W118" i="6" s="1"/>
  <c r="AF117" i="6"/>
  <c r="AE117" i="6"/>
  <c r="V117" i="6"/>
  <c r="U117" i="6"/>
  <c r="S117" i="6"/>
  <c r="T117" i="6" s="1"/>
  <c r="Y117" i="6" s="1"/>
  <c r="Q117" i="6"/>
  <c r="W117" i="6" s="1"/>
  <c r="AF116" i="6"/>
  <c r="AE116" i="6"/>
  <c r="V116" i="6"/>
  <c r="U116" i="6"/>
  <c r="S116" i="6"/>
  <c r="T116" i="6" s="1"/>
  <c r="Y116" i="6" s="1"/>
  <c r="Q116" i="6"/>
  <c r="W116" i="6" s="1"/>
  <c r="AF115" i="6"/>
  <c r="AE115" i="6"/>
  <c r="V115" i="6"/>
  <c r="U115" i="6"/>
  <c r="S115" i="6"/>
  <c r="T115" i="6" s="1"/>
  <c r="Y115" i="6" s="1"/>
  <c r="Q115" i="6"/>
  <c r="W115" i="6" s="1"/>
  <c r="AF114" i="6"/>
  <c r="AE114" i="6"/>
  <c r="V114" i="6"/>
  <c r="U114" i="6"/>
  <c r="S114" i="6"/>
  <c r="T114" i="6" s="1"/>
  <c r="Y114" i="6" s="1"/>
  <c r="Q114" i="6"/>
  <c r="W114" i="6" s="1"/>
  <c r="AF113" i="6"/>
  <c r="AG113" i="6" s="1"/>
  <c r="AE113" i="6"/>
  <c r="V113" i="6"/>
  <c r="U113" i="6"/>
  <c r="S113" i="6"/>
  <c r="T113" i="6" s="1"/>
  <c r="Y113" i="6" s="1"/>
  <c r="Q113" i="6"/>
  <c r="W113" i="6" s="1"/>
  <c r="AF112" i="6"/>
  <c r="AE112" i="6"/>
  <c r="V112" i="6"/>
  <c r="U112" i="6"/>
  <c r="S112" i="6"/>
  <c r="T112" i="6" s="1"/>
  <c r="Y112" i="6" s="1"/>
  <c r="Q112" i="6"/>
  <c r="W112" i="6" s="1"/>
  <c r="AF111" i="6"/>
  <c r="AE111" i="6"/>
  <c r="V111" i="6"/>
  <c r="U111" i="6"/>
  <c r="S111" i="6"/>
  <c r="T111" i="6" s="1"/>
  <c r="Y111" i="6" s="1"/>
  <c r="Q111" i="6"/>
  <c r="W111" i="6" s="1"/>
  <c r="AF110" i="6"/>
  <c r="AE110" i="6"/>
  <c r="V110" i="6"/>
  <c r="U110" i="6"/>
  <c r="S110" i="6"/>
  <c r="T110" i="6" s="1"/>
  <c r="Y110" i="6" s="1"/>
  <c r="Q110" i="6"/>
  <c r="W110" i="6" s="1"/>
  <c r="AF109" i="6"/>
  <c r="AE109" i="6"/>
  <c r="V109" i="6"/>
  <c r="U109" i="6"/>
  <c r="S109" i="6"/>
  <c r="T109" i="6" s="1"/>
  <c r="Y109" i="6" s="1"/>
  <c r="Q109" i="6"/>
  <c r="W109" i="6" s="1"/>
  <c r="AF108" i="6"/>
  <c r="AG108" i="6" s="1"/>
  <c r="AE108" i="6"/>
  <c r="V108" i="6"/>
  <c r="U108" i="6"/>
  <c r="S108" i="6"/>
  <c r="T108" i="6" s="1"/>
  <c r="Y108" i="6" s="1"/>
  <c r="Q108" i="6"/>
  <c r="W108" i="6" s="1"/>
  <c r="AF107" i="6"/>
  <c r="AE107" i="6"/>
  <c r="V107" i="6"/>
  <c r="U107" i="6"/>
  <c r="S107" i="6"/>
  <c r="T107" i="6" s="1"/>
  <c r="Y107" i="6" s="1"/>
  <c r="Q107" i="6"/>
  <c r="W107" i="6" s="1"/>
  <c r="AF106" i="6"/>
  <c r="AE106" i="6"/>
  <c r="V106" i="6"/>
  <c r="U106" i="6"/>
  <c r="S106" i="6"/>
  <c r="T106" i="6" s="1"/>
  <c r="Y106" i="6" s="1"/>
  <c r="AF105" i="6"/>
  <c r="AG105" i="6" s="1"/>
  <c r="AE105" i="6"/>
  <c r="V105" i="6"/>
  <c r="U105" i="6"/>
  <c r="S105" i="6"/>
  <c r="T105" i="6" s="1"/>
  <c r="Y105" i="6" s="1"/>
  <c r="AF104" i="6"/>
  <c r="AE104" i="6"/>
  <c r="AG104" i="6" s="1"/>
  <c r="V104" i="6"/>
  <c r="U104" i="6"/>
  <c r="S104" i="6"/>
  <c r="T104" i="6" s="1"/>
  <c r="Y104" i="6" s="1"/>
  <c r="AF103" i="6"/>
  <c r="AE103" i="6"/>
  <c r="V103" i="6"/>
  <c r="U103" i="6"/>
  <c r="S103" i="6"/>
  <c r="T103" i="6" s="1"/>
  <c r="Y103" i="6" s="1"/>
  <c r="AF102" i="6"/>
  <c r="AE102" i="6"/>
  <c r="V102" i="6"/>
  <c r="U102" i="6"/>
  <c r="T102" i="6"/>
  <c r="Y102" i="6" s="1"/>
  <c r="S102" i="6"/>
  <c r="AF101" i="6"/>
  <c r="AE101" i="6"/>
  <c r="V101" i="6"/>
  <c r="U101" i="6"/>
  <c r="S101" i="6"/>
  <c r="T101" i="6" s="1"/>
  <c r="Y101" i="6" s="1"/>
  <c r="AF100" i="6"/>
  <c r="AE100" i="6"/>
  <c r="AG100" i="6" s="1"/>
  <c r="V100" i="6"/>
  <c r="U100" i="6"/>
  <c r="S100" i="6"/>
  <c r="T100" i="6" s="1"/>
  <c r="Y100" i="6" s="1"/>
  <c r="AF99" i="6"/>
  <c r="AE99" i="6"/>
  <c r="V99" i="6"/>
  <c r="U99" i="6"/>
  <c r="S99" i="6"/>
  <c r="T99" i="6" s="1"/>
  <c r="Y99" i="6" s="1"/>
  <c r="AF98" i="6"/>
  <c r="AE98" i="6"/>
  <c r="V98" i="6"/>
  <c r="U98" i="6"/>
  <c r="S98" i="6"/>
  <c r="T98" i="6" s="1"/>
  <c r="Y98" i="6" s="1"/>
  <c r="AF97" i="6"/>
  <c r="AG97" i="6" s="1"/>
  <c r="AE97" i="6"/>
  <c r="V97" i="6"/>
  <c r="U97" i="6"/>
  <c r="S97" i="6"/>
  <c r="T97" i="6" s="1"/>
  <c r="Y97" i="6" s="1"/>
  <c r="AF96" i="6"/>
  <c r="AE96" i="6"/>
  <c r="V96" i="6"/>
  <c r="U96" i="6"/>
  <c r="S96" i="6"/>
  <c r="T96" i="6" s="1"/>
  <c r="Y96" i="6" s="1"/>
  <c r="AF95" i="6"/>
  <c r="AE95" i="6"/>
  <c r="V95" i="6"/>
  <c r="U95" i="6"/>
  <c r="S95" i="6"/>
  <c r="T95" i="6" s="1"/>
  <c r="Y95" i="6" s="1"/>
  <c r="AF94" i="6"/>
  <c r="AE94" i="6"/>
  <c r="V94" i="6"/>
  <c r="U94" i="6"/>
  <c r="S94" i="6"/>
  <c r="T94" i="6" s="1"/>
  <c r="Y94" i="6" s="1"/>
  <c r="AF93" i="6"/>
  <c r="AE93" i="6"/>
  <c r="V93" i="6"/>
  <c r="U93" i="6"/>
  <c r="S93" i="6"/>
  <c r="T93" i="6" s="1"/>
  <c r="Y93" i="6" s="1"/>
  <c r="AF92" i="6"/>
  <c r="AG92" i="6" s="1"/>
  <c r="AE92" i="6"/>
  <c r="V92" i="6"/>
  <c r="U92" i="6"/>
  <c r="S92" i="6"/>
  <c r="T92" i="6" s="1"/>
  <c r="Y92" i="6" s="1"/>
  <c r="AF91" i="6"/>
  <c r="AE91" i="6"/>
  <c r="V91" i="6"/>
  <c r="U91" i="6"/>
  <c r="S91" i="6"/>
  <c r="T91" i="6" s="1"/>
  <c r="Y91" i="6" s="1"/>
  <c r="AF90" i="6"/>
  <c r="AE90" i="6"/>
  <c r="V90" i="6"/>
  <c r="U90" i="6"/>
  <c r="S90" i="6"/>
  <c r="T90" i="6" s="1"/>
  <c r="Y90" i="6" s="1"/>
  <c r="AF89" i="6"/>
  <c r="AG89" i="6" s="1"/>
  <c r="AE89" i="6"/>
  <c r="V89" i="6"/>
  <c r="U89" i="6"/>
  <c r="S89" i="6"/>
  <c r="T89" i="6" s="1"/>
  <c r="Y89" i="6" s="1"/>
  <c r="AF88" i="6"/>
  <c r="AE88" i="6"/>
  <c r="V88" i="6"/>
  <c r="U88" i="6"/>
  <c r="S88" i="6"/>
  <c r="T88" i="6" s="1"/>
  <c r="Y88" i="6" s="1"/>
  <c r="AF87" i="6"/>
  <c r="AE87" i="6"/>
  <c r="V87" i="6"/>
  <c r="U87" i="6"/>
  <c r="S87" i="6"/>
  <c r="T87" i="6" s="1"/>
  <c r="Y87" i="6" s="1"/>
  <c r="AF86" i="6"/>
  <c r="AE86" i="6"/>
  <c r="V86" i="6"/>
  <c r="U86" i="6"/>
  <c r="S86" i="6"/>
  <c r="T86" i="6" s="1"/>
  <c r="Y86" i="6" s="1"/>
  <c r="AF85" i="6"/>
  <c r="AE85" i="6"/>
  <c r="V85" i="6"/>
  <c r="U85" i="6"/>
  <c r="S85" i="6"/>
  <c r="T85" i="6" s="1"/>
  <c r="Y85" i="6" s="1"/>
  <c r="AF84" i="6"/>
  <c r="AG84" i="6" s="1"/>
  <c r="AE84" i="6"/>
  <c r="V84" i="6"/>
  <c r="U84" i="6"/>
  <c r="S84" i="6"/>
  <c r="T84" i="6" s="1"/>
  <c r="Y84" i="6" s="1"/>
  <c r="AF83" i="6"/>
  <c r="AE83" i="6"/>
  <c r="V83" i="6"/>
  <c r="U83" i="6"/>
  <c r="S83" i="6"/>
  <c r="T83" i="6" s="1"/>
  <c r="Y83" i="6" s="1"/>
  <c r="Q106" i="6"/>
  <c r="W106" i="6" s="1"/>
  <c r="X106" i="6" s="1"/>
  <c r="AA106" i="6" s="1"/>
  <c r="Q105" i="6"/>
  <c r="W105" i="6" s="1"/>
  <c r="Q104" i="6"/>
  <c r="W104" i="6" s="1"/>
  <c r="Q103" i="6"/>
  <c r="W103" i="6" s="1"/>
  <c r="Q102" i="6"/>
  <c r="W102" i="6" s="1"/>
  <c r="Q101" i="6"/>
  <c r="W101" i="6" s="1"/>
  <c r="Q100" i="6"/>
  <c r="W100" i="6" s="1"/>
  <c r="Q99" i="6"/>
  <c r="W99" i="6" s="1"/>
  <c r="Q98" i="6"/>
  <c r="W98" i="6" s="1"/>
  <c r="X98" i="6" s="1"/>
  <c r="AA98" i="6" s="1"/>
  <c r="Q97" i="6"/>
  <c r="W97" i="6" s="1"/>
  <c r="Q96" i="6"/>
  <c r="W96" i="6" s="1"/>
  <c r="Q95" i="6"/>
  <c r="W95" i="6" s="1"/>
  <c r="X95" i="6" s="1"/>
  <c r="AA95" i="6" s="1"/>
  <c r="Q94" i="6"/>
  <c r="W94" i="6" s="1"/>
  <c r="Q93" i="6"/>
  <c r="W93" i="6" s="1"/>
  <c r="Q92" i="6"/>
  <c r="W92" i="6" s="1"/>
  <c r="Q91" i="6"/>
  <c r="W91" i="6" s="1"/>
  <c r="Q90" i="6"/>
  <c r="W90" i="6" s="1"/>
  <c r="X90" i="6" s="1"/>
  <c r="AA90" i="6" s="1"/>
  <c r="Q89" i="6"/>
  <c r="W89" i="6" s="1"/>
  <c r="Q88" i="6"/>
  <c r="W88" i="6" s="1"/>
  <c r="Q87" i="6"/>
  <c r="W87" i="6" s="1"/>
  <c r="X87" i="6" s="1"/>
  <c r="AA87" i="6" s="1"/>
  <c r="Q86" i="6"/>
  <c r="W86" i="6" s="1"/>
  <c r="Q85" i="6"/>
  <c r="W85" i="6" s="1"/>
  <c r="Q84" i="6"/>
  <c r="W84" i="6" s="1"/>
  <c r="Q83" i="6"/>
  <c r="W83" i="6" s="1"/>
  <c r="AG85" i="6" l="1"/>
  <c r="AG95" i="6"/>
  <c r="X97" i="6"/>
  <c r="X103" i="6"/>
  <c r="AA103" i="6" s="1"/>
  <c r="AG114" i="6"/>
  <c r="X100" i="6"/>
  <c r="X104" i="6"/>
  <c r="AG87" i="6"/>
  <c r="X89" i="6"/>
  <c r="AG90" i="6"/>
  <c r="AG101" i="6"/>
  <c r="AG103" i="6"/>
  <c r="AG106" i="6"/>
  <c r="X108" i="6"/>
  <c r="Z104" i="6"/>
  <c r="AB104" i="6" s="1"/>
  <c r="AA104" i="6"/>
  <c r="X85" i="6"/>
  <c r="AG96" i="6"/>
  <c r="X84" i="6"/>
  <c r="X92" i="6"/>
  <c r="AA92" i="6" s="1"/>
  <c r="X99" i="6"/>
  <c r="AG109" i="6"/>
  <c r="X94" i="6"/>
  <c r="AA94" i="6" s="1"/>
  <c r="AG88" i="6"/>
  <c r="AG102" i="6"/>
  <c r="AG86" i="6"/>
  <c r="AG93" i="6"/>
  <c r="AG94" i="6"/>
  <c r="X112" i="6"/>
  <c r="X105" i="6"/>
  <c r="AG107" i="6"/>
  <c r="X109" i="6"/>
  <c r="X83" i="6"/>
  <c r="X91" i="6"/>
  <c r="AG99" i="6"/>
  <c r="AG83" i="6"/>
  <c r="X88" i="6"/>
  <c r="AG91" i="6"/>
  <c r="X96" i="6"/>
  <c r="AA96" i="6" s="1"/>
  <c r="AG98" i="6"/>
  <c r="X102" i="6"/>
  <c r="X115" i="6"/>
  <c r="X101" i="6"/>
  <c r="Z101" i="6" s="1"/>
  <c r="AG115" i="6"/>
  <c r="X86" i="6"/>
  <c r="X93" i="6"/>
  <c r="X117" i="6"/>
  <c r="AA117" i="6" s="1"/>
  <c r="X116" i="6"/>
  <c r="AA116" i="6" s="1"/>
  <c r="AG118" i="6"/>
  <c r="AG117" i="6"/>
  <c r="AG116" i="6"/>
  <c r="X118" i="6"/>
  <c r="AA118" i="6" s="1"/>
  <c r="X113" i="6"/>
  <c r="Z113" i="6" s="1"/>
  <c r="X114" i="6"/>
  <c r="Z114" i="6" s="1"/>
  <c r="AA115" i="6"/>
  <c r="Z115" i="6"/>
  <c r="Z117" i="6"/>
  <c r="X111" i="6"/>
  <c r="AA111" i="6" s="1"/>
  <c r="AG110" i="6"/>
  <c r="AG112" i="6"/>
  <c r="AG111" i="6"/>
  <c r="X110" i="6"/>
  <c r="AA110" i="6" s="1"/>
  <c r="AA113" i="6"/>
  <c r="AA108" i="6"/>
  <c r="Z108" i="6"/>
  <c r="X107" i="6"/>
  <c r="AA112" i="6"/>
  <c r="Z112" i="6"/>
  <c r="AA109" i="6"/>
  <c r="Z109" i="6"/>
  <c r="AB109" i="6" s="1"/>
  <c r="AA86" i="6"/>
  <c r="Z86" i="6"/>
  <c r="AB86" i="6" s="1"/>
  <c r="AA100" i="6"/>
  <c r="Z100" i="6"/>
  <c r="AB100" i="6" s="1"/>
  <c r="AA84" i="6"/>
  <c r="Z84" i="6"/>
  <c r="AB84" i="6" s="1"/>
  <c r="Z99" i="6"/>
  <c r="AA99" i="6"/>
  <c r="AA93" i="6"/>
  <c r="Z93" i="6"/>
  <c r="AB93" i="6" s="1"/>
  <c r="Z92" i="6"/>
  <c r="AA89" i="6"/>
  <c r="AB89" i="6" s="1"/>
  <c r="Z89" i="6"/>
  <c r="AA97" i="6"/>
  <c r="Z97" i="6"/>
  <c r="Z91" i="6"/>
  <c r="AB91" i="6" s="1"/>
  <c r="AA91" i="6"/>
  <c r="AA105" i="6"/>
  <c r="Z105" i="6"/>
  <c r="AB105" i="6" s="1"/>
  <c r="Z85" i="6"/>
  <c r="AA85" i="6"/>
  <c r="Z83" i="6"/>
  <c r="AB83" i="6" s="1"/>
  <c r="AA83" i="6"/>
  <c r="AA88" i="6"/>
  <c r="Z88" i="6"/>
  <c r="AA102" i="6"/>
  <c r="Z102" i="6"/>
  <c r="Z90" i="6"/>
  <c r="AB90" i="6" s="1"/>
  <c r="Z98" i="6"/>
  <c r="AB98" i="6" s="1"/>
  <c r="Z106" i="6"/>
  <c r="AB106" i="6" s="1"/>
  <c r="Z87" i="6"/>
  <c r="AB87" i="6" s="1"/>
  <c r="Z95" i="6"/>
  <c r="AB95" i="6" s="1"/>
  <c r="AB92" i="6" l="1"/>
  <c r="AA101" i="6"/>
  <c r="AB99" i="6"/>
  <c r="AA114" i="6"/>
  <c r="AB114" i="6" s="1"/>
  <c r="Z96" i="6"/>
  <c r="AB117" i="6"/>
  <c r="Z94" i="6"/>
  <c r="AB94" i="6" s="1"/>
  <c r="Z103" i="6"/>
  <c r="AB103" i="6" s="1"/>
  <c r="AB102" i="6"/>
  <c r="AB97" i="6"/>
  <c r="AB96" i="6"/>
  <c r="AB112" i="6"/>
  <c r="AB101" i="6"/>
  <c r="AB85" i="6"/>
  <c r="AB88" i="6"/>
  <c r="AB108" i="6"/>
  <c r="Z116" i="6"/>
  <c r="AB116" i="6" s="1"/>
  <c r="Z118" i="6"/>
  <c r="AB118" i="6" s="1"/>
  <c r="AB115" i="6"/>
  <c r="AB113" i="6"/>
  <c r="Z111" i="6"/>
  <c r="AB111" i="6" s="1"/>
  <c r="Z110" i="6"/>
  <c r="AB110" i="6" s="1"/>
  <c r="AA107" i="6"/>
  <c r="Z107" i="6"/>
  <c r="AB107" i="6" s="1"/>
  <c r="W82" i="6"/>
  <c r="U82" i="6"/>
  <c r="S82" i="6"/>
  <c r="T82" i="6" s="1"/>
  <c r="Y82" i="6" s="1"/>
  <c r="U81" i="6"/>
  <c r="S81" i="6"/>
  <c r="T81" i="6" s="1"/>
  <c r="Y81" i="6" s="1"/>
  <c r="U80" i="6"/>
  <c r="S80" i="6"/>
  <c r="T80" i="6" s="1"/>
  <c r="Y80" i="6" s="1"/>
  <c r="U79" i="6"/>
  <c r="S79" i="6"/>
  <c r="T79" i="6" s="1"/>
  <c r="Q82" i="6"/>
  <c r="Q81" i="6"/>
  <c r="W81" i="6" s="1"/>
  <c r="Q80" i="6"/>
  <c r="W80" i="6" s="1"/>
  <c r="Q79" i="6"/>
  <c r="V82" i="6"/>
  <c r="AF82" i="6"/>
  <c r="AG82" i="6" s="1"/>
  <c r="AE82" i="6"/>
  <c r="V81" i="6"/>
  <c r="AF81" i="6"/>
  <c r="AG81" i="6"/>
  <c r="AE81" i="6"/>
  <c r="V80" i="6"/>
  <c r="AF80" i="6"/>
  <c r="AE80" i="6"/>
  <c r="AG80" i="6" l="1"/>
  <c r="X82" i="6"/>
  <c r="AA82" i="6" s="1"/>
  <c r="X80" i="6"/>
  <c r="X81" i="6"/>
  <c r="Z81" i="6"/>
  <c r="AA81" i="6"/>
  <c r="AA80" i="6"/>
  <c r="Z80" i="6"/>
  <c r="Z82" i="6"/>
  <c r="AB82" i="6" s="1"/>
  <c r="AB81" i="6" l="1"/>
  <c r="AB80" i="6"/>
  <c r="AF8" i="6" l="1"/>
  <c r="AE8" i="6"/>
  <c r="V8" i="6"/>
  <c r="U8" i="6"/>
  <c r="S8" i="6"/>
  <c r="T8" i="6" s="1"/>
  <c r="Y8" i="6" s="1"/>
  <c r="Q8" i="6"/>
  <c r="W8" i="6" s="1"/>
  <c r="AF7" i="6"/>
  <c r="AE7" i="6"/>
  <c r="V7" i="6"/>
  <c r="U7" i="6"/>
  <c r="S7" i="6"/>
  <c r="Q7" i="6"/>
  <c r="W7" i="6" s="1"/>
  <c r="AF10" i="6"/>
  <c r="AE10" i="6"/>
  <c r="V10" i="6"/>
  <c r="U10" i="6"/>
  <c r="S10" i="6"/>
  <c r="T10" i="6" s="1"/>
  <c r="Y10" i="6" s="1"/>
  <c r="Q10" i="6"/>
  <c r="W10" i="6" s="1"/>
  <c r="AF9" i="6"/>
  <c r="AE9" i="6"/>
  <c r="AG9" i="6" s="1"/>
  <c r="V9" i="6"/>
  <c r="U9" i="6"/>
  <c r="S9" i="6"/>
  <c r="T9" i="6" s="1"/>
  <c r="Y9" i="6" s="1"/>
  <c r="Q9" i="6"/>
  <c r="W9" i="6" s="1"/>
  <c r="Q13" i="6"/>
  <c r="W13" i="6" s="1"/>
  <c r="T13" i="6"/>
  <c r="Y13" i="6" s="1"/>
  <c r="U13" i="6"/>
  <c r="V13" i="6"/>
  <c r="AE13" i="6"/>
  <c r="AF16" i="6"/>
  <c r="AE16" i="6"/>
  <c r="V16" i="6"/>
  <c r="U16" i="6"/>
  <c r="S16" i="6"/>
  <c r="T16" i="6" s="1"/>
  <c r="Y16" i="6" s="1"/>
  <c r="Q16" i="6"/>
  <c r="W16" i="6" s="1"/>
  <c r="AF15" i="6"/>
  <c r="AE15" i="6"/>
  <c r="V15" i="6"/>
  <c r="U15" i="6"/>
  <c r="S15" i="6"/>
  <c r="T15" i="6" s="1"/>
  <c r="Y15" i="6" s="1"/>
  <c r="Q15" i="6"/>
  <c r="W15" i="6" s="1"/>
  <c r="AF14" i="6"/>
  <c r="AE14" i="6"/>
  <c r="V14" i="6"/>
  <c r="U14" i="6"/>
  <c r="T14" i="6"/>
  <c r="Y14" i="6" s="1"/>
  <c r="Q14" i="6"/>
  <c r="W14" i="6" s="1"/>
  <c r="AF13" i="6"/>
  <c r="AF12" i="6"/>
  <c r="AE12" i="6"/>
  <c r="V12" i="6"/>
  <c r="U12" i="6"/>
  <c r="S12" i="6"/>
  <c r="T12" i="6" s="1"/>
  <c r="Y12" i="6" s="1"/>
  <c r="W12" i="6"/>
  <c r="AF11" i="6"/>
  <c r="AE11" i="6"/>
  <c r="V11" i="6"/>
  <c r="U11" i="6"/>
  <c r="S11" i="6"/>
  <c r="T11" i="6" s="1"/>
  <c r="Y11" i="6" s="1"/>
  <c r="Q11" i="6"/>
  <c r="W11" i="6" s="1"/>
  <c r="AG8" i="6" l="1"/>
  <c r="X16" i="6"/>
  <c r="AG7" i="6"/>
  <c r="AG10" i="6"/>
  <c r="X8" i="6"/>
  <c r="Z8" i="6" s="1"/>
  <c r="AG13" i="6"/>
  <c r="Z7" i="6"/>
  <c r="AG12" i="6"/>
  <c r="X13" i="6"/>
  <c r="Z13" i="6" s="1"/>
  <c r="X12" i="6"/>
  <c r="AA12" i="6" s="1"/>
  <c r="AG11" i="6"/>
  <c r="AG14" i="6"/>
  <c r="AG16" i="6"/>
  <c r="X9" i="6"/>
  <c r="AA9" i="6" s="1"/>
  <c r="X10" i="6"/>
  <c r="AA10" i="6" s="1"/>
  <c r="X11" i="6"/>
  <c r="Z11" i="6" s="1"/>
  <c r="AG15" i="6"/>
  <c r="X15" i="6"/>
  <c r="AA15" i="6" s="1"/>
  <c r="X14" i="6"/>
  <c r="Z14" i="6" s="1"/>
  <c r="Z16" i="6"/>
  <c r="AA16" i="6"/>
  <c r="AA11" i="6"/>
  <c r="AA13" i="6" l="1"/>
  <c r="AB13" i="6" s="1"/>
  <c r="AA7" i="6"/>
  <c r="AA8" i="6"/>
  <c r="AB8" i="6" s="1"/>
  <c r="Z12" i="6"/>
  <c r="AB12" i="6" s="1"/>
  <c r="AB7" i="6"/>
  <c r="AA14" i="6"/>
  <c r="Z15" i="6"/>
  <c r="AB15" i="6" s="1"/>
  <c r="Z10" i="6"/>
  <c r="AB10" i="6" s="1"/>
  <c r="AB11" i="6"/>
  <c r="Z9" i="6"/>
  <c r="AB9" i="6" s="1"/>
  <c r="AB14" i="6"/>
  <c r="AB16" i="6"/>
  <c r="AF79" i="6" l="1"/>
  <c r="AE79" i="6"/>
  <c r="Y79" i="6"/>
  <c r="W79" i="6"/>
  <c r="V79" i="6"/>
  <c r="AF78" i="6"/>
  <c r="AE78" i="6"/>
  <c r="V78" i="6"/>
  <c r="U78" i="6"/>
  <c r="AF77" i="6"/>
  <c r="AE77" i="6"/>
  <c r="V77" i="6"/>
  <c r="U77" i="6"/>
  <c r="AF76" i="6"/>
  <c r="AE76" i="6"/>
  <c r="V76" i="6"/>
  <c r="U76" i="6"/>
  <c r="AF75" i="6"/>
  <c r="AE75" i="6"/>
  <c r="V75" i="6"/>
  <c r="U75" i="6"/>
  <c r="AF74" i="6"/>
  <c r="AE74" i="6"/>
  <c r="V74" i="6"/>
  <c r="U74" i="6"/>
  <c r="AF73" i="6"/>
  <c r="AE73" i="6"/>
  <c r="V73" i="6"/>
  <c r="U73" i="6"/>
  <c r="S78" i="6"/>
  <c r="T78" i="6" s="1"/>
  <c r="Y78" i="6" s="1"/>
  <c r="Q78" i="6"/>
  <c r="W78" i="6" s="1"/>
  <c r="S77" i="6"/>
  <c r="T77" i="6" s="1"/>
  <c r="Y77" i="6" s="1"/>
  <c r="Q77" i="6"/>
  <c r="W77" i="6" s="1"/>
  <c r="S76" i="6"/>
  <c r="T76" i="6" s="1"/>
  <c r="Y76" i="6" s="1"/>
  <c r="Q76" i="6"/>
  <c r="W76" i="6" s="1"/>
  <c r="S75" i="6"/>
  <c r="T75" i="6" s="1"/>
  <c r="Y75" i="6" s="1"/>
  <c r="Q75" i="6"/>
  <c r="W75" i="6" s="1"/>
  <c r="S74" i="6"/>
  <c r="T74" i="6" s="1"/>
  <c r="Y74" i="6" s="1"/>
  <c r="Q74" i="6"/>
  <c r="W74" i="6" s="1"/>
  <c r="S73" i="6"/>
  <c r="T73" i="6" s="1"/>
  <c r="Y73" i="6" s="1"/>
  <c r="Q73" i="6"/>
  <c r="W73" i="6" s="1"/>
  <c r="X79" i="6" l="1"/>
  <c r="AG76" i="6"/>
  <c r="AG75" i="6"/>
  <c r="X74" i="6"/>
  <c r="AA74" i="6" s="1"/>
  <c r="AG74" i="6"/>
  <c r="X76" i="6"/>
  <c r="AA76" i="6" s="1"/>
  <c r="X75" i="6"/>
  <c r="AA75" i="6" s="1"/>
  <c r="X78" i="6"/>
  <c r="Z78" i="6" s="1"/>
  <c r="X73" i="6"/>
  <c r="Z73" i="6" s="1"/>
  <c r="AG79" i="6"/>
  <c r="AG73" i="6"/>
  <c r="AG78" i="6"/>
  <c r="AG77" i="6"/>
  <c r="X77" i="6"/>
  <c r="AA77" i="6" s="1"/>
  <c r="AA79" i="6"/>
  <c r="Z79" i="6"/>
  <c r="Z74" i="6"/>
  <c r="AB74" i="6" s="1"/>
  <c r="S69" i="6"/>
  <c r="T69" i="6" s="1"/>
  <c r="Y69" i="6" s="1"/>
  <c r="U69" i="6"/>
  <c r="S70" i="6"/>
  <c r="T70" i="6" s="1"/>
  <c r="Y70" i="6" s="1"/>
  <c r="U70" i="6"/>
  <c r="S71" i="6"/>
  <c r="T71" i="6" s="1"/>
  <c r="Y71" i="6" s="1"/>
  <c r="U71" i="6"/>
  <c r="S72" i="6"/>
  <c r="T72" i="6" s="1"/>
  <c r="Y72" i="6" s="1"/>
  <c r="U72" i="6"/>
  <c r="Q71" i="6"/>
  <c r="W71" i="6" s="1"/>
  <c r="Q72" i="6"/>
  <c r="W72" i="6" s="1"/>
  <c r="V72" i="6"/>
  <c r="AF72" i="6"/>
  <c r="AE72" i="6"/>
  <c r="V71" i="6"/>
  <c r="AF71" i="6"/>
  <c r="AE71" i="6"/>
  <c r="V70" i="6"/>
  <c r="AF70" i="6"/>
  <c r="AE70" i="6"/>
  <c r="Q69" i="6"/>
  <c r="W69" i="6" s="1"/>
  <c r="Q70" i="6"/>
  <c r="W70" i="6" s="1"/>
  <c r="V69" i="6"/>
  <c r="AF69" i="6"/>
  <c r="AE69" i="6"/>
  <c r="AB79" i="6" l="1"/>
  <c r="AG70" i="6"/>
  <c r="X72" i="6"/>
  <c r="Z72" i="6" s="1"/>
  <c r="AA78" i="6"/>
  <c r="AB78" i="6" s="1"/>
  <c r="Z75" i="6"/>
  <c r="AB75" i="6" s="1"/>
  <c r="AA73" i="6"/>
  <c r="AB73" i="6" s="1"/>
  <c r="X69" i="6"/>
  <c r="Z69" i="6" s="1"/>
  <c r="X70" i="6"/>
  <c r="Z70" i="6" s="1"/>
  <c r="Z76" i="6"/>
  <c r="AB76" i="6" s="1"/>
  <c r="AG72" i="6"/>
  <c r="AG69" i="6"/>
  <c r="AG71" i="6"/>
  <c r="X71" i="6"/>
  <c r="AA71" i="6" s="1"/>
  <c r="Z77" i="6"/>
  <c r="AB77" i="6" s="1"/>
  <c r="AA69" i="6"/>
  <c r="AA72" i="6" l="1"/>
  <c r="AB72" i="6" s="1"/>
  <c r="AB69" i="6"/>
  <c r="AA70" i="6"/>
  <c r="AB70" i="6" s="1"/>
  <c r="Z71" i="6"/>
  <c r="AB71" i="6" s="1"/>
  <c r="AF68" i="6" l="1"/>
  <c r="AE68" i="6"/>
  <c r="V68" i="6"/>
  <c r="U68" i="6"/>
  <c r="S68" i="6"/>
  <c r="T68" i="6" s="1"/>
  <c r="Y68" i="6" s="1"/>
  <c r="Q68" i="6"/>
  <c r="W68" i="6" s="1"/>
  <c r="AF67" i="6"/>
  <c r="AE67" i="6"/>
  <c r="V67" i="6"/>
  <c r="U67" i="6"/>
  <c r="S67" i="6"/>
  <c r="T67" i="6" s="1"/>
  <c r="Y67" i="6" s="1"/>
  <c r="Q67" i="6"/>
  <c r="W67" i="6" s="1"/>
  <c r="AF66" i="6"/>
  <c r="AE66" i="6"/>
  <c r="V66" i="6"/>
  <c r="U66" i="6"/>
  <c r="S66" i="6"/>
  <c r="T66" i="6" s="1"/>
  <c r="Y66" i="6" s="1"/>
  <c r="Q66" i="6"/>
  <c r="W66" i="6" s="1"/>
  <c r="AF65" i="6"/>
  <c r="AE65" i="6"/>
  <c r="V65" i="6"/>
  <c r="U65" i="6"/>
  <c r="S65" i="6"/>
  <c r="T65" i="6" s="1"/>
  <c r="Y65" i="6" s="1"/>
  <c r="Q65" i="6"/>
  <c r="W65" i="6" s="1"/>
  <c r="AF64" i="6"/>
  <c r="AE64" i="6"/>
  <c r="V64" i="6"/>
  <c r="U64" i="6"/>
  <c r="S64" i="6"/>
  <c r="T64" i="6" s="1"/>
  <c r="Y64" i="6" s="1"/>
  <c r="Q64" i="6"/>
  <c r="W64" i="6" s="1"/>
  <c r="AF63" i="6"/>
  <c r="AE63" i="6"/>
  <c r="V63" i="6"/>
  <c r="U63" i="6"/>
  <c r="S63" i="6"/>
  <c r="T63" i="6" s="1"/>
  <c r="Y63" i="6" s="1"/>
  <c r="Q63" i="6"/>
  <c r="W63" i="6" s="1"/>
  <c r="AF62" i="6"/>
  <c r="AE62" i="6"/>
  <c r="V62" i="6"/>
  <c r="U62" i="6"/>
  <c r="S62" i="6"/>
  <c r="T62" i="6" s="1"/>
  <c r="Y62" i="6" s="1"/>
  <c r="Q62" i="6"/>
  <c r="W62" i="6" s="1"/>
  <c r="AF61" i="6"/>
  <c r="AE61" i="6"/>
  <c r="V61" i="6"/>
  <c r="U61" i="6"/>
  <c r="S61" i="6"/>
  <c r="T61" i="6" s="1"/>
  <c r="Y61" i="6" s="1"/>
  <c r="Q61" i="6"/>
  <c r="W61" i="6" s="1"/>
  <c r="X61" i="6" l="1"/>
  <c r="AA61" i="6" s="1"/>
  <c r="AG63" i="6"/>
  <c r="AG68" i="6"/>
  <c r="X64" i="6"/>
  <c r="AA64" i="6" s="1"/>
  <c r="AG67" i="6"/>
  <c r="X68" i="6"/>
  <c r="AA68" i="6" s="1"/>
  <c r="AG66" i="6"/>
  <c r="X63" i="6"/>
  <c r="AA63" i="6" s="1"/>
  <c r="X62" i="6"/>
  <c r="AA62" i="6" s="1"/>
  <c r="AG64" i="6"/>
  <c r="AG62" i="6"/>
  <c r="X67" i="6"/>
  <c r="AA67" i="6" s="1"/>
  <c r="AG61" i="6"/>
  <c r="AG65" i="6"/>
  <c r="X65" i="6"/>
  <c r="Z65" i="6" s="1"/>
  <c r="X66" i="6"/>
  <c r="Z68" i="6" l="1"/>
  <c r="Z64" i="6"/>
  <c r="Z62" i="6"/>
  <c r="AB62" i="6" s="1"/>
  <c r="Z61" i="6"/>
  <c r="AB61" i="6" s="1"/>
  <c r="Z63" i="6"/>
  <c r="AB63" i="6"/>
  <c r="AB68" i="6"/>
  <c r="AB64" i="6"/>
  <c r="AA65" i="6"/>
  <c r="AB65" i="6" s="1"/>
  <c r="Z67" i="6"/>
  <c r="AB67" i="6" s="1"/>
  <c r="AA66" i="6"/>
  <c r="Z66" i="6"/>
  <c r="AB66" i="6" l="1"/>
  <c r="AF60" i="6" l="1"/>
  <c r="AE60" i="6"/>
  <c r="AF59" i="6"/>
  <c r="AE59" i="6"/>
  <c r="AF58" i="6"/>
  <c r="AE58" i="6"/>
  <c r="AF57" i="6"/>
  <c r="AE57" i="6"/>
  <c r="AF56" i="6"/>
  <c r="AE56" i="6"/>
  <c r="AF55" i="6"/>
  <c r="AE55" i="6"/>
  <c r="AF54" i="6"/>
  <c r="AE54" i="6"/>
  <c r="AF53" i="6"/>
  <c r="AE53" i="6"/>
  <c r="Q60" i="6"/>
  <c r="W60" i="6" s="1"/>
  <c r="Q59" i="6"/>
  <c r="W59" i="6" s="1"/>
  <c r="Q58" i="6"/>
  <c r="W58" i="6" s="1"/>
  <c r="Q57" i="6"/>
  <c r="W57" i="6" s="1"/>
  <c r="Q56" i="6"/>
  <c r="W56" i="6" s="1"/>
  <c r="Q55" i="6"/>
  <c r="W55" i="6" s="1"/>
  <c r="Q54" i="6"/>
  <c r="W54" i="6" s="1"/>
  <c r="U60" i="6"/>
  <c r="S60" i="6"/>
  <c r="T60" i="6" s="1"/>
  <c r="Y60" i="6" s="1"/>
  <c r="U59" i="6"/>
  <c r="S59" i="6"/>
  <c r="T59" i="6" s="1"/>
  <c r="Y59" i="6" s="1"/>
  <c r="U58" i="6"/>
  <c r="T58" i="6"/>
  <c r="Y58" i="6" s="1"/>
  <c r="S58" i="6"/>
  <c r="U57" i="6"/>
  <c r="S57" i="6"/>
  <c r="T57" i="6" s="1"/>
  <c r="Y57" i="6" s="1"/>
  <c r="U56" i="6"/>
  <c r="S56" i="6"/>
  <c r="T56" i="6" s="1"/>
  <c r="Y56" i="6" s="1"/>
  <c r="U55" i="6"/>
  <c r="S55" i="6"/>
  <c r="T55" i="6" s="1"/>
  <c r="Y55" i="6" s="1"/>
  <c r="U54" i="6"/>
  <c r="S54" i="6"/>
  <c r="T54" i="6" s="1"/>
  <c r="Y54" i="6" s="1"/>
  <c r="U53" i="6"/>
  <c r="S53" i="6"/>
  <c r="T53" i="6" s="1"/>
  <c r="Y53" i="6" s="1"/>
  <c r="U52" i="6"/>
  <c r="S52" i="6"/>
  <c r="T52" i="6" s="1"/>
  <c r="U51" i="6"/>
  <c r="S51" i="6"/>
  <c r="T51" i="6" s="1"/>
  <c r="U50" i="6"/>
  <c r="S50" i="6"/>
  <c r="T50" i="6" s="1"/>
  <c r="U49" i="6"/>
  <c r="S49" i="6"/>
  <c r="T49" i="6" s="1"/>
  <c r="U48" i="6"/>
  <c r="S48" i="6"/>
  <c r="T48" i="6" s="1"/>
  <c r="U47" i="6"/>
  <c r="S47" i="6"/>
  <c r="T47" i="6" s="1"/>
  <c r="U46" i="6"/>
  <c r="S46" i="6"/>
  <c r="T46" i="6" s="1"/>
  <c r="U45" i="6"/>
  <c r="S45" i="6"/>
  <c r="T45" i="6" s="1"/>
  <c r="U44" i="6"/>
  <c r="S44" i="6"/>
  <c r="T44" i="6" s="1"/>
  <c r="U43" i="6"/>
  <c r="S43" i="6"/>
  <c r="T43" i="6" s="1"/>
  <c r="U42" i="6"/>
  <c r="S42" i="6"/>
  <c r="T42" i="6" s="1"/>
  <c r="U41" i="6"/>
  <c r="S41" i="6"/>
  <c r="T41" i="6" s="1"/>
  <c r="U40" i="6"/>
  <c r="S40" i="6"/>
  <c r="T40" i="6" s="1"/>
  <c r="U39" i="6"/>
  <c r="S39" i="6"/>
  <c r="T39" i="6" s="1"/>
  <c r="U38" i="6"/>
  <c r="S38" i="6"/>
  <c r="T38" i="6" s="1"/>
  <c r="U37" i="6"/>
  <c r="S37" i="6"/>
  <c r="T37" i="6" s="1"/>
  <c r="U36" i="6"/>
  <c r="S36" i="6"/>
  <c r="T36" i="6" s="1"/>
  <c r="U35" i="6"/>
  <c r="S35" i="6"/>
  <c r="T35" i="6" s="1"/>
  <c r="U34" i="6"/>
  <c r="S34" i="6"/>
  <c r="T34" i="6" s="1"/>
  <c r="U33" i="6"/>
  <c r="S33" i="6"/>
  <c r="T33" i="6" s="1"/>
  <c r="U32" i="6"/>
  <c r="S32" i="6"/>
  <c r="T32" i="6" s="1"/>
  <c r="U31" i="6"/>
  <c r="S31" i="6"/>
  <c r="T31" i="6" s="1"/>
  <c r="U30" i="6"/>
  <c r="S30" i="6"/>
  <c r="T30" i="6" s="1"/>
  <c r="U29" i="6"/>
  <c r="S29" i="6"/>
  <c r="T29" i="6" s="1"/>
  <c r="U28" i="6"/>
  <c r="S28" i="6"/>
  <c r="T28" i="6" s="1"/>
  <c r="U27" i="6"/>
  <c r="S27" i="6"/>
  <c r="T27" i="6" s="1"/>
  <c r="U26" i="6"/>
  <c r="S26" i="6"/>
  <c r="T26" i="6" s="1"/>
  <c r="U25" i="6"/>
  <c r="S25" i="6"/>
  <c r="T25" i="6" s="1"/>
  <c r="U24" i="6"/>
  <c r="S24" i="6"/>
  <c r="T24" i="6" s="1"/>
  <c r="U23" i="6"/>
  <c r="S23" i="6"/>
  <c r="T23" i="6" s="1"/>
  <c r="U22" i="6"/>
  <c r="S22" i="6"/>
  <c r="T22" i="6" s="1"/>
  <c r="U21" i="6"/>
  <c r="S21" i="6"/>
  <c r="T21" i="6" s="1"/>
  <c r="U20" i="6"/>
  <c r="S20" i="6"/>
  <c r="T20" i="6" s="1"/>
  <c r="U19" i="6"/>
  <c r="S19" i="6"/>
  <c r="T19" i="6" s="1"/>
  <c r="U18" i="6"/>
  <c r="S18" i="6"/>
  <c r="T18" i="6" s="1"/>
  <c r="V17" i="6"/>
  <c r="U17" i="6"/>
  <c r="S17" i="6"/>
  <c r="T17" i="6" s="1"/>
  <c r="AG59" i="6" l="1"/>
  <c r="AG56" i="6"/>
  <c r="AG60" i="6"/>
  <c r="AG53" i="6"/>
  <c r="AG55" i="6"/>
  <c r="AG57" i="6"/>
  <c r="AG54" i="6"/>
  <c r="AG58" i="6"/>
  <c r="V60" i="6" l="1"/>
  <c r="X60" i="6" s="1"/>
  <c r="V59" i="6"/>
  <c r="X59" i="6" s="1"/>
  <c r="V58" i="6"/>
  <c r="X58" i="6" s="1"/>
  <c r="V57" i="6"/>
  <c r="X57" i="6" s="1"/>
  <c r="V56" i="6"/>
  <c r="X56" i="6" s="1"/>
  <c r="V55" i="6"/>
  <c r="X55" i="6" s="1"/>
  <c r="Z58" i="6" l="1"/>
  <c r="AA58" i="6"/>
  <c r="Z59" i="6"/>
  <c r="AA59" i="6"/>
  <c r="AA55" i="6"/>
  <c r="Z55" i="6"/>
  <c r="AB55" i="6" s="1"/>
  <c r="AA56" i="6"/>
  <c r="Z56" i="6"/>
  <c r="Z57" i="6"/>
  <c r="AA57" i="6"/>
  <c r="AA60" i="6"/>
  <c r="Z60" i="6"/>
  <c r="AB60" i="6" s="1"/>
  <c r="AB56" i="6" l="1"/>
  <c r="AB57" i="6"/>
  <c r="AB59" i="6"/>
  <c r="AB58" i="6"/>
  <c r="AF18" i="6"/>
  <c r="AE18" i="6"/>
  <c r="V18" i="6"/>
  <c r="Y18" i="6"/>
  <c r="Q18" i="6"/>
  <c r="W18" i="6" s="1"/>
  <c r="AF17" i="6"/>
  <c r="AE17" i="6"/>
  <c r="Y17" i="6"/>
  <c r="Q17" i="6"/>
  <c r="W17" i="6" s="1"/>
  <c r="AF20" i="6"/>
  <c r="AE20" i="6"/>
  <c r="V20" i="6"/>
  <c r="Y20" i="6"/>
  <c r="Q20" i="6"/>
  <c r="W20" i="6" s="1"/>
  <c r="AF19" i="6"/>
  <c r="AE19" i="6"/>
  <c r="V19" i="6"/>
  <c r="Y19" i="6"/>
  <c r="Q19" i="6"/>
  <c r="W19" i="6" s="1"/>
  <c r="AF26" i="6"/>
  <c r="AE26" i="6"/>
  <c r="AF25" i="6"/>
  <c r="AE25" i="6"/>
  <c r="AF24" i="6"/>
  <c r="AE24" i="6"/>
  <c r="AF23" i="6"/>
  <c r="AE23" i="6"/>
  <c r="AF22" i="6"/>
  <c r="AE22" i="6"/>
  <c r="AF21" i="6"/>
  <c r="AE21" i="6"/>
  <c r="V24" i="6"/>
  <c r="Y24" i="6"/>
  <c r="V23" i="6"/>
  <c r="Y23" i="6"/>
  <c r="V22" i="6"/>
  <c r="Y22" i="6"/>
  <c r="V21" i="6"/>
  <c r="Y21" i="6"/>
  <c r="Q24" i="6"/>
  <c r="W24" i="6" s="1"/>
  <c r="Q23" i="6"/>
  <c r="W23" i="6" s="1"/>
  <c r="Q22" i="6"/>
  <c r="W22" i="6" s="1"/>
  <c r="Q21" i="6"/>
  <c r="W21" i="6" s="1"/>
  <c r="AG19" i="6" l="1"/>
  <c r="X22" i="6"/>
  <c r="AA22" i="6" s="1"/>
  <c r="AG25" i="6"/>
  <c r="X18" i="6"/>
  <c r="AA18" i="6" s="1"/>
  <c r="AG22" i="6"/>
  <c r="AG26" i="6"/>
  <c r="AG23" i="6"/>
  <c r="AG20" i="6"/>
  <c r="X23" i="6"/>
  <c r="Z23" i="6" s="1"/>
  <c r="AG18" i="6"/>
  <c r="AG24" i="6"/>
  <c r="X17" i="6"/>
  <c r="AA17" i="6" s="1"/>
  <c r="AG17" i="6"/>
  <c r="Z17" i="6"/>
  <c r="Z18" i="6"/>
  <c r="AG21" i="6"/>
  <c r="X24" i="6"/>
  <c r="Z24" i="6" s="1"/>
  <c r="X21" i="6"/>
  <c r="Z21" i="6" s="1"/>
  <c r="X20" i="6"/>
  <c r="AA20" i="6" s="1"/>
  <c r="X19" i="6"/>
  <c r="AA19" i="6" s="1"/>
  <c r="AA21" i="6"/>
  <c r="Z22" i="6"/>
  <c r="AA23" i="6" l="1"/>
  <c r="AA24" i="6"/>
  <c r="AB24" i="6"/>
  <c r="AB18" i="6"/>
  <c r="AB17" i="6"/>
  <c r="AB22" i="6"/>
  <c r="AB23" i="6"/>
  <c r="AB21" i="6"/>
  <c r="Z19" i="6"/>
  <c r="AB19" i="6" s="1"/>
  <c r="Z20" i="6"/>
  <c r="AB20" i="6" s="1"/>
  <c r="V54" i="6" l="1"/>
  <c r="X54" i="6" s="1"/>
  <c r="Z54" i="6" l="1"/>
  <c r="AA54" i="6"/>
  <c r="AF52" i="6"/>
  <c r="AG52" i="6" s="1"/>
  <c r="AF51" i="6"/>
  <c r="AE52" i="6"/>
  <c r="AE51" i="6"/>
  <c r="AB54" i="6" l="1"/>
  <c r="AG51" i="6"/>
  <c r="V53" i="6"/>
  <c r="Q53" i="6"/>
  <c r="W53" i="6" s="1"/>
  <c r="X53" i="6" s="1"/>
  <c r="V52" i="6"/>
  <c r="Y52" i="6"/>
  <c r="Q52" i="6"/>
  <c r="W52" i="6" s="1"/>
  <c r="V51" i="6"/>
  <c r="Y51" i="6"/>
  <c r="Q51" i="6"/>
  <c r="W51" i="6" s="1"/>
  <c r="V50" i="6"/>
  <c r="Y50" i="6"/>
  <c r="Q50" i="6"/>
  <c r="W50" i="6" s="1"/>
  <c r="V49" i="6"/>
  <c r="Y49" i="6"/>
  <c r="Q49" i="6"/>
  <c r="W49" i="6" s="1"/>
  <c r="V48" i="6"/>
  <c r="Y48" i="6"/>
  <c r="Q48" i="6"/>
  <c r="W48" i="6" s="1"/>
  <c r="V47" i="6"/>
  <c r="Y47" i="6"/>
  <c r="Q47" i="6"/>
  <c r="W47" i="6" s="1"/>
  <c r="V46" i="6"/>
  <c r="Y46" i="6"/>
  <c r="Q46" i="6"/>
  <c r="W46" i="6" s="1"/>
  <c r="V45" i="6"/>
  <c r="Y45" i="6"/>
  <c r="Q45" i="6"/>
  <c r="W45" i="6" s="1"/>
  <c r="V44" i="6"/>
  <c r="Y44" i="6"/>
  <c r="Q44" i="6"/>
  <c r="W44" i="6" s="1"/>
  <c r="AF50" i="6"/>
  <c r="AE50" i="6"/>
  <c r="AF49" i="6"/>
  <c r="AE49" i="6"/>
  <c r="AF48" i="6"/>
  <c r="AE48" i="6"/>
  <c r="AF47" i="6"/>
  <c r="AE47" i="6"/>
  <c r="AF46" i="6"/>
  <c r="AE46" i="6"/>
  <c r="AF45" i="6"/>
  <c r="AE45" i="6"/>
  <c r="AG47" i="6" l="1"/>
  <c r="X44" i="6"/>
  <c r="Z53" i="6"/>
  <c r="AA53" i="6"/>
  <c r="X49" i="6"/>
  <c r="AA49" i="6" s="1"/>
  <c r="X48" i="6"/>
  <c r="Z48" i="6" s="1"/>
  <c r="X47" i="6"/>
  <c r="Z47" i="6" s="1"/>
  <c r="AG45" i="6"/>
  <c r="AG46" i="6"/>
  <c r="AG49" i="6"/>
  <c r="X45" i="6"/>
  <c r="AA45" i="6" s="1"/>
  <c r="AG50" i="6"/>
  <c r="X46" i="6"/>
  <c r="AA46" i="6" s="1"/>
  <c r="X50" i="6"/>
  <c r="AA50" i="6" s="1"/>
  <c r="AG48" i="6"/>
  <c r="X52" i="6"/>
  <c r="AA52" i="6" s="1"/>
  <c r="AA44" i="6"/>
  <c r="Z44" i="6"/>
  <c r="X51" i="6"/>
  <c r="Z49" i="6" l="1"/>
  <c r="AA48" i="6"/>
  <c r="AB49" i="6"/>
  <c r="AB53" i="6"/>
  <c r="Z50" i="6"/>
  <c r="AB50" i="6" s="1"/>
  <c r="Z45" i="6"/>
  <c r="AB45" i="6" s="1"/>
  <c r="AB48" i="6"/>
  <c r="AA47" i="6"/>
  <c r="AB47" i="6" s="1"/>
  <c r="Z46" i="6"/>
  <c r="AB46" i="6" s="1"/>
  <c r="AB44" i="6"/>
  <c r="Z52" i="6"/>
  <c r="AB52" i="6" s="1"/>
  <c r="Z51" i="6"/>
  <c r="AA51" i="6"/>
  <c r="AB51" i="6" l="1"/>
  <c r="AE43" i="6" l="1"/>
  <c r="AE44" i="6"/>
  <c r="Y43" i="6"/>
  <c r="AF44" i="6"/>
  <c r="AG44" i="6" s="1"/>
  <c r="Q43" i="6"/>
  <c r="W43" i="6" s="1"/>
  <c r="V43" i="6"/>
  <c r="AF43" i="6"/>
  <c r="AG43" i="6" s="1"/>
  <c r="X43" i="6" l="1"/>
  <c r="Z43" i="6" s="1"/>
  <c r="V26" i="6"/>
  <c r="Y26" i="6"/>
  <c r="Q26" i="6"/>
  <c r="W26" i="6" s="1"/>
  <c r="V25" i="6"/>
  <c r="Y25" i="6"/>
  <c r="Q25" i="6"/>
  <c r="W25" i="6" s="1"/>
  <c r="AF28" i="6"/>
  <c r="AE28" i="6"/>
  <c r="V28" i="6"/>
  <c r="Y28" i="6"/>
  <c r="Q28" i="6"/>
  <c r="W28" i="6" s="1"/>
  <c r="AF27" i="6"/>
  <c r="AE27" i="6"/>
  <c r="V27" i="6"/>
  <c r="Y27" i="6"/>
  <c r="Q27" i="6"/>
  <c r="W27" i="6" s="1"/>
  <c r="AF30" i="6"/>
  <c r="AE30" i="6"/>
  <c r="V30" i="6"/>
  <c r="Y30" i="6"/>
  <c r="Q30" i="6"/>
  <c r="W30" i="6" s="1"/>
  <c r="AF29" i="6"/>
  <c r="AE29" i="6"/>
  <c r="V29" i="6"/>
  <c r="Y29" i="6"/>
  <c r="Q29" i="6"/>
  <c r="W29" i="6" s="1"/>
  <c r="Q36" i="6"/>
  <c r="Q34" i="6"/>
  <c r="W34" i="6" s="1"/>
  <c r="Q32" i="6"/>
  <c r="W32" i="6" s="1"/>
  <c r="AF32" i="6"/>
  <c r="AE32" i="6"/>
  <c r="V32" i="6"/>
  <c r="Y32" i="6"/>
  <c r="AF31" i="6"/>
  <c r="AE31" i="6"/>
  <c r="V31" i="6"/>
  <c r="Y31" i="6"/>
  <c r="Q31" i="6"/>
  <c r="W31" i="6" s="1"/>
  <c r="AF34" i="6"/>
  <c r="AE34" i="6"/>
  <c r="AF33" i="6"/>
  <c r="AE33" i="6"/>
  <c r="V34" i="6"/>
  <c r="Y34" i="6"/>
  <c r="V33" i="6"/>
  <c r="Y33" i="6"/>
  <c r="Q33" i="6"/>
  <c r="W33" i="6" s="1"/>
  <c r="AA43" i="6" l="1"/>
  <c r="AG30" i="6"/>
  <c r="AB43" i="6"/>
  <c r="X25" i="6"/>
  <c r="AA25" i="6" s="1"/>
  <c r="AG28" i="6"/>
  <c r="X26" i="6"/>
  <c r="AG27" i="6"/>
  <c r="X30" i="6"/>
  <c r="Z30" i="6" s="1"/>
  <c r="X28" i="6"/>
  <c r="AA28" i="6" s="1"/>
  <c r="X27" i="6"/>
  <c r="AA27" i="6" s="1"/>
  <c r="AG29" i="6"/>
  <c r="Z27" i="6"/>
  <c r="X31" i="6"/>
  <c r="Z31" i="6" s="1"/>
  <c r="X29" i="6"/>
  <c r="AA29" i="6" s="1"/>
  <c r="AG32" i="6"/>
  <c r="AG31" i="6"/>
  <c r="AG34" i="6"/>
  <c r="AG33" i="6"/>
  <c r="X32" i="6"/>
  <c r="X34" i="6"/>
  <c r="AA34" i="6" s="1"/>
  <c r="X33" i="6"/>
  <c r="Z33" i="6" s="1"/>
  <c r="Z25" i="6" l="1"/>
  <c r="AB25" i="6" s="1"/>
  <c r="AA30" i="6"/>
  <c r="AB30" i="6"/>
  <c r="AA26" i="6"/>
  <c r="Z26" i="6"/>
  <c r="AB27" i="6"/>
  <c r="Z28" i="6"/>
  <c r="AB28" i="6" s="1"/>
  <c r="AA31" i="6"/>
  <c r="AB31" i="6" s="1"/>
  <c r="Z29" i="6"/>
  <c r="AB29" i="6" s="1"/>
  <c r="Z34" i="6"/>
  <c r="AB34" i="6" s="1"/>
  <c r="AA33" i="6"/>
  <c r="AB33" i="6" s="1"/>
  <c r="AA32" i="6"/>
  <c r="Z32" i="6"/>
  <c r="AB26" i="6" l="1"/>
  <c r="AB32" i="6"/>
  <c r="W36" i="6" l="1"/>
  <c r="AF36" i="6"/>
  <c r="AE36" i="6"/>
  <c r="V36" i="6"/>
  <c r="Y36" i="6"/>
  <c r="AF35" i="6"/>
  <c r="AE35" i="6"/>
  <c r="V35" i="6"/>
  <c r="Y35" i="6"/>
  <c r="Q35" i="6"/>
  <c r="W35" i="6" s="1"/>
  <c r="Q38" i="6"/>
  <c r="W38" i="6" s="1"/>
  <c r="AF38" i="6"/>
  <c r="AE38" i="6"/>
  <c r="V38" i="6"/>
  <c r="Y38" i="6"/>
  <c r="AF37" i="6"/>
  <c r="AE37" i="6"/>
  <c r="V37" i="6"/>
  <c r="Y37" i="6"/>
  <c r="Q37" i="6"/>
  <c r="W37" i="6" s="1"/>
  <c r="AF40" i="6"/>
  <c r="AE40" i="6"/>
  <c r="V40" i="6"/>
  <c r="Y40" i="6"/>
  <c r="Q40" i="6"/>
  <c r="W40" i="6" s="1"/>
  <c r="AF39" i="6"/>
  <c r="AE39" i="6"/>
  <c r="V39" i="6"/>
  <c r="Y39" i="6"/>
  <c r="Q39" i="6"/>
  <c r="W39" i="6" s="1"/>
  <c r="AF42" i="6"/>
  <c r="AE42" i="6"/>
  <c r="V42" i="6"/>
  <c r="Y42" i="6"/>
  <c r="Q42" i="6"/>
  <c r="W42" i="6" s="1"/>
  <c r="AF41" i="6"/>
  <c r="AE41" i="6"/>
  <c r="V41" i="6"/>
  <c r="Y41" i="6"/>
  <c r="Q41" i="6"/>
  <c r="W41" i="6" s="1"/>
  <c r="AG36" i="6" l="1"/>
  <c r="AG35" i="6"/>
  <c r="X35" i="6"/>
  <c r="AA35" i="6" s="1"/>
  <c r="X37" i="6"/>
  <c r="Z37" i="6" s="1"/>
  <c r="X36" i="6"/>
  <c r="AA36" i="6" s="1"/>
  <c r="X40" i="6"/>
  <c r="Z40" i="6" s="1"/>
  <c r="AG37" i="6"/>
  <c r="AG38" i="6"/>
  <c r="X38" i="6"/>
  <c r="X42" i="6"/>
  <c r="AA42" i="6" s="1"/>
  <c r="AG39" i="6"/>
  <c r="AG42" i="6"/>
  <c r="AG41" i="6"/>
  <c r="AG40" i="6"/>
  <c r="X39" i="6"/>
  <c r="X41" i="6"/>
  <c r="AA41" i="6" s="1"/>
  <c r="Z35" i="6" l="1"/>
  <c r="AB35" i="6" s="1"/>
  <c r="AA37" i="6"/>
  <c r="AB37" i="6" s="1"/>
  <c r="Z42" i="6"/>
  <c r="AB42" i="6" s="1"/>
  <c r="AA40" i="6"/>
  <c r="AB40" i="6" s="1"/>
  <c r="Z36" i="6"/>
  <c r="AB36" i="6" s="1"/>
  <c r="AA38" i="6"/>
  <c r="Z38" i="6"/>
  <c r="AA39" i="6"/>
  <c r="Z39" i="6"/>
  <c r="Z41" i="6"/>
  <c r="AB41" i="6" s="1"/>
  <c r="AB38" i="6" l="1"/>
  <c r="AB3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N88" authorId="0" shapeId="0" xr:uid="{15F26483-569A-47A7-B7E3-094F3A02478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SWAB</t>
        </r>
      </text>
    </comment>
  </commentList>
</comments>
</file>

<file path=xl/sharedStrings.xml><?xml version="1.0" encoding="utf-8"?>
<sst xmlns="http://schemas.openxmlformats.org/spreadsheetml/2006/main" count="2582" uniqueCount="230">
  <si>
    <t>Tanggal</t>
  </si>
  <si>
    <t>Line</t>
  </si>
  <si>
    <t>Output Maksimal (pcs)</t>
  </si>
  <si>
    <t>hold + All Defect  (pcs)</t>
  </si>
  <si>
    <t>Failure Loss</t>
  </si>
  <si>
    <t>Set up and adjusment loss</t>
  </si>
  <si>
    <t>Change Jig &amp; Cutting Blade Loss</t>
  </si>
  <si>
    <t>Start - up loss &amp; other down time loss</t>
  </si>
  <si>
    <t>Minor stopage &amp; idling loss</t>
  </si>
  <si>
    <t>Speed Loss (minute)</t>
  </si>
  <si>
    <t>Defect  (minute)</t>
  </si>
  <si>
    <t>Shutdown Loss</t>
  </si>
  <si>
    <t xml:space="preserve"> DownTime Losses  (minute)</t>
  </si>
  <si>
    <t xml:space="preserve"> Defect Losses  (minute)</t>
  </si>
  <si>
    <t xml:space="preserve"> OEE (%)</t>
  </si>
  <si>
    <t xml:space="preserve"> Target OEE (%)</t>
  </si>
  <si>
    <t>Filler loading Time
( minute )</t>
  </si>
  <si>
    <t>Output Maks Filling</t>
  </si>
  <si>
    <t>Output Filling
( pcs )</t>
  </si>
  <si>
    <t>Line Eff ( % )</t>
  </si>
  <si>
    <t>CIP Change Over</t>
  </si>
  <si>
    <t>Utility Problem</t>
  </si>
  <si>
    <t>Others Factor</t>
  </si>
  <si>
    <t>Bulan</t>
  </si>
  <si>
    <t>mei</t>
  </si>
  <si>
    <t>W25</t>
  </si>
  <si>
    <t>Week</t>
  </si>
  <si>
    <t xml:space="preserve"> Performance Losses  (minute)</t>
  </si>
  <si>
    <t>Target Eff (%)</t>
  </si>
  <si>
    <t xml:space="preserve">Start - up loss </t>
  </si>
  <si>
    <t>Juni</t>
  </si>
  <si>
    <t>W24</t>
  </si>
  <si>
    <t>W26</t>
  </si>
  <si>
    <t>Juli</t>
  </si>
  <si>
    <t>W22</t>
  </si>
  <si>
    <t>W23</t>
  </si>
  <si>
    <t>W27</t>
  </si>
  <si>
    <t>W28</t>
  </si>
  <si>
    <t>W29</t>
  </si>
  <si>
    <t>W30</t>
  </si>
  <si>
    <t>1b</t>
  </si>
  <si>
    <t>W31</t>
  </si>
  <si>
    <t>Agustus</t>
  </si>
  <si>
    <t>W32</t>
  </si>
  <si>
    <t>W33</t>
  </si>
  <si>
    <t>W34</t>
  </si>
  <si>
    <t>W35</t>
  </si>
  <si>
    <t>Availability</t>
  </si>
  <si>
    <t>Performance</t>
  </si>
  <si>
    <t>Quality</t>
  </si>
  <si>
    <t>WEEK</t>
  </si>
  <si>
    <t>SKU</t>
  </si>
  <si>
    <t>Group</t>
  </si>
  <si>
    <t>Shift</t>
  </si>
  <si>
    <t>Start</t>
  </si>
  <si>
    <t>Finish</t>
  </si>
  <si>
    <t>Loss Time</t>
  </si>
  <si>
    <t>Kode stop
( lihat di Kamus )</t>
  </si>
  <si>
    <t>Sub Kategori</t>
  </si>
  <si>
    <t>Workcenter</t>
  </si>
  <si>
    <t>Proses</t>
  </si>
  <si>
    <t>Equipment</t>
  </si>
  <si>
    <t>Assembly</t>
  </si>
  <si>
    <t>Masalah</t>
  </si>
  <si>
    <t>Keterangan</t>
  </si>
  <si>
    <t>NO BRMO (NOTIFIKASI AND ORDER BRMO)</t>
  </si>
  <si>
    <t>YES/NO</t>
  </si>
  <si>
    <t>W18</t>
  </si>
  <si>
    <t>CB mentari 2kg</t>
  </si>
  <si>
    <t>Failur Loss</t>
  </si>
  <si>
    <t>cooking</t>
  </si>
  <si>
    <t>pompa transfer</t>
  </si>
  <si>
    <t>kabel putus</t>
  </si>
  <si>
    <t>mentari roll 2 kg</t>
  </si>
  <si>
    <t>shutdown loss</t>
  </si>
  <si>
    <t xml:space="preserve">CIP </t>
  </si>
  <si>
    <t>CIP akhir pekan</t>
  </si>
  <si>
    <t>cb mentari Bag 2 kg</t>
  </si>
  <si>
    <t>W19</t>
  </si>
  <si>
    <t>CB merah 2 kg</t>
  </si>
  <si>
    <t>Change over</t>
  </si>
  <si>
    <t>suhu masak tdk std</t>
  </si>
  <si>
    <t>disk valve</t>
  </si>
  <si>
    <t>patah</t>
  </si>
  <si>
    <t>CF 8000 1KG</t>
  </si>
  <si>
    <t>cb mentari roll 2 kg</t>
  </si>
  <si>
    <t>wordship</t>
  </si>
  <si>
    <t>cb mentari roll 2kg Industri</t>
  </si>
  <si>
    <t>cb mentari roll 2 kg industri</t>
  </si>
  <si>
    <t>cb mentari bag 1 kg</t>
  </si>
  <si>
    <t>W20</t>
  </si>
  <si>
    <t>cb mentari roll 2kg</t>
  </si>
  <si>
    <t>utility problem</t>
  </si>
  <si>
    <t>supply air pendingin stephan</t>
  </si>
  <si>
    <t>error</t>
  </si>
  <si>
    <t>cb merah 2kg</t>
  </si>
  <si>
    <t>cream cheese 1 kg</t>
  </si>
  <si>
    <t>cf spreadable irpc 1 kg</t>
  </si>
  <si>
    <t>cb merah roll 2 kg</t>
  </si>
  <si>
    <t>cb merah bag 2 kg</t>
  </si>
  <si>
    <t>cf spreadable  1 kg</t>
  </si>
  <si>
    <t>W21</t>
  </si>
  <si>
    <t>chizz lumer original</t>
  </si>
  <si>
    <t>perbaikan</t>
  </si>
  <si>
    <t xml:space="preserve">fresh water </t>
  </si>
  <si>
    <t xml:space="preserve">cream cheese cuit 1 kg </t>
  </si>
  <si>
    <t>CB orange</t>
  </si>
  <si>
    <t>Cb.orange 2kg Bag</t>
  </si>
  <si>
    <t>CB merah</t>
  </si>
  <si>
    <t>cb merah roll 2kg</t>
  </si>
  <si>
    <t>Chizz lumer</t>
  </si>
  <si>
    <t>cf natural 1 kg</t>
  </si>
  <si>
    <t>Cb.Merah 2kg Bag</t>
  </si>
  <si>
    <t>Cb.Mentari 2kg roll</t>
  </si>
  <si>
    <t>cb merah bag 2kg</t>
  </si>
  <si>
    <t>cb merah  bag 2kg</t>
  </si>
  <si>
    <t>Cream Cheese 200Gram</t>
  </si>
  <si>
    <t>cb mentari bag 2 kg</t>
  </si>
  <si>
    <t>preparasi</t>
  </si>
  <si>
    <t>lift</t>
  </si>
  <si>
    <t>motor lift</t>
  </si>
  <si>
    <t>sling putus</t>
  </si>
  <si>
    <t>cb orange bag 2kg</t>
  </si>
  <si>
    <t>CF spreadable</t>
  </si>
  <si>
    <t>cf 8000</t>
  </si>
  <si>
    <t>cf Natural 1 kg</t>
  </si>
  <si>
    <t>Chiz lumer original</t>
  </si>
  <si>
    <t>Cream chese cuit</t>
  </si>
  <si>
    <t>Cheese Serbaguna 200g</t>
  </si>
  <si>
    <t>orihiro</t>
  </si>
  <si>
    <t>IJP</t>
  </si>
  <si>
    <t>lepas/ patah</t>
  </si>
  <si>
    <t xml:space="preserve">Chiz lumer original 1kg </t>
  </si>
  <si>
    <t>Utility problem</t>
  </si>
  <si>
    <t>Suppy RO</t>
  </si>
  <si>
    <t>RO unit</t>
  </si>
  <si>
    <t>Lampu UV</t>
  </si>
  <si>
    <t>pecah</t>
  </si>
  <si>
    <t>loading</t>
  </si>
  <si>
    <t>stephan</t>
  </si>
  <si>
    <t>selang flexible</t>
  </si>
  <si>
    <t>verule lepas</t>
  </si>
  <si>
    <t>cheese serbaguna 200 gr</t>
  </si>
  <si>
    <t xml:space="preserve">chiz lumer original 1 kg </t>
  </si>
  <si>
    <t>cream chesee  200 gram</t>
  </si>
  <si>
    <t>cream chesee  1kg</t>
  </si>
  <si>
    <t>cf spreadable irpc</t>
  </si>
  <si>
    <t xml:space="preserve">cf spreadable </t>
  </si>
  <si>
    <t>cf spreadable</t>
  </si>
  <si>
    <t>cf Natural</t>
  </si>
  <si>
    <t>cream cheese 200 gr</t>
  </si>
  <si>
    <t>cf natural 1kg</t>
  </si>
  <si>
    <t>cf spreadable 1 kg</t>
  </si>
  <si>
    <t>cream cheese cuit 1 kg</t>
  </si>
  <si>
    <t>cf 8000 1 kg</t>
  </si>
  <si>
    <t>Cream Cheese Cuit Polos</t>
  </si>
  <si>
    <t>Chiz Lumer Original</t>
  </si>
  <si>
    <t>CIP</t>
  </si>
  <si>
    <t>swab lab</t>
  </si>
  <si>
    <t>cream chese 1kg</t>
  </si>
  <si>
    <t xml:space="preserve">cb orange 2 kg </t>
  </si>
  <si>
    <t>failure</t>
  </si>
  <si>
    <t>Filling</t>
  </si>
  <si>
    <t>produk kental</t>
  </si>
  <si>
    <t>Orihiro</t>
  </si>
  <si>
    <t>block heater</t>
  </si>
  <si>
    <t>rubber</t>
  </si>
  <si>
    <t>Rubber lepas</t>
  </si>
  <si>
    <t>ganti V belt</t>
  </si>
  <si>
    <t>Cb mentari 2kg Bag</t>
  </si>
  <si>
    <t>Cheez lumer</t>
  </si>
  <si>
    <t>teplon</t>
  </si>
  <si>
    <t xml:space="preserve"> patah</t>
  </si>
  <si>
    <t>CF 8000</t>
  </si>
  <si>
    <t>CF Natural</t>
  </si>
  <si>
    <t xml:space="preserve">cream cheese cuit </t>
  </si>
  <si>
    <t xml:space="preserve">CB mentari </t>
  </si>
  <si>
    <t>CB mentari</t>
  </si>
  <si>
    <t>pipa buangan steam</t>
  </si>
  <si>
    <t>bocor</t>
  </si>
  <si>
    <t>CF 7000</t>
  </si>
  <si>
    <t>Cheese Block Merah 2kg</t>
  </si>
  <si>
    <t>Other factor</t>
  </si>
  <si>
    <t>other loss</t>
  </si>
  <si>
    <t>syukuran FSSC</t>
  </si>
  <si>
    <t>CF Spreadable</t>
  </si>
  <si>
    <t>cream cheese cuit polos</t>
  </si>
  <si>
    <t>CB Orange</t>
  </si>
  <si>
    <t>CF  8000</t>
  </si>
  <si>
    <t>Losses</t>
  </si>
  <si>
    <t>W36</t>
  </si>
  <si>
    <t>W37</t>
  </si>
  <si>
    <t>September</t>
  </si>
  <si>
    <t>Chese Serbaguna 200gr</t>
  </si>
  <si>
    <t>chiz lumer original 1 kg</t>
  </si>
  <si>
    <t>Cream cheese 200 gram</t>
  </si>
  <si>
    <t>Cb merah 2kg Bag</t>
  </si>
  <si>
    <t>chizz meelf TRIAL</t>
  </si>
  <si>
    <t>cb red swiss    2kg</t>
  </si>
  <si>
    <t>cream cheese  200gr</t>
  </si>
  <si>
    <t>Cb Merah 2kg roll</t>
  </si>
  <si>
    <t>block press</t>
  </si>
  <si>
    <t>traping</t>
  </si>
  <si>
    <t>Jet print</t>
  </si>
  <si>
    <t>CF Spreadable 1kg</t>
  </si>
  <si>
    <t>Cb Mentari roll 2 kg</t>
  </si>
  <si>
    <t>Cf Naturan</t>
  </si>
  <si>
    <t>Cf Natural</t>
  </si>
  <si>
    <t>W38</t>
  </si>
  <si>
    <t>gearbox motor</t>
  </si>
  <si>
    <t>tambah oli</t>
  </si>
  <si>
    <t>Net Operating Time (minute)</t>
  </si>
  <si>
    <t xml:space="preserve"> Operating Time (minute)</t>
  </si>
  <si>
    <t>Value Operating Time (minute)</t>
  </si>
  <si>
    <t>Loading Time (minute)</t>
  </si>
  <si>
    <t>Good Product Output (pcs)</t>
  </si>
  <si>
    <t>CB Orange 2kg</t>
  </si>
  <si>
    <t>banjir</t>
  </si>
  <si>
    <t>CF 8000 1 KG</t>
  </si>
  <si>
    <t>coding</t>
  </si>
  <si>
    <t>pemasangan tinta infus</t>
  </si>
  <si>
    <t>CF Spreadable 1 KG</t>
  </si>
  <si>
    <t>W39</t>
  </si>
  <si>
    <t>Change item</t>
  </si>
  <si>
    <t>cream cheese 1 kg polos</t>
  </si>
  <si>
    <t>cb  mentari  2 kg   bag</t>
  </si>
  <si>
    <t>steam drop</t>
  </si>
  <si>
    <t>listrik mati</t>
  </si>
  <si>
    <t>gardu travo</t>
  </si>
  <si>
    <t>kabel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</si>
</sst>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_(* #,##0_);_(* \(#,##0\);_(* &quot;-&quot;_);_(@_)"/>
    <numFmt numFmtId="169" formatCode="[$-F400]h:mm:ss\ AM/P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9"/>
      <color theme="0"/>
      <name val="Arial Narrow"/>
      <family val="2"/>
    </font>
    <font>
      <sz val="9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41" fontId="6" fillId="2" borderId="2" xfId="1" applyFont="1" applyFill="1" applyBorder="1" applyAlignment="1" applyProtection="1">
      <alignment horizontal="center" vertical="center" wrapText="1"/>
      <protection locked="0"/>
    </xf>
    <xf numFmtId="41" fontId="6" fillId="2" borderId="4" xfId="1" applyFont="1" applyFill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/>
    <xf numFmtId="9" fontId="3" fillId="0" borderId="0" xfId="2" applyFont="1" applyFill="1"/>
    <xf numFmtId="166" fontId="3" fillId="0" borderId="0" xfId="0" applyNumberFormat="1" applyFont="1"/>
    <xf numFmtId="164" fontId="3" fillId="0" borderId="0" xfId="3" applyFont="1" applyFill="1" applyBorder="1" applyAlignment="1" applyProtection="1">
      <alignment horizontal="center" vertical="center" wrapText="1"/>
      <protection locked="0"/>
    </xf>
    <xf numFmtId="9" fontId="3" fillId="0" borderId="0" xfId="2" applyFont="1" applyFill="1" applyBorder="1" applyAlignment="1" applyProtection="1">
      <alignment horizontal="center" vertical="center" wrapText="1"/>
      <protection locked="0"/>
    </xf>
    <xf numFmtId="9" fontId="3" fillId="0" borderId="0" xfId="2" applyFont="1" applyAlignment="1">
      <alignment horizontal="center"/>
    </xf>
    <xf numFmtId="9" fontId="3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9" fontId="3" fillId="0" borderId="0" xfId="2" applyFont="1"/>
    <xf numFmtId="167" fontId="3" fillId="0" borderId="0" xfId="0" applyNumberFormat="1" applyFont="1"/>
    <xf numFmtId="167" fontId="0" fillId="0" borderId="0" xfId="0" applyNumberFormat="1"/>
    <xf numFmtId="168" fontId="11" fillId="3" borderId="2" xfId="1" applyNumberFormat="1" applyFont="1" applyFill="1" applyBorder="1" applyAlignment="1" applyProtection="1">
      <alignment horizontal="center" vertical="center"/>
      <protection locked="0"/>
    </xf>
    <xf numFmtId="167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2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13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3" fillId="3" borderId="2" xfId="4" applyFont="1" applyFill="1" applyBorder="1" applyAlignment="1">
      <alignment horizontal="center" vertical="center" wrapText="1"/>
    </xf>
    <xf numFmtId="0" fontId="14" fillId="3" borderId="2" xfId="5" applyFont="1" applyFill="1" applyBorder="1" applyAlignment="1">
      <alignment horizontal="center" vertical="center" wrapText="1"/>
    </xf>
    <xf numFmtId="21" fontId="3" fillId="0" borderId="0" xfId="0" applyNumberFormat="1" applyFont="1"/>
    <xf numFmtId="0" fontId="15" fillId="0" borderId="0" xfId="0" applyFont="1"/>
    <xf numFmtId="0" fontId="16" fillId="0" borderId="0" xfId="0" applyFont="1" applyAlignment="1">
      <alignment horizontal="left"/>
    </xf>
    <xf numFmtId="169" fontId="3" fillId="0" borderId="0" xfId="0" applyNumberFormat="1" applyFont="1"/>
    <xf numFmtId="0" fontId="10" fillId="0" borderId="0" xfId="0" applyFont="1"/>
    <xf numFmtId="20" fontId="3" fillId="0" borderId="0" xfId="0" applyNumberFormat="1" applyFont="1"/>
    <xf numFmtId="0" fontId="12" fillId="0" borderId="0" xfId="0" applyFont="1"/>
    <xf numFmtId="20" fontId="0" fillId="0" borderId="0" xfId="0" applyNumberFormat="1"/>
    <xf numFmtId="21" fontId="0" fillId="0" borderId="0" xfId="0" applyNumberFormat="1"/>
    <xf numFmtId="0" fontId="3" fillId="0" borderId="0" xfId="0" applyFont="1" applyAlignment="1">
      <alignment horizontal="right"/>
    </xf>
    <xf numFmtId="46" fontId="0" fillId="0" borderId="0" xfId="0" applyNumberFormat="1"/>
    <xf numFmtId="46" fontId="3" fillId="0" borderId="0" xfId="0" applyNumberFormat="1" applyFont="1"/>
    <xf numFmtId="21" fontId="16" fillId="0" borderId="0" xfId="0" applyNumberFormat="1" applyFont="1"/>
    <xf numFmtId="0" fontId="3" fillId="0" borderId="0" xfId="0" applyFont="1" applyAlignment="1">
      <alignment horizontal="left"/>
    </xf>
    <xf numFmtId="9" fontId="0" fillId="0" borderId="0" xfId="0" applyNumberFormat="1"/>
    <xf numFmtId="0" fontId="16" fillId="0" borderId="0" xfId="0" applyFont="1"/>
    <xf numFmtId="0" fontId="7" fillId="3" borderId="1" xfId="7" applyNumberFormat="1" applyFont="1" applyFill="1" applyBorder="1" applyAlignment="1" applyProtection="1">
      <alignment horizontal="center" vertical="center" wrapText="1"/>
      <protection locked="0"/>
    </xf>
    <xf numFmtId="0" fontId="7" fillId="3" borderId="4" xfId="7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7" applyNumberFormat="1" applyFont="1" applyFill="1" applyBorder="1" applyAlignment="1" applyProtection="1">
      <alignment horizontal="center" vertical="center" wrapText="1"/>
      <protection locked="0"/>
    </xf>
    <xf numFmtId="0" fontId="6" fillId="2" borderId="4" xfId="7" applyNumberFormat="1" applyFont="1" applyFill="1" applyBorder="1" applyAlignment="1" applyProtection="1">
      <alignment horizontal="center" vertical="center" wrapText="1"/>
      <protection locked="0"/>
    </xf>
    <xf numFmtId="41" fontId="6" fillId="2" borderId="1" xfId="1" applyFont="1" applyFill="1" applyBorder="1" applyAlignment="1" applyProtection="1">
      <alignment horizontal="center" vertical="center" wrapText="1"/>
      <protection locked="0"/>
    </xf>
    <xf numFmtId="41" fontId="6" fillId="2" borderId="4" xfId="1" applyFont="1" applyFill="1" applyBorder="1" applyAlignment="1" applyProtection="1">
      <alignment horizontal="center" vertical="center" wrapText="1"/>
      <protection locked="0"/>
    </xf>
    <xf numFmtId="164" fontId="2" fillId="2" borderId="1" xfId="3" applyFont="1" applyFill="1" applyBorder="1" applyAlignment="1" applyProtection="1">
      <alignment horizontal="center" vertical="center" wrapText="1"/>
      <protection locked="0"/>
    </xf>
    <xf numFmtId="164" fontId="2" fillId="2" borderId="3" xfId="3" applyFont="1" applyFill="1" applyBorder="1" applyAlignment="1" applyProtection="1">
      <alignment horizontal="center" vertical="center" wrapText="1"/>
      <protection locked="0"/>
    </xf>
    <xf numFmtId="0" fontId="6" fillId="2" borderId="2" xfId="7" applyNumberFormat="1" applyFont="1" applyFill="1" applyBorder="1" applyAlignment="1" applyProtection="1">
      <alignment horizontal="center" vertical="center" wrapText="1"/>
      <protection locked="0"/>
    </xf>
    <xf numFmtId="41" fontId="6" fillId="2" borderId="2" xfId="1" applyFont="1" applyFill="1" applyBorder="1" applyAlignment="1" applyProtection="1">
      <alignment horizontal="center" vertical="center" wrapText="1"/>
      <protection locked="0"/>
    </xf>
  </cellXfs>
  <cellStyles count="8">
    <cellStyle name="Comma" xfId="7" builtinId="3"/>
    <cellStyle name="Comma [0]" xfId="1" builtinId="6"/>
    <cellStyle name="Comma 2 3" xfId="3" xr:uid="{00000000-0005-0000-0000-000002000000}"/>
    <cellStyle name="Normal" xfId="0" builtinId="0"/>
    <cellStyle name="Normal 2" xfId="6" xr:uid="{00000000-0005-0000-0000-000004000000}"/>
    <cellStyle name="Normal 3" xfId="5" xr:uid="{00000000-0005-0000-0000-000005000000}"/>
    <cellStyle name="Percent" xfId="2" builtinId="5"/>
    <cellStyle name="TableStyleLight1" xfId="4" xr:uid="{00000000-0005-0000-0000-000007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40"/>
  <sheetViews>
    <sheetView tabSelected="1" topLeftCell="O1" workbookViewId="0">
      <pane ySplit="2" topLeftCell="A229" activePane="bottomLeft" state="frozen"/>
      <selection pane="bottomLeft" activeCell="AB241" sqref="AB241"/>
    </sheetView>
  </sheetViews>
  <sheetFormatPr defaultRowHeight="15" x14ac:dyDescent="0.25"/>
  <cols>
    <col min="1" max="1" width="8.28515625" customWidth="1"/>
    <col min="2" max="2" width="6.28515625" customWidth="1"/>
    <col min="3" max="3" width="21" customWidth="1"/>
    <col min="4" max="4" width="7" customWidth="1"/>
  </cols>
  <sheetData>
    <row r="1" spans="1:34" ht="40.5" x14ac:dyDescent="0.25">
      <c r="A1" s="50" t="s">
        <v>23</v>
      </c>
      <c r="B1" s="50" t="s">
        <v>26</v>
      </c>
      <c r="C1" s="44" t="s">
        <v>0</v>
      </c>
      <c r="D1" s="46" t="s">
        <v>1</v>
      </c>
      <c r="E1" s="46" t="s">
        <v>214</v>
      </c>
      <c r="F1" s="46" t="s">
        <v>2</v>
      </c>
      <c r="G1" s="46" t="s">
        <v>215</v>
      </c>
      <c r="H1" s="46" t="s">
        <v>3</v>
      </c>
      <c r="I1" s="46" t="s">
        <v>4</v>
      </c>
      <c r="J1" s="2" t="s">
        <v>5</v>
      </c>
      <c r="K1" s="46" t="s">
        <v>6</v>
      </c>
      <c r="L1" s="51" t="s">
        <v>7</v>
      </c>
      <c r="M1" s="51"/>
      <c r="N1" s="51"/>
      <c r="O1" s="46" t="s">
        <v>8</v>
      </c>
      <c r="P1" s="46" t="s">
        <v>9</v>
      </c>
      <c r="Q1" s="46" t="s">
        <v>10</v>
      </c>
      <c r="R1" s="48" t="s">
        <v>11</v>
      </c>
      <c r="S1" s="44" t="s">
        <v>12</v>
      </c>
      <c r="T1" s="44" t="s">
        <v>212</v>
      </c>
      <c r="U1" s="44" t="s">
        <v>27</v>
      </c>
      <c r="V1" s="44" t="s">
        <v>211</v>
      </c>
      <c r="W1" s="44" t="s">
        <v>13</v>
      </c>
      <c r="X1" s="44" t="s">
        <v>213</v>
      </c>
      <c r="Y1" s="44" t="s">
        <v>47</v>
      </c>
      <c r="Z1" s="44" t="s">
        <v>48</v>
      </c>
      <c r="AA1" s="44" t="s">
        <v>49</v>
      </c>
      <c r="AB1" s="44" t="s">
        <v>14</v>
      </c>
      <c r="AC1" s="44" t="s">
        <v>15</v>
      </c>
      <c r="AD1" s="42" t="s">
        <v>16</v>
      </c>
      <c r="AE1" s="42" t="s">
        <v>17</v>
      </c>
      <c r="AF1" s="42" t="s">
        <v>18</v>
      </c>
      <c r="AG1" s="42" t="s">
        <v>19</v>
      </c>
      <c r="AH1" s="42" t="s">
        <v>28</v>
      </c>
    </row>
    <row r="2" spans="1:34" ht="27.75" thickBot="1" x14ac:dyDescent="0.3">
      <c r="A2" s="50"/>
      <c r="B2" s="50"/>
      <c r="C2" s="45"/>
      <c r="D2" s="47"/>
      <c r="E2" s="47"/>
      <c r="F2" s="47"/>
      <c r="G2" s="47"/>
      <c r="H2" s="47"/>
      <c r="I2" s="47"/>
      <c r="J2" s="3" t="s">
        <v>20</v>
      </c>
      <c r="K2" s="47"/>
      <c r="L2" s="3" t="s">
        <v>29</v>
      </c>
      <c r="M2" s="3" t="s">
        <v>21</v>
      </c>
      <c r="N2" s="3" t="s">
        <v>22</v>
      </c>
      <c r="O2" s="47"/>
      <c r="P2" s="47"/>
      <c r="Q2" s="47"/>
      <c r="R2" s="49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3"/>
      <c r="AE2" s="43"/>
      <c r="AF2" s="43"/>
      <c r="AG2" s="43"/>
      <c r="AH2" s="43"/>
    </row>
    <row r="3" spans="1:34" s="1" customFormat="1" ht="12.75" thickTop="1" x14ac:dyDescent="0.2"/>
    <row r="4" spans="1:34" s="1" customFormat="1" ht="12" x14ac:dyDescent="0.2"/>
    <row r="5" spans="1:34" s="1" customFormat="1" ht="12" x14ac:dyDescent="0.2">
      <c r="A5" s="1" t="s">
        <v>24</v>
      </c>
      <c r="B5" s="1" t="s">
        <v>34</v>
      </c>
      <c r="C5" s="14">
        <v>45807</v>
      </c>
      <c r="D5" s="1">
        <v>1</v>
      </c>
    </row>
    <row r="6" spans="1:34" s="1" customFormat="1" ht="12" x14ac:dyDescent="0.2">
      <c r="A6" s="1" t="s">
        <v>24</v>
      </c>
      <c r="B6" s="1" t="s">
        <v>34</v>
      </c>
      <c r="C6" s="14">
        <v>45807</v>
      </c>
      <c r="D6" s="1">
        <v>2</v>
      </c>
    </row>
    <row r="7" spans="1:34" s="1" customFormat="1" x14ac:dyDescent="0.25">
      <c r="A7" s="1" t="s">
        <v>24</v>
      </c>
      <c r="B7" s="1" t="s">
        <v>34</v>
      </c>
      <c r="C7" s="14">
        <v>45808</v>
      </c>
      <c r="D7" s="1">
        <v>1</v>
      </c>
      <c r="E7" s="1">
        <v>1440</v>
      </c>
      <c r="F7" s="1">
        <v>6300</v>
      </c>
      <c r="G7" s="1">
        <v>5744</v>
      </c>
      <c r="H7" s="1">
        <v>11</v>
      </c>
      <c r="Q7" s="11">
        <f t="shared" ref="Q7:Q8" si="0">H7/8</f>
        <v>1.375</v>
      </c>
      <c r="S7" s="1">
        <f t="shared" ref="S7:S8" si="1">SUM(I7:N7)+R7</f>
        <v>0</v>
      </c>
      <c r="T7" s="1">
        <f>E7-S7</f>
        <v>1440</v>
      </c>
      <c r="U7" s="1">
        <f t="shared" ref="U7:U8" si="2">O7+P7</f>
        <v>0</v>
      </c>
      <c r="V7" s="12">
        <f t="shared" ref="V7:V8" si="3">(G7*E7)/F7</f>
        <v>1312.9142857142858</v>
      </c>
      <c r="W7" s="11">
        <f t="shared" ref="W7:W8" si="4">Q7</f>
        <v>1.375</v>
      </c>
      <c r="X7" s="11">
        <f>V7-W7</f>
        <v>1311.5392857142858</v>
      </c>
      <c r="Y7" s="4">
        <f>T7/E7</f>
        <v>1</v>
      </c>
      <c r="Z7" s="5">
        <f t="shared" ref="Z7:Z8" si="5">X7/E7</f>
        <v>0.91079117063492077</v>
      </c>
      <c r="AA7" s="5">
        <f t="shared" ref="AA7:AA8" si="6">X7/V7</f>
        <v>0.99895271152506959</v>
      </c>
      <c r="AB7" s="6">
        <f t="shared" ref="AB7:AB8" si="7">Y7*Z7*AA7</f>
        <v>0.90983730953884645</v>
      </c>
      <c r="AC7" s="10">
        <v>0.85</v>
      </c>
      <c r="AE7" s="7">
        <f t="shared" ref="AE7:AE8" si="8">F7</f>
        <v>6300</v>
      </c>
      <c r="AF7" s="7">
        <f t="shared" ref="AF7:AF8" si="9">G7</f>
        <v>5744</v>
      </c>
      <c r="AG7" s="8">
        <f t="shared" ref="AG7:AG8" si="10">AF7/AE7</f>
        <v>0.91174603174603175</v>
      </c>
    </row>
    <row r="8" spans="1:34" s="1" customFormat="1" x14ac:dyDescent="0.25">
      <c r="A8" s="1" t="s">
        <v>24</v>
      </c>
      <c r="B8" s="1" t="s">
        <v>34</v>
      </c>
      <c r="C8" s="14">
        <v>45808</v>
      </c>
      <c r="D8" s="1">
        <v>2</v>
      </c>
      <c r="E8" s="1">
        <v>1440</v>
      </c>
      <c r="F8" s="1">
        <v>6300</v>
      </c>
      <c r="G8" s="1">
        <v>5587</v>
      </c>
      <c r="Q8" s="11">
        <f t="shared" si="0"/>
        <v>0</v>
      </c>
      <c r="S8" s="1">
        <f t="shared" si="1"/>
        <v>0</v>
      </c>
      <c r="T8" s="1">
        <f t="shared" ref="T7:T8" si="11">E8-S8</f>
        <v>1440</v>
      </c>
      <c r="U8" s="1">
        <f t="shared" si="2"/>
        <v>0</v>
      </c>
      <c r="V8" s="12">
        <f t="shared" si="3"/>
        <v>1277.0285714285715</v>
      </c>
      <c r="W8" s="11">
        <f t="shared" si="4"/>
        <v>0</v>
      </c>
      <c r="X8" s="11">
        <f t="shared" ref="X7:X8" si="12">V8-W8</f>
        <v>1277.0285714285715</v>
      </c>
      <c r="Y8" s="4">
        <f t="shared" ref="Y7:Y8" si="13">T8/E8</f>
        <v>1</v>
      </c>
      <c r="Z8" s="5">
        <f t="shared" si="5"/>
        <v>0.88682539682539685</v>
      </c>
      <c r="AA8" s="5">
        <f t="shared" si="6"/>
        <v>1</v>
      </c>
      <c r="AB8" s="6">
        <f t="shared" si="7"/>
        <v>0.88682539682539685</v>
      </c>
      <c r="AC8" s="10">
        <v>0.85</v>
      </c>
      <c r="AE8" s="7">
        <f t="shared" si="8"/>
        <v>6300</v>
      </c>
      <c r="AF8" s="7">
        <f t="shared" si="9"/>
        <v>5587</v>
      </c>
      <c r="AG8" s="8">
        <f t="shared" si="10"/>
        <v>0.88682539682539685</v>
      </c>
    </row>
    <row r="9" spans="1:34" s="1" customFormat="1" x14ac:dyDescent="0.25">
      <c r="A9" s="1" t="s">
        <v>30</v>
      </c>
      <c r="B9" s="1" t="s">
        <v>35</v>
      </c>
      <c r="C9" s="14">
        <v>45810</v>
      </c>
      <c r="D9" s="1">
        <v>1</v>
      </c>
      <c r="E9" s="1">
        <v>1440</v>
      </c>
      <c r="F9" s="1">
        <v>6300</v>
      </c>
      <c r="G9" s="1">
        <v>6142</v>
      </c>
      <c r="H9" s="1">
        <v>12</v>
      </c>
      <c r="Q9" s="11">
        <f t="shared" ref="Q9:Q10" si="14">H9/8</f>
        <v>1.5</v>
      </c>
      <c r="S9" s="1">
        <f t="shared" ref="S9:S10" si="15">SUM(I9:N9)+R9</f>
        <v>0</v>
      </c>
      <c r="T9" s="1">
        <f t="shared" ref="T9:T10" si="16">E9-S9</f>
        <v>1440</v>
      </c>
      <c r="U9" s="1">
        <f t="shared" ref="U9:U10" si="17">O9+P9</f>
        <v>0</v>
      </c>
      <c r="V9" s="12">
        <f t="shared" ref="V9:V10" si="18">(G9*E9)/F9</f>
        <v>1403.8857142857144</v>
      </c>
      <c r="W9" s="11">
        <f t="shared" ref="W9:W10" si="19">Q9</f>
        <v>1.5</v>
      </c>
      <c r="X9" s="11">
        <f t="shared" ref="X9:X10" si="20">V9-W9</f>
        <v>1402.3857142857144</v>
      </c>
      <c r="Y9" s="4">
        <f t="shared" ref="Y9:Y10" si="21">T9/E9</f>
        <v>1</v>
      </c>
      <c r="Z9" s="5">
        <f t="shared" ref="Z9:Z10" si="22">X9/E9</f>
        <v>0.97387896825396836</v>
      </c>
      <c r="AA9" s="5">
        <f t="shared" ref="AA9:AA10" si="23">X9/V9</f>
        <v>0.99893153695864534</v>
      </c>
      <c r="AB9" s="6">
        <f t="shared" ref="AB9:AB10" si="24">Y9*Z9*AA9</f>
        <v>0.97283841456963638</v>
      </c>
      <c r="AC9" s="10">
        <v>0.85</v>
      </c>
      <c r="AE9" s="7">
        <f t="shared" ref="AE9:AE10" si="25">F9</f>
        <v>6300</v>
      </c>
      <c r="AF9" s="7">
        <f t="shared" ref="AF9:AF10" si="26">G9</f>
        <v>6142</v>
      </c>
      <c r="AG9" s="8">
        <f t="shared" ref="AG9:AG10" si="27">AF9/AE9</f>
        <v>0.97492063492063497</v>
      </c>
    </row>
    <row r="10" spans="1:34" s="1" customFormat="1" x14ac:dyDescent="0.25">
      <c r="A10" s="1" t="s">
        <v>30</v>
      </c>
      <c r="B10" s="1" t="s">
        <v>35</v>
      </c>
      <c r="C10" s="14">
        <v>45810</v>
      </c>
      <c r="D10" s="1">
        <v>2</v>
      </c>
      <c r="E10" s="1">
        <v>1440</v>
      </c>
      <c r="F10" s="1">
        <v>7500</v>
      </c>
      <c r="G10" s="1">
        <v>6988</v>
      </c>
      <c r="Q10" s="11">
        <f t="shared" si="14"/>
        <v>0</v>
      </c>
      <c r="S10" s="1">
        <f t="shared" si="15"/>
        <v>0</v>
      </c>
      <c r="T10" s="1">
        <f t="shared" si="16"/>
        <v>1440</v>
      </c>
      <c r="U10" s="1">
        <f t="shared" si="17"/>
        <v>0</v>
      </c>
      <c r="V10" s="12">
        <f t="shared" si="18"/>
        <v>1341.6959999999999</v>
      </c>
      <c r="W10" s="11">
        <f t="shared" si="19"/>
        <v>0</v>
      </c>
      <c r="X10" s="11">
        <f t="shared" si="20"/>
        <v>1341.6959999999999</v>
      </c>
      <c r="Y10" s="4">
        <f t="shared" si="21"/>
        <v>1</v>
      </c>
      <c r="Z10" s="5">
        <f t="shared" si="22"/>
        <v>0.9317333333333333</v>
      </c>
      <c r="AA10" s="5">
        <f t="shared" si="23"/>
        <v>1</v>
      </c>
      <c r="AB10" s="6">
        <f t="shared" si="24"/>
        <v>0.9317333333333333</v>
      </c>
      <c r="AC10" s="10">
        <v>0.85</v>
      </c>
      <c r="AE10" s="7">
        <f t="shared" si="25"/>
        <v>7500</v>
      </c>
      <c r="AF10" s="7">
        <f t="shared" si="26"/>
        <v>6988</v>
      </c>
      <c r="AG10" s="8">
        <f t="shared" si="27"/>
        <v>0.9317333333333333</v>
      </c>
    </row>
    <row r="11" spans="1:34" s="1" customFormat="1" x14ac:dyDescent="0.25">
      <c r="A11" s="1" t="s">
        <v>30</v>
      </c>
      <c r="B11" s="1" t="s">
        <v>35</v>
      </c>
      <c r="C11" s="14">
        <v>45811</v>
      </c>
      <c r="D11" s="1">
        <v>1</v>
      </c>
      <c r="E11" s="1">
        <v>1440</v>
      </c>
      <c r="F11" s="1">
        <v>6300</v>
      </c>
      <c r="G11" s="1">
        <v>6089</v>
      </c>
      <c r="H11" s="1">
        <v>33</v>
      </c>
      <c r="Q11" s="11">
        <f t="shared" ref="Q11:Q16" si="28">H11/8</f>
        <v>4.125</v>
      </c>
      <c r="S11" s="1">
        <f>SUM(I11:N11)+R11</f>
        <v>0</v>
      </c>
      <c r="T11" s="1">
        <f t="shared" ref="T11:T16" si="29">E11-S11</f>
        <v>1440</v>
      </c>
      <c r="U11" s="1">
        <f>O11+P11</f>
        <v>0</v>
      </c>
      <c r="V11" s="12">
        <f t="shared" ref="V11:V16" si="30">(G11*E11)/F11</f>
        <v>1391.7714285714285</v>
      </c>
      <c r="W11" s="11">
        <f t="shared" ref="W11:W16" si="31">Q11</f>
        <v>4.125</v>
      </c>
      <c r="X11" s="11">
        <f t="shared" ref="X11:X16" si="32">V11-W11</f>
        <v>1387.6464285714285</v>
      </c>
      <c r="Y11" s="4">
        <f t="shared" ref="Y11:Y16" si="33">T11/E11</f>
        <v>1</v>
      </c>
      <c r="Z11" s="5">
        <f t="shared" ref="Z11:Z16" si="34">X11/E11</f>
        <v>0.96364335317460315</v>
      </c>
      <c r="AA11" s="5">
        <f t="shared" ref="AA11:AA16" si="35">X11/V11</f>
        <v>0.99703615125636391</v>
      </c>
      <c r="AB11" s="6">
        <f t="shared" ref="AB11:AB16" si="36">Y11*Z11*AA11</f>
        <v>0.96078726003298331</v>
      </c>
      <c r="AC11" s="10">
        <v>0.85</v>
      </c>
      <c r="AE11" s="7">
        <f t="shared" ref="AE11:AE16" si="37">F11</f>
        <v>6300</v>
      </c>
      <c r="AF11" s="7">
        <f t="shared" ref="AF11:AF16" si="38">G11</f>
        <v>6089</v>
      </c>
      <c r="AG11" s="8">
        <f t="shared" ref="AG11:AG16" si="39">AF11/AE11</f>
        <v>0.96650793650793654</v>
      </c>
    </row>
    <row r="12" spans="1:34" s="1" customFormat="1" x14ac:dyDescent="0.25">
      <c r="A12" s="1" t="s">
        <v>30</v>
      </c>
      <c r="B12" s="1" t="s">
        <v>35</v>
      </c>
      <c r="C12" s="14">
        <v>45811</v>
      </c>
      <c r="D12" s="1">
        <v>2</v>
      </c>
      <c r="E12" s="1">
        <v>1440</v>
      </c>
      <c r="F12" s="1">
        <v>28125</v>
      </c>
      <c r="G12" s="1">
        <v>22567</v>
      </c>
      <c r="H12" s="1">
        <v>260</v>
      </c>
      <c r="J12" s="1">
        <v>60</v>
      </c>
      <c r="Q12" s="11">
        <f>H12/8</f>
        <v>32.5</v>
      </c>
      <c r="S12" s="1">
        <f t="shared" ref="S12:S16" si="40">SUM(I12:N12)+R12</f>
        <v>60</v>
      </c>
      <c r="T12" s="1">
        <f t="shared" si="29"/>
        <v>1380</v>
      </c>
      <c r="U12" s="1">
        <f t="shared" ref="U12:U16" si="41">O12+P12</f>
        <v>0</v>
      </c>
      <c r="V12" s="12">
        <f t="shared" si="30"/>
        <v>1155.4304</v>
      </c>
      <c r="W12" s="11">
        <f t="shared" si="31"/>
        <v>32.5</v>
      </c>
      <c r="X12" s="11">
        <f t="shared" si="32"/>
        <v>1122.9304</v>
      </c>
      <c r="Y12" s="4">
        <f t="shared" si="33"/>
        <v>0.95833333333333337</v>
      </c>
      <c r="Z12" s="5">
        <f t="shared" si="34"/>
        <v>0.7798127777777778</v>
      </c>
      <c r="AA12" s="5">
        <f t="shared" si="35"/>
        <v>0.97187195351619626</v>
      </c>
      <c r="AB12" s="6">
        <f t="shared" si="36"/>
        <v>0.72629991072762279</v>
      </c>
      <c r="AC12" s="10">
        <v>0.85</v>
      </c>
      <c r="AE12" s="7">
        <f t="shared" si="37"/>
        <v>28125</v>
      </c>
      <c r="AF12" s="7">
        <f t="shared" si="38"/>
        <v>22567</v>
      </c>
      <c r="AG12" s="8">
        <f t="shared" si="39"/>
        <v>0.80238222222222222</v>
      </c>
    </row>
    <row r="13" spans="1:34" s="1" customFormat="1" x14ac:dyDescent="0.25">
      <c r="A13" s="1" t="s">
        <v>30</v>
      </c>
      <c r="B13" s="1" t="s">
        <v>35</v>
      </c>
      <c r="C13" s="14">
        <v>45812</v>
      </c>
      <c r="D13" s="1">
        <v>1</v>
      </c>
      <c r="E13" s="1">
        <v>1440</v>
      </c>
      <c r="F13" s="1">
        <v>6300</v>
      </c>
      <c r="G13" s="1">
        <v>5713</v>
      </c>
      <c r="Q13" s="11">
        <f t="shared" si="28"/>
        <v>0</v>
      </c>
      <c r="R13" s="1">
        <v>120</v>
      </c>
      <c r="S13" s="1">
        <f>SUM(I13:N13)+R13</f>
        <v>120</v>
      </c>
      <c r="T13" s="1">
        <f t="shared" si="29"/>
        <v>1320</v>
      </c>
      <c r="U13" s="1">
        <f t="shared" si="41"/>
        <v>0</v>
      </c>
      <c r="V13" s="12">
        <f t="shared" si="30"/>
        <v>1305.8285714285714</v>
      </c>
      <c r="W13" s="11">
        <f t="shared" si="31"/>
        <v>0</v>
      </c>
      <c r="X13" s="11">
        <f t="shared" si="32"/>
        <v>1305.8285714285714</v>
      </c>
      <c r="Y13" s="4">
        <f t="shared" si="33"/>
        <v>0.91666666666666663</v>
      </c>
      <c r="Z13" s="5">
        <f t="shared" si="34"/>
        <v>0.90682539682539687</v>
      </c>
      <c r="AA13" s="5">
        <f t="shared" si="35"/>
        <v>1</v>
      </c>
      <c r="AB13" s="6">
        <f t="shared" si="36"/>
        <v>0.83125661375661375</v>
      </c>
      <c r="AC13" s="10">
        <v>0.85</v>
      </c>
      <c r="AE13" s="7">
        <f t="shared" si="37"/>
        <v>6300</v>
      </c>
      <c r="AF13" s="7">
        <f t="shared" si="38"/>
        <v>5713</v>
      </c>
      <c r="AG13" s="8">
        <f t="shared" si="39"/>
        <v>0.90682539682539687</v>
      </c>
    </row>
    <row r="14" spans="1:34" s="1" customFormat="1" x14ac:dyDescent="0.25">
      <c r="A14" s="1" t="s">
        <v>30</v>
      </c>
      <c r="B14" s="1" t="s">
        <v>35</v>
      </c>
      <c r="C14" s="14">
        <v>45812</v>
      </c>
      <c r="D14" s="1">
        <v>2</v>
      </c>
      <c r="E14" s="1">
        <v>1440</v>
      </c>
      <c r="F14" s="1">
        <v>9435</v>
      </c>
      <c r="G14" s="1">
        <v>6583</v>
      </c>
      <c r="H14" s="1">
        <v>20</v>
      </c>
      <c r="J14" s="1">
        <v>60</v>
      </c>
      <c r="Q14" s="11">
        <f t="shared" si="28"/>
        <v>2.5</v>
      </c>
      <c r="R14" s="1">
        <v>120</v>
      </c>
      <c r="S14" s="1">
        <f>SUM(I14:N14)+R14</f>
        <v>180</v>
      </c>
      <c r="T14" s="1">
        <f t="shared" si="29"/>
        <v>1260</v>
      </c>
      <c r="U14" s="1">
        <f t="shared" si="41"/>
        <v>0</v>
      </c>
      <c r="V14" s="12">
        <f t="shared" si="30"/>
        <v>1004.718600953895</v>
      </c>
      <c r="W14" s="11">
        <f t="shared" si="31"/>
        <v>2.5</v>
      </c>
      <c r="X14" s="11">
        <f t="shared" si="32"/>
        <v>1002.218600953895</v>
      </c>
      <c r="Y14" s="4">
        <f t="shared" si="33"/>
        <v>0.875</v>
      </c>
      <c r="Z14" s="5">
        <f t="shared" si="34"/>
        <v>0.69598513955131602</v>
      </c>
      <c r="AA14" s="5">
        <f t="shared" si="35"/>
        <v>0.9975117411008152</v>
      </c>
      <c r="AB14" s="6">
        <f t="shared" si="36"/>
        <v>0.60747167979236127</v>
      </c>
      <c r="AC14" s="10">
        <v>0.85</v>
      </c>
      <c r="AE14" s="7">
        <f t="shared" si="37"/>
        <v>9435</v>
      </c>
      <c r="AF14" s="7">
        <f t="shared" si="38"/>
        <v>6583</v>
      </c>
      <c r="AG14" s="8">
        <f t="shared" si="39"/>
        <v>0.69772125066242718</v>
      </c>
    </row>
    <row r="15" spans="1:34" s="1" customFormat="1" x14ac:dyDescent="0.25">
      <c r="A15" s="1" t="s">
        <v>30</v>
      </c>
      <c r="B15" s="1" t="s">
        <v>31</v>
      </c>
      <c r="C15" s="14">
        <v>45817</v>
      </c>
      <c r="D15" s="1">
        <v>1</v>
      </c>
      <c r="E15" s="1">
        <v>1440</v>
      </c>
      <c r="F15" s="1">
        <v>6300</v>
      </c>
      <c r="G15" s="1">
        <v>5885</v>
      </c>
      <c r="H15" s="1">
        <v>150</v>
      </c>
      <c r="P15" s="1">
        <v>10.5</v>
      </c>
      <c r="Q15" s="11">
        <f t="shared" si="28"/>
        <v>18.75</v>
      </c>
      <c r="S15" s="1">
        <f t="shared" si="40"/>
        <v>0</v>
      </c>
      <c r="T15" s="1">
        <f t="shared" si="29"/>
        <v>1440</v>
      </c>
      <c r="U15" s="1">
        <f t="shared" si="41"/>
        <v>10.5</v>
      </c>
      <c r="V15" s="12">
        <f t="shared" si="30"/>
        <v>1345.1428571428571</v>
      </c>
      <c r="W15" s="11">
        <f t="shared" si="31"/>
        <v>18.75</v>
      </c>
      <c r="X15" s="11">
        <f t="shared" si="32"/>
        <v>1326.3928571428571</v>
      </c>
      <c r="Y15" s="4">
        <f t="shared" si="33"/>
        <v>1</v>
      </c>
      <c r="Z15" s="5">
        <f t="shared" si="34"/>
        <v>0.92110615079365077</v>
      </c>
      <c r="AA15" s="5">
        <f t="shared" si="35"/>
        <v>0.98606096006796939</v>
      </c>
      <c r="AB15" s="6">
        <f t="shared" si="36"/>
        <v>0.9082668153760991</v>
      </c>
      <c r="AC15" s="10">
        <v>0.85</v>
      </c>
      <c r="AE15" s="7">
        <f t="shared" si="37"/>
        <v>6300</v>
      </c>
      <c r="AF15" s="7">
        <f t="shared" si="38"/>
        <v>5885</v>
      </c>
      <c r="AG15" s="8">
        <f t="shared" si="39"/>
        <v>0.93412698412698414</v>
      </c>
    </row>
    <row r="16" spans="1:34" s="1" customFormat="1" x14ac:dyDescent="0.25">
      <c r="A16" s="1" t="s">
        <v>30</v>
      </c>
      <c r="B16" s="1" t="s">
        <v>31</v>
      </c>
      <c r="C16" s="14">
        <v>45817</v>
      </c>
      <c r="D16" s="1">
        <v>2</v>
      </c>
      <c r="E16" s="1">
        <v>1440</v>
      </c>
      <c r="F16" s="1">
        <v>5630</v>
      </c>
      <c r="G16" s="1">
        <v>5528</v>
      </c>
      <c r="H16" s="1">
        <v>150</v>
      </c>
      <c r="K16" s="1">
        <v>60</v>
      </c>
      <c r="P16" s="1">
        <v>10.5</v>
      </c>
      <c r="Q16" s="11">
        <f t="shared" si="28"/>
        <v>18.75</v>
      </c>
      <c r="S16" s="1">
        <f t="shared" si="40"/>
        <v>60</v>
      </c>
      <c r="T16" s="1">
        <f t="shared" si="29"/>
        <v>1380</v>
      </c>
      <c r="U16" s="1">
        <f t="shared" si="41"/>
        <v>10.5</v>
      </c>
      <c r="V16" s="12">
        <f t="shared" si="30"/>
        <v>1413.911190053286</v>
      </c>
      <c r="W16" s="11">
        <f t="shared" si="31"/>
        <v>18.75</v>
      </c>
      <c r="X16" s="11">
        <f t="shared" si="32"/>
        <v>1395.161190053286</v>
      </c>
      <c r="Y16" s="4">
        <f t="shared" si="33"/>
        <v>0.95833333333333337</v>
      </c>
      <c r="Z16" s="5">
        <f t="shared" si="34"/>
        <v>0.96886193753700411</v>
      </c>
      <c r="AA16" s="5">
        <f t="shared" si="35"/>
        <v>0.98673891250602996</v>
      </c>
      <c r="AB16" s="6">
        <f t="shared" si="36"/>
        <v>0.9161798673381758</v>
      </c>
      <c r="AC16" s="10">
        <v>0.85</v>
      </c>
      <c r="AE16" s="7">
        <f t="shared" si="37"/>
        <v>5630</v>
      </c>
      <c r="AF16" s="7">
        <f t="shared" si="38"/>
        <v>5528</v>
      </c>
      <c r="AG16" s="8">
        <f t="shared" si="39"/>
        <v>0.98188277087033748</v>
      </c>
    </row>
    <row r="17" spans="1:33" s="1" customFormat="1" x14ac:dyDescent="0.25">
      <c r="A17" s="1" t="s">
        <v>30</v>
      </c>
      <c r="B17" s="1" t="s">
        <v>31</v>
      </c>
      <c r="C17" s="14">
        <v>45818</v>
      </c>
      <c r="D17" s="1">
        <v>1</v>
      </c>
      <c r="E17" s="1">
        <v>1440</v>
      </c>
      <c r="F17" s="1">
        <v>6300</v>
      </c>
      <c r="G17" s="1">
        <v>2857</v>
      </c>
      <c r="H17" s="1">
        <v>52.5</v>
      </c>
      <c r="P17" s="1">
        <v>10.5</v>
      </c>
      <c r="Q17" s="11">
        <f t="shared" ref="Q17:Q18" si="42">H17/8</f>
        <v>6.5625</v>
      </c>
      <c r="S17" s="1">
        <f>SUM(I17:N17)+R17</f>
        <v>0</v>
      </c>
      <c r="T17" s="1">
        <f t="shared" ref="T17" si="43">E17-S17</f>
        <v>1440</v>
      </c>
      <c r="U17" s="1">
        <f>O17+P17</f>
        <v>10.5</v>
      </c>
      <c r="V17" s="12">
        <f t="shared" ref="V17" si="44">(G17*E17)/F17</f>
        <v>653.02857142857147</v>
      </c>
      <c r="W17" s="11">
        <f t="shared" ref="W17:W18" si="45">Q17</f>
        <v>6.5625</v>
      </c>
      <c r="X17" s="11">
        <f t="shared" ref="X17:X18" si="46">V17-W17</f>
        <v>646.46607142857147</v>
      </c>
      <c r="Y17" s="4">
        <f t="shared" ref="Y17:Y18" si="47">T17/E17</f>
        <v>1</v>
      </c>
      <c r="Z17" s="5">
        <f t="shared" ref="Z17:Z18" si="48">X17/E17</f>
        <v>0.44893477182539687</v>
      </c>
      <c r="AA17" s="5">
        <f t="shared" ref="AA17:AA18" si="49">X17/V17</f>
        <v>0.98995066940847043</v>
      </c>
      <c r="AB17" s="6">
        <f t="shared" ref="AB17:AB18" si="50">Y17*Z17*AA17</f>
        <v>0.44442327788929059</v>
      </c>
      <c r="AC17" s="10">
        <v>0.85</v>
      </c>
      <c r="AE17" s="7">
        <f t="shared" ref="AE17:AE18" si="51">F17</f>
        <v>6300</v>
      </c>
      <c r="AF17" s="7">
        <f t="shared" ref="AF17:AF18" si="52">G17</f>
        <v>2857</v>
      </c>
      <c r="AG17" s="8">
        <f t="shared" ref="AG17:AG18" si="53">AF17/AE17</f>
        <v>0.4534920634920635</v>
      </c>
    </row>
    <row r="18" spans="1:33" s="1" customFormat="1" ht="12" x14ac:dyDescent="0.2">
      <c r="A18" s="1" t="s">
        <v>30</v>
      </c>
      <c r="B18" s="1" t="s">
        <v>31</v>
      </c>
      <c r="C18" s="14">
        <v>45818</v>
      </c>
      <c r="D18" s="1">
        <v>2</v>
      </c>
      <c r="E18" s="1">
        <v>1440</v>
      </c>
      <c r="F18" s="1">
        <v>7250</v>
      </c>
      <c r="G18" s="1">
        <v>4951</v>
      </c>
      <c r="K18" s="1">
        <v>60</v>
      </c>
      <c r="P18" s="1">
        <v>10.5</v>
      </c>
      <c r="Q18" s="11">
        <f t="shared" si="42"/>
        <v>0</v>
      </c>
      <c r="S18" s="1">
        <f t="shared" ref="S18:S60" si="54">SUM(I18:N18)+R18</f>
        <v>60</v>
      </c>
      <c r="T18" s="1">
        <f t="shared" ref="T18:T60" si="55">E18-S18</f>
        <v>1380</v>
      </c>
      <c r="U18" s="1">
        <f t="shared" ref="U18:U60" si="56">O18+P18</f>
        <v>10.5</v>
      </c>
      <c r="V18" s="11">
        <f t="shared" ref="V18" si="57">(G18*E18)/F18</f>
        <v>983.37103448275866</v>
      </c>
      <c r="W18" s="11">
        <f t="shared" si="45"/>
        <v>0</v>
      </c>
      <c r="X18" s="11">
        <f t="shared" si="46"/>
        <v>983.37103448275866</v>
      </c>
      <c r="Y18" s="4">
        <f t="shared" si="47"/>
        <v>0.95833333333333337</v>
      </c>
      <c r="Z18" s="5">
        <f t="shared" si="48"/>
        <v>0.68289655172413799</v>
      </c>
      <c r="AA18" s="5">
        <f t="shared" si="49"/>
        <v>1</v>
      </c>
      <c r="AB18" s="6">
        <f t="shared" si="50"/>
        <v>0.65444252873563225</v>
      </c>
      <c r="AC18" s="10">
        <v>0.85</v>
      </c>
      <c r="AE18" s="7">
        <f t="shared" si="51"/>
        <v>7250</v>
      </c>
      <c r="AF18" s="7">
        <f t="shared" si="52"/>
        <v>4951</v>
      </c>
      <c r="AG18" s="8">
        <f t="shared" si="53"/>
        <v>0.68289655172413788</v>
      </c>
    </row>
    <row r="19" spans="1:33" s="1" customFormat="1" ht="12" x14ac:dyDescent="0.2">
      <c r="A19" s="1" t="s">
        <v>30</v>
      </c>
      <c r="B19" s="1" t="s">
        <v>31</v>
      </c>
      <c r="C19" s="14">
        <v>45819</v>
      </c>
      <c r="D19" s="1">
        <v>1</v>
      </c>
      <c r="E19" s="1">
        <v>1440</v>
      </c>
      <c r="F19" s="1">
        <v>6300</v>
      </c>
      <c r="G19" s="1">
        <v>3909</v>
      </c>
      <c r="H19" s="1">
        <v>37</v>
      </c>
      <c r="P19" s="1">
        <v>10.5</v>
      </c>
      <c r="Q19" s="11">
        <f t="shared" ref="Q19:Q20" si="58">H19/8</f>
        <v>4.625</v>
      </c>
      <c r="S19" s="1">
        <f t="shared" si="54"/>
        <v>0</v>
      </c>
      <c r="T19" s="1">
        <f t="shared" si="55"/>
        <v>1440</v>
      </c>
      <c r="U19" s="1">
        <f t="shared" si="56"/>
        <v>10.5</v>
      </c>
      <c r="V19" s="11">
        <f t="shared" ref="V19:V20" si="59">(G19*E19)/F19</f>
        <v>893.48571428571427</v>
      </c>
      <c r="W19" s="11">
        <f t="shared" ref="W19:W20" si="60">Q19</f>
        <v>4.625</v>
      </c>
      <c r="X19" s="11">
        <f t="shared" ref="X19:X20" si="61">V19-W19</f>
        <v>888.86071428571427</v>
      </c>
      <c r="Y19" s="4">
        <f t="shared" ref="Y19:Y20" si="62">T19/E19</f>
        <v>1</v>
      </c>
      <c r="Z19" s="5">
        <f t="shared" ref="Z19:Z20" si="63">X19/E19</f>
        <v>0.61726438492063496</v>
      </c>
      <c r="AA19" s="5">
        <f t="shared" ref="AA19:AA20" si="64">X19/V19</f>
        <v>0.99482364415451519</v>
      </c>
      <c r="AB19" s="6">
        <f t="shared" ref="AB19:AB20" si="65">Y19*Z19*AA19</f>
        <v>0.61406920481354144</v>
      </c>
      <c r="AC19" s="10">
        <v>0.85</v>
      </c>
      <c r="AE19" s="7">
        <f t="shared" ref="AE19:AE20" si="66">F19</f>
        <v>6300</v>
      </c>
      <c r="AF19" s="7">
        <f t="shared" ref="AF19:AF20" si="67">G19</f>
        <v>3909</v>
      </c>
      <c r="AG19" s="8">
        <f t="shared" ref="AG19:AG20" si="68">AF19/AE19</f>
        <v>0.62047619047619051</v>
      </c>
    </row>
    <row r="20" spans="1:33" s="1" customFormat="1" ht="12" x14ac:dyDescent="0.2">
      <c r="A20" s="1" t="s">
        <v>30</v>
      </c>
      <c r="B20" s="1" t="s">
        <v>31</v>
      </c>
      <c r="C20" s="14">
        <v>45819</v>
      </c>
      <c r="D20" s="1">
        <v>2</v>
      </c>
      <c r="E20" s="1">
        <v>1440</v>
      </c>
      <c r="F20" s="1">
        <v>7500</v>
      </c>
      <c r="G20" s="1">
        <v>5457</v>
      </c>
      <c r="P20" s="1">
        <v>10.5</v>
      </c>
      <c r="Q20" s="11">
        <f t="shared" si="58"/>
        <v>0</v>
      </c>
      <c r="S20" s="1">
        <f t="shared" si="54"/>
        <v>0</v>
      </c>
      <c r="T20" s="1">
        <f t="shared" si="55"/>
        <v>1440</v>
      </c>
      <c r="U20" s="1">
        <f t="shared" si="56"/>
        <v>10.5</v>
      </c>
      <c r="V20" s="11">
        <f t="shared" si="59"/>
        <v>1047.7439999999999</v>
      </c>
      <c r="W20" s="11">
        <f t="shared" si="60"/>
        <v>0</v>
      </c>
      <c r="X20" s="11">
        <f t="shared" si="61"/>
        <v>1047.7439999999999</v>
      </c>
      <c r="Y20" s="4">
        <f t="shared" si="62"/>
        <v>1</v>
      </c>
      <c r="Z20" s="5">
        <f t="shared" si="63"/>
        <v>0.72759999999999991</v>
      </c>
      <c r="AA20" s="5">
        <f t="shared" si="64"/>
        <v>1</v>
      </c>
      <c r="AB20" s="6">
        <f t="shared" si="65"/>
        <v>0.72759999999999991</v>
      </c>
      <c r="AC20" s="10">
        <v>0.85</v>
      </c>
      <c r="AE20" s="7">
        <f t="shared" si="66"/>
        <v>7500</v>
      </c>
      <c r="AF20" s="7">
        <f t="shared" si="67"/>
        <v>5457</v>
      </c>
      <c r="AG20" s="8">
        <f t="shared" si="68"/>
        <v>0.72760000000000002</v>
      </c>
    </row>
    <row r="21" spans="1:33" s="1" customFormat="1" ht="12" x14ac:dyDescent="0.2">
      <c r="A21" s="1" t="s">
        <v>30</v>
      </c>
      <c r="B21" s="1" t="s">
        <v>31</v>
      </c>
      <c r="C21" s="14">
        <v>45820</v>
      </c>
      <c r="D21" s="1">
        <v>1</v>
      </c>
      <c r="E21" s="1">
        <v>1440</v>
      </c>
      <c r="F21" s="1">
        <v>6300</v>
      </c>
      <c r="G21" s="1">
        <v>3368</v>
      </c>
      <c r="H21" s="1">
        <v>115</v>
      </c>
      <c r="P21" s="1">
        <v>10.5</v>
      </c>
      <c r="Q21" s="11">
        <f t="shared" ref="Q21:Q23" si="69">H21/8</f>
        <v>14.375</v>
      </c>
      <c r="S21" s="1">
        <f t="shared" si="54"/>
        <v>0</v>
      </c>
      <c r="T21" s="1">
        <f t="shared" si="55"/>
        <v>1440</v>
      </c>
      <c r="U21" s="1">
        <f t="shared" si="56"/>
        <v>10.5</v>
      </c>
      <c r="V21" s="11">
        <f t="shared" ref="V21:V24" si="70">(G21*E21)/F21</f>
        <v>769.82857142857142</v>
      </c>
      <c r="W21" s="11">
        <f t="shared" ref="W21:W24" si="71">Q21</f>
        <v>14.375</v>
      </c>
      <c r="X21" s="11">
        <f t="shared" ref="X21:X24" si="72">V21-W21</f>
        <v>755.45357142857142</v>
      </c>
      <c r="Y21" s="4">
        <f t="shared" ref="Y21:Y24" si="73">T21/E21</f>
        <v>1</v>
      </c>
      <c r="Z21" s="5">
        <f t="shared" ref="Z21:Z24" si="74">X21/E21</f>
        <v>0.52462053571428569</v>
      </c>
      <c r="AA21" s="5">
        <f t="shared" ref="AA21:AA24" si="75">X21/V21</f>
        <v>0.98132701157957247</v>
      </c>
      <c r="AB21" s="6">
        <f t="shared" ref="AB21:AB24" si="76">Y21*Z21*AA21</f>
        <v>0.51482430252577438</v>
      </c>
      <c r="AC21" s="10">
        <v>0.85</v>
      </c>
      <c r="AE21" s="7">
        <f t="shared" ref="AE21:AE26" si="77">F21</f>
        <v>6300</v>
      </c>
      <c r="AF21" s="7">
        <f t="shared" ref="AF21:AF26" si="78">G21</f>
        <v>3368</v>
      </c>
      <c r="AG21" s="8">
        <f t="shared" ref="AG21:AG26" si="79">AF21/AE21</f>
        <v>0.53460317460317464</v>
      </c>
    </row>
    <row r="22" spans="1:33" s="1" customFormat="1" ht="12" x14ac:dyDescent="0.2">
      <c r="A22" s="1" t="s">
        <v>30</v>
      </c>
      <c r="B22" s="1" t="s">
        <v>31</v>
      </c>
      <c r="C22" s="14">
        <v>45820</v>
      </c>
      <c r="D22" s="1">
        <v>2</v>
      </c>
      <c r="E22" s="1">
        <v>1440</v>
      </c>
      <c r="F22" s="1">
        <v>10500</v>
      </c>
      <c r="G22" s="1">
        <v>5801</v>
      </c>
      <c r="P22" s="1">
        <v>10.5</v>
      </c>
      <c r="Q22" s="11">
        <f t="shared" ref="Q22" si="80">H22/12</f>
        <v>0</v>
      </c>
      <c r="S22" s="1">
        <f t="shared" si="54"/>
        <v>0</v>
      </c>
      <c r="T22" s="1">
        <f t="shared" si="55"/>
        <v>1440</v>
      </c>
      <c r="U22" s="1">
        <f t="shared" si="56"/>
        <v>10.5</v>
      </c>
      <c r="V22" s="11">
        <f t="shared" si="70"/>
        <v>795.56571428571431</v>
      </c>
      <c r="W22" s="11">
        <f t="shared" si="71"/>
        <v>0</v>
      </c>
      <c r="X22" s="11">
        <f t="shared" si="72"/>
        <v>795.56571428571431</v>
      </c>
      <c r="Y22" s="4">
        <f t="shared" si="73"/>
        <v>1</v>
      </c>
      <c r="Z22" s="5">
        <f t="shared" si="74"/>
        <v>0.55247619047619045</v>
      </c>
      <c r="AA22" s="5">
        <f t="shared" si="75"/>
        <v>1</v>
      </c>
      <c r="AB22" s="6">
        <f t="shared" si="76"/>
        <v>0.55247619047619045</v>
      </c>
      <c r="AC22" s="10">
        <v>0.85</v>
      </c>
      <c r="AE22" s="7">
        <f t="shared" si="77"/>
        <v>10500</v>
      </c>
      <c r="AF22" s="7">
        <f t="shared" si="78"/>
        <v>5801</v>
      </c>
      <c r="AG22" s="8">
        <f t="shared" si="79"/>
        <v>0.55247619047619045</v>
      </c>
    </row>
    <row r="23" spans="1:33" s="1" customFormat="1" ht="12" x14ac:dyDescent="0.2">
      <c r="A23" s="1" t="s">
        <v>30</v>
      </c>
      <c r="B23" s="1" t="s">
        <v>31</v>
      </c>
      <c r="C23" s="14">
        <v>45821</v>
      </c>
      <c r="D23" s="1">
        <v>1</v>
      </c>
      <c r="E23" s="1">
        <v>1440</v>
      </c>
      <c r="F23" s="1">
        <v>6300</v>
      </c>
      <c r="G23" s="1">
        <v>4331</v>
      </c>
      <c r="H23" s="1">
        <v>47</v>
      </c>
      <c r="P23" s="1">
        <v>7</v>
      </c>
      <c r="Q23" s="11">
        <f t="shared" si="69"/>
        <v>5.875</v>
      </c>
      <c r="S23" s="1">
        <f t="shared" si="54"/>
        <v>0</v>
      </c>
      <c r="T23" s="1">
        <f t="shared" si="55"/>
        <v>1440</v>
      </c>
      <c r="U23" s="1">
        <f t="shared" si="56"/>
        <v>7</v>
      </c>
      <c r="V23" s="11">
        <f t="shared" si="70"/>
        <v>989.94285714285718</v>
      </c>
      <c r="W23" s="11">
        <f t="shared" si="71"/>
        <v>5.875</v>
      </c>
      <c r="X23" s="11">
        <f t="shared" si="72"/>
        <v>984.06785714285718</v>
      </c>
      <c r="Y23" s="4">
        <f t="shared" si="73"/>
        <v>1</v>
      </c>
      <c r="Z23" s="5">
        <f t="shared" si="74"/>
        <v>0.68338045634920641</v>
      </c>
      <c r="AA23" s="5">
        <f t="shared" si="75"/>
        <v>0.99406531401523901</v>
      </c>
      <c r="AB23" s="6">
        <f t="shared" si="76"/>
        <v>0.67932480793265115</v>
      </c>
      <c r="AC23" s="10">
        <v>0.85</v>
      </c>
      <c r="AE23" s="7">
        <f t="shared" si="77"/>
        <v>6300</v>
      </c>
      <c r="AF23" s="7">
        <f t="shared" si="78"/>
        <v>4331</v>
      </c>
      <c r="AG23" s="8">
        <f t="shared" si="79"/>
        <v>0.68746031746031744</v>
      </c>
    </row>
    <row r="24" spans="1:33" s="1" customFormat="1" ht="12" x14ac:dyDescent="0.2">
      <c r="A24" s="1" t="s">
        <v>30</v>
      </c>
      <c r="B24" s="1" t="s">
        <v>31</v>
      </c>
      <c r="C24" s="14">
        <v>45821</v>
      </c>
      <c r="D24" s="1">
        <v>2</v>
      </c>
      <c r="E24" s="1">
        <v>1440</v>
      </c>
      <c r="F24" s="1">
        <v>10500</v>
      </c>
      <c r="G24" s="1">
        <v>7280</v>
      </c>
      <c r="P24" s="1">
        <v>7</v>
      </c>
      <c r="Q24" s="11">
        <f t="shared" ref="Q24" si="81">H24/12</f>
        <v>0</v>
      </c>
      <c r="S24" s="1">
        <f t="shared" si="54"/>
        <v>0</v>
      </c>
      <c r="T24" s="1">
        <f t="shared" si="55"/>
        <v>1440</v>
      </c>
      <c r="U24" s="1">
        <f t="shared" si="56"/>
        <v>7</v>
      </c>
      <c r="V24" s="11">
        <f t="shared" si="70"/>
        <v>998.4</v>
      </c>
      <c r="W24" s="11">
        <f t="shared" si="71"/>
        <v>0</v>
      </c>
      <c r="X24" s="11">
        <f t="shared" si="72"/>
        <v>998.4</v>
      </c>
      <c r="Y24" s="4">
        <f t="shared" si="73"/>
        <v>1</v>
      </c>
      <c r="Z24" s="5">
        <f t="shared" si="74"/>
        <v>0.69333333333333336</v>
      </c>
      <c r="AA24" s="5">
        <f t="shared" si="75"/>
        <v>1</v>
      </c>
      <c r="AB24" s="6">
        <f t="shared" si="76"/>
        <v>0.69333333333333336</v>
      </c>
      <c r="AC24" s="10">
        <v>0.85</v>
      </c>
      <c r="AE24" s="7">
        <f t="shared" si="77"/>
        <v>10500</v>
      </c>
      <c r="AF24" s="7">
        <f t="shared" si="78"/>
        <v>7280</v>
      </c>
      <c r="AG24" s="8">
        <f t="shared" si="79"/>
        <v>0.69333333333333336</v>
      </c>
    </row>
    <row r="25" spans="1:33" s="1" customFormat="1" ht="12" x14ac:dyDescent="0.2">
      <c r="A25" s="1" t="s">
        <v>30</v>
      </c>
      <c r="B25" s="1" t="s">
        <v>31</v>
      </c>
      <c r="C25" s="14">
        <v>45822</v>
      </c>
      <c r="D25" s="1">
        <v>1</v>
      </c>
      <c r="E25" s="1">
        <v>900</v>
      </c>
      <c r="F25" s="1">
        <v>3780</v>
      </c>
      <c r="G25" s="1">
        <v>3169</v>
      </c>
      <c r="H25" s="1">
        <v>32</v>
      </c>
      <c r="Q25" s="11">
        <f t="shared" ref="Q25" si="82">H25/8</f>
        <v>4</v>
      </c>
      <c r="R25" s="1">
        <v>120</v>
      </c>
      <c r="S25" s="1">
        <f t="shared" si="54"/>
        <v>120</v>
      </c>
      <c r="T25" s="1">
        <f t="shared" si="55"/>
        <v>780</v>
      </c>
      <c r="U25" s="1">
        <f t="shared" si="56"/>
        <v>0</v>
      </c>
      <c r="V25" s="11">
        <f t="shared" ref="V25:V26" si="83">(G25*E25)/F25</f>
        <v>754.52380952380952</v>
      </c>
      <c r="W25" s="11">
        <f t="shared" ref="W25:W26" si="84">Q25</f>
        <v>4</v>
      </c>
      <c r="X25" s="11">
        <f t="shared" ref="X25:X26" si="85">V25-W25</f>
        <v>750.52380952380952</v>
      </c>
      <c r="Y25" s="4">
        <f t="shared" ref="Y25:Y26" si="86">T25/E25</f>
        <v>0.8666666666666667</v>
      </c>
      <c r="Z25" s="5">
        <f t="shared" ref="Z25:Z26" si="87">X25/E25</f>
        <v>0.83391534391534394</v>
      </c>
      <c r="AA25" s="5">
        <f t="shared" ref="AA25:AA26" si="88">X25/V25</f>
        <v>0.99469864310508049</v>
      </c>
      <c r="AB25" s="6">
        <f t="shared" ref="AB25:AB26" si="89">Y25*Z25*AA25</f>
        <v>0.71889519958281922</v>
      </c>
      <c r="AC25" s="10">
        <v>0.85</v>
      </c>
      <c r="AE25" s="7">
        <f t="shared" si="77"/>
        <v>3780</v>
      </c>
      <c r="AF25" s="7">
        <f t="shared" si="78"/>
        <v>3169</v>
      </c>
      <c r="AG25" s="8">
        <f t="shared" si="79"/>
        <v>0.8383597883597883</v>
      </c>
    </row>
    <row r="26" spans="1:33" s="1" customFormat="1" ht="12" x14ac:dyDescent="0.2">
      <c r="A26" s="1" t="s">
        <v>30</v>
      </c>
      <c r="B26" s="1" t="s">
        <v>31</v>
      </c>
      <c r="C26" s="14">
        <v>45822</v>
      </c>
      <c r="D26" s="1">
        <v>2</v>
      </c>
      <c r="E26" s="1">
        <v>900</v>
      </c>
      <c r="F26" s="1">
        <v>6300</v>
      </c>
      <c r="G26" s="1">
        <v>4953</v>
      </c>
      <c r="J26" s="1">
        <v>60</v>
      </c>
      <c r="Q26" s="11">
        <f>H26/12</f>
        <v>0</v>
      </c>
      <c r="R26" s="1">
        <v>120</v>
      </c>
      <c r="S26" s="1">
        <f t="shared" si="54"/>
        <v>180</v>
      </c>
      <c r="T26" s="1">
        <f t="shared" si="55"/>
        <v>720</v>
      </c>
      <c r="U26" s="1">
        <f t="shared" si="56"/>
        <v>0</v>
      </c>
      <c r="V26" s="11">
        <f t="shared" si="83"/>
        <v>707.57142857142856</v>
      </c>
      <c r="W26" s="11">
        <f t="shared" si="84"/>
        <v>0</v>
      </c>
      <c r="X26" s="11">
        <f t="shared" si="85"/>
        <v>707.57142857142856</v>
      </c>
      <c r="Y26" s="4">
        <f t="shared" si="86"/>
        <v>0.8</v>
      </c>
      <c r="Z26" s="5">
        <f t="shared" si="87"/>
        <v>0.78619047619047622</v>
      </c>
      <c r="AA26" s="5">
        <f t="shared" si="88"/>
        <v>1</v>
      </c>
      <c r="AB26" s="6">
        <f t="shared" si="89"/>
        <v>0.62895238095238104</v>
      </c>
      <c r="AC26" s="10">
        <v>0.85</v>
      </c>
      <c r="AE26" s="7">
        <f t="shared" si="77"/>
        <v>6300</v>
      </c>
      <c r="AF26" s="7">
        <f t="shared" si="78"/>
        <v>4953</v>
      </c>
      <c r="AG26" s="8">
        <f t="shared" si="79"/>
        <v>0.78619047619047622</v>
      </c>
    </row>
    <row r="27" spans="1:33" s="1" customFormat="1" ht="12" x14ac:dyDescent="0.2">
      <c r="A27" s="1" t="s">
        <v>30</v>
      </c>
      <c r="B27" s="1" t="s">
        <v>25</v>
      </c>
      <c r="C27" s="14">
        <v>45824</v>
      </c>
      <c r="D27" s="1">
        <v>1</v>
      </c>
      <c r="E27" s="1">
        <v>1440</v>
      </c>
      <c r="F27" s="1">
        <v>6300</v>
      </c>
      <c r="G27" s="1">
        <v>5992</v>
      </c>
      <c r="H27" s="1">
        <v>50</v>
      </c>
      <c r="Q27" s="11">
        <f t="shared" ref="Q27" si="90">H27/8</f>
        <v>6.25</v>
      </c>
      <c r="S27" s="1">
        <f t="shared" si="54"/>
        <v>0</v>
      </c>
      <c r="T27" s="1">
        <f t="shared" si="55"/>
        <v>1440</v>
      </c>
      <c r="U27" s="1">
        <f t="shared" si="56"/>
        <v>0</v>
      </c>
      <c r="V27" s="11">
        <f t="shared" ref="V27:V28" si="91">(G27*E27)/F27</f>
        <v>1369.6</v>
      </c>
      <c r="W27" s="11">
        <f t="shared" ref="W27:W28" si="92">Q27</f>
        <v>6.25</v>
      </c>
      <c r="X27" s="11">
        <f t="shared" ref="X27:X28" si="93">V27-W27</f>
        <v>1363.35</v>
      </c>
      <c r="Y27" s="4">
        <f t="shared" ref="Y27:Y28" si="94">T27/E27</f>
        <v>1</v>
      </c>
      <c r="Z27" s="5">
        <f t="shared" ref="Z27:Z28" si="95">X27/E27</f>
        <v>0.94677083333333323</v>
      </c>
      <c r="AA27" s="5">
        <f t="shared" ref="AA27:AA28" si="96">X27/V27</f>
        <v>0.99543662383177567</v>
      </c>
      <c r="AB27" s="6">
        <f t="shared" ref="AB27:AB28" si="97">Y27*Z27*AA27</f>
        <v>0.94245036187573006</v>
      </c>
      <c r="AC27" s="10">
        <v>0.85</v>
      </c>
      <c r="AE27" s="7">
        <f t="shared" ref="AE27:AE28" si="98">F27</f>
        <v>6300</v>
      </c>
      <c r="AF27" s="7">
        <f t="shared" ref="AF27:AF28" si="99">G27</f>
        <v>5992</v>
      </c>
      <c r="AG27" s="8">
        <f t="shared" ref="AG27:AG28" si="100">AF27/AE27</f>
        <v>0.95111111111111113</v>
      </c>
    </row>
    <row r="28" spans="1:33" s="1" customFormat="1" ht="12" x14ac:dyDescent="0.2">
      <c r="A28" s="1" t="s">
        <v>30</v>
      </c>
      <c r="B28" s="1" t="s">
        <v>25</v>
      </c>
      <c r="C28" s="14">
        <v>45824</v>
      </c>
      <c r="D28" s="1">
        <v>2</v>
      </c>
      <c r="E28" s="1">
        <v>1440</v>
      </c>
      <c r="F28" s="1">
        <v>7700</v>
      </c>
      <c r="G28" s="1">
        <v>7197</v>
      </c>
      <c r="J28" s="1">
        <v>60</v>
      </c>
      <c r="Q28" s="11">
        <f>H28/12</f>
        <v>0</v>
      </c>
      <c r="S28" s="1">
        <f t="shared" si="54"/>
        <v>60</v>
      </c>
      <c r="T28" s="1">
        <f t="shared" si="55"/>
        <v>1380</v>
      </c>
      <c r="U28" s="1">
        <f t="shared" si="56"/>
        <v>0</v>
      </c>
      <c r="V28" s="11">
        <f t="shared" si="91"/>
        <v>1345.9324675324676</v>
      </c>
      <c r="W28" s="11">
        <f t="shared" si="92"/>
        <v>0</v>
      </c>
      <c r="X28" s="11">
        <f t="shared" si="93"/>
        <v>1345.9324675324676</v>
      </c>
      <c r="Y28" s="4">
        <f t="shared" si="94"/>
        <v>0.95833333333333337</v>
      </c>
      <c r="Z28" s="5">
        <f t="shared" si="95"/>
        <v>0.93467532467532477</v>
      </c>
      <c r="AA28" s="5">
        <f t="shared" si="96"/>
        <v>1</v>
      </c>
      <c r="AB28" s="6">
        <f t="shared" si="97"/>
        <v>0.89573051948051963</v>
      </c>
      <c r="AC28" s="10">
        <v>0.85</v>
      </c>
      <c r="AE28" s="7">
        <f t="shared" si="98"/>
        <v>7700</v>
      </c>
      <c r="AF28" s="7">
        <f t="shared" si="99"/>
        <v>7197</v>
      </c>
      <c r="AG28" s="8">
        <f t="shared" si="100"/>
        <v>0.93467532467532466</v>
      </c>
    </row>
    <row r="29" spans="1:33" s="1" customFormat="1" ht="12" x14ac:dyDescent="0.2">
      <c r="A29" s="1" t="s">
        <v>30</v>
      </c>
      <c r="B29" s="1" t="s">
        <v>25</v>
      </c>
      <c r="C29" s="14">
        <v>45825</v>
      </c>
      <c r="D29" s="1">
        <v>1</v>
      </c>
      <c r="E29" s="1">
        <v>1440</v>
      </c>
      <c r="F29" s="1">
        <v>6300</v>
      </c>
      <c r="G29" s="1">
        <v>6064</v>
      </c>
      <c r="H29" s="1">
        <v>20</v>
      </c>
      <c r="Q29" s="11">
        <f t="shared" ref="Q29" si="101">H29/8</f>
        <v>2.5</v>
      </c>
      <c r="S29" s="1">
        <f t="shared" si="54"/>
        <v>0</v>
      </c>
      <c r="T29" s="1">
        <f t="shared" si="55"/>
        <v>1440</v>
      </c>
      <c r="U29" s="1">
        <f t="shared" si="56"/>
        <v>0</v>
      </c>
      <c r="V29" s="11">
        <f t="shared" ref="V29:V30" si="102">(G29*E29)/F29</f>
        <v>1386.0571428571429</v>
      </c>
      <c r="W29" s="11">
        <f t="shared" ref="W29:W30" si="103">Q29</f>
        <v>2.5</v>
      </c>
      <c r="X29" s="11">
        <f t="shared" ref="X29:X30" si="104">V29-W29</f>
        <v>1383.5571428571429</v>
      </c>
      <c r="Y29" s="4">
        <f t="shared" ref="Y29:Y30" si="105">T29/E29</f>
        <v>1</v>
      </c>
      <c r="Z29" s="5">
        <f t="shared" ref="Z29:Z30" si="106">X29/E29</f>
        <v>0.96080357142857153</v>
      </c>
      <c r="AA29" s="5">
        <f t="shared" ref="AA29:AA30" si="107">X29/V29</f>
        <v>0.99819632255936674</v>
      </c>
      <c r="AB29" s="6">
        <f t="shared" ref="AB29:AB30" si="108">Y29*Z29*AA29</f>
        <v>0.95907059170190601</v>
      </c>
      <c r="AC29" s="10">
        <v>0.85</v>
      </c>
      <c r="AE29" s="7">
        <f t="shared" ref="AE29:AE30" si="109">F29</f>
        <v>6300</v>
      </c>
      <c r="AF29" s="7">
        <f t="shared" ref="AF29:AF30" si="110">G29</f>
        <v>6064</v>
      </c>
      <c r="AG29" s="8">
        <f t="shared" ref="AG29:AG30" si="111">AF29/AE29</f>
        <v>0.96253968253968258</v>
      </c>
    </row>
    <row r="30" spans="1:33" s="1" customFormat="1" ht="12" x14ac:dyDescent="0.2">
      <c r="A30" s="1" t="s">
        <v>30</v>
      </c>
      <c r="B30" s="1" t="s">
        <v>25</v>
      </c>
      <c r="C30" s="14">
        <v>45825</v>
      </c>
      <c r="D30" s="1">
        <v>2</v>
      </c>
      <c r="E30" s="1">
        <v>1440</v>
      </c>
      <c r="F30" s="1">
        <v>7500</v>
      </c>
      <c r="G30" s="1">
        <v>6989</v>
      </c>
      <c r="Q30" s="11">
        <f>H30/12</f>
        <v>0</v>
      </c>
      <c r="S30" s="1">
        <f t="shared" si="54"/>
        <v>0</v>
      </c>
      <c r="T30" s="1">
        <f t="shared" si="55"/>
        <v>1440</v>
      </c>
      <c r="U30" s="1">
        <f t="shared" si="56"/>
        <v>0</v>
      </c>
      <c r="V30" s="11">
        <f t="shared" si="102"/>
        <v>1341.8879999999999</v>
      </c>
      <c r="W30" s="11">
        <f t="shared" si="103"/>
        <v>0</v>
      </c>
      <c r="X30" s="11">
        <f t="shared" si="104"/>
        <v>1341.8879999999999</v>
      </c>
      <c r="Y30" s="4">
        <f t="shared" si="105"/>
        <v>1</v>
      </c>
      <c r="Z30" s="5">
        <f t="shared" si="106"/>
        <v>0.93186666666666662</v>
      </c>
      <c r="AA30" s="5">
        <f t="shared" si="107"/>
        <v>1</v>
      </c>
      <c r="AB30" s="6">
        <f t="shared" si="108"/>
        <v>0.93186666666666662</v>
      </c>
      <c r="AC30" s="10">
        <v>0.85</v>
      </c>
      <c r="AE30" s="7">
        <f t="shared" si="109"/>
        <v>7500</v>
      </c>
      <c r="AF30" s="7">
        <f t="shared" si="110"/>
        <v>6989</v>
      </c>
      <c r="AG30" s="8">
        <f t="shared" si="111"/>
        <v>0.93186666666666662</v>
      </c>
    </row>
    <row r="31" spans="1:33" s="1" customFormat="1" ht="12" x14ac:dyDescent="0.2">
      <c r="A31" s="1" t="s">
        <v>30</v>
      </c>
      <c r="B31" s="1" t="s">
        <v>25</v>
      </c>
      <c r="C31" s="14">
        <v>45826</v>
      </c>
      <c r="D31" s="1">
        <v>1</v>
      </c>
      <c r="E31" s="1">
        <v>1440</v>
      </c>
      <c r="F31" s="1">
        <v>6300</v>
      </c>
      <c r="G31" s="1">
        <v>6112</v>
      </c>
      <c r="H31" s="1">
        <v>14</v>
      </c>
      <c r="Q31" s="11">
        <f t="shared" ref="Q31" si="112">H31/8</f>
        <v>1.75</v>
      </c>
      <c r="S31" s="1">
        <f t="shared" si="54"/>
        <v>0</v>
      </c>
      <c r="T31" s="1">
        <f t="shared" si="55"/>
        <v>1440</v>
      </c>
      <c r="U31" s="1">
        <f t="shared" si="56"/>
        <v>0</v>
      </c>
      <c r="V31" s="11">
        <f t="shared" ref="V31:V32" si="113">(G31*E31)/F31</f>
        <v>1397.0285714285715</v>
      </c>
      <c r="W31" s="11">
        <f t="shared" ref="W31:W32" si="114">Q31</f>
        <v>1.75</v>
      </c>
      <c r="X31" s="11">
        <f t="shared" ref="X31:X32" si="115">V31-W31</f>
        <v>1395.2785714285715</v>
      </c>
      <c r="Y31" s="4">
        <f t="shared" ref="Y31:Y32" si="116">T31/E31</f>
        <v>1</v>
      </c>
      <c r="Z31" s="5">
        <f t="shared" ref="Z31:Z32" si="117">X31/E31</f>
        <v>0.96894345238095236</v>
      </c>
      <c r="AA31" s="5">
        <f t="shared" ref="AA31:AA32" si="118">X31/V31</f>
        <v>0.99874734129581155</v>
      </c>
      <c r="AB31" s="6">
        <f t="shared" ref="AB31:AB32" si="119">Y31*Z31*AA31</f>
        <v>0.96772969693146094</v>
      </c>
      <c r="AC31" s="10">
        <v>0.85</v>
      </c>
      <c r="AE31" s="7">
        <f t="shared" ref="AE31:AE32" si="120">F31</f>
        <v>6300</v>
      </c>
      <c r="AF31" s="7">
        <f t="shared" ref="AF31:AF32" si="121">G31</f>
        <v>6112</v>
      </c>
      <c r="AG31" s="8">
        <f t="shared" ref="AG31:AG32" si="122">AF31/AE31</f>
        <v>0.97015873015873011</v>
      </c>
    </row>
    <row r="32" spans="1:33" s="1" customFormat="1" ht="12" x14ac:dyDescent="0.2">
      <c r="A32" s="1" t="s">
        <v>30</v>
      </c>
      <c r="B32" s="1" t="s">
        <v>25</v>
      </c>
      <c r="C32" s="14">
        <v>45826</v>
      </c>
      <c r="D32" s="1">
        <v>2</v>
      </c>
      <c r="E32" s="1">
        <v>1440</v>
      </c>
      <c r="F32" s="1">
        <v>7500</v>
      </c>
      <c r="G32" s="1">
        <v>6787</v>
      </c>
      <c r="Q32" s="11">
        <f>H32/12</f>
        <v>0</v>
      </c>
      <c r="S32" s="1">
        <f t="shared" si="54"/>
        <v>0</v>
      </c>
      <c r="T32" s="1">
        <f t="shared" si="55"/>
        <v>1440</v>
      </c>
      <c r="U32" s="1">
        <f t="shared" si="56"/>
        <v>0</v>
      </c>
      <c r="V32" s="11">
        <f t="shared" si="113"/>
        <v>1303.104</v>
      </c>
      <c r="W32" s="11">
        <f t="shared" si="114"/>
        <v>0</v>
      </c>
      <c r="X32" s="11">
        <f t="shared" si="115"/>
        <v>1303.104</v>
      </c>
      <c r="Y32" s="4">
        <f t="shared" si="116"/>
        <v>1</v>
      </c>
      <c r="Z32" s="5">
        <f t="shared" si="117"/>
        <v>0.90493333333333337</v>
      </c>
      <c r="AA32" s="5">
        <f t="shared" si="118"/>
        <v>1</v>
      </c>
      <c r="AB32" s="6">
        <f t="shared" si="119"/>
        <v>0.90493333333333337</v>
      </c>
      <c r="AC32" s="10">
        <v>0.85</v>
      </c>
      <c r="AE32" s="7">
        <f t="shared" si="120"/>
        <v>7500</v>
      </c>
      <c r="AF32" s="7">
        <f t="shared" si="121"/>
        <v>6787</v>
      </c>
      <c r="AG32" s="8">
        <f t="shared" si="122"/>
        <v>0.90493333333333337</v>
      </c>
    </row>
    <row r="33" spans="1:33" s="1" customFormat="1" ht="12" x14ac:dyDescent="0.2">
      <c r="A33" s="1" t="s">
        <v>30</v>
      </c>
      <c r="B33" s="1" t="s">
        <v>25</v>
      </c>
      <c r="C33" s="14">
        <v>45827</v>
      </c>
      <c r="D33" s="1">
        <v>1</v>
      </c>
      <c r="E33" s="1">
        <v>1440</v>
      </c>
      <c r="F33" s="1">
        <v>6300</v>
      </c>
      <c r="G33" s="1">
        <v>6112</v>
      </c>
      <c r="H33" s="1">
        <v>32</v>
      </c>
      <c r="Q33" s="11">
        <f t="shared" ref="Q33" si="123">H33/8</f>
        <v>4</v>
      </c>
      <c r="S33" s="1">
        <f t="shared" si="54"/>
        <v>0</v>
      </c>
      <c r="T33" s="1">
        <f t="shared" si="55"/>
        <v>1440</v>
      </c>
      <c r="U33" s="1">
        <f t="shared" si="56"/>
        <v>0</v>
      </c>
      <c r="V33" s="11">
        <f t="shared" ref="V33:V34" si="124">(G33*E33)/F33</f>
        <v>1397.0285714285715</v>
      </c>
      <c r="W33" s="11">
        <f t="shared" ref="W33:W34" si="125">Q33</f>
        <v>4</v>
      </c>
      <c r="X33" s="11">
        <f t="shared" ref="X33:X34" si="126">V33-W33</f>
        <v>1393.0285714285715</v>
      </c>
      <c r="Y33" s="4">
        <f t="shared" ref="Y33:Y34" si="127">T33/E33</f>
        <v>1</v>
      </c>
      <c r="Z33" s="5">
        <f t="shared" ref="Z33:Z34" si="128">X33/E33</f>
        <v>0.96738095238095245</v>
      </c>
      <c r="AA33" s="5">
        <f t="shared" ref="AA33:AA34" si="129">X33/V33</f>
        <v>0.99713678010471207</v>
      </c>
      <c r="AB33" s="6">
        <f t="shared" ref="AB33:AB34" si="130">Y33*Z33*AA33</f>
        <v>0.96461112799177273</v>
      </c>
      <c r="AC33" s="10">
        <v>0.85</v>
      </c>
      <c r="AE33" s="7">
        <f t="shared" ref="AE33:AE34" si="131">F33</f>
        <v>6300</v>
      </c>
      <c r="AF33" s="7">
        <f t="shared" ref="AF33:AF34" si="132">G33</f>
        <v>6112</v>
      </c>
      <c r="AG33" s="8">
        <f t="shared" ref="AG33:AG34" si="133">AF33/AE33</f>
        <v>0.97015873015873011</v>
      </c>
    </row>
    <row r="34" spans="1:33" s="1" customFormat="1" ht="12" x14ac:dyDescent="0.2">
      <c r="A34" s="1" t="s">
        <v>30</v>
      </c>
      <c r="B34" s="1" t="s">
        <v>25</v>
      </c>
      <c r="C34" s="14">
        <v>45827</v>
      </c>
      <c r="D34" s="1">
        <v>2</v>
      </c>
      <c r="E34" s="1">
        <v>1440</v>
      </c>
      <c r="F34" s="1">
        <v>15850</v>
      </c>
      <c r="G34" s="1">
        <v>3559</v>
      </c>
      <c r="H34" s="1">
        <v>2300</v>
      </c>
      <c r="J34" s="1">
        <v>240</v>
      </c>
      <c r="Q34" s="11">
        <f>H34/30</f>
        <v>76.666666666666671</v>
      </c>
      <c r="S34" s="1">
        <f t="shared" si="54"/>
        <v>240</v>
      </c>
      <c r="T34" s="1">
        <f t="shared" si="55"/>
        <v>1200</v>
      </c>
      <c r="U34" s="1">
        <f t="shared" si="56"/>
        <v>0</v>
      </c>
      <c r="V34" s="11">
        <f t="shared" si="124"/>
        <v>323.34132492113565</v>
      </c>
      <c r="W34" s="11">
        <f t="shared" si="125"/>
        <v>76.666666666666671</v>
      </c>
      <c r="X34" s="11">
        <f t="shared" si="126"/>
        <v>246.67465825446897</v>
      </c>
      <c r="Y34" s="4">
        <f t="shared" si="127"/>
        <v>0.83333333333333337</v>
      </c>
      <c r="Z34" s="5">
        <f t="shared" si="128"/>
        <v>0.17130184601004789</v>
      </c>
      <c r="AA34" s="5">
        <f t="shared" si="129"/>
        <v>0.7628924583476423</v>
      </c>
      <c r="AB34" s="6">
        <f t="shared" si="130"/>
        <v>0.10890407201841226</v>
      </c>
      <c r="AC34" s="10">
        <v>0.85</v>
      </c>
      <c r="AE34" s="7">
        <f t="shared" si="131"/>
        <v>15850</v>
      </c>
      <c r="AF34" s="7">
        <f t="shared" si="132"/>
        <v>3559</v>
      </c>
      <c r="AG34" s="8">
        <f t="shared" si="133"/>
        <v>0.22454258675078864</v>
      </c>
    </row>
    <row r="35" spans="1:33" s="1" customFormat="1" ht="12" x14ac:dyDescent="0.2">
      <c r="A35" s="1" t="s">
        <v>30</v>
      </c>
      <c r="B35" s="1" t="s">
        <v>25</v>
      </c>
      <c r="C35" s="14">
        <v>45828</v>
      </c>
      <c r="D35" s="1">
        <v>1</v>
      </c>
      <c r="E35" s="1">
        <v>1440</v>
      </c>
      <c r="F35" s="1">
        <v>6300</v>
      </c>
      <c r="G35" s="1">
        <v>5136</v>
      </c>
      <c r="H35" s="1">
        <v>40</v>
      </c>
      <c r="I35" s="1">
        <v>90</v>
      </c>
      <c r="J35" s="1">
        <v>90</v>
      </c>
      <c r="Q35" s="11">
        <f t="shared" ref="Q35" si="134">H35/8</f>
        <v>5</v>
      </c>
      <c r="S35" s="1">
        <f t="shared" si="54"/>
        <v>180</v>
      </c>
      <c r="T35" s="1">
        <f t="shared" si="55"/>
        <v>1260</v>
      </c>
      <c r="U35" s="1">
        <f t="shared" si="56"/>
        <v>0</v>
      </c>
      <c r="V35" s="11">
        <f t="shared" ref="V35:V36" si="135">(G35*E35)/F35</f>
        <v>1173.9428571428571</v>
      </c>
      <c r="W35" s="11">
        <f t="shared" ref="W35:W36" si="136">Q35</f>
        <v>5</v>
      </c>
      <c r="X35" s="11">
        <f t="shared" ref="X35:X36" si="137">V35-W35</f>
        <v>1168.9428571428571</v>
      </c>
      <c r="Y35" s="4">
        <f t="shared" ref="Y35:Y36" si="138">T35/E35</f>
        <v>0.875</v>
      </c>
      <c r="Z35" s="5">
        <f t="shared" ref="Z35:Z36" si="139">X35/E35</f>
        <v>0.811765873015873</v>
      </c>
      <c r="AA35" s="5">
        <f t="shared" ref="AA35:AA36" si="140">X35/V35</f>
        <v>0.99574084890965731</v>
      </c>
      <c r="AB35" s="6">
        <f t="shared" ref="AB35:AB36" si="141">Y35*Z35*AA35</f>
        <v>0.70726988457362516</v>
      </c>
      <c r="AC35" s="10">
        <v>0.85</v>
      </c>
      <c r="AE35" s="7">
        <f t="shared" ref="AE35:AE36" si="142">F35</f>
        <v>6300</v>
      </c>
      <c r="AF35" s="7">
        <f t="shared" ref="AF35:AF36" si="143">G35</f>
        <v>5136</v>
      </c>
      <c r="AG35" s="8">
        <f t="shared" ref="AG35:AG36" si="144">AF35/AE35</f>
        <v>0.81523809523809521</v>
      </c>
    </row>
    <row r="36" spans="1:33" s="1" customFormat="1" ht="12" x14ac:dyDescent="0.2">
      <c r="A36" s="1" t="s">
        <v>30</v>
      </c>
      <c r="B36" s="1" t="s">
        <v>25</v>
      </c>
      <c r="C36" s="14">
        <v>45828</v>
      </c>
      <c r="D36" s="1">
        <v>2</v>
      </c>
      <c r="E36" s="1">
        <v>1440</v>
      </c>
      <c r="F36" s="1">
        <v>26250</v>
      </c>
      <c r="G36" s="1">
        <v>12352</v>
      </c>
      <c r="H36" s="1">
        <v>3625</v>
      </c>
      <c r="J36" s="1">
        <v>90</v>
      </c>
      <c r="Q36" s="11">
        <f>H36/30</f>
        <v>120.83333333333333</v>
      </c>
      <c r="S36" s="1">
        <f t="shared" si="54"/>
        <v>90</v>
      </c>
      <c r="T36" s="1">
        <f t="shared" si="55"/>
        <v>1350</v>
      </c>
      <c r="U36" s="1">
        <f t="shared" si="56"/>
        <v>0</v>
      </c>
      <c r="V36" s="11">
        <f t="shared" si="135"/>
        <v>677.59542857142856</v>
      </c>
      <c r="W36" s="11">
        <f t="shared" si="136"/>
        <v>120.83333333333333</v>
      </c>
      <c r="X36" s="11">
        <f t="shared" si="137"/>
        <v>556.76209523809518</v>
      </c>
      <c r="Y36" s="4">
        <f t="shared" si="138"/>
        <v>0.9375</v>
      </c>
      <c r="Z36" s="5">
        <f t="shared" si="139"/>
        <v>0.38664034391534385</v>
      </c>
      <c r="AA36" s="5">
        <f t="shared" si="140"/>
        <v>0.8216733345027345</v>
      </c>
      <c r="AB36" s="6">
        <f t="shared" si="141"/>
        <v>0.29783630684831686</v>
      </c>
      <c r="AC36" s="10">
        <v>0.85</v>
      </c>
      <c r="AE36" s="7">
        <f t="shared" si="142"/>
        <v>26250</v>
      </c>
      <c r="AF36" s="7">
        <f t="shared" si="143"/>
        <v>12352</v>
      </c>
      <c r="AG36" s="8">
        <f t="shared" si="144"/>
        <v>0.47055238095238094</v>
      </c>
    </row>
    <row r="37" spans="1:33" s="1" customFormat="1" ht="12" x14ac:dyDescent="0.2">
      <c r="A37" s="1" t="s">
        <v>30</v>
      </c>
      <c r="B37" s="1" t="s">
        <v>25</v>
      </c>
      <c r="C37" s="14">
        <v>45829</v>
      </c>
      <c r="D37" s="1">
        <v>1</v>
      </c>
      <c r="E37" s="1">
        <v>1440</v>
      </c>
      <c r="F37" s="1">
        <v>6300</v>
      </c>
      <c r="G37" s="1">
        <v>5239</v>
      </c>
      <c r="H37" s="1">
        <v>80</v>
      </c>
      <c r="J37" s="1">
        <v>60</v>
      </c>
      <c r="Q37" s="11">
        <f t="shared" ref="Q37" si="145">H37/8</f>
        <v>10</v>
      </c>
      <c r="R37" s="1">
        <v>120</v>
      </c>
      <c r="S37" s="1">
        <f t="shared" si="54"/>
        <v>180</v>
      </c>
      <c r="T37" s="1">
        <f t="shared" si="55"/>
        <v>1260</v>
      </c>
      <c r="U37" s="1">
        <f t="shared" si="56"/>
        <v>0</v>
      </c>
      <c r="V37" s="11">
        <f t="shared" ref="V37:V38" si="146">(G37*E37)/F37</f>
        <v>1197.4857142857143</v>
      </c>
      <c r="W37" s="11">
        <f t="shared" ref="W37:W38" si="147">Q37</f>
        <v>10</v>
      </c>
      <c r="X37" s="11">
        <f t="shared" ref="X37:X38" si="148">V37-W37</f>
        <v>1187.4857142857143</v>
      </c>
      <c r="Y37" s="4">
        <f t="shared" ref="Y37:Y38" si="149">T37/E37</f>
        <v>0.875</v>
      </c>
      <c r="Z37" s="5">
        <f t="shared" ref="Z37:Z38" si="150">X37/E37</f>
        <v>0.82464285714285712</v>
      </c>
      <c r="AA37" s="5">
        <f t="shared" ref="AA37:AA38" si="151">X37/V37</f>
        <v>0.99164916968887196</v>
      </c>
      <c r="AB37" s="6">
        <f t="shared" ref="AB37:AB38" si="152">Y37*Z37*AA37</f>
        <v>0.71553685400362665</v>
      </c>
      <c r="AC37" s="10">
        <v>0.85</v>
      </c>
      <c r="AE37" s="7">
        <f t="shared" ref="AE37:AE38" si="153">F37</f>
        <v>6300</v>
      </c>
      <c r="AF37" s="7">
        <f t="shared" ref="AF37:AF38" si="154">G37</f>
        <v>5239</v>
      </c>
      <c r="AG37" s="8">
        <f t="shared" ref="AG37:AG38" si="155">AF37/AE37</f>
        <v>0.83158730158730154</v>
      </c>
    </row>
    <row r="38" spans="1:33" s="1" customFormat="1" ht="12" x14ac:dyDescent="0.2">
      <c r="A38" s="1" t="s">
        <v>30</v>
      </c>
      <c r="B38" s="1" t="s">
        <v>25</v>
      </c>
      <c r="C38" s="14">
        <v>45829</v>
      </c>
      <c r="D38" s="1">
        <v>2</v>
      </c>
      <c r="E38" s="1">
        <v>1440</v>
      </c>
      <c r="F38" s="1">
        <v>26250</v>
      </c>
      <c r="G38" s="1">
        <v>22748</v>
      </c>
      <c r="H38" s="1">
        <v>850</v>
      </c>
      <c r="Q38" s="11">
        <f>H38/30</f>
        <v>28.333333333333332</v>
      </c>
      <c r="R38" s="1">
        <v>120</v>
      </c>
      <c r="S38" s="1">
        <f t="shared" si="54"/>
        <v>120</v>
      </c>
      <c r="T38" s="1">
        <f t="shared" si="55"/>
        <v>1320</v>
      </c>
      <c r="U38" s="1">
        <f t="shared" si="56"/>
        <v>0</v>
      </c>
      <c r="V38" s="11">
        <f t="shared" si="146"/>
        <v>1247.8902857142857</v>
      </c>
      <c r="W38" s="11">
        <f t="shared" si="147"/>
        <v>28.333333333333332</v>
      </c>
      <c r="X38" s="11">
        <f t="shared" si="148"/>
        <v>1219.5569523809525</v>
      </c>
      <c r="Y38" s="4">
        <f t="shared" si="149"/>
        <v>0.91666666666666663</v>
      </c>
      <c r="Z38" s="5">
        <f t="shared" si="150"/>
        <v>0.84691455026455031</v>
      </c>
      <c r="AA38" s="5">
        <f t="shared" si="151"/>
        <v>0.97729501250415185</v>
      </c>
      <c r="AB38" s="6">
        <f t="shared" si="152"/>
        <v>0.7587115854915133</v>
      </c>
      <c r="AC38" s="10">
        <v>0.85</v>
      </c>
      <c r="AE38" s="7">
        <f t="shared" si="153"/>
        <v>26250</v>
      </c>
      <c r="AF38" s="7">
        <f t="shared" si="154"/>
        <v>22748</v>
      </c>
      <c r="AG38" s="8">
        <f t="shared" si="155"/>
        <v>0.86659047619047624</v>
      </c>
    </row>
    <row r="39" spans="1:33" s="1" customFormat="1" ht="12" x14ac:dyDescent="0.2">
      <c r="A39" s="1" t="s">
        <v>30</v>
      </c>
      <c r="B39" s="1" t="s">
        <v>32</v>
      </c>
      <c r="C39" s="14">
        <v>45831</v>
      </c>
      <c r="D39" s="1">
        <v>1</v>
      </c>
      <c r="E39" s="1">
        <v>1440</v>
      </c>
      <c r="F39" s="1">
        <v>6300</v>
      </c>
      <c r="G39" s="1">
        <v>5760</v>
      </c>
      <c r="H39" s="1">
        <v>40</v>
      </c>
      <c r="Q39" s="11">
        <f t="shared" ref="Q39:Q40" si="156">H39/8</f>
        <v>5</v>
      </c>
      <c r="S39" s="1">
        <f t="shared" si="54"/>
        <v>0</v>
      </c>
      <c r="T39" s="1">
        <f t="shared" si="55"/>
        <v>1440</v>
      </c>
      <c r="U39" s="1">
        <f t="shared" si="56"/>
        <v>0</v>
      </c>
      <c r="V39" s="11">
        <f t="shared" ref="V39:V40" si="157">(G39*E39)/F39</f>
        <v>1316.5714285714287</v>
      </c>
      <c r="W39" s="11">
        <f t="shared" ref="W39:W40" si="158">Q39</f>
        <v>5</v>
      </c>
      <c r="X39" s="11">
        <f t="shared" ref="X39:X40" si="159">V39-W39</f>
        <v>1311.5714285714287</v>
      </c>
      <c r="Y39" s="4">
        <f t="shared" ref="Y39:Y40" si="160">T39/E39</f>
        <v>1</v>
      </c>
      <c r="Z39" s="5">
        <f t="shared" ref="Z39:Z40" si="161">X39/E39</f>
        <v>0.91081349206349216</v>
      </c>
      <c r="AA39" s="5">
        <f t="shared" ref="AA39:AA40" si="162">X39/V39</f>
        <v>0.99620225694444442</v>
      </c>
      <c r="AB39" s="6">
        <f t="shared" ref="AB39:AB40" si="163">Y39*Z39*AA39</f>
        <v>0.90735445644910173</v>
      </c>
      <c r="AC39" s="10">
        <v>0.85</v>
      </c>
      <c r="AE39" s="7">
        <f t="shared" ref="AE39:AE40" si="164">F39</f>
        <v>6300</v>
      </c>
      <c r="AF39" s="7">
        <f t="shared" ref="AF39:AF40" si="165">G39</f>
        <v>5760</v>
      </c>
      <c r="AG39" s="8">
        <f t="shared" ref="AG39:AG40" si="166">AF39/AE39</f>
        <v>0.91428571428571426</v>
      </c>
    </row>
    <row r="40" spans="1:33" s="1" customFormat="1" ht="12" x14ac:dyDescent="0.2">
      <c r="A40" s="1" t="s">
        <v>30</v>
      </c>
      <c r="B40" s="1" t="s">
        <v>32</v>
      </c>
      <c r="C40" s="14">
        <v>45831</v>
      </c>
      <c r="D40" s="1">
        <v>2</v>
      </c>
      <c r="E40" s="1">
        <v>1440</v>
      </c>
      <c r="F40" s="1">
        <v>20000</v>
      </c>
      <c r="G40" s="1">
        <v>17863</v>
      </c>
      <c r="H40" s="1">
        <v>100</v>
      </c>
      <c r="J40" s="1">
        <v>60</v>
      </c>
      <c r="Q40" s="11">
        <f t="shared" si="156"/>
        <v>12.5</v>
      </c>
      <c r="S40" s="1">
        <f t="shared" si="54"/>
        <v>60</v>
      </c>
      <c r="T40" s="1">
        <f t="shared" si="55"/>
        <v>1380</v>
      </c>
      <c r="U40" s="1">
        <f t="shared" si="56"/>
        <v>0</v>
      </c>
      <c r="V40" s="11">
        <f t="shared" si="157"/>
        <v>1286.136</v>
      </c>
      <c r="W40" s="11">
        <f t="shared" si="158"/>
        <v>12.5</v>
      </c>
      <c r="X40" s="11">
        <f t="shared" si="159"/>
        <v>1273.636</v>
      </c>
      <c r="Y40" s="4">
        <f t="shared" si="160"/>
        <v>0.95833333333333337</v>
      </c>
      <c r="Z40" s="5">
        <f t="shared" si="161"/>
        <v>0.88446944444444442</v>
      </c>
      <c r="AA40" s="5">
        <f t="shared" si="162"/>
        <v>0.99028096562105405</v>
      </c>
      <c r="AB40" s="6">
        <f t="shared" si="163"/>
        <v>0.8393785365273132</v>
      </c>
      <c r="AC40" s="10">
        <v>0.85</v>
      </c>
      <c r="AE40" s="7">
        <f t="shared" si="164"/>
        <v>20000</v>
      </c>
      <c r="AF40" s="7">
        <f t="shared" si="165"/>
        <v>17863</v>
      </c>
      <c r="AG40" s="8">
        <f t="shared" si="166"/>
        <v>0.89315</v>
      </c>
    </row>
    <row r="41" spans="1:33" s="1" customFormat="1" ht="12" x14ac:dyDescent="0.2">
      <c r="A41" s="1" t="s">
        <v>30</v>
      </c>
      <c r="B41" s="1" t="s">
        <v>32</v>
      </c>
      <c r="C41" s="14">
        <v>45832</v>
      </c>
      <c r="D41" s="1">
        <v>1</v>
      </c>
      <c r="E41" s="1">
        <v>1440</v>
      </c>
      <c r="F41" s="1">
        <v>6300</v>
      </c>
      <c r="G41" s="1">
        <v>5468</v>
      </c>
      <c r="H41" s="1">
        <v>49.5</v>
      </c>
      <c r="M41" s="1">
        <v>120</v>
      </c>
      <c r="Q41" s="11">
        <f>H41/8</f>
        <v>6.1875</v>
      </c>
      <c r="S41" s="1">
        <f t="shared" si="54"/>
        <v>120</v>
      </c>
      <c r="T41" s="1">
        <f t="shared" si="55"/>
        <v>1320</v>
      </c>
      <c r="U41" s="1">
        <f t="shared" si="56"/>
        <v>0</v>
      </c>
      <c r="V41" s="11">
        <f t="shared" ref="V41" si="167">(G41*E41)/F41</f>
        <v>1249.8285714285714</v>
      </c>
      <c r="W41" s="11">
        <f t="shared" ref="W41" si="168">Q41</f>
        <v>6.1875</v>
      </c>
      <c r="X41" s="11">
        <f t="shared" ref="X41" si="169">V41-W41</f>
        <v>1243.6410714285714</v>
      </c>
      <c r="Y41" s="4">
        <f t="shared" ref="Y41:Y43" si="170">T41/E41</f>
        <v>0.91666666666666663</v>
      </c>
      <c r="Z41" s="5">
        <f t="shared" ref="Z41" si="171">X41/E41</f>
        <v>0.86363963293650792</v>
      </c>
      <c r="AA41" s="5">
        <f t="shared" ref="AA41" si="172">X41/V41</f>
        <v>0.99504932104974397</v>
      </c>
      <c r="AB41" s="6">
        <f t="shared" ref="AB41" si="173">Y41*Z41*AA41</f>
        <v>0.7877503611863621</v>
      </c>
      <c r="AC41" s="10">
        <v>0.85</v>
      </c>
      <c r="AE41" s="7">
        <f t="shared" ref="AE41:AF41" si="174">F41</f>
        <v>6300</v>
      </c>
      <c r="AF41" s="7">
        <f t="shared" si="174"/>
        <v>5468</v>
      </c>
      <c r="AG41" s="8">
        <f t="shared" ref="AG41" si="175">AF41/AE41</f>
        <v>0.86793650793650789</v>
      </c>
    </row>
    <row r="42" spans="1:33" s="1" customFormat="1" ht="12" x14ac:dyDescent="0.2">
      <c r="A42" s="1" t="s">
        <v>30</v>
      </c>
      <c r="B42" s="1" t="s">
        <v>32</v>
      </c>
      <c r="C42" s="14">
        <v>45832</v>
      </c>
      <c r="D42" s="1">
        <v>2</v>
      </c>
      <c r="E42" s="1">
        <v>1440</v>
      </c>
      <c r="F42" s="1">
        <v>7500</v>
      </c>
      <c r="G42" s="1">
        <v>6416</v>
      </c>
      <c r="H42" s="1">
        <v>0</v>
      </c>
      <c r="M42" s="1">
        <v>120</v>
      </c>
      <c r="Q42" s="11">
        <f>H42/8</f>
        <v>0</v>
      </c>
      <c r="S42" s="1">
        <f t="shared" si="54"/>
        <v>120</v>
      </c>
      <c r="T42" s="1">
        <f t="shared" si="55"/>
        <v>1320</v>
      </c>
      <c r="U42" s="1">
        <f t="shared" si="56"/>
        <v>0</v>
      </c>
      <c r="V42" s="11">
        <f t="shared" ref="V42:V43" si="176">(G42*E42)/F42</f>
        <v>1231.8720000000001</v>
      </c>
      <c r="W42" s="11">
        <f t="shared" ref="W42:W43" si="177">Q42</f>
        <v>0</v>
      </c>
      <c r="X42" s="11">
        <f t="shared" ref="X42:X43" si="178">V42-W42</f>
        <v>1231.8720000000001</v>
      </c>
      <c r="Y42" s="4">
        <f t="shared" ref="Y42" si="179">T42/E42</f>
        <v>0.91666666666666663</v>
      </c>
      <c r="Z42" s="5">
        <f t="shared" ref="Z42:Z43" si="180">X42/E42</f>
        <v>0.85546666666666671</v>
      </c>
      <c r="AA42" s="5">
        <f t="shared" ref="AA42:AA43" si="181">X42/V42</f>
        <v>1</v>
      </c>
      <c r="AB42" s="6">
        <f t="shared" ref="AB42:AB43" si="182">Y42*Z42*AA42</f>
        <v>0.78417777777777775</v>
      </c>
      <c r="AC42" s="10">
        <v>0.85</v>
      </c>
      <c r="AE42" s="7">
        <f t="shared" ref="AE42:AE52" si="183">F42</f>
        <v>7500</v>
      </c>
      <c r="AF42" s="7">
        <f t="shared" ref="AF42:AF52" si="184">G42</f>
        <v>6416</v>
      </c>
      <c r="AG42" s="8">
        <f t="shared" ref="AG42:AG52" si="185">AF42/AE42</f>
        <v>0.85546666666666671</v>
      </c>
    </row>
    <row r="43" spans="1:33" s="1" customFormat="1" ht="12" x14ac:dyDescent="0.2">
      <c r="A43" s="1" t="s">
        <v>30</v>
      </c>
      <c r="B43" s="1" t="s">
        <v>32</v>
      </c>
      <c r="C43" s="14">
        <v>45833</v>
      </c>
      <c r="D43" s="1">
        <v>1</v>
      </c>
      <c r="E43" s="1">
        <v>1440</v>
      </c>
      <c r="F43" s="1">
        <v>6300</v>
      </c>
      <c r="G43" s="1">
        <v>6072</v>
      </c>
      <c r="H43" s="1">
        <v>98</v>
      </c>
      <c r="Q43" s="11">
        <f>H43/8</f>
        <v>12.25</v>
      </c>
      <c r="S43" s="1">
        <f t="shared" si="54"/>
        <v>0</v>
      </c>
      <c r="T43" s="1">
        <f t="shared" si="55"/>
        <v>1440</v>
      </c>
      <c r="U43" s="1">
        <f t="shared" si="56"/>
        <v>0</v>
      </c>
      <c r="V43" s="11">
        <f t="shared" si="176"/>
        <v>1387.8857142857144</v>
      </c>
      <c r="W43" s="11">
        <f t="shared" si="177"/>
        <v>12.25</v>
      </c>
      <c r="X43" s="11">
        <f t="shared" si="178"/>
        <v>1375.6357142857144</v>
      </c>
      <c r="Y43" s="4">
        <f t="shared" si="170"/>
        <v>1</v>
      </c>
      <c r="Z43" s="13">
        <f t="shared" si="180"/>
        <v>0.95530257936507945</v>
      </c>
      <c r="AA43" s="13">
        <f t="shared" si="181"/>
        <v>0.99117362483530957</v>
      </c>
      <c r="AB43" s="6">
        <f t="shared" si="182"/>
        <v>0.94687072040380682</v>
      </c>
      <c r="AC43" s="10">
        <v>0.85</v>
      </c>
      <c r="AE43" s="7">
        <f t="shared" si="183"/>
        <v>6300</v>
      </c>
      <c r="AF43" s="1">
        <f t="shared" si="184"/>
        <v>6072</v>
      </c>
      <c r="AG43" s="8">
        <f t="shared" si="185"/>
        <v>0.96380952380952378</v>
      </c>
    </row>
    <row r="44" spans="1:33" s="1" customFormat="1" ht="12" x14ac:dyDescent="0.2">
      <c r="A44" s="1" t="s">
        <v>30</v>
      </c>
      <c r="B44" s="1" t="s">
        <v>32</v>
      </c>
      <c r="C44" s="14">
        <v>45833</v>
      </c>
      <c r="D44" s="1">
        <v>2</v>
      </c>
      <c r="E44" s="1">
        <v>1440</v>
      </c>
      <c r="F44" s="1">
        <v>13000</v>
      </c>
      <c r="G44" s="1">
        <v>8255</v>
      </c>
      <c r="H44" s="1">
        <v>1100</v>
      </c>
      <c r="I44" s="1">
        <v>120</v>
      </c>
      <c r="M44" s="1">
        <v>60</v>
      </c>
      <c r="Q44" s="11">
        <f t="shared" ref="Q44:Q60" si="186">H44/8</f>
        <v>137.5</v>
      </c>
      <c r="S44" s="1">
        <f t="shared" si="54"/>
        <v>180</v>
      </c>
      <c r="T44" s="1">
        <f t="shared" si="55"/>
        <v>1260</v>
      </c>
      <c r="U44" s="1">
        <f t="shared" si="56"/>
        <v>0</v>
      </c>
      <c r="V44" s="11">
        <f t="shared" ref="V44:V60" si="187">(G44*E44)/F44</f>
        <v>914.4</v>
      </c>
      <c r="W44" s="11">
        <f t="shared" ref="W44:W52" si="188">Q44</f>
        <v>137.5</v>
      </c>
      <c r="X44" s="11">
        <f t="shared" ref="X44:X52" si="189">V44-W44</f>
        <v>776.9</v>
      </c>
      <c r="Y44" s="4">
        <f t="shared" ref="Y44:Y52" si="190">T44/E44</f>
        <v>0.875</v>
      </c>
      <c r="Z44" s="13">
        <f t="shared" ref="Z44:Z52" si="191">X44/E44</f>
        <v>0.53951388888888885</v>
      </c>
      <c r="AA44" s="13">
        <f t="shared" ref="AA44:AA52" si="192">X44/V44</f>
        <v>0.84962817147856518</v>
      </c>
      <c r="AB44" s="6">
        <f t="shared" ref="AB44:AB52" si="193">Y44*Z44*AA44</f>
        <v>0.40108792404096183</v>
      </c>
      <c r="AC44" s="10">
        <v>0.85</v>
      </c>
      <c r="AE44" s="7">
        <f t="shared" si="183"/>
        <v>13000</v>
      </c>
      <c r="AF44" s="1">
        <f t="shared" si="184"/>
        <v>8255</v>
      </c>
      <c r="AG44" s="8">
        <f t="shared" si="185"/>
        <v>0.63500000000000001</v>
      </c>
    </row>
    <row r="45" spans="1:33" s="1" customFormat="1" ht="12" x14ac:dyDescent="0.2">
      <c r="A45" s="1" t="s">
        <v>30</v>
      </c>
      <c r="B45" s="1" t="s">
        <v>32</v>
      </c>
      <c r="C45" s="14">
        <v>45834</v>
      </c>
      <c r="D45" s="1">
        <v>1</v>
      </c>
      <c r="E45" s="1">
        <v>1440</v>
      </c>
      <c r="F45" s="1">
        <v>6300</v>
      </c>
      <c r="G45" s="1">
        <v>5608</v>
      </c>
      <c r="H45" s="1">
        <v>60</v>
      </c>
      <c r="Q45" s="11">
        <f t="shared" si="186"/>
        <v>7.5</v>
      </c>
      <c r="R45" s="1">
        <v>120</v>
      </c>
      <c r="S45" s="1">
        <f t="shared" si="54"/>
        <v>120</v>
      </c>
      <c r="T45" s="1">
        <f t="shared" si="55"/>
        <v>1320</v>
      </c>
      <c r="U45" s="1">
        <f t="shared" si="56"/>
        <v>0</v>
      </c>
      <c r="V45" s="11">
        <f t="shared" si="187"/>
        <v>1281.8285714285714</v>
      </c>
      <c r="W45" s="11">
        <f t="shared" si="188"/>
        <v>7.5</v>
      </c>
      <c r="X45" s="11">
        <f t="shared" si="189"/>
        <v>1274.3285714285714</v>
      </c>
      <c r="Y45" s="4">
        <f t="shared" si="190"/>
        <v>0.91666666666666663</v>
      </c>
      <c r="Z45" s="13">
        <f t="shared" si="191"/>
        <v>0.88495039682539678</v>
      </c>
      <c r="AA45" s="13">
        <f t="shared" si="192"/>
        <v>0.99414898359486448</v>
      </c>
      <c r="AB45" s="6">
        <f t="shared" si="193"/>
        <v>0.80645815940785348</v>
      </c>
      <c r="AC45" s="10">
        <v>0.85</v>
      </c>
      <c r="AE45" s="1">
        <f t="shared" si="183"/>
        <v>6300</v>
      </c>
      <c r="AF45" s="1">
        <f t="shared" si="184"/>
        <v>5608</v>
      </c>
      <c r="AG45" s="9">
        <f t="shared" si="185"/>
        <v>0.89015873015873015</v>
      </c>
    </row>
    <row r="46" spans="1:33" s="1" customFormat="1" ht="12" x14ac:dyDescent="0.2">
      <c r="A46" s="1" t="s">
        <v>30</v>
      </c>
      <c r="B46" s="1" t="s">
        <v>32</v>
      </c>
      <c r="C46" s="14">
        <v>45834</v>
      </c>
      <c r="D46" s="1">
        <v>2</v>
      </c>
      <c r="E46" s="1">
        <v>1440</v>
      </c>
      <c r="F46" s="1">
        <v>26250</v>
      </c>
      <c r="G46" s="1">
        <v>21440</v>
      </c>
      <c r="H46" s="1">
        <v>1100</v>
      </c>
      <c r="Q46" s="11">
        <f t="shared" si="186"/>
        <v>137.5</v>
      </c>
      <c r="R46" s="1">
        <v>120</v>
      </c>
      <c r="S46" s="1">
        <f t="shared" si="54"/>
        <v>120</v>
      </c>
      <c r="T46" s="1">
        <f t="shared" si="55"/>
        <v>1320</v>
      </c>
      <c r="U46" s="1">
        <f t="shared" si="56"/>
        <v>0</v>
      </c>
      <c r="V46" s="11">
        <f t="shared" si="187"/>
        <v>1176.1371428571429</v>
      </c>
      <c r="W46" s="11">
        <f t="shared" si="188"/>
        <v>137.5</v>
      </c>
      <c r="X46" s="11">
        <f t="shared" si="189"/>
        <v>1038.6371428571429</v>
      </c>
      <c r="Y46" s="4">
        <f t="shared" si="190"/>
        <v>0.91666666666666663</v>
      </c>
      <c r="Z46" s="13">
        <f t="shared" si="191"/>
        <v>0.72127579365079364</v>
      </c>
      <c r="AA46" s="13">
        <f t="shared" si="192"/>
        <v>0.8830918648942786</v>
      </c>
      <c r="AB46" s="6">
        <f t="shared" si="193"/>
        <v>0.5838733869083319</v>
      </c>
      <c r="AC46" s="10">
        <v>0.85</v>
      </c>
      <c r="AE46" s="1">
        <f t="shared" si="183"/>
        <v>26250</v>
      </c>
      <c r="AF46" s="1">
        <f t="shared" si="184"/>
        <v>21440</v>
      </c>
      <c r="AG46" s="9">
        <f t="shared" si="185"/>
        <v>0.8167619047619048</v>
      </c>
    </row>
    <row r="47" spans="1:33" s="1" customFormat="1" ht="12" x14ac:dyDescent="0.2">
      <c r="A47" s="1" t="s">
        <v>30</v>
      </c>
      <c r="B47" s="1" t="s">
        <v>36</v>
      </c>
      <c r="C47" s="14">
        <v>45838</v>
      </c>
      <c r="D47" s="1">
        <v>1</v>
      </c>
      <c r="E47" s="1">
        <v>1440</v>
      </c>
      <c r="F47" s="1">
        <v>6300</v>
      </c>
      <c r="G47" s="1">
        <v>5984</v>
      </c>
      <c r="H47" s="1">
        <v>51</v>
      </c>
      <c r="Q47" s="11">
        <f t="shared" si="186"/>
        <v>6.375</v>
      </c>
      <c r="S47" s="1">
        <f t="shared" si="54"/>
        <v>0</v>
      </c>
      <c r="T47" s="1">
        <f t="shared" si="55"/>
        <v>1440</v>
      </c>
      <c r="U47" s="1">
        <f t="shared" si="56"/>
        <v>0</v>
      </c>
      <c r="V47" s="11">
        <f t="shared" si="187"/>
        <v>1367.7714285714285</v>
      </c>
      <c r="W47" s="11">
        <f t="shared" si="188"/>
        <v>6.375</v>
      </c>
      <c r="X47" s="11">
        <f t="shared" si="189"/>
        <v>1361.3964285714285</v>
      </c>
      <c r="Y47" s="4">
        <f t="shared" si="190"/>
        <v>1</v>
      </c>
      <c r="Z47" s="13">
        <f t="shared" si="191"/>
        <v>0.9454141865079364</v>
      </c>
      <c r="AA47" s="13">
        <f t="shared" si="192"/>
        <v>0.99533913352272729</v>
      </c>
      <c r="AB47" s="6">
        <f t="shared" si="193"/>
        <v>0.94100773721890352</v>
      </c>
      <c r="AC47" s="10">
        <v>0.85</v>
      </c>
      <c r="AE47" s="1">
        <f t="shared" si="183"/>
        <v>6300</v>
      </c>
      <c r="AF47" s="1">
        <f t="shared" si="184"/>
        <v>5984</v>
      </c>
      <c r="AG47" s="9">
        <f t="shared" si="185"/>
        <v>0.94984126984126982</v>
      </c>
    </row>
    <row r="48" spans="1:33" s="1" customFormat="1" ht="12" x14ac:dyDescent="0.2">
      <c r="A48" s="1" t="s">
        <v>30</v>
      </c>
      <c r="B48" s="1" t="s">
        <v>36</v>
      </c>
      <c r="C48" s="14">
        <v>45838</v>
      </c>
      <c r="D48" s="1">
        <v>2</v>
      </c>
      <c r="E48" s="1">
        <v>1440</v>
      </c>
      <c r="F48" s="1">
        <v>26250</v>
      </c>
      <c r="G48" s="1">
        <v>24704</v>
      </c>
      <c r="H48" s="1">
        <v>550</v>
      </c>
      <c r="Q48" s="11">
        <f t="shared" si="186"/>
        <v>68.75</v>
      </c>
      <c r="S48" s="1">
        <f t="shared" si="54"/>
        <v>0</v>
      </c>
      <c r="T48" s="1">
        <f t="shared" si="55"/>
        <v>1440</v>
      </c>
      <c r="U48" s="1">
        <f t="shared" si="56"/>
        <v>0</v>
      </c>
      <c r="V48" s="11">
        <f t="shared" si="187"/>
        <v>1355.1908571428571</v>
      </c>
      <c r="W48" s="11">
        <f t="shared" si="188"/>
        <v>68.75</v>
      </c>
      <c r="X48" s="11">
        <f t="shared" si="189"/>
        <v>1286.4408571428571</v>
      </c>
      <c r="Y48" s="4">
        <f t="shared" si="190"/>
        <v>1</v>
      </c>
      <c r="Z48" s="13">
        <f t="shared" si="191"/>
        <v>0.89336170634920631</v>
      </c>
      <c r="AA48" s="13">
        <f t="shared" si="192"/>
        <v>0.94926913826370896</v>
      </c>
      <c r="AB48" s="6">
        <f t="shared" si="193"/>
        <v>0.84804069714390773</v>
      </c>
      <c r="AC48" s="10">
        <v>0.85</v>
      </c>
      <c r="AE48" s="1">
        <f t="shared" si="183"/>
        <v>26250</v>
      </c>
      <c r="AF48" s="1">
        <f t="shared" si="184"/>
        <v>24704</v>
      </c>
      <c r="AG48" s="9">
        <f t="shared" si="185"/>
        <v>0.94110476190476189</v>
      </c>
    </row>
    <row r="49" spans="1:33" s="1" customFormat="1" ht="12" x14ac:dyDescent="0.2">
      <c r="A49" s="1" t="s">
        <v>33</v>
      </c>
      <c r="B49" s="1" t="s">
        <v>36</v>
      </c>
      <c r="C49" s="14">
        <v>45839</v>
      </c>
      <c r="D49" s="1">
        <v>1</v>
      </c>
      <c r="E49" s="1">
        <v>1440</v>
      </c>
      <c r="F49" s="1">
        <v>6300</v>
      </c>
      <c r="G49" s="1">
        <v>5897</v>
      </c>
      <c r="H49" s="1">
        <v>25</v>
      </c>
      <c r="M49" s="1">
        <v>60</v>
      </c>
      <c r="Q49" s="11">
        <f t="shared" si="186"/>
        <v>3.125</v>
      </c>
      <c r="S49" s="1">
        <f t="shared" si="54"/>
        <v>60</v>
      </c>
      <c r="T49" s="1">
        <f t="shared" si="55"/>
        <v>1380</v>
      </c>
      <c r="U49" s="1">
        <f t="shared" si="56"/>
        <v>0</v>
      </c>
      <c r="V49" s="11">
        <f t="shared" si="187"/>
        <v>1347.8857142857144</v>
      </c>
      <c r="W49" s="11">
        <f t="shared" si="188"/>
        <v>3.125</v>
      </c>
      <c r="X49" s="11">
        <f t="shared" si="189"/>
        <v>1344.7607142857144</v>
      </c>
      <c r="Y49" s="4">
        <f t="shared" si="190"/>
        <v>0.95833333333333337</v>
      </c>
      <c r="Z49" s="13">
        <f t="shared" si="191"/>
        <v>0.93386160714285715</v>
      </c>
      <c r="AA49" s="13">
        <f t="shared" si="192"/>
        <v>0.99768155418009152</v>
      </c>
      <c r="AB49" s="6">
        <f t="shared" si="193"/>
        <v>0.89287581211992861</v>
      </c>
      <c r="AC49" s="10">
        <v>0.85</v>
      </c>
      <c r="AE49" s="1">
        <f t="shared" si="183"/>
        <v>6300</v>
      </c>
      <c r="AF49" s="1">
        <f t="shared" si="184"/>
        <v>5897</v>
      </c>
      <c r="AG49" s="9">
        <f t="shared" si="185"/>
        <v>0.93603174603174599</v>
      </c>
    </row>
    <row r="50" spans="1:33" s="1" customFormat="1" ht="12" x14ac:dyDescent="0.2">
      <c r="A50" s="1" t="s">
        <v>33</v>
      </c>
      <c r="B50" s="1" t="s">
        <v>36</v>
      </c>
      <c r="C50" s="14">
        <v>45839</v>
      </c>
      <c r="D50" s="1">
        <v>2</v>
      </c>
      <c r="E50" s="1">
        <v>1440</v>
      </c>
      <c r="F50" s="1">
        <v>11500</v>
      </c>
      <c r="G50" s="1">
        <v>10352</v>
      </c>
      <c r="M50" s="1">
        <v>60</v>
      </c>
      <c r="Q50" s="11">
        <f t="shared" si="186"/>
        <v>0</v>
      </c>
      <c r="S50" s="1">
        <f t="shared" si="54"/>
        <v>60</v>
      </c>
      <c r="T50" s="1">
        <f t="shared" si="55"/>
        <v>1380</v>
      </c>
      <c r="U50" s="1">
        <f t="shared" si="56"/>
        <v>0</v>
      </c>
      <c r="V50" s="11">
        <f t="shared" si="187"/>
        <v>1296.2504347826086</v>
      </c>
      <c r="W50" s="11">
        <f t="shared" si="188"/>
        <v>0</v>
      </c>
      <c r="X50" s="11">
        <f t="shared" si="189"/>
        <v>1296.2504347826086</v>
      </c>
      <c r="Y50" s="4">
        <f t="shared" si="190"/>
        <v>0.95833333333333337</v>
      </c>
      <c r="Z50" s="13">
        <f t="shared" si="191"/>
        <v>0.90017391304347827</v>
      </c>
      <c r="AA50" s="13">
        <f t="shared" si="192"/>
        <v>1</v>
      </c>
      <c r="AB50" s="6">
        <f t="shared" si="193"/>
        <v>0.86266666666666669</v>
      </c>
      <c r="AC50" s="10">
        <v>0.85</v>
      </c>
      <c r="AE50" s="1">
        <f t="shared" si="183"/>
        <v>11500</v>
      </c>
      <c r="AF50" s="1">
        <f t="shared" si="184"/>
        <v>10352</v>
      </c>
      <c r="AG50" s="9">
        <f t="shared" si="185"/>
        <v>0.90017391304347827</v>
      </c>
    </row>
    <row r="51" spans="1:33" s="1" customFormat="1" ht="12" x14ac:dyDescent="0.2">
      <c r="A51" s="1" t="s">
        <v>33</v>
      </c>
      <c r="B51" s="1" t="s">
        <v>36</v>
      </c>
      <c r="C51" s="14">
        <v>45840</v>
      </c>
      <c r="D51" s="1">
        <v>1</v>
      </c>
      <c r="E51" s="1">
        <v>1440</v>
      </c>
      <c r="F51" s="1">
        <v>6300</v>
      </c>
      <c r="G51" s="1">
        <v>5889</v>
      </c>
      <c r="H51" s="1">
        <v>15</v>
      </c>
      <c r="M51" s="1">
        <v>60</v>
      </c>
      <c r="Q51" s="11">
        <f t="shared" si="186"/>
        <v>1.875</v>
      </c>
      <c r="S51" s="1">
        <f t="shared" si="54"/>
        <v>60</v>
      </c>
      <c r="T51" s="1">
        <f t="shared" si="55"/>
        <v>1380</v>
      </c>
      <c r="U51" s="1">
        <f t="shared" si="56"/>
        <v>0</v>
      </c>
      <c r="V51" s="11">
        <f t="shared" si="187"/>
        <v>1346.0571428571429</v>
      </c>
      <c r="W51" s="11">
        <f t="shared" si="188"/>
        <v>1.875</v>
      </c>
      <c r="X51" s="11">
        <f t="shared" si="189"/>
        <v>1344.1821428571429</v>
      </c>
      <c r="Y51" s="4">
        <f t="shared" si="190"/>
        <v>0.95833333333333337</v>
      </c>
      <c r="Z51" s="13">
        <f t="shared" si="191"/>
        <v>0.93345982142857153</v>
      </c>
      <c r="AA51" s="13">
        <f t="shared" si="192"/>
        <v>0.99860704279164547</v>
      </c>
      <c r="AB51" s="6">
        <f t="shared" si="193"/>
        <v>0.89331957051486988</v>
      </c>
      <c r="AC51" s="10">
        <v>0.85</v>
      </c>
      <c r="AE51" s="1">
        <f t="shared" si="183"/>
        <v>6300</v>
      </c>
      <c r="AF51" s="1">
        <f t="shared" si="184"/>
        <v>5889</v>
      </c>
      <c r="AG51" s="9">
        <f t="shared" si="185"/>
        <v>0.93476190476190479</v>
      </c>
    </row>
    <row r="52" spans="1:33" s="1" customFormat="1" ht="12" x14ac:dyDescent="0.2">
      <c r="A52" s="1" t="s">
        <v>33</v>
      </c>
      <c r="B52" s="1" t="s">
        <v>36</v>
      </c>
      <c r="C52" s="14">
        <v>45840</v>
      </c>
      <c r="D52" s="1">
        <v>2</v>
      </c>
      <c r="E52" s="1">
        <v>1440</v>
      </c>
      <c r="F52" s="1">
        <v>7500</v>
      </c>
      <c r="G52" s="1">
        <v>7101</v>
      </c>
      <c r="Q52" s="11">
        <f t="shared" si="186"/>
        <v>0</v>
      </c>
      <c r="S52" s="1">
        <f t="shared" si="54"/>
        <v>0</v>
      </c>
      <c r="T52" s="1">
        <f t="shared" si="55"/>
        <v>1440</v>
      </c>
      <c r="U52" s="1">
        <f t="shared" si="56"/>
        <v>0</v>
      </c>
      <c r="V52" s="11">
        <f t="shared" si="187"/>
        <v>1363.3920000000001</v>
      </c>
      <c r="W52" s="11">
        <f t="shared" si="188"/>
        <v>0</v>
      </c>
      <c r="X52" s="11">
        <f t="shared" si="189"/>
        <v>1363.3920000000001</v>
      </c>
      <c r="Y52" s="4">
        <f t="shared" si="190"/>
        <v>1</v>
      </c>
      <c r="Z52" s="13">
        <f t="shared" si="191"/>
        <v>0.94680000000000009</v>
      </c>
      <c r="AA52" s="13">
        <f t="shared" si="192"/>
        <v>1</v>
      </c>
      <c r="AB52" s="6">
        <f t="shared" si="193"/>
        <v>0.94680000000000009</v>
      </c>
      <c r="AC52" s="10">
        <v>0.85</v>
      </c>
      <c r="AE52" s="1">
        <f t="shared" si="183"/>
        <v>7500</v>
      </c>
      <c r="AF52" s="1">
        <f t="shared" si="184"/>
        <v>7101</v>
      </c>
      <c r="AG52" s="9">
        <f t="shared" si="185"/>
        <v>0.94679999999999997</v>
      </c>
    </row>
    <row r="53" spans="1:33" x14ac:dyDescent="0.25">
      <c r="A53" s="1" t="s">
        <v>33</v>
      </c>
      <c r="B53" s="1" t="s">
        <v>36</v>
      </c>
      <c r="C53" s="14">
        <v>45841</v>
      </c>
      <c r="D53" s="1">
        <v>1</v>
      </c>
      <c r="E53" s="1">
        <v>1440</v>
      </c>
      <c r="F53" s="1">
        <v>6300</v>
      </c>
      <c r="G53" s="1">
        <v>6120</v>
      </c>
      <c r="H53" s="1">
        <v>15</v>
      </c>
      <c r="Q53" s="11">
        <f t="shared" si="186"/>
        <v>1.875</v>
      </c>
      <c r="R53" s="1"/>
      <c r="S53" s="1">
        <f t="shared" si="54"/>
        <v>0</v>
      </c>
      <c r="T53" s="1">
        <f t="shared" si="55"/>
        <v>1440</v>
      </c>
      <c r="U53" s="1">
        <f t="shared" si="56"/>
        <v>0</v>
      </c>
      <c r="V53" s="11">
        <f t="shared" si="187"/>
        <v>1398.8571428571429</v>
      </c>
      <c r="W53" s="11">
        <f t="shared" ref="W53:W60" si="194">Q53</f>
        <v>1.875</v>
      </c>
      <c r="X53" s="11">
        <f t="shared" ref="X53:X60" si="195">V53-W53</f>
        <v>1396.9821428571429</v>
      </c>
      <c r="Y53" s="4">
        <f t="shared" ref="Y53:Y60" si="196">T53/E53</f>
        <v>1</v>
      </c>
      <c r="Z53" s="13">
        <f t="shared" ref="Z53:Z60" si="197">X53/E53</f>
        <v>0.97012648809523816</v>
      </c>
      <c r="AA53" s="13">
        <f t="shared" ref="AA53:AA60" si="198">X53/V53</f>
        <v>0.99865962009803921</v>
      </c>
      <c r="AB53" s="6">
        <f t="shared" ref="AB53:AB60" si="199">Y53*Z53*AA53</f>
        <v>0.96882615004823547</v>
      </c>
      <c r="AC53" s="10">
        <v>0.85</v>
      </c>
      <c r="AD53" s="1"/>
      <c r="AE53" s="1">
        <f t="shared" ref="AE53:AE60" si="200">F53</f>
        <v>6300</v>
      </c>
      <c r="AF53" s="1">
        <f t="shared" ref="AF53:AF60" si="201">G53</f>
        <v>6120</v>
      </c>
      <c r="AG53" s="9">
        <f t="shared" ref="AG53:AG60" si="202">AF53/AE53</f>
        <v>0.97142857142857142</v>
      </c>
    </row>
    <row r="54" spans="1:33" x14ac:dyDescent="0.25">
      <c r="A54" s="1" t="s">
        <v>33</v>
      </c>
      <c r="B54" s="1" t="s">
        <v>36</v>
      </c>
      <c r="C54" s="14">
        <v>45841</v>
      </c>
      <c r="D54" s="1">
        <v>2</v>
      </c>
      <c r="E54" s="1">
        <v>1440</v>
      </c>
      <c r="F54" s="1">
        <v>24725</v>
      </c>
      <c r="G54" s="1">
        <v>21778</v>
      </c>
      <c r="H54" s="1">
        <v>375</v>
      </c>
      <c r="Q54" s="11">
        <f t="shared" si="186"/>
        <v>46.875</v>
      </c>
      <c r="S54" s="1">
        <f t="shared" si="54"/>
        <v>0</v>
      </c>
      <c r="T54" s="1">
        <f t="shared" si="55"/>
        <v>1440</v>
      </c>
      <c r="U54" s="1">
        <f t="shared" si="56"/>
        <v>0</v>
      </c>
      <c r="V54" s="11">
        <f t="shared" si="187"/>
        <v>1268.3648129423659</v>
      </c>
      <c r="W54" s="11">
        <f t="shared" si="194"/>
        <v>46.875</v>
      </c>
      <c r="X54" s="11">
        <f t="shared" si="195"/>
        <v>1221.4898129423659</v>
      </c>
      <c r="Y54" s="4">
        <f t="shared" si="196"/>
        <v>1</v>
      </c>
      <c r="Z54" s="13">
        <f t="shared" si="197"/>
        <v>0.8482568145433097</v>
      </c>
      <c r="AA54" s="13">
        <f t="shared" si="198"/>
        <v>0.96304296719548776</v>
      </c>
      <c r="AB54" s="6">
        <f t="shared" si="199"/>
        <v>0.81690775962158158</v>
      </c>
      <c r="AC54" s="10">
        <v>0.85</v>
      </c>
      <c r="AD54" s="1"/>
      <c r="AE54" s="1">
        <f t="shared" si="200"/>
        <v>24725</v>
      </c>
      <c r="AF54" s="1">
        <f t="shared" si="201"/>
        <v>21778</v>
      </c>
      <c r="AG54" s="9">
        <f t="shared" si="202"/>
        <v>0.88080889787664307</v>
      </c>
    </row>
    <row r="55" spans="1:33" x14ac:dyDescent="0.25">
      <c r="A55" s="1" t="s">
        <v>33</v>
      </c>
      <c r="B55" s="1" t="s">
        <v>36</v>
      </c>
      <c r="C55" s="15">
        <v>45842</v>
      </c>
      <c r="D55" s="1">
        <v>1</v>
      </c>
      <c r="E55" s="1">
        <v>1440</v>
      </c>
      <c r="F55" s="1">
        <v>6300</v>
      </c>
      <c r="G55" s="1">
        <v>5751</v>
      </c>
      <c r="M55">
        <v>90</v>
      </c>
      <c r="Q55" s="11">
        <f t="shared" si="186"/>
        <v>0</v>
      </c>
      <c r="S55" s="1">
        <f t="shared" si="54"/>
        <v>90</v>
      </c>
      <c r="T55" s="1">
        <f t="shared" si="55"/>
        <v>1350</v>
      </c>
      <c r="U55" s="1">
        <f t="shared" si="56"/>
        <v>0</v>
      </c>
      <c r="V55" s="11">
        <f t="shared" si="187"/>
        <v>1314.5142857142857</v>
      </c>
      <c r="W55" s="11">
        <f t="shared" si="194"/>
        <v>0</v>
      </c>
      <c r="X55" s="11">
        <f t="shared" si="195"/>
        <v>1314.5142857142857</v>
      </c>
      <c r="Y55" s="4">
        <f t="shared" si="196"/>
        <v>0.9375</v>
      </c>
      <c r="Z55" s="13">
        <f t="shared" si="197"/>
        <v>0.91285714285714292</v>
      </c>
      <c r="AA55" s="13">
        <f t="shared" si="198"/>
        <v>1</v>
      </c>
      <c r="AB55" s="6">
        <f t="shared" si="199"/>
        <v>0.85580357142857144</v>
      </c>
      <c r="AC55" s="10">
        <v>0.85</v>
      </c>
      <c r="AD55" s="1"/>
      <c r="AE55" s="1">
        <f t="shared" si="200"/>
        <v>6300</v>
      </c>
      <c r="AF55" s="1">
        <f t="shared" si="201"/>
        <v>5751</v>
      </c>
      <c r="AG55" s="9">
        <f t="shared" si="202"/>
        <v>0.91285714285714281</v>
      </c>
    </row>
    <row r="56" spans="1:33" x14ac:dyDescent="0.25">
      <c r="A56" s="1" t="s">
        <v>33</v>
      </c>
      <c r="B56" s="1" t="s">
        <v>36</v>
      </c>
      <c r="C56" s="15">
        <v>45842</v>
      </c>
      <c r="D56" s="1">
        <v>2</v>
      </c>
      <c r="E56" s="1">
        <v>1440</v>
      </c>
      <c r="F56" s="1">
        <v>12850</v>
      </c>
      <c r="G56" s="1">
        <v>11414</v>
      </c>
      <c r="J56" s="1">
        <v>120</v>
      </c>
      <c r="M56">
        <v>90</v>
      </c>
      <c r="Q56" s="11">
        <f t="shared" si="186"/>
        <v>0</v>
      </c>
      <c r="S56" s="1">
        <f t="shared" si="54"/>
        <v>210</v>
      </c>
      <c r="T56" s="1">
        <f t="shared" si="55"/>
        <v>1230</v>
      </c>
      <c r="U56" s="1">
        <f t="shared" si="56"/>
        <v>0</v>
      </c>
      <c r="V56" s="11">
        <f t="shared" si="187"/>
        <v>1279.0785992217898</v>
      </c>
      <c r="W56" s="11">
        <f t="shared" si="194"/>
        <v>0</v>
      </c>
      <c r="X56" s="11">
        <f t="shared" si="195"/>
        <v>1279.0785992217898</v>
      </c>
      <c r="Y56" s="4">
        <f t="shared" si="196"/>
        <v>0.85416666666666663</v>
      </c>
      <c r="Z56" s="13">
        <f t="shared" si="197"/>
        <v>0.88824902723735399</v>
      </c>
      <c r="AA56" s="13">
        <f t="shared" si="198"/>
        <v>1</v>
      </c>
      <c r="AB56" s="6">
        <f t="shared" si="199"/>
        <v>0.75871271076523983</v>
      </c>
      <c r="AC56" s="10">
        <v>0.85</v>
      </c>
      <c r="AD56" s="1"/>
      <c r="AE56" s="1">
        <f t="shared" si="200"/>
        <v>12850</v>
      </c>
      <c r="AF56" s="1">
        <f t="shared" si="201"/>
        <v>11414</v>
      </c>
      <c r="AG56" s="9">
        <f t="shared" si="202"/>
        <v>0.88824902723735411</v>
      </c>
    </row>
    <row r="57" spans="1:33" x14ac:dyDescent="0.25">
      <c r="A57" s="1" t="s">
        <v>33</v>
      </c>
      <c r="B57" s="1" t="s">
        <v>36</v>
      </c>
      <c r="C57" s="15">
        <v>45843</v>
      </c>
      <c r="D57" s="1">
        <v>1</v>
      </c>
      <c r="E57" s="1">
        <v>900</v>
      </c>
      <c r="F57" s="1">
        <v>3780</v>
      </c>
      <c r="G57" s="1">
        <v>3569</v>
      </c>
      <c r="Q57" s="11">
        <f t="shared" si="186"/>
        <v>0</v>
      </c>
      <c r="R57">
        <v>120</v>
      </c>
      <c r="S57" s="1">
        <f t="shared" si="54"/>
        <v>120</v>
      </c>
      <c r="T57" s="1">
        <f t="shared" si="55"/>
        <v>780</v>
      </c>
      <c r="U57" s="1">
        <f t="shared" si="56"/>
        <v>0</v>
      </c>
      <c r="V57" s="11">
        <f t="shared" si="187"/>
        <v>849.76190476190482</v>
      </c>
      <c r="W57" s="11">
        <f t="shared" si="194"/>
        <v>0</v>
      </c>
      <c r="X57" s="11">
        <f t="shared" si="195"/>
        <v>849.76190476190482</v>
      </c>
      <c r="Y57" s="4">
        <f t="shared" si="196"/>
        <v>0.8666666666666667</v>
      </c>
      <c r="Z57" s="13">
        <f t="shared" si="197"/>
        <v>0.94417989417989423</v>
      </c>
      <c r="AA57" s="13">
        <f t="shared" si="198"/>
        <v>1</v>
      </c>
      <c r="AB57" s="6">
        <f t="shared" si="199"/>
        <v>0.81828924162257499</v>
      </c>
      <c r="AC57" s="10">
        <v>0.85</v>
      </c>
      <c r="AD57" s="1"/>
      <c r="AE57" s="1">
        <f t="shared" si="200"/>
        <v>3780</v>
      </c>
      <c r="AF57" s="1">
        <f t="shared" si="201"/>
        <v>3569</v>
      </c>
      <c r="AG57" s="9">
        <f t="shared" si="202"/>
        <v>0.94417989417989423</v>
      </c>
    </row>
    <row r="58" spans="1:33" x14ac:dyDescent="0.25">
      <c r="A58" s="1" t="s">
        <v>33</v>
      </c>
      <c r="B58" s="1" t="s">
        <v>36</v>
      </c>
      <c r="C58" s="15">
        <v>45843</v>
      </c>
      <c r="D58" s="1">
        <v>2</v>
      </c>
      <c r="E58" s="1">
        <v>900</v>
      </c>
      <c r="F58" s="1">
        <v>6300</v>
      </c>
      <c r="G58" s="1">
        <v>5922</v>
      </c>
      <c r="J58" s="1">
        <v>30</v>
      </c>
      <c r="Q58" s="11">
        <f t="shared" si="186"/>
        <v>0</v>
      </c>
      <c r="R58">
        <v>120</v>
      </c>
      <c r="S58" s="1">
        <f t="shared" si="54"/>
        <v>150</v>
      </c>
      <c r="T58" s="1">
        <f t="shared" si="55"/>
        <v>750</v>
      </c>
      <c r="U58" s="1">
        <f t="shared" si="56"/>
        <v>0</v>
      </c>
      <c r="V58" s="11">
        <f t="shared" si="187"/>
        <v>846</v>
      </c>
      <c r="W58" s="11">
        <f t="shared" si="194"/>
        <v>0</v>
      </c>
      <c r="X58" s="11">
        <f t="shared" si="195"/>
        <v>846</v>
      </c>
      <c r="Y58" s="4">
        <f t="shared" si="196"/>
        <v>0.83333333333333337</v>
      </c>
      <c r="Z58" s="13">
        <f t="shared" si="197"/>
        <v>0.94</v>
      </c>
      <c r="AA58" s="13">
        <f t="shared" si="198"/>
        <v>1</v>
      </c>
      <c r="AB58" s="6">
        <f t="shared" si="199"/>
        <v>0.78333333333333333</v>
      </c>
      <c r="AC58" s="10">
        <v>0.85</v>
      </c>
      <c r="AD58" s="1"/>
      <c r="AE58" s="1">
        <f t="shared" si="200"/>
        <v>6300</v>
      </c>
      <c r="AF58" s="1">
        <f t="shared" si="201"/>
        <v>5922</v>
      </c>
      <c r="AG58" s="9">
        <f t="shared" si="202"/>
        <v>0.94</v>
      </c>
    </row>
    <row r="59" spans="1:33" x14ac:dyDescent="0.25">
      <c r="A59" s="1" t="s">
        <v>33</v>
      </c>
      <c r="B59" s="1" t="s">
        <v>37</v>
      </c>
      <c r="C59" s="15">
        <v>45845</v>
      </c>
      <c r="D59" s="1">
        <v>1</v>
      </c>
      <c r="E59" s="1">
        <v>1440</v>
      </c>
      <c r="F59" s="1">
        <v>26250</v>
      </c>
      <c r="G59" s="1">
        <v>19904</v>
      </c>
      <c r="Q59" s="11">
        <f t="shared" si="186"/>
        <v>0</v>
      </c>
      <c r="S59" s="1">
        <f t="shared" si="54"/>
        <v>0</v>
      </c>
      <c r="T59" s="1">
        <f t="shared" si="55"/>
        <v>1440</v>
      </c>
      <c r="U59" s="1">
        <f t="shared" si="56"/>
        <v>0</v>
      </c>
      <c r="V59" s="11">
        <f t="shared" si="187"/>
        <v>1091.8765714285714</v>
      </c>
      <c r="W59" s="11">
        <f t="shared" si="194"/>
        <v>0</v>
      </c>
      <c r="X59" s="11">
        <f t="shared" si="195"/>
        <v>1091.8765714285714</v>
      </c>
      <c r="Y59" s="4">
        <f t="shared" si="196"/>
        <v>1</v>
      </c>
      <c r="Z59" s="13">
        <f t="shared" si="197"/>
        <v>0.75824761904761906</v>
      </c>
      <c r="AA59" s="13">
        <f t="shared" si="198"/>
        <v>1</v>
      </c>
      <c r="AB59" s="6">
        <f t="shared" si="199"/>
        <v>0.75824761904761906</v>
      </c>
      <c r="AC59" s="10">
        <v>0.85</v>
      </c>
      <c r="AD59" s="1"/>
      <c r="AE59" s="1">
        <f t="shared" si="200"/>
        <v>26250</v>
      </c>
      <c r="AF59" s="1">
        <f t="shared" si="201"/>
        <v>19904</v>
      </c>
      <c r="AG59" s="9">
        <f t="shared" si="202"/>
        <v>0.75824761904761906</v>
      </c>
    </row>
    <row r="60" spans="1:33" x14ac:dyDescent="0.25">
      <c r="A60" s="1" t="s">
        <v>33</v>
      </c>
      <c r="B60" s="1" t="s">
        <v>37</v>
      </c>
      <c r="C60" s="15">
        <v>45845</v>
      </c>
      <c r="D60" s="1">
        <v>2</v>
      </c>
      <c r="E60" s="1">
        <v>1440</v>
      </c>
      <c r="F60" s="1">
        <v>10500</v>
      </c>
      <c r="G60" s="1">
        <v>9740</v>
      </c>
      <c r="J60" s="1">
        <v>60</v>
      </c>
      <c r="Q60" s="11">
        <f t="shared" si="186"/>
        <v>0</v>
      </c>
      <c r="S60" s="1">
        <f t="shared" si="54"/>
        <v>60</v>
      </c>
      <c r="T60" s="1">
        <f t="shared" si="55"/>
        <v>1380</v>
      </c>
      <c r="U60" s="1">
        <f t="shared" si="56"/>
        <v>0</v>
      </c>
      <c r="V60" s="11">
        <f t="shared" si="187"/>
        <v>1335.7714285714285</v>
      </c>
      <c r="W60" s="11">
        <f t="shared" si="194"/>
        <v>0</v>
      </c>
      <c r="X60" s="11">
        <f t="shared" si="195"/>
        <v>1335.7714285714285</v>
      </c>
      <c r="Y60" s="4">
        <f t="shared" si="196"/>
        <v>0.95833333333333337</v>
      </c>
      <c r="Z60" s="13">
        <f t="shared" si="197"/>
        <v>0.92761904761904757</v>
      </c>
      <c r="AA60" s="13">
        <f t="shared" si="198"/>
        <v>1</v>
      </c>
      <c r="AB60" s="6">
        <f t="shared" si="199"/>
        <v>0.88896825396825396</v>
      </c>
      <c r="AC60" s="10">
        <v>0.85</v>
      </c>
      <c r="AD60" s="1"/>
      <c r="AE60" s="1">
        <f t="shared" si="200"/>
        <v>10500</v>
      </c>
      <c r="AF60" s="1">
        <f t="shared" si="201"/>
        <v>9740</v>
      </c>
      <c r="AG60" s="9">
        <f t="shared" si="202"/>
        <v>0.92761904761904757</v>
      </c>
    </row>
    <row r="61" spans="1:33" x14ac:dyDescent="0.25">
      <c r="A61" s="1" t="s">
        <v>33</v>
      </c>
      <c r="B61" s="1" t="s">
        <v>37</v>
      </c>
      <c r="C61" s="15">
        <v>45846</v>
      </c>
      <c r="D61" s="1">
        <v>1</v>
      </c>
      <c r="E61" s="1">
        <v>1440</v>
      </c>
      <c r="F61" s="1">
        <v>26250</v>
      </c>
      <c r="G61" s="1">
        <v>24896</v>
      </c>
      <c r="H61" s="1">
        <v>1000</v>
      </c>
      <c r="Q61" s="11">
        <f t="shared" ref="Q61:Q72" si="203">H61/8</f>
        <v>125</v>
      </c>
      <c r="S61" s="1">
        <f t="shared" ref="S61:S68" si="204">SUM(I61:N61)+R61</f>
        <v>0</v>
      </c>
      <c r="T61" s="1">
        <f t="shared" ref="T61:T68" si="205">E61-S61</f>
        <v>1440</v>
      </c>
      <c r="U61" s="1">
        <f t="shared" ref="U61:U68" si="206">O61+P61</f>
        <v>0</v>
      </c>
      <c r="V61" s="11">
        <f t="shared" ref="V61:V72" si="207">(G61*E61)/F61</f>
        <v>1365.7234285714285</v>
      </c>
      <c r="W61" s="11">
        <f t="shared" ref="W61:W68" si="208">Q61</f>
        <v>125</v>
      </c>
      <c r="X61" s="11">
        <f t="shared" ref="X61:X68" si="209">V61-W61</f>
        <v>1240.7234285714285</v>
      </c>
      <c r="Y61" s="4">
        <f t="shared" ref="Y61:Y68" si="210">T61/E61</f>
        <v>1</v>
      </c>
      <c r="Z61" s="13">
        <f t="shared" ref="Z61:Z68" si="211">X61/E61</f>
        <v>0.86161349206349203</v>
      </c>
      <c r="AA61" s="13">
        <f t="shared" ref="AA61:AA68" si="212">X61/V61</f>
        <v>0.90847341607754928</v>
      </c>
      <c r="AB61" s="6">
        <f t="shared" ref="AB61:AB68" si="213">Y61*Z61*AA61</f>
        <v>0.78275295247342702</v>
      </c>
      <c r="AC61" s="10">
        <v>0.85</v>
      </c>
      <c r="AD61" s="1"/>
      <c r="AE61" s="1">
        <f t="shared" ref="AE61:AE72" si="214">F61</f>
        <v>26250</v>
      </c>
      <c r="AF61" s="1">
        <f t="shared" ref="AF61:AF72" si="215">G61</f>
        <v>24896</v>
      </c>
      <c r="AG61" s="9">
        <f t="shared" ref="AG61:AG72" si="216">AF61/AE61</f>
        <v>0.94841904761904761</v>
      </c>
    </row>
    <row r="62" spans="1:33" x14ac:dyDescent="0.25">
      <c r="A62" s="1" t="s">
        <v>33</v>
      </c>
      <c r="B62" s="1" t="s">
        <v>37</v>
      </c>
      <c r="C62" s="15">
        <v>45846</v>
      </c>
      <c r="D62" s="1">
        <v>2</v>
      </c>
      <c r="E62" s="1">
        <v>1440</v>
      </c>
      <c r="F62" s="1">
        <v>28125</v>
      </c>
      <c r="G62" s="1">
        <v>26559</v>
      </c>
      <c r="H62" s="1">
        <v>225</v>
      </c>
      <c r="Q62" s="11">
        <f t="shared" si="203"/>
        <v>28.125</v>
      </c>
      <c r="S62" s="1">
        <f t="shared" si="204"/>
        <v>0</v>
      </c>
      <c r="T62" s="1">
        <f t="shared" si="205"/>
        <v>1440</v>
      </c>
      <c r="U62" s="1">
        <f t="shared" si="206"/>
        <v>0</v>
      </c>
      <c r="V62" s="11">
        <f t="shared" si="207"/>
        <v>1359.8208</v>
      </c>
      <c r="W62" s="11">
        <f t="shared" si="208"/>
        <v>28.125</v>
      </c>
      <c r="X62" s="11">
        <f t="shared" si="209"/>
        <v>1331.6958</v>
      </c>
      <c r="Y62" s="4">
        <f t="shared" si="210"/>
        <v>1</v>
      </c>
      <c r="Z62" s="13">
        <f t="shared" si="211"/>
        <v>0.92478874999999994</v>
      </c>
      <c r="AA62" s="13">
        <f t="shared" si="212"/>
        <v>0.97931712766858692</v>
      </c>
      <c r="AB62" s="6">
        <f t="shared" si="213"/>
        <v>0.90566146235022282</v>
      </c>
      <c r="AC62" s="10">
        <v>0.85</v>
      </c>
      <c r="AD62" s="1"/>
      <c r="AE62" s="1">
        <f t="shared" si="214"/>
        <v>28125</v>
      </c>
      <c r="AF62" s="1">
        <f t="shared" si="215"/>
        <v>26559</v>
      </c>
      <c r="AG62" s="9">
        <f t="shared" si="216"/>
        <v>0.94432000000000005</v>
      </c>
    </row>
    <row r="63" spans="1:33" x14ac:dyDescent="0.25">
      <c r="A63" s="1" t="s">
        <v>33</v>
      </c>
      <c r="B63" s="1" t="s">
        <v>37</v>
      </c>
      <c r="C63" s="15">
        <v>45847</v>
      </c>
      <c r="D63" s="1">
        <v>1</v>
      </c>
      <c r="E63" s="1">
        <v>1440</v>
      </c>
      <c r="F63" s="1">
        <v>26250</v>
      </c>
      <c r="G63" s="1">
        <v>25984</v>
      </c>
      <c r="H63" s="1">
        <v>100</v>
      </c>
      <c r="Q63" s="11">
        <f t="shared" si="203"/>
        <v>12.5</v>
      </c>
      <c r="S63" s="1">
        <f t="shared" si="204"/>
        <v>0</v>
      </c>
      <c r="T63" s="1">
        <f t="shared" si="205"/>
        <v>1440</v>
      </c>
      <c r="U63" s="1">
        <f t="shared" si="206"/>
        <v>0</v>
      </c>
      <c r="V63" s="11">
        <f t="shared" si="207"/>
        <v>1425.4079999999999</v>
      </c>
      <c r="W63" s="11">
        <f t="shared" si="208"/>
        <v>12.5</v>
      </c>
      <c r="X63" s="11">
        <f t="shared" si="209"/>
        <v>1412.9079999999999</v>
      </c>
      <c r="Y63" s="4">
        <f t="shared" si="210"/>
        <v>1</v>
      </c>
      <c r="Z63" s="13">
        <f t="shared" si="211"/>
        <v>0.98118611111111109</v>
      </c>
      <c r="AA63" s="13">
        <f t="shared" si="212"/>
        <v>0.9912305809985632</v>
      </c>
      <c r="AB63" s="6">
        <f t="shared" si="213"/>
        <v>0.97258167898438741</v>
      </c>
      <c r="AC63" s="10">
        <v>0.85</v>
      </c>
      <c r="AD63" s="1"/>
      <c r="AE63" s="1">
        <f t="shared" si="214"/>
        <v>26250</v>
      </c>
      <c r="AF63" s="1">
        <f t="shared" si="215"/>
        <v>25984</v>
      </c>
      <c r="AG63" s="9">
        <f t="shared" si="216"/>
        <v>0.98986666666666667</v>
      </c>
    </row>
    <row r="64" spans="1:33" x14ac:dyDescent="0.25">
      <c r="A64" s="1" t="s">
        <v>33</v>
      </c>
      <c r="B64" s="1" t="s">
        <v>37</v>
      </c>
      <c r="C64" s="15">
        <v>45847</v>
      </c>
      <c r="D64" s="1">
        <v>2</v>
      </c>
      <c r="E64" s="1">
        <v>1440</v>
      </c>
      <c r="F64" s="1">
        <v>22250</v>
      </c>
      <c r="G64" s="1">
        <v>20741</v>
      </c>
      <c r="Q64" s="11">
        <f t="shared" si="203"/>
        <v>0</v>
      </c>
      <c r="S64" s="1">
        <f t="shared" si="204"/>
        <v>0</v>
      </c>
      <c r="T64" s="1">
        <f t="shared" si="205"/>
        <v>1440</v>
      </c>
      <c r="U64" s="1">
        <f t="shared" si="206"/>
        <v>0</v>
      </c>
      <c r="V64" s="11">
        <f t="shared" si="207"/>
        <v>1342.3388764044944</v>
      </c>
      <c r="W64" s="11">
        <f t="shared" si="208"/>
        <v>0</v>
      </c>
      <c r="X64" s="11">
        <f t="shared" si="209"/>
        <v>1342.3388764044944</v>
      </c>
      <c r="Y64" s="4">
        <f t="shared" si="210"/>
        <v>1</v>
      </c>
      <c r="Z64" s="13">
        <f t="shared" si="211"/>
        <v>0.9321797752808989</v>
      </c>
      <c r="AA64" s="13">
        <f t="shared" si="212"/>
        <v>1</v>
      </c>
      <c r="AB64" s="6">
        <f t="shared" si="213"/>
        <v>0.9321797752808989</v>
      </c>
      <c r="AC64" s="10">
        <v>0.85</v>
      </c>
      <c r="AD64" s="1"/>
      <c r="AE64" s="1">
        <f t="shared" si="214"/>
        <v>22250</v>
      </c>
      <c r="AF64" s="1">
        <f t="shared" si="215"/>
        <v>20741</v>
      </c>
      <c r="AG64" s="9">
        <f t="shared" si="216"/>
        <v>0.9321797752808989</v>
      </c>
    </row>
    <row r="65" spans="1:33" x14ac:dyDescent="0.25">
      <c r="A65" s="1" t="s">
        <v>33</v>
      </c>
      <c r="B65" s="1" t="s">
        <v>37</v>
      </c>
      <c r="C65" s="15">
        <v>45848</v>
      </c>
      <c r="D65" s="1">
        <v>1</v>
      </c>
      <c r="E65" s="1">
        <v>1440</v>
      </c>
      <c r="F65" s="1">
        <v>26250</v>
      </c>
      <c r="G65" s="1">
        <v>25664</v>
      </c>
      <c r="H65" s="1">
        <v>450</v>
      </c>
      <c r="Q65" s="11">
        <f t="shared" si="203"/>
        <v>56.25</v>
      </c>
      <c r="S65" s="1">
        <f t="shared" si="204"/>
        <v>0</v>
      </c>
      <c r="T65" s="1">
        <f t="shared" si="205"/>
        <v>1440</v>
      </c>
      <c r="U65" s="1">
        <f t="shared" si="206"/>
        <v>0</v>
      </c>
      <c r="V65" s="11">
        <f t="shared" si="207"/>
        <v>1407.8537142857142</v>
      </c>
      <c r="W65" s="11">
        <f t="shared" si="208"/>
        <v>56.25</v>
      </c>
      <c r="X65" s="11">
        <f t="shared" si="209"/>
        <v>1351.6037142857142</v>
      </c>
      <c r="Y65" s="4">
        <f t="shared" si="210"/>
        <v>1</v>
      </c>
      <c r="Z65" s="13">
        <f t="shared" si="211"/>
        <v>0.93861369047619037</v>
      </c>
      <c r="AA65" s="13">
        <f t="shared" si="212"/>
        <v>0.9600455647989401</v>
      </c>
      <c r="AB65" s="6">
        <f t="shared" si="213"/>
        <v>0.90111191060123175</v>
      </c>
      <c r="AC65" s="10">
        <v>0.85</v>
      </c>
      <c r="AD65" s="1"/>
      <c r="AE65" s="1">
        <f t="shared" si="214"/>
        <v>26250</v>
      </c>
      <c r="AF65" s="1">
        <f t="shared" si="215"/>
        <v>25664</v>
      </c>
      <c r="AG65" s="9">
        <f t="shared" si="216"/>
        <v>0.97767619047619048</v>
      </c>
    </row>
    <row r="66" spans="1:33" x14ac:dyDescent="0.25">
      <c r="A66" s="1" t="s">
        <v>33</v>
      </c>
      <c r="B66" s="1" t="s">
        <v>37</v>
      </c>
      <c r="C66" s="15">
        <v>45848</v>
      </c>
      <c r="D66" s="1">
        <v>2</v>
      </c>
      <c r="E66" s="1">
        <v>1440</v>
      </c>
      <c r="F66" s="1">
        <v>10500</v>
      </c>
      <c r="G66" s="1">
        <v>9783</v>
      </c>
      <c r="J66" s="1">
        <v>60</v>
      </c>
      <c r="Q66" s="11">
        <f t="shared" si="203"/>
        <v>0</v>
      </c>
      <c r="S66" s="1">
        <f t="shared" si="204"/>
        <v>60</v>
      </c>
      <c r="T66" s="1">
        <f t="shared" si="205"/>
        <v>1380</v>
      </c>
      <c r="U66" s="1">
        <f t="shared" si="206"/>
        <v>0</v>
      </c>
      <c r="V66" s="11">
        <f t="shared" si="207"/>
        <v>1341.6685714285713</v>
      </c>
      <c r="W66" s="11">
        <f t="shared" si="208"/>
        <v>0</v>
      </c>
      <c r="X66" s="11">
        <f t="shared" si="209"/>
        <v>1341.6685714285713</v>
      </c>
      <c r="Y66" s="4">
        <f t="shared" si="210"/>
        <v>0.95833333333333337</v>
      </c>
      <c r="Z66" s="13">
        <f t="shared" si="211"/>
        <v>0.93171428571428561</v>
      </c>
      <c r="AA66" s="13">
        <f t="shared" si="212"/>
        <v>1</v>
      </c>
      <c r="AB66" s="6">
        <f t="shared" si="213"/>
        <v>0.89289285714285704</v>
      </c>
      <c r="AC66" s="10">
        <v>0.85</v>
      </c>
      <c r="AD66" s="1"/>
      <c r="AE66" s="1">
        <f t="shared" si="214"/>
        <v>10500</v>
      </c>
      <c r="AF66" s="1">
        <f t="shared" si="215"/>
        <v>9783</v>
      </c>
      <c r="AG66" s="9">
        <f t="shared" si="216"/>
        <v>0.93171428571428572</v>
      </c>
    </row>
    <row r="67" spans="1:33" x14ac:dyDescent="0.25">
      <c r="A67" s="1" t="s">
        <v>33</v>
      </c>
      <c r="B67" s="1" t="s">
        <v>37</v>
      </c>
      <c r="C67" s="15">
        <v>45849</v>
      </c>
      <c r="D67" s="1">
        <v>1</v>
      </c>
      <c r="E67" s="1">
        <v>1440</v>
      </c>
      <c r="F67" s="1">
        <v>26250</v>
      </c>
      <c r="G67" s="1">
        <v>24896</v>
      </c>
      <c r="M67">
        <v>90</v>
      </c>
      <c r="Q67" s="11">
        <f t="shared" si="203"/>
        <v>0</v>
      </c>
      <c r="S67" s="1">
        <f t="shared" si="204"/>
        <v>90</v>
      </c>
      <c r="T67" s="1">
        <f t="shared" si="205"/>
        <v>1350</v>
      </c>
      <c r="U67" s="1">
        <f t="shared" si="206"/>
        <v>0</v>
      </c>
      <c r="V67" s="11">
        <f t="shared" si="207"/>
        <v>1365.7234285714285</v>
      </c>
      <c r="W67" s="11">
        <f t="shared" si="208"/>
        <v>0</v>
      </c>
      <c r="X67" s="11">
        <f t="shared" si="209"/>
        <v>1365.7234285714285</v>
      </c>
      <c r="Y67" s="4">
        <f t="shared" si="210"/>
        <v>0.9375</v>
      </c>
      <c r="Z67" s="13">
        <f t="shared" si="211"/>
        <v>0.94841904761904761</v>
      </c>
      <c r="AA67" s="13">
        <f t="shared" si="212"/>
        <v>1</v>
      </c>
      <c r="AB67" s="6">
        <f t="shared" si="213"/>
        <v>0.88914285714285712</v>
      </c>
      <c r="AC67" s="10">
        <v>0.85</v>
      </c>
      <c r="AD67" s="1"/>
      <c r="AE67" s="1">
        <f t="shared" si="214"/>
        <v>26250</v>
      </c>
      <c r="AF67" s="1">
        <f t="shared" si="215"/>
        <v>24896</v>
      </c>
      <c r="AG67" s="9">
        <f t="shared" si="216"/>
        <v>0.94841904761904761</v>
      </c>
    </row>
    <row r="68" spans="1:33" x14ac:dyDescent="0.25">
      <c r="A68" s="1" t="s">
        <v>33</v>
      </c>
      <c r="B68" s="1" t="s">
        <v>37</v>
      </c>
      <c r="C68" s="15">
        <v>45849</v>
      </c>
      <c r="D68" s="1">
        <v>2</v>
      </c>
      <c r="E68" s="1">
        <v>1440</v>
      </c>
      <c r="F68" s="1">
        <v>10100</v>
      </c>
      <c r="G68" s="1">
        <v>8802</v>
      </c>
      <c r="J68">
        <v>60</v>
      </c>
      <c r="M68">
        <v>90</v>
      </c>
      <c r="Q68" s="11">
        <f t="shared" si="203"/>
        <v>0</v>
      </c>
      <c r="S68" s="1">
        <f t="shared" si="204"/>
        <v>150</v>
      </c>
      <c r="T68" s="1">
        <f t="shared" si="205"/>
        <v>1290</v>
      </c>
      <c r="U68" s="1">
        <f t="shared" si="206"/>
        <v>0</v>
      </c>
      <c r="V68" s="11">
        <f t="shared" si="207"/>
        <v>1254.9386138613861</v>
      </c>
      <c r="W68" s="11">
        <f t="shared" si="208"/>
        <v>0</v>
      </c>
      <c r="X68" s="11">
        <f t="shared" si="209"/>
        <v>1254.9386138613861</v>
      </c>
      <c r="Y68" s="4">
        <f t="shared" si="210"/>
        <v>0.89583333333333337</v>
      </c>
      <c r="Z68" s="13">
        <f t="shared" si="211"/>
        <v>0.87148514851485148</v>
      </c>
      <c r="AA68" s="13">
        <f t="shared" si="212"/>
        <v>1</v>
      </c>
      <c r="AB68" s="6">
        <f t="shared" si="213"/>
        <v>0.78070544554455445</v>
      </c>
      <c r="AC68" s="10">
        <v>0.85</v>
      </c>
      <c r="AD68" s="1"/>
      <c r="AE68" s="1">
        <f t="shared" si="214"/>
        <v>10100</v>
      </c>
      <c r="AF68" s="1">
        <f t="shared" si="215"/>
        <v>8802</v>
      </c>
      <c r="AG68" s="9">
        <f t="shared" si="216"/>
        <v>0.87148514851485148</v>
      </c>
    </row>
    <row r="69" spans="1:33" x14ac:dyDescent="0.25">
      <c r="A69" s="1" t="s">
        <v>33</v>
      </c>
      <c r="B69" s="1" t="s">
        <v>37</v>
      </c>
      <c r="C69" s="15">
        <v>45850</v>
      </c>
      <c r="D69" s="1">
        <v>1</v>
      </c>
      <c r="E69" s="1">
        <v>900</v>
      </c>
      <c r="F69" s="1">
        <v>16800</v>
      </c>
      <c r="G69" s="1">
        <v>13696</v>
      </c>
      <c r="H69" s="1">
        <v>425</v>
      </c>
      <c r="Q69" s="11">
        <f t="shared" si="203"/>
        <v>53.125</v>
      </c>
      <c r="R69">
        <v>120</v>
      </c>
      <c r="S69" s="1">
        <f t="shared" ref="S69:S72" si="217">SUM(I69:N69)+R69</f>
        <v>120</v>
      </c>
      <c r="T69" s="1">
        <f t="shared" ref="T69:T72" si="218">E69-S69</f>
        <v>780</v>
      </c>
      <c r="U69" s="1">
        <f t="shared" ref="U69:U72" si="219">O69+P69</f>
        <v>0</v>
      </c>
      <c r="V69" s="11">
        <f t="shared" si="207"/>
        <v>733.71428571428567</v>
      </c>
      <c r="W69" s="11">
        <f t="shared" ref="W69:W72" si="220">Q69</f>
        <v>53.125</v>
      </c>
      <c r="X69" s="11">
        <f t="shared" ref="X69:X72" si="221">V69-W69</f>
        <v>680.58928571428567</v>
      </c>
      <c r="Y69" s="4">
        <f t="shared" ref="Y69:Y72" si="222">T69/E69</f>
        <v>0.8666666666666667</v>
      </c>
      <c r="Z69" s="13">
        <f t="shared" ref="Z69:Z72" si="223">X69/E69</f>
        <v>0.75621031746031742</v>
      </c>
      <c r="AA69" s="13">
        <f t="shared" ref="AA69:AA72" si="224">X69/V69</f>
        <v>0.92759443146417442</v>
      </c>
      <c r="AB69" s="6">
        <f t="shared" ref="AB69:AB72" si="225">Y69*Z69*AA69</f>
        <v>0.60792894889301985</v>
      </c>
      <c r="AC69" s="10">
        <v>0.85</v>
      </c>
      <c r="AE69" s="1">
        <f t="shared" si="214"/>
        <v>16800</v>
      </c>
      <c r="AF69" s="1">
        <f t="shared" si="215"/>
        <v>13696</v>
      </c>
      <c r="AG69" s="9">
        <f t="shared" si="216"/>
        <v>0.81523809523809521</v>
      </c>
    </row>
    <row r="70" spans="1:33" x14ac:dyDescent="0.25">
      <c r="A70" s="1" t="s">
        <v>33</v>
      </c>
      <c r="B70" s="1" t="s">
        <v>37</v>
      </c>
      <c r="C70" s="15">
        <v>45850</v>
      </c>
      <c r="D70" s="1">
        <v>2</v>
      </c>
      <c r="E70" s="1">
        <v>900</v>
      </c>
      <c r="F70" s="1">
        <v>4700</v>
      </c>
      <c r="G70" s="1">
        <v>3781</v>
      </c>
      <c r="J70" s="1">
        <v>60</v>
      </c>
      <c r="Q70" s="11">
        <f t="shared" si="203"/>
        <v>0</v>
      </c>
      <c r="R70">
        <v>120</v>
      </c>
      <c r="S70" s="1">
        <f t="shared" si="217"/>
        <v>180</v>
      </c>
      <c r="T70" s="1">
        <f t="shared" si="218"/>
        <v>720</v>
      </c>
      <c r="U70" s="1">
        <f t="shared" si="219"/>
        <v>0</v>
      </c>
      <c r="V70" s="11">
        <f t="shared" si="207"/>
        <v>724.02127659574467</v>
      </c>
      <c r="W70" s="11">
        <f t="shared" si="220"/>
        <v>0</v>
      </c>
      <c r="X70" s="11">
        <f t="shared" si="221"/>
        <v>724.02127659574467</v>
      </c>
      <c r="Y70" s="4">
        <f t="shared" si="222"/>
        <v>0.8</v>
      </c>
      <c r="Z70" s="13">
        <f t="shared" si="223"/>
        <v>0.80446808510638301</v>
      </c>
      <c r="AA70" s="13">
        <f t="shared" si="224"/>
        <v>1</v>
      </c>
      <c r="AB70" s="6">
        <f t="shared" si="225"/>
        <v>0.64357446808510643</v>
      </c>
      <c r="AC70" s="10">
        <v>0.85</v>
      </c>
      <c r="AE70" s="1">
        <f t="shared" si="214"/>
        <v>4700</v>
      </c>
      <c r="AF70" s="1">
        <f t="shared" si="215"/>
        <v>3781</v>
      </c>
      <c r="AG70" s="9">
        <f t="shared" si="216"/>
        <v>0.80446808510638301</v>
      </c>
    </row>
    <row r="71" spans="1:33" x14ac:dyDescent="0.25">
      <c r="A71" s="1" t="s">
        <v>33</v>
      </c>
      <c r="B71" s="1" t="s">
        <v>38</v>
      </c>
      <c r="C71" s="15">
        <v>45852</v>
      </c>
      <c r="D71" s="1">
        <v>1</v>
      </c>
      <c r="E71" s="1">
        <v>1440</v>
      </c>
      <c r="F71" s="1">
        <v>27300</v>
      </c>
      <c r="G71" s="1">
        <v>24704</v>
      </c>
      <c r="H71" s="1">
        <v>1175</v>
      </c>
      <c r="Q71" s="11">
        <f t="shared" si="203"/>
        <v>146.875</v>
      </c>
      <c r="S71" s="1">
        <f t="shared" si="217"/>
        <v>0</v>
      </c>
      <c r="T71" s="1">
        <f t="shared" si="218"/>
        <v>1440</v>
      </c>
      <c r="U71" s="1">
        <f t="shared" si="219"/>
        <v>0</v>
      </c>
      <c r="V71" s="11">
        <f t="shared" si="207"/>
        <v>1303.0681318681318</v>
      </c>
      <c r="W71" s="11">
        <f t="shared" si="220"/>
        <v>146.875</v>
      </c>
      <c r="X71" s="11">
        <f t="shared" si="221"/>
        <v>1156.1931318681318</v>
      </c>
      <c r="Y71" s="4">
        <f t="shared" si="222"/>
        <v>1</v>
      </c>
      <c r="Z71" s="13">
        <f t="shared" si="223"/>
        <v>0.80291189713064703</v>
      </c>
      <c r="AA71" s="13">
        <f t="shared" si="224"/>
        <v>0.88728524901500427</v>
      </c>
      <c r="AB71" s="6">
        <f t="shared" si="225"/>
        <v>0.71241188258267563</v>
      </c>
      <c r="AC71" s="10">
        <v>0.85</v>
      </c>
      <c r="AE71" s="1">
        <f t="shared" si="214"/>
        <v>27300</v>
      </c>
      <c r="AF71" s="1">
        <f t="shared" si="215"/>
        <v>24704</v>
      </c>
      <c r="AG71" s="9">
        <f t="shared" si="216"/>
        <v>0.90490842490842494</v>
      </c>
    </row>
    <row r="72" spans="1:33" x14ac:dyDescent="0.25">
      <c r="A72" s="1" t="s">
        <v>33</v>
      </c>
      <c r="B72" s="1" t="s">
        <v>38</v>
      </c>
      <c r="C72" s="15">
        <v>45852</v>
      </c>
      <c r="D72" s="1">
        <v>2</v>
      </c>
      <c r="E72" s="1">
        <v>1440</v>
      </c>
      <c r="F72" s="1">
        <v>10800</v>
      </c>
      <c r="G72" s="1">
        <v>10258</v>
      </c>
      <c r="Q72" s="11">
        <f t="shared" si="203"/>
        <v>0</v>
      </c>
      <c r="S72" s="1">
        <f t="shared" si="217"/>
        <v>0</v>
      </c>
      <c r="T72" s="1">
        <f t="shared" si="218"/>
        <v>1440</v>
      </c>
      <c r="U72" s="1">
        <f t="shared" si="219"/>
        <v>0</v>
      </c>
      <c r="V72" s="11">
        <f t="shared" si="207"/>
        <v>1367.7333333333333</v>
      </c>
      <c r="W72" s="11">
        <f t="shared" si="220"/>
        <v>0</v>
      </c>
      <c r="X72" s="11">
        <f t="shared" si="221"/>
        <v>1367.7333333333333</v>
      </c>
      <c r="Y72" s="4">
        <f t="shared" si="222"/>
        <v>1</v>
      </c>
      <c r="Z72" s="13">
        <f t="shared" si="223"/>
        <v>0.94981481481481478</v>
      </c>
      <c r="AA72" s="13">
        <f t="shared" si="224"/>
        <v>1</v>
      </c>
      <c r="AB72" s="6">
        <f t="shared" si="225"/>
        <v>0.94981481481481478</v>
      </c>
      <c r="AC72" s="10">
        <v>0.85</v>
      </c>
      <c r="AE72" s="1">
        <f t="shared" si="214"/>
        <v>10800</v>
      </c>
      <c r="AF72" s="1">
        <f t="shared" si="215"/>
        <v>10258</v>
      </c>
      <c r="AG72" s="9">
        <f t="shared" si="216"/>
        <v>0.94981481481481478</v>
      </c>
    </row>
    <row r="73" spans="1:33" x14ac:dyDescent="0.25">
      <c r="A73" s="1" t="s">
        <v>33</v>
      </c>
      <c r="B73" s="1" t="s">
        <v>38</v>
      </c>
      <c r="C73" s="15">
        <v>45853</v>
      </c>
      <c r="D73" s="1">
        <v>1</v>
      </c>
      <c r="E73" s="1">
        <v>1440</v>
      </c>
      <c r="F73" s="1">
        <v>28350</v>
      </c>
      <c r="G73" s="1">
        <v>26112</v>
      </c>
      <c r="H73" s="1">
        <v>1250</v>
      </c>
      <c r="Q73" s="11">
        <f t="shared" ref="Q73:Q106" si="226">H73/8</f>
        <v>156.25</v>
      </c>
      <c r="S73" s="1">
        <f t="shared" ref="S73:S78" si="227">SUM(I73:N73)+R73</f>
        <v>0</v>
      </c>
      <c r="T73" s="1">
        <f t="shared" ref="T73:T78" si="228">E73-S73</f>
        <v>1440</v>
      </c>
      <c r="U73" s="1">
        <f t="shared" ref="U73:U78" si="229">O73+P73</f>
        <v>0</v>
      </c>
      <c r="V73" s="11">
        <f t="shared" ref="V73:V82" si="230">(G73*E73)/F73</f>
        <v>1326.3238095238096</v>
      </c>
      <c r="W73" s="11">
        <f t="shared" ref="W73:W79" si="231">Q73</f>
        <v>156.25</v>
      </c>
      <c r="X73" s="11">
        <f t="shared" ref="X73:X79" si="232">V73-W73</f>
        <v>1170.0738095238096</v>
      </c>
      <c r="Y73" s="4">
        <f t="shared" ref="Y73:Y79" si="233">T73/E73</f>
        <v>1</v>
      </c>
      <c r="Z73" s="13">
        <f t="shared" ref="Z73:Z79" si="234">X73/E73</f>
        <v>0.81255125661375671</v>
      </c>
      <c r="AA73" s="13">
        <f t="shared" ref="AA73:AA79" si="235">X73/V73</f>
        <v>0.88219317267922792</v>
      </c>
      <c r="AB73" s="6">
        <f t="shared" ref="AB73:AB79" si="236">Y73*Z73*AA73</f>
        <v>0.71682717103658355</v>
      </c>
      <c r="AC73" s="10">
        <v>0.85</v>
      </c>
      <c r="AE73" s="1">
        <f t="shared" ref="AE73:AE82" si="237">F73</f>
        <v>28350</v>
      </c>
      <c r="AF73" s="1">
        <f t="shared" ref="AF73:AF82" si="238">G73</f>
        <v>26112</v>
      </c>
      <c r="AG73" s="9">
        <f t="shared" ref="AG73:AG82" si="239">AF73/AE73</f>
        <v>0.92105820105820102</v>
      </c>
    </row>
    <row r="74" spans="1:33" x14ac:dyDescent="0.25">
      <c r="A74" s="1" t="s">
        <v>33</v>
      </c>
      <c r="B74" s="1" t="s">
        <v>38</v>
      </c>
      <c r="C74" s="15">
        <v>45853</v>
      </c>
      <c r="D74" s="1">
        <v>2</v>
      </c>
      <c r="E74" s="1">
        <v>1440</v>
      </c>
      <c r="F74" s="1">
        <v>10800</v>
      </c>
      <c r="G74" s="1">
        <v>10286</v>
      </c>
      <c r="Q74" s="11">
        <f t="shared" si="226"/>
        <v>0</v>
      </c>
      <c r="S74" s="1">
        <f t="shared" si="227"/>
        <v>0</v>
      </c>
      <c r="T74" s="1">
        <f t="shared" si="228"/>
        <v>1440</v>
      </c>
      <c r="U74" s="1">
        <f t="shared" si="229"/>
        <v>0</v>
      </c>
      <c r="V74" s="11">
        <f t="shared" si="230"/>
        <v>1371.4666666666667</v>
      </c>
      <c r="W74" s="11">
        <f t="shared" si="231"/>
        <v>0</v>
      </c>
      <c r="X74" s="11">
        <f t="shared" si="232"/>
        <v>1371.4666666666667</v>
      </c>
      <c r="Y74" s="4">
        <f t="shared" si="233"/>
        <v>1</v>
      </c>
      <c r="Z74" s="13">
        <f t="shared" si="234"/>
        <v>0.95240740740740748</v>
      </c>
      <c r="AA74" s="13">
        <f t="shared" si="235"/>
        <v>1</v>
      </c>
      <c r="AB74" s="6">
        <f t="shared" si="236"/>
        <v>0.95240740740740748</v>
      </c>
      <c r="AC74" s="10">
        <v>0.85</v>
      </c>
      <c r="AE74" s="1">
        <f t="shared" si="237"/>
        <v>10800</v>
      </c>
      <c r="AF74" s="1">
        <f t="shared" si="238"/>
        <v>10286</v>
      </c>
      <c r="AG74" s="9">
        <f t="shared" si="239"/>
        <v>0.95240740740740737</v>
      </c>
    </row>
    <row r="75" spans="1:33" x14ac:dyDescent="0.25">
      <c r="A75" s="1" t="s">
        <v>33</v>
      </c>
      <c r="B75" s="1" t="s">
        <v>38</v>
      </c>
      <c r="C75" s="15">
        <v>45854</v>
      </c>
      <c r="D75" s="1">
        <v>1</v>
      </c>
      <c r="E75" s="1">
        <v>1440</v>
      </c>
      <c r="F75" s="1">
        <v>29400</v>
      </c>
      <c r="G75" s="1">
        <v>27072</v>
      </c>
      <c r="H75" s="1">
        <v>325</v>
      </c>
      <c r="Q75" s="11">
        <f t="shared" si="226"/>
        <v>40.625</v>
      </c>
      <c r="S75" s="1">
        <f t="shared" si="227"/>
        <v>0</v>
      </c>
      <c r="T75" s="1">
        <f t="shared" si="228"/>
        <v>1440</v>
      </c>
      <c r="U75" s="1">
        <f t="shared" si="229"/>
        <v>0</v>
      </c>
      <c r="V75" s="11">
        <f t="shared" si="230"/>
        <v>1325.9755102040817</v>
      </c>
      <c r="W75" s="11">
        <f t="shared" si="231"/>
        <v>40.625</v>
      </c>
      <c r="X75" s="11">
        <f t="shared" si="232"/>
        <v>1285.3505102040817</v>
      </c>
      <c r="Y75" s="4">
        <f t="shared" si="233"/>
        <v>1</v>
      </c>
      <c r="Z75" s="13">
        <f t="shared" si="234"/>
        <v>0.89260452097505671</v>
      </c>
      <c r="AA75" s="13">
        <f t="shared" si="235"/>
        <v>0.96936217925039403</v>
      </c>
      <c r="AB75" s="6">
        <f t="shared" si="236"/>
        <v>0.86525706366113497</v>
      </c>
      <c r="AC75" s="10">
        <v>0.85</v>
      </c>
      <c r="AE75" s="1">
        <f t="shared" si="237"/>
        <v>29400</v>
      </c>
      <c r="AF75" s="1">
        <f t="shared" si="238"/>
        <v>27072</v>
      </c>
      <c r="AG75" s="9">
        <f t="shared" si="239"/>
        <v>0.92081632653061229</v>
      </c>
    </row>
    <row r="76" spans="1:33" x14ac:dyDescent="0.25">
      <c r="A76" s="1" t="s">
        <v>33</v>
      </c>
      <c r="B76" s="1" t="s">
        <v>38</v>
      </c>
      <c r="C76" s="15">
        <v>45854</v>
      </c>
      <c r="D76" s="1">
        <v>2</v>
      </c>
      <c r="E76" s="1">
        <v>1440</v>
      </c>
      <c r="F76" s="1">
        <v>11400</v>
      </c>
      <c r="G76" s="1">
        <v>10233</v>
      </c>
      <c r="J76" s="1">
        <v>90</v>
      </c>
      <c r="Q76" s="11">
        <f t="shared" si="226"/>
        <v>0</v>
      </c>
      <c r="S76" s="1">
        <f t="shared" si="227"/>
        <v>90</v>
      </c>
      <c r="T76" s="1">
        <f t="shared" si="228"/>
        <v>1350</v>
      </c>
      <c r="U76" s="1">
        <f t="shared" si="229"/>
        <v>0</v>
      </c>
      <c r="V76" s="11">
        <f t="shared" si="230"/>
        <v>1292.5894736842106</v>
      </c>
      <c r="W76" s="11">
        <f t="shared" si="231"/>
        <v>0</v>
      </c>
      <c r="X76" s="11">
        <f t="shared" si="232"/>
        <v>1292.5894736842106</v>
      </c>
      <c r="Y76" s="4">
        <f t="shared" si="233"/>
        <v>0.9375</v>
      </c>
      <c r="Z76" s="13">
        <f t="shared" si="234"/>
        <v>0.89763157894736845</v>
      </c>
      <c r="AA76" s="13">
        <f t="shared" si="235"/>
        <v>1</v>
      </c>
      <c r="AB76" s="6">
        <f t="shared" si="236"/>
        <v>0.8415296052631579</v>
      </c>
      <c r="AC76" s="10">
        <v>0.85</v>
      </c>
      <c r="AE76" s="1">
        <f t="shared" si="237"/>
        <v>11400</v>
      </c>
      <c r="AF76" s="1">
        <f t="shared" si="238"/>
        <v>10233</v>
      </c>
      <c r="AG76" s="9">
        <f t="shared" si="239"/>
        <v>0.89763157894736845</v>
      </c>
    </row>
    <row r="77" spans="1:33" x14ac:dyDescent="0.25">
      <c r="A77" s="1" t="s">
        <v>33</v>
      </c>
      <c r="B77" s="1" t="s">
        <v>38</v>
      </c>
      <c r="C77" s="15">
        <v>45855</v>
      </c>
      <c r="D77" s="1">
        <v>1</v>
      </c>
      <c r="E77" s="1">
        <v>1440</v>
      </c>
      <c r="F77" s="1">
        <v>29400</v>
      </c>
      <c r="G77" s="1">
        <v>28096</v>
      </c>
      <c r="H77" s="1">
        <v>450</v>
      </c>
      <c r="Q77" s="11">
        <f t="shared" si="226"/>
        <v>56.25</v>
      </c>
      <c r="S77" s="1">
        <f t="shared" si="227"/>
        <v>0</v>
      </c>
      <c r="T77" s="1">
        <f t="shared" si="228"/>
        <v>1440</v>
      </c>
      <c r="U77" s="1">
        <f t="shared" si="229"/>
        <v>0</v>
      </c>
      <c r="V77" s="11">
        <f t="shared" si="230"/>
        <v>1376.130612244898</v>
      </c>
      <c r="W77" s="11">
        <f t="shared" si="231"/>
        <v>56.25</v>
      </c>
      <c r="X77" s="11">
        <f t="shared" si="232"/>
        <v>1319.880612244898</v>
      </c>
      <c r="Y77" s="4">
        <f t="shared" si="233"/>
        <v>1</v>
      </c>
      <c r="Z77" s="13">
        <f t="shared" si="234"/>
        <v>0.91658375850340135</v>
      </c>
      <c r="AA77" s="13">
        <f t="shared" si="235"/>
        <v>0.95912451950455579</v>
      </c>
      <c r="AB77" s="6">
        <f t="shared" si="236"/>
        <v>0.87911795696025463</v>
      </c>
      <c r="AC77" s="10">
        <v>0.85</v>
      </c>
      <c r="AE77" s="1">
        <f t="shared" si="237"/>
        <v>29400</v>
      </c>
      <c r="AF77" s="1">
        <f t="shared" si="238"/>
        <v>28096</v>
      </c>
      <c r="AG77" s="9">
        <f t="shared" si="239"/>
        <v>0.95564625850340135</v>
      </c>
    </row>
    <row r="78" spans="1:33" x14ac:dyDescent="0.25">
      <c r="A78" s="1" t="s">
        <v>33</v>
      </c>
      <c r="B78" s="1" t="s">
        <v>38</v>
      </c>
      <c r="C78" s="15">
        <v>45855</v>
      </c>
      <c r="D78" s="1">
        <v>2</v>
      </c>
      <c r="E78" s="1">
        <v>1440</v>
      </c>
      <c r="F78" s="1">
        <v>8400</v>
      </c>
      <c r="G78" s="1">
        <v>7866</v>
      </c>
      <c r="Q78" s="11">
        <f t="shared" si="226"/>
        <v>0</v>
      </c>
      <c r="S78" s="1">
        <f t="shared" si="227"/>
        <v>0</v>
      </c>
      <c r="T78" s="1">
        <f t="shared" si="228"/>
        <v>1440</v>
      </c>
      <c r="U78" s="1">
        <f t="shared" si="229"/>
        <v>0</v>
      </c>
      <c r="V78" s="11">
        <f t="shared" si="230"/>
        <v>1348.4571428571428</v>
      </c>
      <c r="W78" s="11">
        <f t="shared" si="231"/>
        <v>0</v>
      </c>
      <c r="X78" s="11">
        <f t="shared" si="232"/>
        <v>1348.4571428571428</v>
      </c>
      <c r="Y78" s="4">
        <f t="shared" si="233"/>
        <v>1</v>
      </c>
      <c r="Z78" s="13">
        <f t="shared" si="234"/>
        <v>0.93642857142857139</v>
      </c>
      <c r="AA78" s="13">
        <f t="shared" si="235"/>
        <v>1</v>
      </c>
      <c r="AB78" s="6">
        <f t="shared" si="236"/>
        <v>0.93642857142857139</v>
      </c>
      <c r="AC78" s="10">
        <v>0.85</v>
      </c>
      <c r="AE78" s="1">
        <f t="shared" si="237"/>
        <v>8400</v>
      </c>
      <c r="AF78" s="1">
        <f t="shared" si="238"/>
        <v>7866</v>
      </c>
      <c r="AG78" s="9">
        <f t="shared" si="239"/>
        <v>0.93642857142857139</v>
      </c>
    </row>
    <row r="79" spans="1:33" x14ac:dyDescent="0.25">
      <c r="A79" s="1" t="s">
        <v>33</v>
      </c>
      <c r="B79" s="1" t="s">
        <v>38</v>
      </c>
      <c r="C79" s="15">
        <v>45856</v>
      </c>
      <c r="D79" s="1">
        <v>1</v>
      </c>
      <c r="E79" s="1">
        <v>1440</v>
      </c>
      <c r="F79" s="1">
        <v>29400</v>
      </c>
      <c r="G79" s="1">
        <v>26432</v>
      </c>
      <c r="H79" s="1">
        <v>175</v>
      </c>
      <c r="N79">
        <v>90</v>
      </c>
      <c r="Q79" s="11">
        <f t="shared" si="226"/>
        <v>21.875</v>
      </c>
      <c r="S79" s="1">
        <f t="shared" ref="S79:S82" si="240">SUM(I79:N79)+R79</f>
        <v>90</v>
      </c>
      <c r="T79" s="1">
        <f t="shared" ref="T79:T82" si="241">E79-S79</f>
        <v>1350</v>
      </c>
      <c r="U79" s="1">
        <f t="shared" ref="U79:U82" si="242">O79+P79</f>
        <v>0</v>
      </c>
      <c r="V79" s="11">
        <f t="shared" si="230"/>
        <v>1294.6285714285714</v>
      </c>
      <c r="W79" s="11">
        <f t="shared" si="231"/>
        <v>21.875</v>
      </c>
      <c r="X79" s="11">
        <f t="shared" si="232"/>
        <v>1272.7535714285714</v>
      </c>
      <c r="Y79" s="4">
        <f t="shared" si="233"/>
        <v>0.9375</v>
      </c>
      <c r="Z79" s="13">
        <f t="shared" si="234"/>
        <v>0.88385664682539677</v>
      </c>
      <c r="AA79" s="13">
        <f t="shared" si="235"/>
        <v>0.98310326182909602</v>
      </c>
      <c r="AB79" s="6">
        <f t="shared" si="236"/>
        <v>0.81461470545316395</v>
      </c>
      <c r="AC79" s="10">
        <v>0.85</v>
      </c>
      <c r="AE79" s="1">
        <f t="shared" si="237"/>
        <v>29400</v>
      </c>
      <c r="AF79" s="1">
        <f t="shared" si="238"/>
        <v>26432</v>
      </c>
      <c r="AG79" s="9">
        <f t="shared" si="239"/>
        <v>0.8990476190476191</v>
      </c>
    </row>
    <row r="80" spans="1:33" x14ac:dyDescent="0.25">
      <c r="A80" s="1" t="s">
        <v>33</v>
      </c>
      <c r="B80" s="1" t="s">
        <v>38</v>
      </c>
      <c r="C80" s="15">
        <v>45856</v>
      </c>
      <c r="D80" s="1">
        <v>2</v>
      </c>
      <c r="E80" s="1">
        <v>1440</v>
      </c>
      <c r="F80" s="1">
        <v>8400</v>
      </c>
      <c r="G80" s="1">
        <v>7410</v>
      </c>
      <c r="N80">
        <v>90</v>
      </c>
      <c r="Q80" s="11">
        <f t="shared" si="226"/>
        <v>0</v>
      </c>
      <c r="S80" s="1">
        <f t="shared" si="240"/>
        <v>90</v>
      </c>
      <c r="T80" s="1">
        <f t="shared" si="241"/>
        <v>1350</v>
      </c>
      <c r="U80" s="1">
        <f t="shared" si="242"/>
        <v>0</v>
      </c>
      <c r="V80" s="11">
        <f t="shared" si="230"/>
        <v>1270.2857142857142</v>
      </c>
      <c r="W80" s="11">
        <f t="shared" ref="W80:W82" si="243">Q80</f>
        <v>0</v>
      </c>
      <c r="X80" s="11">
        <f t="shared" ref="X80:X82" si="244">V80-W80</f>
        <v>1270.2857142857142</v>
      </c>
      <c r="Y80" s="4">
        <f t="shared" ref="Y80:Y82" si="245">T80/E80</f>
        <v>0.9375</v>
      </c>
      <c r="Z80" s="13">
        <f t="shared" ref="Z80:Z82" si="246">X80/E80</f>
        <v>0.88214285714285712</v>
      </c>
      <c r="AA80" s="13">
        <f t="shared" ref="AA80:AA82" si="247">X80/V80</f>
        <v>1</v>
      </c>
      <c r="AB80" s="6">
        <f t="shared" ref="AB80:AB82" si="248">Y80*Z80*AA80</f>
        <v>0.8270089285714286</v>
      </c>
      <c r="AC80" s="10">
        <v>0.85</v>
      </c>
      <c r="AE80" s="1">
        <f t="shared" si="237"/>
        <v>8400</v>
      </c>
      <c r="AF80" s="1">
        <f t="shared" si="238"/>
        <v>7410</v>
      </c>
      <c r="AG80" s="9">
        <f t="shared" si="239"/>
        <v>0.88214285714285712</v>
      </c>
    </row>
    <row r="81" spans="1:33" x14ac:dyDescent="0.25">
      <c r="A81" s="1" t="s">
        <v>33</v>
      </c>
      <c r="B81" s="1" t="s">
        <v>38</v>
      </c>
      <c r="C81" s="15">
        <v>45857</v>
      </c>
      <c r="D81" s="1">
        <v>1</v>
      </c>
      <c r="E81" s="1">
        <v>900</v>
      </c>
      <c r="F81" s="1">
        <v>18200</v>
      </c>
      <c r="G81" s="1">
        <v>17536</v>
      </c>
      <c r="H81" s="1">
        <v>75</v>
      </c>
      <c r="Q81" s="11">
        <f t="shared" si="226"/>
        <v>9.375</v>
      </c>
      <c r="R81">
        <v>120</v>
      </c>
      <c r="S81" s="1">
        <f t="shared" si="240"/>
        <v>120</v>
      </c>
      <c r="T81" s="1">
        <f t="shared" si="241"/>
        <v>780</v>
      </c>
      <c r="U81" s="1">
        <f t="shared" si="242"/>
        <v>0</v>
      </c>
      <c r="V81" s="11">
        <f t="shared" si="230"/>
        <v>867.16483516483515</v>
      </c>
      <c r="W81" s="11">
        <f t="shared" si="243"/>
        <v>9.375</v>
      </c>
      <c r="X81" s="11">
        <f t="shared" si="244"/>
        <v>857.78983516483515</v>
      </c>
      <c r="Y81" s="4">
        <f t="shared" si="245"/>
        <v>0.8666666666666667</v>
      </c>
      <c r="Z81" s="13">
        <f t="shared" si="246"/>
        <v>0.95309981684981682</v>
      </c>
      <c r="AA81" s="13">
        <f t="shared" si="247"/>
        <v>0.98918890663017034</v>
      </c>
      <c r="AB81" s="6">
        <f t="shared" si="248"/>
        <v>0.81708966364054114</v>
      </c>
      <c r="AC81" s="10">
        <v>0.85</v>
      </c>
      <c r="AE81" s="1">
        <f t="shared" si="237"/>
        <v>18200</v>
      </c>
      <c r="AF81" s="1">
        <f t="shared" si="238"/>
        <v>17536</v>
      </c>
      <c r="AG81" s="9">
        <f t="shared" si="239"/>
        <v>0.96351648351648356</v>
      </c>
    </row>
    <row r="82" spans="1:33" x14ac:dyDescent="0.25">
      <c r="A82" s="1" t="s">
        <v>33</v>
      </c>
      <c r="B82" s="1" t="s">
        <v>38</v>
      </c>
      <c r="C82" s="15">
        <v>45857</v>
      </c>
      <c r="D82" s="1">
        <v>2</v>
      </c>
      <c r="E82" s="1">
        <v>900</v>
      </c>
      <c r="F82" s="1">
        <v>5100</v>
      </c>
      <c r="G82" s="1">
        <v>4263</v>
      </c>
      <c r="Q82" s="11">
        <f t="shared" si="226"/>
        <v>0</v>
      </c>
      <c r="R82">
        <v>120</v>
      </c>
      <c r="S82" s="1">
        <f t="shared" si="240"/>
        <v>120</v>
      </c>
      <c r="T82" s="1">
        <f t="shared" si="241"/>
        <v>780</v>
      </c>
      <c r="U82" s="1">
        <f t="shared" si="242"/>
        <v>0</v>
      </c>
      <c r="V82" s="11">
        <f t="shared" si="230"/>
        <v>752.29411764705878</v>
      </c>
      <c r="W82" s="11">
        <f t="shared" si="243"/>
        <v>0</v>
      </c>
      <c r="X82" s="11">
        <f t="shared" si="244"/>
        <v>752.29411764705878</v>
      </c>
      <c r="Y82" s="4">
        <f t="shared" si="245"/>
        <v>0.8666666666666667</v>
      </c>
      <c r="Z82" s="13">
        <f t="shared" si="246"/>
        <v>0.83588235294117641</v>
      </c>
      <c r="AA82" s="13">
        <f t="shared" si="247"/>
        <v>1</v>
      </c>
      <c r="AB82" s="6">
        <f t="shared" si="248"/>
        <v>0.72443137254901957</v>
      </c>
      <c r="AC82" s="10">
        <v>0.85</v>
      </c>
      <c r="AE82" s="1">
        <f t="shared" si="237"/>
        <v>5100</v>
      </c>
      <c r="AF82" s="1">
        <f t="shared" si="238"/>
        <v>4263</v>
      </c>
      <c r="AG82" s="9">
        <f t="shared" si="239"/>
        <v>0.83588235294117652</v>
      </c>
    </row>
    <row r="83" spans="1:33" x14ac:dyDescent="0.25">
      <c r="A83" s="1" t="s">
        <v>33</v>
      </c>
      <c r="B83" s="1" t="s">
        <v>39</v>
      </c>
      <c r="C83" s="15">
        <v>45859</v>
      </c>
      <c r="D83" s="1">
        <v>1</v>
      </c>
      <c r="E83" s="1">
        <v>1440</v>
      </c>
      <c r="F83" s="1">
        <v>29400</v>
      </c>
      <c r="G83" s="1">
        <v>21664</v>
      </c>
      <c r="H83" s="1">
        <v>1150</v>
      </c>
      <c r="Q83" s="11">
        <f t="shared" si="226"/>
        <v>143.75</v>
      </c>
      <c r="S83" s="1">
        <f t="shared" ref="S83:S106" si="249">SUM(I83:N83)+R83</f>
        <v>0</v>
      </c>
      <c r="T83" s="1">
        <f t="shared" ref="T83:T106" si="250">E83-S83</f>
        <v>1440</v>
      </c>
      <c r="U83" s="1">
        <f t="shared" ref="U83:U106" si="251">O83+P83</f>
        <v>0</v>
      </c>
      <c r="V83" s="11">
        <f t="shared" ref="V83:V106" si="252">(G83*E83)/F83</f>
        <v>1061.0938775510203</v>
      </c>
      <c r="W83" s="11">
        <f t="shared" ref="W83:W106" si="253">Q83</f>
        <v>143.75</v>
      </c>
      <c r="X83" s="11">
        <f t="shared" ref="X83:X106" si="254">V83-W83</f>
        <v>917.34387755102034</v>
      </c>
      <c r="Y83" s="4">
        <f t="shared" ref="Y83:Y106" si="255">T83/E83</f>
        <v>1</v>
      </c>
      <c r="Z83" s="13">
        <f t="shared" ref="Z83:Z106" si="256">X83/E83</f>
        <v>0.6370443594104308</v>
      </c>
      <c r="AA83" s="13">
        <f t="shared" ref="AA83:AA106" si="257">X83/V83</f>
        <v>0.86452659558099454</v>
      </c>
      <c r="AB83" s="6">
        <f t="shared" ref="AB83:AB106" si="258">Y83*Z83*AA83</f>
        <v>0.5507417912751752</v>
      </c>
      <c r="AC83" s="10">
        <v>0.85</v>
      </c>
      <c r="AE83" s="1">
        <f t="shared" ref="AE83:AE106" si="259">F83</f>
        <v>29400</v>
      </c>
      <c r="AF83" s="1">
        <f t="shared" ref="AF83:AF106" si="260">G83</f>
        <v>21664</v>
      </c>
      <c r="AG83" s="9">
        <f t="shared" ref="AG83:AG106" si="261">AF83/AE83</f>
        <v>0.73687074829931976</v>
      </c>
    </row>
    <row r="84" spans="1:33" x14ac:dyDescent="0.25">
      <c r="A84" s="1" t="s">
        <v>33</v>
      </c>
      <c r="B84" s="1" t="s">
        <v>39</v>
      </c>
      <c r="C84" s="15">
        <v>45859</v>
      </c>
      <c r="D84" s="1" t="s">
        <v>40</v>
      </c>
      <c r="E84" s="1">
        <v>1440</v>
      </c>
      <c r="F84" s="1">
        <v>29400</v>
      </c>
      <c r="G84" s="1">
        <v>21664</v>
      </c>
      <c r="H84">
        <v>2300</v>
      </c>
      <c r="Q84" s="11">
        <f t="shared" si="226"/>
        <v>287.5</v>
      </c>
      <c r="S84" s="1">
        <f t="shared" si="249"/>
        <v>0</v>
      </c>
      <c r="T84" s="1">
        <f t="shared" si="250"/>
        <v>1440</v>
      </c>
      <c r="U84" s="1">
        <f t="shared" si="251"/>
        <v>0</v>
      </c>
      <c r="V84" s="11">
        <f t="shared" si="252"/>
        <v>1061.0938775510203</v>
      </c>
      <c r="W84" s="11">
        <f t="shared" si="253"/>
        <v>287.5</v>
      </c>
      <c r="X84" s="11">
        <f t="shared" si="254"/>
        <v>773.59387755102034</v>
      </c>
      <c r="Y84" s="4">
        <f t="shared" si="255"/>
        <v>1</v>
      </c>
      <c r="Z84" s="13">
        <f t="shared" si="256"/>
        <v>0.53721797052154185</v>
      </c>
      <c r="AA84" s="13">
        <f t="shared" si="257"/>
        <v>0.72905319116198919</v>
      </c>
      <c r="AB84" s="6">
        <f t="shared" si="258"/>
        <v>0.39166047575829754</v>
      </c>
      <c r="AC84" s="10">
        <v>0.85</v>
      </c>
      <c r="AE84" s="1">
        <f t="shared" si="259"/>
        <v>29400</v>
      </c>
      <c r="AF84" s="1">
        <f t="shared" si="260"/>
        <v>21664</v>
      </c>
      <c r="AG84" s="9">
        <f t="shared" si="261"/>
        <v>0.73687074829931976</v>
      </c>
    </row>
    <row r="85" spans="1:33" x14ac:dyDescent="0.25">
      <c r="A85" s="1" t="s">
        <v>33</v>
      </c>
      <c r="B85" s="1" t="s">
        <v>39</v>
      </c>
      <c r="C85" s="15">
        <v>45859</v>
      </c>
      <c r="D85" s="1">
        <v>2</v>
      </c>
      <c r="E85" s="1">
        <v>1440</v>
      </c>
      <c r="F85" s="1">
        <v>8400</v>
      </c>
      <c r="G85" s="1">
        <v>7731</v>
      </c>
      <c r="Q85" s="11">
        <f t="shared" si="226"/>
        <v>0</v>
      </c>
      <c r="S85" s="1">
        <f t="shared" si="249"/>
        <v>0</v>
      </c>
      <c r="T85" s="1">
        <f t="shared" si="250"/>
        <v>1440</v>
      </c>
      <c r="U85" s="1">
        <f t="shared" si="251"/>
        <v>0</v>
      </c>
      <c r="V85" s="11">
        <f t="shared" si="252"/>
        <v>1325.3142857142857</v>
      </c>
      <c r="W85" s="11">
        <f t="shared" si="253"/>
        <v>0</v>
      </c>
      <c r="X85" s="11">
        <f t="shared" si="254"/>
        <v>1325.3142857142857</v>
      </c>
      <c r="Y85" s="4">
        <f t="shared" si="255"/>
        <v>1</v>
      </c>
      <c r="Z85" s="13">
        <f t="shared" si="256"/>
        <v>0.92035714285714287</v>
      </c>
      <c r="AA85" s="13">
        <f t="shared" si="257"/>
        <v>1</v>
      </c>
      <c r="AB85" s="6">
        <f t="shared" si="258"/>
        <v>0.92035714285714287</v>
      </c>
      <c r="AC85" s="10">
        <v>0.85</v>
      </c>
      <c r="AE85" s="1">
        <f t="shared" si="259"/>
        <v>8400</v>
      </c>
      <c r="AF85" s="1">
        <f t="shared" si="260"/>
        <v>7731</v>
      </c>
      <c r="AG85" s="9">
        <f t="shared" si="261"/>
        <v>0.92035714285714287</v>
      </c>
    </row>
    <row r="86" spans="1:33" x14ac:dyDescent="0.25">
      <c r="A86" s="1" t="s">
        <v>33</v>
      </c>
      <c r="B86" s="1" t="s">
        <v>39</v>
      </c>
      <c r="C86" s="15">
        <v>45860</v>
      </c>
      <c r="D86" s="1">
        <v>1</v>
      </c>
      <c r="E86" s="1">
        <v>1440</v>
      </c>
      <c r="F86" s="1">
        <v>29400</v>
      </c>
      <c r="G86" s="1">
        <v>27936</v>
      </c>
      <c r="H86" s="1">
        <v>525</v>
      </c>
      <c r="Q86" s="11">
        <f t="shared" si="226"/>
        <v>65.625</v>
      </c>
      <c r="S86" s="1">
        <f t="shared" si="249"/>
        <v>0</v>
      </c>
      <c r="T86" s="1">
        <f t="shared" si="250"/>
        <v>1440</v>
      </c>
      <c r="U86" s="1">
        <f t="shared" si="251"/>
        <v>0</v>
      </c>
      <c r="V86" s="11">
        <f t="shared" si="252"/>
        <v>1368.2938775510204</v>
      </c>
      <c r="W86" s="11">
        <f t="shared" si="253"/>
        <v>65.625</v>
      </c>
      <c r="X86" s="11">
        <f t="shared" si="254"/>
        <v>1302.6688775510204</v>
      </c>
      <c r="Y86" s="4">
        <f t="shared" si="255"/>
        <v>1</v>
      </c>
      <c r="Z86" s="13">
        <f t="shared" si="256"/>
        <v>0.90463116496598639</v>
      </c>
      <c r="AA86" s="13">
        <f t="shared" si="257"/>
        <v>0.95203881192726236</v>
      </c>
      <c r="AB86" s="6">
        <f t="shared" si="258"/>
        <v>0.86124397952659293</v>
      </c>
      <c r="AC86" s="10">
        <v>0.85</v>
      </c>
      <c r="AE86" s="1">
        <f t="shared" si="259"/>
        <v>29400</v>
      </c>
      <c r="AF86" s="1">
        <f t="shared" si="260"/>
        <v>27936</v>
      </c>
      <c r="AG86" s="9">
        <f t="shared" si="261"/>
        <v>0.95020408163265302</v>
      </c>
    </row>
    <row r="87" spans="1:33" x14ac:dyDescent="0.25">
      <c r="A87" s="1" t="s">
        <v>33</v>
      </c>
      <c r="B87" s="1" t="s">
        <v>39</v>
      </c>
      <c r="C87" s="15">
        <v>45860</v>
      </c>
      <c r="D87" s="1" t="s">
        <v>40</v>
      </c>
      <c r="E87" s="1">
        <v>1440</v>
      </c>
      <c r="F87" s="1">
        <v>29400</v>
      </c>
      <c r="G87" s="1">
        <v>27936</v>
      </c>
      <c r="Q87" s="11">
        <f t="shared" si="226"/>
        <v>0</v>
      </c>
      <c r="S87" s="1">
        <f t="shared" si="249"/>
        <v>0</v>
      </c>
      <c r="T87" s="1">
        <f t="shared" si="250"/>
        <v>1440</v>
      </c>
      <c r="U87" s="1">
        <f t="shared" si="251"/>
        <v>0</v>
      </c>
      <c r="V87" s="11">
        <f t="shared" si="252"/>
        <v>1368.2938775510204</v>
      </c>
      <c r="W87" s="11">
        <f t="shared" si="253"/>
        <v>0</v>
      </c>
      <c r="X87" s="11">
        <f t="shared" si="254"/>
        <v>1368.2938775510204</v>
      </c>
      <c r="Y87" s="4">
        <f t="shared" si="255"/>
        <v>1</v>
      </c>
      <c r="Z87" s="13">
        <f t="shared" si="256"/>
        <v>0.95020408163265302</v>
      </c>
      <c r="AA87" s="13">
        <f t="shared" si="257"/>
        <v>1</v>
      </c>
      <c r="AB87" s="6">
        <f t="shared" si="258"/>
        <v>0.95020408163265302</v>
      </c>
      <c r="AC87" s="10">
        <v>0.85</v>
      </c>
      <c r="AE87" s="1">
        <f t="shared" si="259"/>
        <v>29400</v>
      </c>
      <c r="AF87" s="1">
        <f t="shared" si="260"/>
        <v>27936</v>
      </c>
      <c r="AG87" s="9">
        <f t="shared" si="261"/>
        <v>0.95020408163265302</v>
      </c>
    </row>
    <row r="88" spans="1:33" x14ac:dyDescent="0.25">
      <c r="A88" s="1" t="s">
        <v>33</v>
      </c>
      <c r="B88" s="1" t="s">
        <v>39</v>
      </c>
      <c r="C88" s="15">
        <v>45860</v>
      </c>
      <c r="D88" s="1">
        <v>2</v>
      </c>
      <c r="E88" s="1">
        <v>1440</v>
      </c>
      <c r="F88" s="1">
        <v>8400</v>
      </c>
      <c r="G88" s="1">
        <v>6980</v>
      </c>
      <c r="H88" s="1">
        <v>200</v>
      </c>
      <c r="N88">
        <v>120</v>
      </c>
      <c r="Q88" s="11">
        <f t="shared" si="226"/>
        <v>25</v>
      </c>
      <c r="S88" s="1">
        <f t="shared" si="249"/>
        <v>120</v>
      </c>
      <c r="T88" s="1">
        <f t="shared" si="250"/>
        <v>1320</v>
      </c>
      <c r="U88" s="1">
        <f t="shared" si="251"/>
        <v>0</v>
      </c>
      <c r="V88" s="11">
        <f t="shared" si="252"/>
        <v>1196.5714285714287</v>
      </c>
      <c r="W88" s="11">
        <f t="shared" si="253"/>
        <v>25</v>
      </c>
      <c r="X88" s="11">
        <f t="shared" si="254"/>
        <v>1171.5714285714287</v>
      </c>
      <c r="Y88" s="4">
        <f t="shared" si="255"/>
        <v>0.91666666666666663</v>
      </c>
      <c r="Z88" s="13">
        <f t="shared" si="256"/>
        <v>0.81359126984126995</v>
      </c>
      <c r="AA88" s="13">
        <f t="shared" si="257"/>
        <v>0.97910697230181476</v>
      </c>
      <c r="AB88" s="6">
        <f t="shared" si="258"/>
        <v>0.73021014449668498</v>
      </c>
      <c r="AC88" s="10">
        <v>0.85</v>
      </c>
      <c r="AE88" s="1">
        <f t="shared" si="259"/>
        <v>8400</v>
      </c>
      <c r="AF88" s="1">
        <f t="shared" si="260"/>
        <v>6980</v>
      </c>
      <c r="AG88" s="9">
        <f t="shared" si="261"/>
        <v>0.830952380952381</v>
      </c>
    </row>
    <row r="89" spans="1:33" x14ac:dyDescent="0.25">
      <c r="A89" s="1" t="s">
        <v>33</v>
      </c>
      <c r="B89" s="1" t="s">
        <v>39</v>
      </c>
      <c r="C89" s="15">
        <v>45861</v>
      </c>
      <c r="D89" s="1">
        <v>1</v>
      </c>
      <c r="E89" s="1">
        <v>1440</v>
      </c>
      <c r="F89" s="1">
        <v>29400</v>
      </c>
      <c r="G89" s="1">
        <v>26304</v>
      </c>
      <c r="H89" s="1">
        <v>1450</v>
      </c>
      <c r="Q89" s="11">
        <f t="shared" si="226"/>
        <v>181.25</v>
      </c>
      <c r="S89" s="1">
        <f t="shared" si="249"/>
        <v>0</v>
      </c>
      <c r="T89" s="1">
        <f t="shared" si="250"/>
        <v>1440</v>
      </c>
      <c r="U89" s="1">
        <f t="shared" si="251"/>
        <v>0</v>
      </c>
      <c r="V89" s="11">
        <f t="shared" si="252"/>
        <v>1288.3591836734695</v>
      </c>
      <c r="W89" s="11">
        <f t="shared" si="253"/>
        <v>181.25</v>
      </c>
      <c r="X89" s="11">
        <f t="shared" si="254"/>
        <v>1107.1091836734695</v>
      </c>
      <c r="Y89" s="4">
        <f t="shared" si="255"/>
        <v>1</v>
      </c>
      <c r="Z89" s="13">
        <f t="shared" si="256"/>
        <v>0.7688258219954649</v>
      </c>
      <c r="AA89" s="13">
        <f t="shared" si="257"/>
        <v>0.85931718243106248</v>
      </c>
      <c r="AB89" s="6">
        <f t="shared" si="258"/>
        <v>0.6606652391373885</v>
      </c>
      <c r="AC89" s="10">
        <v>0.85</v>
      </c>
      <c r="AE89" s="1">
        <f t="shared" si="259"/>
        <v>29400</v>
      </c>
      <c r="AF89" s="1">
        <f t="shared" si="260"/>
        <v>26304</v>
      </c>
      <c r="AG89" s="9">
        <f t="shared" si="261"/>
        <v>0.89469387755102037</v>
      </c>
    </row>
    <row r="90" spans="1:33" x14ac:dyDescent="0.25">
      <c r="A90" s="1" t="s">
        <v>33</v>
      </c>
      <c r="B90" s="1" t="s">
        <v>39</v>
      </c>
      <c r="C90" s="15">
        <v>45861</v>
      </c>
      <c r="D90" s="1" t="s">
        <v>40</v>
      </c>
      <c r="E90" s="1">
        <v>1440</v>
      </c>
      <c r="F90" s="1">
        <v>29400</v>
      </c>
      <c r="G90" s="1">
        <v>26304</v>
      </c>
      <c r="H90" s="1">
        <v>1100</v>
      </c>
      <c r="Q90" s="11">
        <f t="shared" si="226"/>
        <v>137.5</v>
      </c>
      <c r="S90" s="1">
        <f t="shared" si="249"/>
        <v>0</v>
      </c>
      <c r="T90" s="1">
        <f t="shared" si="250"/>
        <v>1440</v>
      </c>
      <c r="U90" s="1">
        <f t="shared" si="251"/>
        <v>0</v>
      </c>
      <c r="V90" s="11">
        <f t="shared" si="252"/>
        <v>1288.3591836734695</v>
      </c>
      <c r="W90" s="11">
        <f t="shared" si="253"/>
        <v>137.5</v>
      </c>
      <c r="X90" s="11">
        <f t="shared" si="254"/>
        <v>1150.8591836734695</v>
      </c>
      <c r="Y90" s="4">
        <f t="shared" si="255"/>
        <v>1</v>
      </c>
      <c r="Z90" s="13">
        <f t="shared" si="256"/>
        <v>0.79920776643990932</v>
      </c>
      <c r="AA90" s="13">
        <f t="shared" si="257"/>
        <v>0.89327510391321985</v>
      </c>
      <c r="AB90" s="6">
        <f t="shared" si="258"/>
        <v>0.71391240061486239</v>
      </c>
      <c r="AC90" s="10">
        <v>0.85</v>
      </c>
      <c r="AE90" s="1">
        <f t="shared" si="259"/>
        <v>29400</v>
      </c>
      <c r="AF90" s="1">
        <f t="shared" si="260"/>
        <v>26304</v>
      </c>
      <c r="AG90" s="9">
        <f t="shared" si="261"/>
        <v>0.89469387755102037</v>
      </c>
    </row>
    <row r="91" spans="1:33" x14ac:dyDescent="0.25">
      <c r="A91" s="1" t="s">
        <v>33</v>
      </c>
      <c r="B91" s="1" t="s">
        <v>39</v>
      </c>
      <c r="C91" s="15">
        <v>45861</v>
      </c>
      <c r="D91" s="1">
        <v>2</v>
      </c>
      <c r="E91" s="1">
        <v>1440</v>
      </c>
      <c r="F91" s="1">
        <v>6750</v>
      </c>
      <c r="G91" s="1">
        <v>6428</v>
      </c>
      <c r="J91" s="1">
        <v>60</v>
      </c>
      <c r="Q91" s="11">
        <f t="shared" si="226"/>
        <v>0</v>
      </c>
      <c r="S91" s="1">
        <f t="shared" si="249"/>
        <v>60</v>
      </c>
      <c r="T91" s="1">
        <f t="shared" si="250"/>
        <v>1380</v>
      </c>
      <c r="U91" s="1">
        <f t="shared" si="251"/>
        <v>0</v>
      </c>
      <c r="V91" s="11">
        <f t="shared" si="252"/>
        <v>1371.3066666666666</v>
      </c>
      <c r="W91" s="11">
        <f t="shared" si="253"/>
        <v>0</v>
      </c>
      <c r="X91" s="11">
        <f t="shared" si="254"/>
        <v>1371.3066666666666</v>
      </c>
      <c r="Y91" s="4">
        <f t="shared" si="255"/>
        <v>0.95833333333333337</v>
      </c>
      <c r="Z91" s="13">
        <f t="shared" si="256"/>
        <v>0.95229629629629631</v>
      </c>
      <c r="AA91" s="13">
        <f t="shared" si="257"/>
        <v>1</v>
      </c>
      <c r="AB91" s="6">
        <f t="shared" si="258"/>
        <v>0.91261728395061736</v>
      </c>
      <c r="AC91" s="10">
        <v>0.85</v>
      </c>
      <c r="AE91" s="1">
        <f t="shared" si="259"/>
        <v>6750</v>
      </c>
      <c r="AF91" s="1">
        <f t="shared" si="260"/>
        <v>6428</v>
      </c>
      <c r="AG91" s="9">
        <f t="shared" si="261"/>
        <v>0.95229629629629631</v>
      </c>
    </row>
    <row r="92" spans="1:33" x14ac:dyDescent="0.25">
      <c r="A92" s="1" t="s">
        <v>33</v>
      </c>
      <c r="B92" s="1" t="s">
        <v>39</v>
      </c>
      <c r="C92" s="15">
        <v>45862</v>
      </c>
      <c r="D92" s="1">
        <v>1</v>
      </c>
      <c r="E92" s="1">
        <v>1440</v>
      </c>
      <c r="F92" s="1">
        <v>29400</v>
      </c>
      <c r="G92" s="1">
        <v>24864</v>
      </c>
      <c r="H92" s="1">
        <v>775</v>
      </c>
      <c r="I92" s="1">
        <v>120</v>
      </c>
      <c r="Q92" s="11">
        <f t="shared" si="226"/>
        <v>96.875</v>
      </c>
      <c r="S92" s="1">
        <f t="shared" si="249"/>
        <v>120</v>
      </c>
      <c r="T92" s="1">
        <f t="shared" si="250"/>
        <v>1320</v>
      </c>
      <c r="U92" s="1">
        <f t="shared" si="251"/>
        <v>0</v>
      </c>
      <c r="V92" s="11">
        <f t="shared" si="252"/>
        <v>1217.8285714285714</v>
      </c>
      <c r="W92" s="11">
        <f t="shared" si="253"/>
        <v>96.875</v>
      </c>
      <c r="X92" s="11">
        <f t="shared" si="254"/>
        <v>1120.9535714285714</v>
      </c>
      <c r="Y92" s="4">
        <f t="shared" si="255"/>
        <v>0.91666666666666663</v>
      </c>
      <c r="Z92" s="13">
        <f t="shared" si="256"/>
        <v>0.77843998015873017</v>
      </c>
      <c r="AA92" s="13">
        <f t="shared" si="257"/>
        <v>0.92045267924174179</v>
      </c>
      <c r="AB92" s="6">
        <f t="shared" si="258"/>
        <v>0.65680740158549211</v>
      </c>
      <c r="AC92" s="10">
        <v>0.85</v>
      </c>
      <c r="AE92" s="1">
        <f t="shared" si="259"/>
        <v>29400</v>
      </c>
      <c r="AF92" s="1">
        <f t="shared" si="260"/>
        <v>24864</v>
      </c>
      <c r="AG92" s="9">
        <f t="shared" si="261"/>
        <v>0.84571428571428575</v>
      </c>
    </row>
    <row r="93" spans="1:33" x14ac:dyDescent="0.25">
      <c r="A93" s="1" t="s">
        <v>33</v>
      </c>
      <c r="B93" s="1" t="s">
        <v>39</v>
      </c>
      <c r="C93" s="15">
        <v>45862</v>
      </c>
      <c r="D93" s="1" t="s">
        <v>40</v>
      </c>
      <c r="E93" s="1">
        <v>1440</v>
      </c>
      <c r="F93" s="1">
        <v>29400</v>
      </c>
      <c r="G93" s="1">
        <v>24864</v>
      </c>
      <c r="H93" s="1">
        <v>350</v>
      </c>
      <c r="I93" s="1">
        <v>210</v>
      </c>
      <c r="Q93" s="11">
        <f t="shared" si="226"/>
        <v>43.75</v>
      </c>
      <c r="S93" s="1">
        <f t="shared" si="249"/>
        <v>210</v>
      </c>
      <c r="T93" s="1">
        <f t="shared" si="250"/>
        <v>1230</v>
      </c>
      <c r="U93" s="1">
        <f t="shared" si="251"/>
        <v>0</v>
      </c>
      <c r="V93" s="11">
        <f t="shared" si="252"/>
        <v>1217.8285714285714</v>
      </c>
      <c r="W93" s="11">
        <f t="shared" si="253"/>
        <v>43.75</v>
      </c>
      <c r="X93" s="11">
        <f t="shared" si="254"/>
        <v>1174.0785714285714</v>
      </c>
      <c r="Y93" s="4">
        <f t="shared" si="255"/>
        <v>0.85416666666666663</v>
      </c>
      <c r="Z93" s="13">
        <f t="shared" si="256"/>
        <v>0.81533234126984122</v>
      </c>
      <c r="AA93" s="13">
        <f t="shared" si="257"/>
        <v>0.9640754035285285</v>
      </c>
      <c r="AB93" s="6">
        <f t="shared" si="258"/>
        <v>0.67141075193130961</v>
      </c>
      <c r="AC93" s="10">
        <v>0.85</v>
      </c>
      <c r="AE93" s="1">
        <f t="shared" si="259"/>
        <v>29400</v>
      </c>
      <c r="AF93" s="1">
        <f t="shared" si="260"/>
        <v>24864</v>
      </c>
      <c r="AG93" s="9">
        <f t="shared" si="261"/>
        <v>0.84571428571428575</v>
      </c>
    </row>
    <row r="94" spans="1:33" x14ac:dyDescent="0.25">
      <c r="A94" s="1" t="s">
        <v>33</v>
      </c>
      <c r="B94" s="1" t="s">
        <v>39</v>
      </c>
      <c r="C94" s="15">
        <v>45862</v>
      </c>
      <c r="D94" s="1">
        <v>2</v>
      </c>
      <c r="E94" s="1">
        <v>1440</v>
      </c>
      <c r="F94" s="1">
        <v>5700</v>
      </c>
      <c r="G94" s="1">
        <v>5807</v>
      </c>
      <c r="Q94" s="11">
        <f t="shared" si="226"/>
        <v>0</v>
      </c>
      <c r="S94" s="1">
        <f t="shared" si="249"/>
        <v>0</v>
      </c>
      <c r="T94" s="1">
        <f t="shared" si="250"/>
        <v>1440</v>
      </c>
      <c r="U94" s="1">
        <f t="shared" si="251"/>
        <v>0</v>
      </c>
      <c r="V94" s="11">
        <f t="shared" si="252"/>
        <v>1467.0315789473684</v>
      </c>
      <c r="W94" s="11">
        <f t="shared" si="253"/>
        <v>0</v>
      </c>
      <c r="X94" s="11">
        <f t="shared" si="254"/>
        <v>1467.0315789473684</v>
      </c>
      <c r="Y94" s="4">
        <f t="shared" si="255"/>
        <v>1</v>
      </c>
      <c r="Z94" s="13">
        <f t="shared" si="256"/>
        <v>1.0187719298245614</v>
      </c>
      <c r="AA94" s="13">
        <f t="shared" si="257"/>
        <v>1</v>
      </c>
      <c r="AB94" s="6">
        <f t="shared" si="258"/>
        <v>1.0187719298245614</v>
      </c>
      <c r="AC94" s="10">
        <v>0.85</v>
      </c>
      <c r="AE94" s="1">
        <f t="shared" si="259"/>
        <v>5700</v>
      </c>
      <c r="AF94" s="1">
        <f t="shared" si="260"/>
        <v>5807</v>
      </c>
      <c r="AG94" s="9">
        <f t="shared" si="261"/>
        <v>1.0187719298245614</v>
      </c>
    </row>
    <row r="95" spans="1:33" x14ac:dyDescent="0.25">
      <c r="A95" s="1" t="s">
        <v>33</v>
      </c>
      <c r="B95" s="1" t="s">
        <v>39</v>
      </c>
      <c r="C95" s="15">
        <v>45863</v>
      </c>
      <c r="D95" s="1">
        <v>1</v>
      </c>
      <c r="E95" s="1">
        <v>1440</v>
      </c>
      <c r="F95" s="1">
        <v>29400</v>
      </c>
      <c r="G95" s="1">
        <v>25664</v>
      </c>
      <c r="H95" s="1">
        <v>750</v>
      </c>
      <c r="Q95" s="11">
        <f t="shared" si="226"/>
        <v>93.75</v>
      </c>
      <c r="S95" s="1">
        <f t="shared" si="249"/>
        <v>0</v>
      </c>
      <c r="T95" s="1">
        <f t="shared" si="250"/>
        <v>1440</v>
      </c>
      <c r="U95" s="1">
        <f t="shared" si="251"/>
        <v>0</v>
      </c>
      <c r="V95" s="11">
        <f t="shared" si="252"/>
        <v>1257.0122448979591</v>
      </c>
      <c r="W95" s="11">
        <f t="shared" si="253"/>
        <v>93.75</v>
      </c>
      <c r="X95" s="11">
        <f t="shared" si="254"/>
        <v>1163.2622448979591</v>
      </c>
      <c r="Y95" s="4">
        <f t="shared" si="255"/>
        <v>1</v>
      </c>
      <c r="Z95" s="13">
        <f t="shared" si="256"/>
        <v>0.80782100340136054</v>
      </c>
      <c r="AA95" s="13">
        <f t="shared" si="257"/>
        <v>0.92541838762468831</v>
      </c>
      <c r="AB95" s="6">
        <f t="shared" si="258"/>
        <v>0.74757241045704492</v>
      </c>
      <c r="AC95" s="10">
        <v>0.85</v>
      </c>
      <c r="AE95" s="1">
        <f t="shared" si="259"/>
        <v>29400</v>
      </c>
      <c r="AF95" s="1">
        <f t="shared" si="260"/>
        <v>25664</v>
      </c>
      <c r="AG95" s="9">
        <f t="shared" si="261"/>
        <v>0.87292517006802717</v>
      </c>
    </row>
    <row r="96" spans="1:33" x14ac:dyDescent="0.25">
      <c r="A96" s="1" t="s">
        <v>33</v>
      </c>
      <c r="B96" s="1" t="s">
        <v>39</v>
      </c>
      <c r="C96" s="15">
        <v>45863</v>
      </c>
      <c r="D96" s="1" t="s">
        <v>40</v>
      </c>
      <c r="E96" s="1">
        <v>1440</v>
      </c>
      <c r="F96" s="1">
        <v>29400</v>
      </c>
      <c r="G96" s="1">
        <v>25664</v>
      </c>
      <c r="H96" s="1">
        <v>1450</v>
      </c>
      <c r="Q96" s="11">
        <f t="shared" si="226"/>
        <v>181.25</v>
      </c>
      <c r="S96" s="1">
        <f t="shared" si="249"/>
        <v>0</v>
      </c>
      <c r="T96" s="1">
        <f t="shared" si="250"/>
        <v>1440</v>
      </c>
      <c r="U96" s="1">
        <f t="shared" si="251"/>
        <v>0</v>
      </c>
      <c r="V96" s="11">
        <f t="shared" si="252"/>
        <v>1257.0122448979591</v>
      </c>
      <c r="W96" s="11">
        <f t="shared" si="253"/>
        <v>181.25</v>
      </c>
      <c r="X96" s="11">
        <f t="shared" si="254"/>
        <v>1075.7622448979591</v>
      </c>
      <c r="Y96" s="4">
        <f t="shared" si="255"/>
        <v>1</v>
      </c>
      <c r="Z96" s="13">
        <f t="shared" si="256"/>
        <v>0.74705711451247159</v>
      </c>
      <c r="AA96" s="13">
        <f t="shared" si="257"/>
        <v>0.85580888274106404</v>
      </c>
      <c r="AB96" s="6">
        <f t="shared" si="258"/>
        <v>0.63933811451468148</v>
      </c>
      <c r="AC96" s="10">
        <v>0.85</v>
      </c>
      <c r="AE96" s="1">
        <f t="shared" si="259"/>
        <v>29400</v>
      </c>
      <c r="AF96" s="1">
        <f t="shared" si="260"/>
        <v>25664</v>
      </c>
      <c r="AG96" s="9">
        <f t="shared" si="261"/>
        <v>0.87292517006802717</v>
      </c>
    </row>
    <row r="97" spans="1:33" x14ac:dyDescent="0.25">
      <c r="A97" s="1" t="s">
        <v>33</v>
      </c>
      <c r="B97" s="1" t="s">
        <v>39</v>
      </c>
      <c r="C97" s="15">
        <v>45863</v>
      </c>
      <c r="D97" s="1">
        <v>2</v>
      </c>
      <c r="E97" s="1">
        <v>1440</v>
      </c>
      <c r="F97" s="1">
        <v>6300</v>
      </c>
      <c r="G97" s="1">
        <v>5891</v>
      </c>
      <c r="J97" s="1">
        <v>60</v>
      </c>
      <c r="Q97" s="11">
        <f t="shared" si="226"/>
        <v>0</v>
      </c>
      <c r="S97" s="1">
        <f t="shared" si="249"/>
        <v>60</v>
      </c>
      <c r="T97" s="1">
        <f t="shared" si="250"/>
        <v>1380</v>
      </c>
      <c r="U97" s="1">
        <f t="shared" si="251"/>
        <v>0</v>
      </c>
      <c r="V97" s="11">
        <f t="shared" si="252"/>
        <v>1346.5142857142857</v>
      </c>
      <c r="W97" s="11">
        <f t="shared" si="253"/>
        <v>0</v>
      </c>
      <c r="X97" s="11">
        <f t="shared" si="254"/>
        <v>1346.5142857142857</v>
      </c>
      <c r="Y97" s="4">
        <f t="shared" si="255"/>
        <v>0.95833333333333337</v>
      </c>
      <c r="Z97" s="13">
        <f t="shared" si="256"/>
        <v>0.93507936507936507</v>
      </c>
      <c r="AA97" s="13">
        <f t="shared" si="257"/>
        <v>1</v>
      </c>
      <c r="AB97" s="6">
        <f t="shared" si="258"/>
        <v>0.8961177248677249</v>
      </c>
      <c r="AC97" s="10">
        <v>0.85</v>
      </c>
      <c r="AE97" s="1">
        <f t="shared" si="259"/>
        <v>6300</v>
      </c>
      <c r="AF97" s="1">
        <f t="shared" si="260"/>
        <v>5891</v>
      </c>
      <c r="AG97" s="9">
        <f t="shared" si="261"/>
        <v>0.93507936507936507</v>
      </c>
    </row>
    <row r="98" spans="1:33" x14ac:dyDescent="0.25">
      <c r="A98" s="1" t="s">
        <v>33</v>
      </c>
      <c r="B98" s="1" t="s">
        <v>39</v>
      </c>
      <c r="C98" s="15">
        <v>45864</v>
      </c>
      <c r="D98" s="1">
        <v>1</v>
      </c>
      <c r="E98" s="1">
        <v>900</v>
      </c>
      <c r="F98" s="1">
        <v>17850</v>
      </c>
      <c r="G98" s="1">
        <v>16960</v>
      </c>
      <c r="H98" s="1">
        <v>500</v>
      </c>
      <c r="Q98" s="11">
        <f t="shared" si="226"/>
        <v>62.5</v>
      </c>
      <c r="R98">
        <v>120</v>
      </c>
      <c r="S98" s="1">
        <f t="shared" si="249"/>
        <v>120</v>
      </c>
      <c r="T98" s="1">
        <f t="shared" si="250"/>
        <v>780</v>
      </c>
      <c r="U98" s="1">
        <f t="shared" si="251"/>
        <v>0</v>
      </c>
      <c r="V98" s="11">
        <f t="shared" si="252"/>
        <v>855.1260504201681</v>
      </c>
      <c r="W98" s="11">
        <f t="shared" si="253"/>
        <v>62.5</v>
      </c>
      <c r="X98" s="11">
        <f t="shared" si="254"/>
        <v>792.6260504201681</v>
      </c>
      <c r="Y98" s="4">
        <f t="shared" si="255"/>
        <v>0.8666666666666667</v>
      </c>
      <c r="Z98" s="13">
        <f t="shared" si="256"/>
        <v>0.8806956115779645</v>
      </c>
      <c r="AA98" s="13">
        <f t="shared" si="257"/>
        <v>0.9269113600628931</v>
      </c>
      <c r="AB98" s="6">
        <f t="shared" si="258"/>
        <v>0.70748319817859884</v>
      </c>
      <c r="AC98" s="10">
        <v>0.85</v>
      </c>
      <c r="AE98" s="1">
        <f t="shared" si="259"/>
        <v>17850</v>
      </c>
      <c r="AF98" s="1">
        <f t="shared" si="260"/>
        <v>16960</v>
      </c>
      <c r="AG98" s="9">
        <f t="shared" si="261"/>
        <v>0.95014005602240892</v>
      </c>
    </row>
    <row r="99" spans="1:33" x14ac:dyDescent="0.25">
      <c r="A99" s="1" t="s">
        <v>33</v>
      </c>
      <c r="B99" s="1" t="s">
        <v>39</v>
      </c>
      <c r="C99" s="15">
        <v>45864</v>
      </c>
      <c r="D99" s="1" t="s">
        <v>40</v>
      </c>
      <c r="E99" s="1">
        <v>900</v>
      </c>
      <c r="F99" s="1">
        <v>17850</v>
      </c>
      <c r="G99" s="1">
        <v>16960</v>
      </c>
      <c r="H99" s="1">
        <v>50</v>
      </c>
      <c r="Q99" s="11">
        <f t="shared" si="226"/>
        <v>6.25</v>
      </c>
      <c r="R99">
        <v>120</v>
      </c>
      <c r="S99" s="1">
        <f t="shared" si="249"/>
        <v>120</v>
      </c>
      <c r="T99" s="1">
        <f t="shared" si="250"/>
        <v>780</v>
      </c>
      <c r="U99" s="1">
        <f t="shared" si="251"/>
        <v>0</v>
      </c>
      <c r="V99" s="11">
        <f t="shared" si="252"/>
        <v>855.1260504201681</v>
      </c>
      <c r="W99" s="11">
        <f t="shared" si="253"/>
        <v>6.25</v>
      </c>
      <c r="X99" s="11">
        <f t="shared" si="254"/>
        <v>848.8760504201681</v>
      </c>
      <c r="Y99" s="4">
        <f t="shared" si="255"/>
        <v>0.8666666666666667</v>
      </c>
      <c r="Z99" s="13">
        <f t="shared" si="256"/>
        <v>0.9431956115779645</v>
      </c>
      <c r="AA99" s="13">
        <f t="shared" si="257"/>
        <v>0.99269113600628933</v>
      </c>
      <c r="AB99" s="6">
        <f t="shared" si="258"/>
        <v>0.81146166671567965</v>
      </c>
      <c r="AC99" s="10">
        <v>0.85</v>
      </c>
      <c r="AE99" s="1">
        <f t="shared" si="259"/>
        <v>17850</v>
      </c>
      <c r="AF99" s="1">
        <f t="shared" si="260"/>
        <v>16960</v>
      </c>
      <c r="AG99" s="9">
        <f t="shared" si="261"/>
        <v>0.95014005602240892</v>
      </c>
    </row>
    <row r="100" spans="1:33" x14ac:dyDescent="0.25">
      <c r="A100" s="1" t="s">
        <v>33</v>
      </c>
      <c r="B100" s="1" t="s">
        <v>39</v>
      </c>
      <c r="C100" s="15">
        <v>45864</v>
      </c>
      <c r="D100" s="1">
        <v>2</v>
      </c>
      <c r="E100" s="1">
        <v>900</v>
      </c>
      <c r="F100" s="1">
        <v>4020</v>
      </c>
      <c r="G100" s="1">
        <v>3853</v>
      </c>
      <c r="Q100" s="11">
        <f t="shared" si="226"/>
        <v>0</v>
      </c>
      <c r="R100">
        <v>120</v>
      </c>
      <c r="S100" s="1">
        <f t="shared" si="249"/>
        <v>120</v>
      </c>
      <c r="T100" s="1">
        <f t="shared" si="250"/>
        <v>780</v>
      </c>
      <c r="U100" s="1">
        <f t="shared" si="251"/>
        <v>0</v>
      </c>
      <c r="V100" s="11">
        <f t="shared" si="252"/>
        <v>862.61194029850742</v>
      </c>
      <c r="W100" s="11">
        <f t="shared" si="253"/>
        <v>0</v>
      </c>
      <c r="X100" s="11">
        <f t="shared" si="254"/>
        <v>862.61194029850742</v>
      </c>
      <c r="Y100" s="4">
        <f t="shared" si="255"/>
        <v>0.8666666666666667</v>
      </c>
      <c r="Z100" s="13">
        <f t="shared" si="256"/>
        <v>0.95845771144278602</v>
      </c>
      <c r="AA100" s="13">
        <f t="shared" si="257"/>
        <v>1</v>
      </c>
      <c r="AB100" s="6">
        <f t="shared" si="258"/>
        <v>0.83066334991708124</v>
      </c>
      <c r="AC100" s="10">
        <v>0.85</v>
      </c>
      <c r="AE100" s="1">
        <f t="shared" si="259"/>
        <v>4020</v>
      </c>
      <c r="AF100" s="1">
        <f t="shared" si="260"/>
        <v>3853</v>
      </c>
      <c r="AG100" s="9">
        <f t="shared" si="261"/>
        <v>0.95845771144278602</v>
      </c>
    </row>
    <row r="101" spans="1:33" x14ac:dyDescent="0.25">
      <c r="A101" s="1" t="s">
        <v>33</v>
      </c>
      <c r="B101" s="1" t="s">
        <v>41</v>
      </c>
      <c r="C101" s="15">
        <v>45866</v>
      </c>
      <c r="D101" s="1">
        <v>1</v>
      </c>
      <c r="E101" s="1">
        <v>1440</v>
      </c>
      <c r="F101" s="1">
        <v>29400</v>
      </c>
      <c r="G101" s="1">
        <v>27552</v>
      </c>
      <c r="H101" s="1">
        <v>1025</v>
      </c>
      <c r="Q101" s="11">
        <f t="shared" si="226"/>
        <v>128.125</v>
      </c>
      <c r="S101" s="1">
        <f t="shared" si="249"/>
        <v>0</v>
      </c>
      <c r="T101" s="1">
        <f t="shared" si="250"/>
        <v>1440</v>
      </c>
      <c r="U101" s="1">
        <f t="shared" si="251"/>
        <v>0</v>
      </c>
      <c r="V101" s="11">
        <f t="shared" si="252"/>
        <v>1349.4857142857143</v>
      </c>
      <c r="W101" s="11">
        <f t="shared" si="253"/>
        <v>128.125</v>
      </c>
      <c r="X101" s="11">
        <f t="shared" si="254"/>
        <v>1221.3607142857143</v>
      </c>
      <c r="Y101" s="4">
        <f t="shared" si="255"/>
        <v>1</v>
      </c>
      <c r="Z101" s="13">
        <f t="shared" si="256"/>
        <v>0.84816716269841264</v>
      </c>
      <c r="AA101" s="13">
        <f t="shared" si="257"/>
        <v>0.90505642361111116</v>
      </c>
      <c r="AB101" s="6">
        <f t="shared" si="258"/>
        <v>0.76763913889620883</v>
      </c>
      <c r="AC101" s="10">
        <v>0.85</v>
      </c>
      <c r="AE101" s="1">
        <f t="shared" si="259"/>
        <v>29400</v>
      </c>
      <c r="AF101" s="1">
        <f t="shared" si="260"/>
        <v>27552</v>
      </c>
      <c r="AG101" s="9">
        <f t="shared" si="261"/>
        <v>0.93714285714285717</v>
      </c>
    </row>
    <row r="102" spans="1:33" x14ac:dyDescent="0.25">
      <c r="A102" s="1" t="s">
        <v>33</v>
      </c>
      <c r="B102" s="1" t="s">
        <v>41</v>
      </c>
      <c r="C102" s="15">
        <v>45866</v>
      </c>
      <c r="D102" t="s">
        <v>40</v>
      </c>
      <c r="E102" s="1">
        <v>1440</v>
      </c>
      <c r="F102" s="1">
        <v>29400</v>
      </c>
      <c r="G102" s="1">
        <v>27552</v>
      </c>
      <c r="H102" s="1">
        <v>225</v>
      </c>
      <c r="Q102" s="11">
        <f t="shared" si="226"/>
        <v>28.125</v>
      </c>
      <c r="S102" s="1">
        <f t="shared" si="249"/>
        <v>0</v>
      </c>
      <c r="T102" s="1">
        <f t="shared" si="250"/>
        <v>1440</v>
      </c>
      <c r="U102" s="1">
        <f t="shared" si="251"/>
        <v>0</v>
      </c>
      <c r="V102" s="11">
        <f t="shared" si="252"/>
        <v>1349.4857142857143</v>
      </c>
      <c r="W102" s="11">
        <f t="shared" si="253"/>
        <v>28.125</v>
      </c>
      <c r="X102" s="11">
        <f t="shared" si="254"/>
        <v>1321.3607142857143</v>
      </c>
      <c r="Y102" s="4">
        <f t="shared" si="255"/>
        <v>1</v>
      </c>
      <c r="Z102" s="13">
        <f t="shared" si="256"/>
        <v>0.91761160714285717</v>
      </c>
      <c r="AA102" s="13">
        <f t="shared" si="257"/>
        <v>0.97915872713414631</v>
      </c>
      <c r="AB102" s="6">
        <f t="shared" si="258"/>
        <v>0.89848741325351833</v>
      </c>
      <c r="AC102" s="10">
        <v>0.85</v>
      </c>
      <c r="AE102" s="1">
        <f t="shared" si="259"/>
        <v>29400</v>
      </c>
      <c r="AF102" s="1">
        <f t="shared" si="260"/>
        <v>27552</v>
      </c>
      <c r="AG102" s="9">
        <f t="shared" si="261"/>
        <v>0.93714285714285717</v>
      </c>
    </row>
    <row r="103" spans="1:33" x14ac:dyDescent="0.25">
      <c r="A103" s="1" t="s">
        <v>33</v>
      </c>
      <c r="B103" s="1" t="s">
        <v>41</v>
      </c>
      <c r="C103" s="15">
        <v>45866</v>
      </c>
      <c r="D103" s="1">
        <v>2</v>
      </c>
      <c r="E103" s="1">
        <v>1440</v>
      </c>
      <c r="F103" s="1">
        <v>6840</v>
      </c>
      <c r="G103" s="1">
        <v>6407</v>
      </c>
      <c r="Q103" s="11">
        <f t="shared" si="226"/>
        <v>0</v>
      </c>
      <c r="S103" s="1">
        <f t="shared" si="249"/>
        <v>0</v>
      </c>
      <c r="T103" s="1">
        <f t="shared" si="250"/>
        <v>1440</v>
      </c>
      <c r="U103" s="1">
        <f t="shared" si="251"/>
        <v>0</v>
      </c>
      <c r="V103" s="11">
        <f t="shared" si="252"/>
        <v>1348.8421052631579</v>
      </c>
      <c r="W103" s="11">
        <f t="shared" si="253"/>
        <v>0</v>
      </c>
      <c r="X103" s="11">
        <f t="shared" si="254"/>
        <v>1348.8421052631579</v>
      </c>
      <c r="Y103" s="4">
        <f t="shared" si="255"/>
        <v>1</v>
      </c>
      <c r="Z103" s="13">
        <f t="shared" si="256"/>
        <v>0.93669590643274858</v>
      </c>
      <c r="AA103" s="13">
        <f t="shared" si="257"/>
        <v>1</v>
      </c>
      <c r="AB103" s="6">
        <f t="shared" si="258"/>
        <v>0.93669590643274858</v>
      </c>
      <c r="AC103" s="10">
        <v>0.85</v>
      </c>
      <c r="AE103" s="1">
        <f t="shared" si="259"/>
        <v>6840</v>
      </c>
      <c r="AF103" s="1">
        <f t="shared" si="260"/>
        <v>6407</v>
      </c>
      <c r="AG103" s="9">
        <f t="shared" si="261"/>
        <v>0.93669590643274858</v>
      </c>
    </row>
    <row r="104" spans="1:33" x14ac:dyDescent="0.25">
      <c r="A104" s="1" t="s">
        <v>33</v>
      </c>
      <c r="B104" s="1" t="s">
        <v>41</v>
      </c>
      <c r="C104" s="15">
        <v>45867</v>
      </c>
      <c r="D104" s="1">
        <v>1</v>
      </c>
      <c r="E104" s="1">
        <v>1440</v>
      </c>
      <c r="F104" s="1">
        <v>29400</v>
      </c>
      <c r="G104" s="1">
        <v>27392</v>
      </c>
      <c r="H104" s="1">
        <v>600</v>
      </c>
      <c r="Q104" s="11">
        <f t="shared" si="226"/>
        <v>75</v>
      </c>
      <c r="S104" s="1">
        <f t="shared" si="249"/>
        <v>0</v>
      </c>
      <c r="T104" s="1">
        <f t="shared" si="250"/>
        <v>1440</v>
      </c>
      <c r="U104" s="1">
        <f t="shared" si="251"/>
        <v>0</v>
      </c>
      <c r="V104" s="11">
        <f t="shared" si="252"/>
        <v>1341.6489795918367</v>
      </c>
      <c r="W104" s="11">
        <f t="shared" si="253"/>
        <v>75</v>
      </c>
      <c r="X104" s="11">
        <f t="shared" si="254"/>
        <v>1266.6489795918367</v>
      </c>
      <c r="Y104" s="4">
        <f t="shared" si="255"/>
        <v>1</v>
      </c>
      <c r="Z104" s="13">
        <f t="shared" si="256"/>
        <v>0.87961734693877547</v>
      </c>
      <c r="AA104" s="13">
        <f t="shared" si="257"/>
        <v>0.9440986419392523</v>
      </c>
      <c r="AB104" s="6">
        <f t="shared" si="258"/>
        <v>0.83044554267110604</v>
      </c>
      <c r="AC104" s="10">
        <v>0.85</v>
      </c>
      <c r="AE104" s="1">
        <f t="shared" si="259"/>
        <v>29400</v>
      </c>
      <c r="AF104" s="1">
        <f t="shared" si="260"/>
        <v>27392</v>
      </c>
      <c r="AG104" s="9">
        <f t="shared" si="261"/>
        <v>0.93170068027210884</v>
      </c>
    </row>
    <row r="105" spans="1:33" x14ac:dyDescent="0.25">
      <c r="A105" s="1" t="s">
        <v>33</v>
      </c>
      <c r="B105" s="1" t="s">
        <v>41</v>
      </c>
      <c r="C105" s="15">
        <v>45867</v>
      </c>
      <c r="D105" t="s">
        <v>40</v>
      </c>
      <c r="E105" s="1">
        <v>1440</v>
      </c>
      <c r="F105" s="1">
        <v>29400</v>
      </c>
      <c r="G105" s="1">
        <v>27392</v>
      </c>
      <c r="H105" s="1">
        <v>100</v>
      </c>
      <c r="Q105" s="11">
        <f t="shared" si="226"/>
        <v>12.5</v>
      </c>
      <c r="S105" s="1">
        <f t="shared" si="249"/>
        <v>0</v>
      </c>
      <c r="T105" s="1">
        <f t="shared" si="250"/>
        <v>1440</v>
      </c>
      <c r="U105" s="1">
        <f t="shared" si="251"/>
        <v>0</v>
      </c>
      <c r="V105" s="11">
        <f t="shared" si="252"/>
        <v>1341.6489795918367</v>
      </c>
      <c r="W105" s="11">
        <f t="shared" si="253"/>
        <v>12.5</v>
      </c>
      <c r="X105" s="11">
        <f t="shared" si="254"/>
        <v>1329.1489795918367</v>
      </c>
      <c r="Y105" s="4">
        <f t="shared" si="255"/>
        <v>1</v>
      </c>
      <c r="Z105" s="13">
        <f t="shared" si="256"/>
        <v>0.92302012471655326</v>
      </c>
      <c r="AA105" s="13">
        <f t="shared" si="257"/>
        <v>0.99068310698987538</v>
      </c>
      <c r="AB105" s="6">
        <f t="shared" si="258"/>
        <v>0.91442044496837727</v>
      </c>
      <c r="AC105" s="10">
        <v>0.85</v>
      </c>
      <c r="AE105" s="1">
        <f t="shared" si="259"/>
        <v>29400</v>
      </c>
      <c r="AF105" s="1">
        <f t="shared" si="260"/>
        <v>27392</v>
      </c>
      <c r="AG105" s="9">
        <f t="shared" si="261"/>
        <v>0.93170068027210884</v>
      </c>
    </row>
    <row r="106" spans="1:33" x14ac:dyDescent="0.25">
      <c r="A106" s="1" t="s">
        <v>33</v>
      </c>
      <c r="B106" s="1" t="s">
        <v>41</v>
      </c>
      <c r="C106" s="15">
        <v>45867</v>
      </c>
      <c r="D106" s="1">
        <v>2</v>
      </c>
      <c r="E106" s="1">
        <v>1440</v>
      </c>
      <c r="F106" s="1">
        <v>6840</v>
      </c>
      <c r="G106" s="1">
        <v>6415</v>
      </c>
      <c r="H106" s="1">
        <v>47</v>
      </c>
      <c r="Q106" s="11">
        <f t="shared" si="226"/>
        <v>5.875</v>
      </c>
      <c r="S106" s="1">
        <f t="shared" si="249"/>
        <v>0</v>
      </c>
      <c r="T106" s="1">
        <f t="shared" si="250"/>
        <v>1440</v>
      </c>
      <c r="U106" s="1">
        <f t="shared" si="251"/>
        <v>0</v>
      </c>
      <c r="V106" s="11">
        <f t="shared" si="252"/>
        <v>1350.5263157894738</v>
      </c>
      <c r="W106" s="11">
        <f t="shared" si="253"/>
        <v>5.875</v>
      </c>
      <c r="X106" s="11">
        <f t="shared" si="254"/>
        <v>1344.6513157894738</v>
      </c>
      <c r="Y106" s="4">
        <f t="shared" si="255"/>
        <v>1</v>
      </c>
      <c r="Z106" s="13">
        <f t="shared" si="256"/>
        <v>0.93378563596491237</v>
      </c>
      <c r="AA106" s="13">
        <f t="shared" si="257"/>
        <v>0.99564984411535462</v>
      </c>
      <c r="AB106" s="6">
        <f t="shared" si="258"/>
        <v>0.92972352288562232</v>
      </c>
      <c r="AC106" s="10">
        <v>0.85</v>
      </c>
      <c r="AE106" s="1">
        <f t="shared" si="259"/>
        <v>6840</v>
      </c>
      <c r="AF106" s="1">
        <f t="shared" si="260"/>
        <v>6415</v>
      </c>
      <c r="AG106" s="9">
        <f t="shared" si="261"/>
        <v>0.9378654970760234</v>
      </c>
    </row>
    <row r="107" spans="1:33" x14ac:dyDescent="0.25">
      <c r="A107" s="1" t="s">
        <v>33</v>
      </c>
      <c r="B107" s="1" t="s">
        <v>41</v>
      </c>
      <c r="C107" s="15">
        <v>45868</v>
      </c>
      <c r="D107" s="1">
        <v>1</v>
      </c>
      <c r="E107" s="1">
        <v>1440</v>
      </c>
      <c r="F107" s="1">
        <v>29400</v>
      </c>
      <c r="G107" s="1">
        <v>27520</v>
      </c>
      <c r="H107" s="1">
        <v>400</v>
      </c>
      <c r="Q107" s="11">
        <f t="shared" ref="Q107:Q113" si="262">H107/8</f>
        <v>50</v>
      </c>
      <c r="S107" s="1">
        <f t="shared" ref="S107:S113" si="263">SUM(I107:N107)+R107</f>
        <v>0</v>
      </c>
      <c r="T107" s="1">
        <f t="shared" ref="T107:T113" si="264">E107-S107</f>
        <v>1440</v>
      </c>
      <c r="U107" s="1">
        <f t="shared" ref="U107:U113" si="265">O107+P107</f>
        <v>0</v>
      </c>
      <c r="V107" s="11">
        <f t="shared" ref="V107:V113" si="266">(G107*E107)/F107</f>
        <v>1347.9183673469388</v>
      </c>
      <c r="W107" s="11">
        <f t="shared" ref="W107:W113" si="267">Q107</f>
        <v>50</v>
      </c>
      <c r="X107" s="11">
        <f t="shared" ref="X107:X113" si="268">V107-W107</f>
        <v>1297.9183673469388</v>
      </c>
      <c r="Y107" s="4">
        <f t="shared" ref="Y107:Y113" si="269">T107/E107</f>
        <v>1</v>
      </c>
      <c r="Z107" s="13">
        <f t="shared" ref="Z107:Z113" si="270">X107/E107</f>
        <v>0.90133219954648525</v>
      </c>
      <c r="AA107" s="13">
        <f t="shared" ref="AA107:AA113" si="271">X107/V107</f>
        <v>0.96290576550387597</v>
      </c>
      <c r="AB107" s="6">
        <f t="shared" ref="AB107:AB113" si="272">Y107*Z107*AA107</f>
        <v>0.86789797157760062</v>
      </c>
      <c r="AC107" s="10">
        <v>0.85</v>
      </c>
      <c r="AE107" s="1">
        <f t="shared" ref="AE107:AE113" si="273">F107</f>
        <v>29400</v>
      </c>
      <c r="AF107" s="1">
        <f t="shared" ref="AF107:AF113" si="274">G107</f>
        <v>27520</v>
      </c>
      <c r="AG107" s="9">
        <f t="shared" ref="AG107:AG113" si="275">AF107/AE107</f>
        <v>0.93605442176870746</v>
      </c>
    </row>
    <row r="108" spans="1:33" x14ac:dyDescent="0.25">
      <c r="A108" s="1" t="s">
        <v>33</v>
      </c>
      <c r="B108" s="1" t="s">
        <v>41</v>
      </c>
      <c r="C108" s="15">
        <v>45868</v>
      </c>
      <c r="D108" t="s">
        <v>40</v>
      </c>
      <c r="E108" s="1">
        <v>1440</v>
      </c>
      <c r="F108" s="1">
        <v>29400</v>
      </c>
      <c r="G108" s="1">
        <v>27520</v>
      </c>
      <c r="H108" s="1">
        <v>950</v>
      </c>
      <c r="Q108" s="11">
        <f t="shared" si="262"/>
        <v>118.75</v>
      </c>
      <c r="S108" s="1">
        <f t="shared" si="263"/>
        <v>0</v>
      </c>
      <c r="T108" s="1">
        <f t="shared" si="264"/>
        <v>1440</v>
      </c>
      <c r="U108" s="1">
        <f t="shared" si="265"/>
        <v>0</v>
      </c>
      <c r="V108" s="11">
        <f t="shared" si="266"/>
        <v>1347.9183673469388</v>
      </c>
      <c r="W108" s="11">
        <f t="shared" si="267"/>
        <v>118.75</v>
      </c>
      <c r="X108" s="11">
        <f t="shared" si="268"/>
        <v>1229.1683673469388</v>
      </c>
      <c r="Y108" s="4">
        <f t="shared" si="269"/>
        <v>1</v>
      </c>
      <c r="Z108" s="13">
        <f t="shared" si="270"/>
        <v>0.85358914399092967</v>
      </c>
      <c r="AA108" s="13">
        <f t="shared" si="271"/>
        <v>0.91190119307170547</v>
      </c>
      <c r="AB108" s="6">
        <f t="shared" si="272"/>
        <v>0.77838895879838454</v>
      </c>
      <c r="AC108" s="10">
        <v>0.85</v>
      </c>
      <c r="AE108" s="1">
        <f t="shared" si="273"/>
        <v>29400</v>
      </c>
      <c r="AF108" s="1">
        <f t="shared" si="274"/>
        <v>27520</v>
      </c>
      <c r="AG108" s="9">
        <f t="shared" si="275"/>
        <v>0.93605442176870746</v>
      </c>
    </row>
    <row r="109" spans="1:33" x14ac:dyDescent="0.25">
      <c r="A109" s="1" t="s">
        <v>33</v>
      </c>
      <c r="B109" s="1" t="s">
        <v>41</v>
      </c>
      <c r="C109" s="15">
        <v>45868</v>
      </c>
      <c r="D109" s="1">
        <v>2</v>
      </c>
      <c r="E109" s="1">
        <v>1440</v>
      </c>
      <c r="F109" s="1">
        <v>6840</v>
      </c>
      <c r="G109" s="1">
        <v>6502</v>
      </c>
      <c r="Q109" s="11">
        <f t="shared" si="262"/>
        <v>0</v>
      </c>
      <c r="S109" s="1">
        <f t="shared" si="263"/>
        <v>0</v>
      </c>
      <c r="T109" s="1">
        <f t="shared" si="264"/>
        <v>1440</v>
      </c>
      <c r="U109" s="1">
        <f t="shared" si="265"/>
        <v>0</v>
      </c>
      <c r="V109" s="11">
        <f t="shared" si="266"/>
        <v>1368.8421052631579</v>
      </c>
      <c r="W109" s="11">
        <f t="shared" si="267"/>
        <v>0</v>
      </c>
      <c r="X109" s="11">
        <f t="shared" si="268"/>
        <v>1368.8421052631579</v>
      </c>
      <c r="Y109" s="4">
        <f t="shared" si="269"/>
        <v>1</v>
      </c>
      <c r="Z109" s="13">
        <f t="shared" si="270"/>
        <v>0.95058479532163742</v>
      </c>
      <c r="AA109" s="13">
        <f t="shared" si="271"/>
        <v>1</v>
      </c>
      <c r="AB109" s="6">
        <f t="shared" si="272"/>
        <v>0.95058479532163742</v>
      </c>
      <c r="AC109" s="10">
        <v>0.85</v>
      </c>
      <c r="AE109" s="1">
        <f t="shared" si="273"/>
        <v>6840</v>
      </c>
      <c r="AF109" s="1">
        <f t="shared" si="274"/>
        <v>6502</v>
      </c>
      <c r="AG109" s="9">
        <f t="shared" si="275"/>
        <v>0.95058479532163742</v>
      </c>
    </row>
    <row r="110" spans="1:33" x14ac:dyDescent="0.25">
      <c r="A110" s="1" t="s">
        <v>33</v>
      </c>
      <c r="B110" s="1" t="s">
        <v>41</v>
      </c>
      <c r="C110" s="15">
        <v>45869</v>
      </c>
      <c r="D110" s="1">
        <v>1</v>
      </c>
      <c r="E110" s="1">
        <v>1440</v>
      </c>
      <c r="F110" s="1">
        <v>29400</v>
      </c>
      <c r="G110" s="1">
        <v>26176</v>
      </c>
      <c r="H110" s="1">
        <v>700</v>
      </c>
      <c r="Q110" s="11">
        <f t="shared" si="262"/>
        <v>87.5</v>
      </c>
      <c r="S110" s="1">
        <f t="shared" si="263"/>
        <v>0</v>
      </c>
      <c r="T110" s="1">
        <f t="shared" si="264"/>
        <v>1440</v>
      </c>
      <c r="U110" s="1">
        <f t="shared" si="265"/>
        <v>0</v>
      </c>
      <c r="V110" s="11">
        <f t="shared" si="266"/>
        <v>1282.0897959183674</v>
      </c>
      <c r="W110" s="11">
        <f t="shared" si="267"/>
        <v>87.5</v>
      </c>
      <c r="X110" s="11">
        <f t="shared" si="268"/>
        <v>1194.5897959183674</v>
      </c>
      <c r="Y110" s="4">
        <f t="shared" si="269"/>
        <v>1</v>
      </c>
      <c r="Z110" s="13">
        <f t="shared" si="270"/>
        <v>0.82957624716553291</v>
      </c>
      <c r="AA110" s="13">
        <f t="shared" si="271"/>
        <v>0.93175205022412388</v>
      </c>
      <c r="AB110" s="6">
        <f t="shared" si="272"/>
        <v>0.77295936911371987</v>
      </c>
      <c r="AC110" s="10">
        <v>0.85</v>
      </c>
      <c r="AE110" s="1">
        <f t="shared" si="273"/>
        <v>29400</v>
      </c>
      <c r="AF110" s="1">
        <f t="shared" si="274"/>
        <v>26176</v>
      </c>
      <c r="AG110" s="9">
        <f t="shared" si="275"/>
        <v>0.89034013605442175</v>
      </c>
    </row>
    <row r="111" spans="1:33" x14ac:dyDescent="0.25">
      <c r="A111" s="1" t="s">
        <v>33</v>
      </c>
      <c r="B111" s="1" t="s">
        <v>41</v>
      </c>
      <c r="C111" s="15">
        <v>45869</v>
      </c>
      <c r="D111" t="s">
        <v>40</v>
      </c>
      <c r="E111" s="1">
        <v>1440</v>
      </c>
      <c r="F111" s="1">
        <v>29400</v>
      </c>
      <c r="G111" s="1">
        <v>26176</v>
      </c>
      <c r="H111" s="1">
        <v>1125</v>
      </c>
      <c r="Q111" s="11">
        <f t="shared" si="262"/>
        <v>140.625</v>
      </c>
      <c r="S111" s="1">
        <f t="shared" si="263"/>
        <v>0</v>
      </c>
      <c r="T111" s="1">
        <f t="shared" si="264"/>
        <v>1440</v>
      </c>
      <c r="U111" s="1">
        <f t="shared" si="265"/>
        <v>0</v>
      </c>
      <c r="V111" s="11">
        <f t="shared" si="266"/>
        <v>1282.0897959183674</v>
      </c>
      <c r="W111" s="11">
        <f t="shared" si="267"/>
        <v>140.625</v>
      </c>
      <c r="X111" s="11">
        <f t="shared" si="268"/>
        <v>1141.4647959183674</v>
      </c>
      <c r="Y111" s="4">
        <f t="shared" si="269"/>
        <v>1</v>
      </c>
      <c r="Z111" s="13">
        <f t="shared" si="270"/>
        <v>0.79268388605442175</v>
      </c>
      <c r="AA111" s="13">
        <f t="shared" si="271"/>
        <v>0.89031579500305624</v>
      </c>
      <c r="AB111" s="6">
        <f t="shared" si="272"/>
        <v>0.70573898419865455</v>
      </c>
      <c r="AC111" s="10">
        <v>0.85</v>
      </c>
      <c r="AE111" s="1">
        <f t="shared" si="273"/>
        <v>29400</v>
      </c>
      <c r="AF111" s="1">
        <f t="shared" si="274"/>
        <v>26176</v>
      </c>
      <c r="AG111" s="9">
        <f t="shared" si="275"/>
        <v>0.89034013605442175</v>
      </c>
    </row>
    <row r="112" spans="1:33" x14ac:dyDescent="0.25">
      <c r="A112" s="1" t="s">
        <v>33</v>
      </c>
      <c r="B112" s="1" t="s">
        <v>41</v>
      </c>
      <c r="C112" s="15">
        <v>45869</v>
      </c>
      <c r="D112" s="1">
        <v>2</v>
      </c>
      <c r="E112" s="1">
        <v>1440</v>
      </c>
      <c r="F112" s="1">
        <v>6840</v>
      </c>
      <c r="G112" s="1">
        <v>6339</v>
      </c>
      <c r="Q112" s="11">
        <f t="shared" si="262"/>
        <v>0</v>
      </c>
      <c r="S112" s="1">
        <f t="shared" si="263"/>
        <v>0</v>
      </c>
      <c r="T112" s="1">
        <f t="shared" si="264"/>
        <v>1440</v>
      </c>
      <c r="U112" s="1">
        <f t="shared" si="265"/>
        <v>0</v>
      </c>
      <c r="V112" s="11">
        <f t="shared" si="266"/>
        <v>1334.5263157894738</v>
      </c>
      <c r="W112" s="11">
        <f t="shared" si="267"/>
        <v>0</v>
      </c>
      <c r="X112" s="11">
        <f t="shared" si="268"/>
        <v>1334.5263157894738</v>
      </c>
      <c r="Y112" s="4">
        <f t="shared" si="269"/>
        <v>1</v>
      </c>
      <c r="Z112" s="13">
        <f t="shared" si="270"/>
        <v>0.92675438596491233</v>
      </c>
      <c r="AA112" s="13">
        <f t="shared" si="271"/>
        <v>1</v>
      </c>
      <c r="AB112" s="6">
        <f t="shared" si="272"/>
        <v>0.92675438596491233</v>
      </c>
      <c r="AC112" s="10">
        <v>0.85</v>
      </c>
      <c r="AE112" s="1">
        <f t="shared" si="273"/>
        <v>6840</v>
      </c>
      <c r="AF112" s="1">
        <f t="shared" si="274"/>
        <v>6339</v>
      </c>
      <c r="AG112" s="9">
        <f t="shared" si="275"/>
        <v>0.92675438596491233</v>
      </c>
    </row>
    <row r="113" spans="1:33" x14ac:dyDescent="0.25">
      <c r="A113" s="1" t="s">
        <v>42</v>
      </c>
      <c r="B113" s="1" t="s">
        <v>41</v>
      </c>
      <c r="C113" s="15">
        <v>45870</v>
      </c>
      <c r="D113" s="1">
        <v>1</v>
      </c>
      <c r="E113" s="1">
        <v>1440</v>
      </c>
      <c r="F113" s="1">
        <v>29400</v>
      </c>
      <c r="G113" s="1">
        <v>26272</v>
      </c>
      <c r="N113">
        <v>90</v>
      </c>
      <c r="Q113" s="11">
        <f t="shared" si="262"/>
        <v>0</v>
      </c>
      <c r="S113" s="1">
        <f t="shared" si="263"/>
        <v>90</v>
      </c>
      <c r="T113" s="1">
        <f t="shared" si="264"/>
        <v>1350</v>
      </c>
      <c r="U113" s="1">
        <f t="shared" si="265"/>
        <v>0</v>
      </c>
      <c r="V113" s="11">
        <f t="shared" si="266"/>
        <v>1286.7918367346938</v>
      </c>
      <c r="W113" s="11">
        <f t="shared" si="267"/>
        <v>0</v>
      </c>
      <c r="X113" s="11">
        <f t="shared" si="268"/>
        <v>1286.7918367346938</v>
      </c>
      <c r="Y113" s="4">
        <f t="shared" si="269"/>
        <v>0.9375</v>
      </c>
      <c r="Z113" s="13">
        <f t="shared" si="270"/>
        <v>0.89360544217687066</v>
      </c>
      <c r="AA113" s="13">
        <f t="shared" si="271"/>
        <v>1</v>
      </c>
      <c r="AB113" s="6">
        <f t="shared" si="272"/>
        <v>0.83775510204081627</v>
      </c>
      <c r="AC113" s="10">
        <v>0.85</v>
      </c>
      <c r="AE113" s="1">
        <f t="shared" si="273"/>
        <v>29400</v>
      </c>
      <c r="AF113" s="1">
        <f t="shared" si="274"/>
        <v>26272</v>
      </c>
      <c r="AG113" s="9">
        <f t="shared" si="275"/>
        <v>0.89360544217687077</v>
      </c>
    </row>
    <row r="114" spans="1:33" x14ac:dyDescent="0.25">
      <c r="A114" s="1" t="s">
        <v>42</v>
      </c>
      <c r="B114" s="1" t="s">
        <v>41</v>
      </c>
      <c r="C114" s="15">
        <v>45870</v>
      </c>
      <c r="D114" t="s">
        <v>40</v>
      </c>
      <c r="E114" s="1">
        <v>1440</v>
      </c>
      <c r="F114" s="1">
        <v>29400</v>
      </c>
      <c r="G114" s="1">
        <v>26272</v>
      </c>
      <c r="N114">
        <v>90</v>
      </c>
      <c r="Q114" s="11">
        <f t="shared" ref="Q114:Q177" si="276">H114/8</f>
        <v>0</v>
      </c>
      <c r="S114" s="1">
        <f t="shared" ref="S114:S118" si="277">SUM(I114:N114)+R114</f>
        <v>90</v>
      </c>
      <c r="T114" s="1">
        <f t="shared" ref="T114:T118" si="278">E114-S114</f>
        <v>1350</v>
      </c>
      <c r="U114" s="1">
        <f t="shared" ref="U114:U118" si="279">O114+P114</f>
        <v>0</v>
      </c>
      <c r="V114" s="11">
        <f t="shared" ref="V114:V121" si="280">(G114*E114)/F114</f>
        <v>1286.7918367346938</v>
      </c>
      <c r="W114" s="11">
        <f t="shared" ref="W114:W118" si="281">Q114</f>
        <v>0</v>
      </c>
      <c r="X114" s="11">
        <f t="shared" ref="X114:X118" si="282">V114-W114</f>
        <v>1286.7918367346938</v>
      </c>
      <c r="Y114" s="4">
        <f t="shared" ref="Y114:Y118" si="283">T114/E114</f>
        <v>0.9375</v>
      </c>
      <c r="Z114" s="13">
        <f t="shared" ref="Z114:Z118" si="284">X114/E114</f>
        <v>0.89360544217687066</v>
      </c>
      <c r="AA114" s="13">
        <f t="shared" ref="AA114:AA118" si="285">X114/V114</f>
        <v>1</v>
      </c>
      <c r="AB114" s="6">
        <f t="shared" ref="AB114:AB118" si="286">Y114*Z114*AA114</f>
        <v>0.83775510204081627</v>
      </c>
      <c r="AC114" s="10">
        <v>0.85</v>
      </c>
      <c r="AE114" s="1">
        <f t="shared" ref="AE114:AE118" si="287">F114</f>
        <v>29400</v>
      </c>
      <c r="AF114" s="1">
        <f t="shared" ref="AF114:AF118" si="288">G114</f>
        <v>26272</v>
      </c>
      <c r="AG114" s="9">
        <f t="shared" ref="AG114:AG118" si="289">AF114/AE114</f>
        <v>0.89360544217687077</v>
      </c>
    </row>
    <row r="115" spans="1:33" x14ac:dyDescent="0.25">
      <c r="A115" s="1" t="s">
        <v>42</v>
      </c>
      <c r="B115" s="1" t="s">
        <v>41</v>
      </c>
      <c r="C115" s="15">
        <v>45870</v>
      </c>
      <c r="D115" s="1">
        <v>2</v>
      </c>
      <c r="E115" s="1">
        <v>1440</v>
      </c>
      <c r="F115" s="1">
        <v>6880</v>
      </c>
      <c r="G115" s="1">
        <v>5927</v>
      </c>
      <c r="J115" s="1">
        <v>60</v>
      </c>
      <c r="N115">
        <v>90</v>
      </c>
      <c r="Q115" s="11">
        <f t="shared" si="276"/>
        <v>0</v>
      </c>
      <c r="S115" s="1">
        <f t="shared" si="277"/>
        <v>150</v>
      </c>
      <c r="T115" s="1">
        <f t="shared" si="278"/>
        <v>1290</v>
      </c>
      <c r="U115" s="1">
        <f t="shared" si="279"/>
        <v>0</v>
      </c>
      <c r="V115" s="11">
        <f t="shared" si="280"/>
        <v>1240.5348837209303</v>
      </c>
      <c r="W115" s="11">
        <f t="shared" si="281"/>
        <v>0</v>
      </c>
      <c r="X115" s="11">
        <f t="shared" si="282"/>
        <v>1240.5348837209303</v>
      </c>
      <c r="Y115" s="4">
        <f t="shared" si="283"/>
        <v>0.89583333333333337</v>
      </c>
      <c r="Z115" s="13">
        <f t="shared" si="284"/>
        <v>0.861482558139535</v>
      </c>
      <c r="AA115" s="13">
        <f t="shared" si="285"/>
        <v>1</v>
      </c>
      <c r="AB115" s="6">
        <f t="shared" si="286"/>
        <v>0.77174479166666676</v>
      </c>
      <c r="AC115" s="10">
        <v>0.85</v>
      </c>
      <c r="AE115" s="1">
        <f t="shared" si="287"/>
        <v>6880</v>
      </c>
      <c r="AF115" s="1">
        <f t="shared" si="288"/>
        <v>5927</v>
      </c>
      <c r="AG115" s="9">
        <f t="shared" si="289"/>
        <v>0.86148255813953489</v>
      </c>
    </row>
    <row r="116" spans="1:33" x14ac:dyDescent="0.25">
      <c r="A116" s="1" t="s">
        <v>42</v>
      </c>
      <c r="B116" s="1" t="s">
        <v>41</v>
      </c>
      <c r="C116" s="15">
        <v>45871</v>
      </c>
      <c r="D116" s="1">
        <v>1</v>
      </c>
      <c r="E116" s="1">
        <v>900</v>
      </c>
      <c r="F116" s="1">
        <v>17850</v>
      </c>
      <c r="G116" s="1">
        <v>16992</v>
      </c>
      <c r="H116" s="1">
        <v>125</v>
      </c>
      <c r="Q116" s="11">
        <f t="shared" si="276"/>
        <v>15.625</v>
      </c>
      <c r="R116">
        <v>120</v>
      </c>
      <c r="S116" s="1">
        <f t="shared" si="277"/>
        <v>120</v>
      </c>
      <c r="T116" s="1">
        <f t="shared" si="278"/>
        <v>780</v>
      </c>
      <c r="U116" s="1">
        <f t="shared" si="279"/>
        <v>0</v>
      </c>
      <c r="V116" s="11">
        <f t="shared" si="280"/>
        <v>856.73949579831935</v>
      </c>
      <c r="W116" s="11">
        <f t="shared" si="281"/>
        <v>15.625</v>
      </c>
      <c r="X116" s="11">
        <f t="shared" si="282"/>
        <v>841.11449579831935</v>
      </c>
      <c r="Y116" s="4">
        <f t="shared" si="283"/>
        <v>0.8666666666666667</v>
      </c>
      <c r="Z116" s="13">
        <f t="shared" si="284"/>
        <v>0.93457166199813257</v>
      </c>
      <c r="AA116" s="13">
        <f t="shared" si="285"/>
        <v>0.98176225086315128</v>
      </c>
      <c r="AB116" s="6">
        <f t="shared" si="286"/>
        <v>0.79519022134604245</v>
      </c>
      <c r="AC116" s="10">
        <v>0.85</v>
      </c>
      <c r="AE116" s="1">
        <f t="shared" si="287"/>
        <v>17850</v>
      </c>
      <c r="AF116" s="1">
        <f t="shared" si="288"/>
        <v>16992</v>
      </c>
      <c r="AG116" s="9">
        <f t="shared" si="289"/>
        <v>0.95193277310924374</v>
      </c>
    </row>
    <row r="117" spans="1:33" x14ac:dyDescent="0.25">
      <c r="A117" s="1" t="s">
        <v>42</v>
      </c>
      <c r="B117" s="1" t="s">
        <v>41</v>
      </c>
      <c r="C117" s="15">
        <v>45871</v>
      </c>
      <c r="D117" t="s">
        <v>40</v>
      </c>
      <c r="E117" s="1">
        <v>900</v>
      </c>
      <c r="F117" s="1">
        <v>17850</v>
      </c>
      <c r="G117" s="1">
        <v>16992</v>
      </c>
      <c r="H117" s="1">
        <v>350</v>
      </c>
      <c r="Q117" s="11">
        <f t="shared" si="276"/>
        <v>43.75</v>
      </c>
      <c r="R117">
        <v>120</v>
      </c>
      <c r="S117" s="1">
        <f t="shared" si="277"/>
        <v>120</v>
      </c>
      <c r="T117" s="1">
        <f t="shared" si="278"/>
        <v>780</v>
      </c>
      <c r="U117" s="1">
        <f t="shared" si="279"/>
        <v>0</v>
      </c>
      <c r="V117" s="11">
        <f t="shared" si="280"/>
        <v>856.73949579831935</v>
      </c>
      <c r="W117" s="11">
        <f t="shared" si="281"/>
        <v>43.75</v>
      </c>
      <c r="X117" s="11">
        <f t="shared" si="282"/>
        <v>812.98949579831935</v>
      </c>
      <c r="Y117" s="4">
        <f t="shared" si="283"/>
        <v>0.8666666666666667</v>
      </c>
      <c r="Z117" s="13">
        <f t="shared" si="284"/>
        <v>0.90332166199813257</v>
      </c>
      <c r="AA117" s="13">
        <f t="shared" si="285"/>
        <v>0.94893430241682364</v>
      </c>
      <c r="AB117" s="6">
        <f t="shared" si="286"/>
        <v>0.74290052302804321</v>
      </c>
      <c r="AC117" s="10">
        <v>0.85</v>
      </c>
      <c r="AE117" s="1">
        <f t="shared" si="287"/>
        <v>17850</v>
      </c>
      <c r="AF117" s="1">
        <f t="shared" si="288"/>
        <v>16992</v>
      </c>
      <c r="AG117" s="9">
        <f t="shared" si="289"/>
        <v>0.95193277310924374</v>
      </c>
    </row>
    <row r="118" spans="1:33" x14ac:dyDescent="0.25">
      <c r="A118" s="1" t="s">
        <v>42</v>
      </c>
      <c r="B118" s="1" t="s">
        <v>41</v>
      </c>
      <c r="C118" s="15">
        <v>45871</v>
      </c>
      <c r="D118" s="1">
        <v>2</v>
      </c>
      <c r="E118" s="1">
        <v>900</v>
      </c>
      <c r="F118" s="1">
        <v>5100</v>
      </c>
      <c r="G118" s="1">
        <v>4243</v>
      </c>
      <c r="Q118" s="11">
        <f t="shared" si="276"/>
        <v>0</v>
      </c>
      <c r="S118" s="1">
        <f t="shared" si="277"/>
        <v>0</v>
      </c>
      <c r="T118" s="1">
        <f t="shared" si="278"/>
        <v>900</v>
      </c>
      <c r="U118" s="1">
        <f t="shared" si="279"/>
        <v>0</v>
      </c>
      <c r="V118" s="11">
        <f t="shared" si="280"/>
        <v>748.76470588235293</v>
      </c>
      <c r="W118" s="11">
        <f t="shared" si="281"/>
        <v>0</v>
      </c>
      <c r="X118" s="11">
        <f t="shared" si="282"/>
        <v>748.76470588235293</v>
      </c>
      <c r="Y118" s="4">
        <f t="shared" si="283"/>
        <v>1</v>
      </c>
      <c r="Z118" s="13">
        <f t="shared" si="284"/>
        <v>0.83196078431372544</v>
      </c>
      <c r="AA118" s="13">
        <f t="shared" si="285"/>
        <v>1</v>
      </c>
      <c r="AB118" s="6">
        <f t="shared" si="286"/>
        <v>0.83196078431372544</v>
      </c>
      <c r="AC118" s="10">
        <v>0.85</v>
      </c>
      <c r="AE118" s="1">
        <f t="shared" si="287"/>
        <v>5100</v>
      </c>
      <c r="AF118" s="1">
        <f t="shared" si="288"/>
        <v>4243</v>
      </c>
      <c r="AG118" s="9">
        <f t="shared" si="289"/>
        <v>0.83196078431372544</v>
      </c>
    </row>
    <row r="119" spans="1:33" x14ac:dyDescent="0.25">
      <c r="A119" s="1" t="s">
        <v>42</v>
      </c>
      <c r="B119" s="1" t="s">
        <v>43</v>
      </c>
      <c r="C119" s="15">
        <v>45873</v>
      </c>
      <c r="D119" s="1">
        <v>1</v>
      </c>
      <c r="E119" s="1">
        <v>1440</v>
      </c>
      <c r="F119" s="1">
        <v>29400</v>
      </c>
      <c r="G119" s="1">
        <v>27488</v>
      </c>
      <c r="Q119" s="11">
        <f t="shared" si="276"/>
        <v>0</v>
      </c>
      <c r="S119" s="1">
        <f t="shared" ref="S119:S121" si="290">SUM(I119:N119)+R119</f>
        <v>0</v>
      </c>
      <c r="T119" s="1">
        <f t="shared" ref="T119:T121" si="291">E119-S119</f>
        <v>1440</v>
      </c>
      <c r="U119" s="1">
        <f t="shared" ref="U119:U121" si="292">O119+P119</f>
        <v>0</v>
      </c>
      <c r="V119" s="11">
        <f t="shared" si="280"/>
        <v>1346.3510204081633</v>
      </c>
      <c r="W119" s="11">
        <f t="shared" ref="W119:W121" si="293">Q119</f>
        <v>0</v>
      </c>
      <c r="X119" s="11">
        <f t="shared" ref="X119:X121" si="294">V119-W119</f>
        <v>1346.3510204081633</v>
      </c>
      <c r="Y119" s="4">
        <f t="shared" ref="Y119:Y121" si="295">T119/E119</f>
        <v>1</v>
      </c>
      <c r="Z119" s="13">
        <f t="shared" ref="Z119:Z121" si="296">X119/E119</f>
        <v>0.93496598639455786</v>
      </c>
      <c r="AA119" s="13">
        <f t="shared" ref="AA119:AA121" si="297">X119/V119</f>
        <v>1</v>
      </c>
      <c r="AB119" s="6">
        <f t="shared" ref="AB119:AB121" si="298">Y119*Z119*AA119</f>
        <v>0.93496598639455786</v>
      </c>
      <c r="AC119" s="10">
        <v>0.85</v>
      </c>
      <c r="AE119" s="1">
        <f t="shared" ref="AE119:AE121" si="299">F119</f>
        <v>29400</v>
      </c>
      <c r="AF119" s="1">
        <f t="shared" ref="AF119:AF121" si="300">G119</f>
        <v>27488</v>
      </c>
      <c r="AG119" s="9">
        <f t="shared" ref="AG119:AG121" si="301">AF119/AE119</f>
        <v>0.93496598639455786</v>
      </c>
    </row>
    <row r="120" spans="1:33" x14ac:dyDescent="0.25">
      <c r="A120" s="1" t="s">
        <v>42</v>
      </c>
      <c r="B120" s="1" t="s">
        <v>43</v>
      </c>
      <c r="C120" s="15">
        <v>45873</v>
      </c>
      <c r="D120" t="s">
        <v>40</v>
      </c>
      <c r="E120" s="1">
        <v>1440</v>
      </c>
      <c r="F120" s="1">
        <v>29400</v>
      </c>
      <c r="G120" s="1">
        <v>27488</v>
      </c>
      <c r="Q120" s="11">
        <f t="shared" si="276"/>
        <v>0</v>
      </c>
      <c r="S120" s="1">
        <f t="shared" si="290"/>
        <v>0</v>
      </c>
      <c r="T120" s="1">
        <f t="shared" si="291"/>
        <v>1440</v>
      </c>
      <c r="U120" s="1">
        <f t="shared" si="292"/>
        <v>0</v>
      </c>
      <c r="V120" s="11">
        <f t="shared" si="280"/>
        <v>1346.3510204081633</v>
      </c>
      <c r="W120" s="11">
        <f t="shared" si="293"/>
        <v>0</v>
      </c>
      <c r="X120" s="11">
        <f t="shared" si="294"/>
        <v>1346.3510204081633</v>
      </c>
      <c r="Y120" s="4">
        <f t="shared" si="295"/>
        <v>1</v>
      </c>
      <c r="Z120" s="13">
        <f t="shared" si="296"/>
        <v>0.93496598639455786</v>
      </c>
      <c r="AA120" s="13">
        <f t="shared" si="297"/>
        <v>1</v>
      </c>
      <c r="AB120" s="6">
        <f t="shared" si="298"/>
        <v>0.93496598639455786</v>
      </c>
      <c r="AC120" s="10">
        <v>0.85</v>
      </c>
      <c r="AE120" s="1">
        <f t="shared" si="299"/>
        <v>29400</v>
      </c>
      <c r="AF120" s="1">
        <f t="shared" si="300"/>
        <v>27488</v>
      </c>
      <c r="AG120" s="9">
        <f t="shared" si="301"/>
        <v>0.93496598639455786</v>
      </c>
    </row>
    <row r="121" spans="1:33" x14ac:dyDescent="0.25">
      <c r="A121" s="1" t="s">
        <v>42</v>
      </c>
      <c r="B121" s="1" t="s">
        <v>43</v>
      </c>
      <c r="C121" s="15">
        <v>45873</v>
      </c>
      <c r="D121" s="1">
        <v>2</v>
      </c>
      <c r="E121" s="1">
        <v>1440</v>
      </c>
      <c r="F121" s="1">
        <v>8400</v>
      </c>
      <c r="G121" s="1">
        <v>7999</v>
      </c>
      <c r="Q121" s="11">
        <f t="shared" si="276"/>
        <v>0</v>
      </c>
      <c r="S121" s="1">
        <f t="shared" si="290"/>
        <v>0</v>
      </c>
      <c r="T121" s="1">
        <f t="shared" si="291"/>
        <v>1440</v>
      </c>
      <c r="U121" s="1">
        <f t="shared" si="292"/>
        <v>0</v>
      </c>
      <c r="V121" s="11">
        <f t="shared" si="280"/>
        <v>1371.2571428571428</v>
      </c>
      <c r="W121" s="11">
        <f t="shared" si="293"/>
        <v>0</v>
      </c>
      <c r="X121" s="11">
        <f t="shared" si="294"/>
        <v>1371.2571428571428</v>
      </c>
      <c r="Y121" s="4">
        <f t="shared" si="295"/>
        <v>1</v>
      </c>
      <c r="Z121" s="13">
        <f t="shared" si="296"/>
        <v>0.95226190476190464</v>
      </c>
      <c r="AA121" s="13">
        <f t="shared" si="297"/>
        <v>1</v>
      </c>
      <c r="AB121" s="6">
        <f t="shared" si="298"/>
        <v>0.95226190476190464</v>
      </c>
      <c r="AC121" s="10">
        <v>0.85</v>
      </c>
      <c r="AE121" s="1">
        <f t="shared" si="299"/>
        <v>8400</v>
      </c>
      <c r="AF121" s="1">
        <f t="shared" si="300"/>
        <v>7999</v>
      </c>
      <c r="AG121" s="9">
        <f t="shared" si="301"/>
        <v>0.95226190476190475</v>
      </c>
    </row>
    <row r="122" spans="1:33" x14ac:dyDescent="0.25">
      <c r="A122" s="1" t="s">
        <v>42</v>
      </c>
      <c r="B122" s="1" t="s">
        <v>43</v>
      </c>
      <c r="C122" s="15">
        <v>45874</v>
      </c>
      <c r="D122" s="1">
        <v>1</v>
      </c>
      <c r="E122" s="1">
        <v>1440</v>
      </c>
      <c r="F122" s="1">
        <v>29400</v>
      </c>
      <c r="G122" s="1">
        <v>27962</v>
      </c>
      <c r="H122" s="1">
        <v>750</v>
      </c>
      <c r="Q122" s="11">
        <f t="shared" si="276"/>
        <v>93.75</v>
      </c>
      <c r="S122" s="1">
        <f t="shared" ref="S122:S154" si="302">SUM(I122:N122)+R122</f>
        <v>0</v>
      </c>
      <c r="T122" s="1">
        <f t="shared" ref="T122:T154" si="303">E122-S122</f>
        <v>1440</v>
      </c>
      <c r="U122" s="1">
        <f t="shared" ref="U122:U154" si="304">O122+P122</f>
        <v>0</v>
      </c>
      <c r="V122" s="11">
        <f t="shared" ref="V122:V166" si="305">(G122*E122)/F122</f>
        <v>1369.5673469387755</v>
      </c>
      <c r="W122" s="11">
        <f t="shared" ref="W122:W154" si="306">Q122</f>
        <v>93.75</v>
      </c>
      <c r="X122" s="11">
        <f t="shared" ref="X122:X154" si="307">V122-W122</f>
        <v>1275.8173469387755</v>
      </c>
      <c r="Y122" s="4">
        <f t="shared" ref="Y122:Y154" si="308">T122/E122</f>
        <v>1</v>
      </c>
      <c r="Z122" s="13">
        <f t="shared" ref="Z122:Z154" si="309">X122/E122</f>
        <v>0.88598426870748292</v>
      </c>
      <c r="AA122" s="13">
        <f t="shared" ref="AA122:AA154" si="310">X122/V122</f>
        <v>0.9315477254845862</v>
      </c>
      <c r="AB122" s="6">
        <f t="shared" ref="AB122:AB154" si="311">Y122*Z122*AA122</f>
        <v>0.82533663032958016</v>
      </c>
      <c r="AC122" s="10">
        <v>0.85</v>
      </c>
      <c r="AE122" s="1">
        <f t="shared" ref="AE122:AE166" si="312">F122</f>
        <v>29400</v>
      </c>
      <c r="AF122" s="1">
        <f t="shared" ref="AF122:AF166" si="313">G122</f>
        <v>27962</v>
      </c>
      <c r="AG122" s="9">
        <f t="shared" ref="AG122:AG166" si="314">AF122/AE122</f>
        <v>0.95108843537414967</v>
      </c>
    </row>
    <row r="123" spans="1:33" x14ac:dyDescent="0.25">
      <c r="A123" s="1" t="s">
        <v>42</v>
      </c>
      <c r="B123" s="1" t="s">
        <v>43</v>
      </c>
      <c r="C123" s="15">
        <v>45874</v>
      </c>
      <c r="D123" t="s">
        <v>40</v>
      </c>
      <c r="E123" s="1">
        <v>1440</v>
      </c>
      <c r="F123" s="1">
        <v>29400</v>
      </c>
      <c r="G123" s="1">
        <v>27962</v>
      </c>
      <c r="H123" s="1">
        <v>250</v>
      </c>
      <c r="J123" s="1">
        <v>60</v>
      </c>
      <c r="Q123" s="11">
        <f t="shared" si="276"/>
        <v>31.25</v>
      </c>
      <c r="S123" s="1">
        <f t="shared" si="302"/>
        <v>60</v>
      </c>
      <c r="T123" s="1">
        <f t="shared" si="303"/>
        <v>1380</v>
      </c>
      <c r="U123" s="1">
        <f t="shared" si="304"/>
        <v>0</v>
      </c>
      <c r="V123" s="11">
        <f t="shared" si="305"/>
        <v>1369.5673469387755</v>
      </c>
      <c r="W123" s="11">
        <f t="shared" si="306"/>
        <v>31.25</v>
      </c>
      <c r="X123" s="11">
        <f t="shared" si="307"/>
        <v>1338.3173469387755</v>
      </c>
      <c r="Y123" s="4">
        <f t="shared" si="308"/>
        <v>0.95833333333333337</v>
      </c>
      <c r="Z123" s="13">
        <f t="shared" si="309"/>
        <v>0.92938704648526071</v>
      </c>
      <c r="AA123" s="13">
        <f t="shared" si="310"/>
        <v>0.97718257516152873</v>
      </c>
      <c r="AB123" s="6">
        <f t="shared" si="311"/>
        <v>0.87033995959764143</v>
      </c>
      <c r="AC123" s="10">
        <v>0.85</v>
      </c>
      <c r="AE123" s="1">
        <f t="shared" si="312"/>
        <v>29400</v>
      </c>
      <c r="AF123" s="1">
        <f t="shared" si="313"/>
        <v>27962</v>
      </c>
      <c r="AG123" s="9">
        <f t="shared" si="314"/>
        <v>0.95108843537414967</v>
      </c>
    </row>
    <row r="124" spans="1:33" x14ac:dyDescent="0.25">
      <c r="A124" s="1" t="s">
        <v>42</v>
      </c>
      <c r="B124" s="1" t="s">
        <v>43</v>
      </c>
      <c r="C124" s="15">
        <v>45874</v>
      </c>
      <c r="D124" s="1">
        <v>2</v>
      </c>
      <c r="E124" s="1">
        <v>1440</v>
      </c>
      <c r="F124" s="1">
        <v>6840</v>
      </c>
      <c r="G124" s="1">
        <v>6098</v>
      </c>
      <c r="Q124" s="11">
        <f t="shared" si="276"/>
        <v>0</v>
      </c>
      <c r="S124" s="1">
        <f t="shared" si="302"/>
        <v>0</v>
      </c>
      <c r="T124" s="1">
        <f t="shared" si="303"/>
        <v>1440</v>
      </c>
      <c r="U124" s="1">
        <f t="shared" si="304"/>
        <v>0</v>
      </c>
      <c r="V124" s="11">
        <f t="shared" si="305"/>
        <v>1283.7894736842106</v>
      </c>
      <c r="W124" s="11">
        <f t="shared" si="306"/>
        <v>0</v>
      </c>
      <c r="X124" s="11">
        <f t="shared" si="307"/>
        <v>1283.7894736842106</v>
      </c>
      <c r="Y124" s="4">
        <f t="shared" si="308"/>
        <v>1</v>
      </c>
      <c r="Z124" s="13">
        <f t="shared" si="309"/>
        <v>0.89152046783625738</v>
      </c>
      <c r="AA124" s="13">
        <f t="shared" si="310"/>
        <v>1</v>
      </c>
      <c r="AB124" s="6">
        <f t="shared" si="311"/>
        <v>0.89152046783625738</v>
      </c>
      <c r="AC124" s="10">
        <v>0.85</v>
      </c>
      <c r="AE124" s="1">
        <f t="shared" si="312"/>
        <v>6840</v>
      </c>
      <c r="AF124" s="1">
        <f t="shared" si="313"/>
        <v>6098</v>
      </c>
      <c r="AG124" s="9">
        <f t="shared" si="314"/>
        <v>0.89152046783625727</v>
      </c>
    </row>
    <row r="125" spans="1:33" x14ac:dyDescent="0.25">
      <c r="A125" s="1" t="s">
        <v>42</v>
      </c>
      <c r="B125" s="1" t="s">
        <v>43</v>
      </c>
      <c r="C125" s="15">
        <v>45875</v>
      </c>
      <c r="D125" s="1">
        <v>1</v>
      </c>
      <c r="E125" s="1">
        <v>1440</v>
      </c>
      <c r="F125" s="1">
        <v>29400</v>
      </c>
      <c r="G125" s="1">
        <v>27808</v>
      </c>
      <c r="Q125" s="11">
        <f t="shared" si="276"/>
        <v>0</v>
      </c>
      <c r="S125" s="1">
        <f t="shared" si="302"/>
        <v>0</v>
      </c>
      <c r="T125" s="1">
        <f t="shared" si="303"/>
        <v>1440</v>
      </c>
      <c r="U125" s="1">
        <f t="shared" si="304"/>
        <v>0</v>
      </c>
      <c r="V125" s="11">
        <f t="shared" si="305"/>
        <v>1362.0244897959183</v>
      </c>
      <c r="W125" s="11">
        <f t="shared" si="306"/>
        <v>0</v>
      </c>
      <c r="X125" s="11">
        <f t="shared" si="307"/>
        <v>1362.0244897959183</v>
      </c>
      <c r="Y125" s="4">
        <f t="shared" si="308"/>
        <v>1</v>
      </c>
      <c r="Z125" s="13">
        <f t="shared" si="309"/>
        <v>0.9458503401360544</v>
      </c>
      <c r="AA125" s="13">
        <f t="shared" si="310"/>
        <v>1</v>
      </c>
      <c r="AB125" s="6">
        <f t="shared" si="311"/>
        <v>0.9458503401360544</v>
      </c>
      <c r="AC125" s="10">
        <v>0.85</v>
      </c>
      <c r="AE125" s="1">
        <f t="shared" si="312"/>
        <v>29400</v>
      </c>
      <c r="AF125" s="1">
        <f t="shared" si="313"/>
        <v>27808</v>
      </c>
      <c r="AG125" s="9">
        <f t="shared" si="314"/>
        <v>0.9458503401360544</v>
      </c>
    </row>
    <row r="126" spans="1:33" x14ac:dyDescent="0.25">
      <c r="A126" s="1" t="s">
        <v>42</v>
      </c>
      <c r="B126" s="1" t="s">
        <v>43</v>
      </c>
      <c r="C126" s="15">
        <v>45875</v>
      </c>
      <c r="D126" t="s">
        <v>40</v>
      </c>
      <c r="E126" s="1">
        <v>1440</v>
      </c>
      <c r="F126" s="1">
        <v>29400</v>
      </c>
      <c r="G126" s="1">
        <v>27808</v>
      </c>
      <c r="H126" s="1">
        <v>400</v>
      </c>
      <c r="Q126" s="11">
        <f t="shared" si="276"/>
        <v>50</v>
      </c>
      <c r="S126" s="1">
        <f t="shared" si="302"/>
        <v>0</v>
      </c>
      <c r="T126" s="1">
        <f t="shared" si="303"/>
        <v>1440</v>
      </c>
      <c r="U126" s="1">
        <f t="shared" si="304"/>
        <v>0</v>
      </c>
      <c r="V126" s="11">
        <f t="shared" si="305"/>
        <v>1362.0244897959183</v>
      </c>
      <c r="W126" s="11">
        <f t="shared" si="306"/>
        <v>50</v>
      </c>
      <c r="X126" s="11">
        <f t="shared" si="307"/>
        <v>1312.0244897959183</v>
      </c>
      <c r="Y126" s="4">
        <f t="shared" si="308"/>
        <v>1</v>
      </c>
      <c r="Z126" s="13">
        <f t="shared" si="309"/>
        <v>0.91112811791383208</v>
      </c>
      <c r="AA126" s="13">
        <f t="shared" si="310"/>
        <v>0.96328994054468742</v>
      </c>
      <c r="AB126" s="6">
        <f t="shared" si="311"/>
        <v>0.87768055053380822</v>
      </c>
      <c r="AC126" s="10">
        <v>0.85</v>
      </c>
      <c r="AE126" s="1">
        <f t="shared" si="312"/>
        <v>29400</v>
      </c>
      <c r="AF126" s="1">
        <f t="shared" si="313"/>
        <v>27808</v>
      </c>
      <c r="AG126" s="9">
        <f t="shared" si="314"/>
        <v>0.9458503401360544</v>
      </c>
    </row>
    <row r="127" spans="1:33" x14ac:dyDescent="0.25">
      <c r="A127" s="1" t="s">
        <v>42</v>
      </c>
      <c r="B127" s="1" t="s">
        <v>43</v>
      </c>
      <c r="C127" s="15">
        <v>45875</v>
      </c>
      <c r="D127" s="1">
        <v>2</v>
      </c>
      <c r="E127" s="1">
        <v>1440</v>
      </c>
      <c r="F127" s="1">
        <v>8400</v>
      </c>
      <c r="G127" s="1">
        <v>7953</v>
      </c>
      <c r="Q127" s="11">
        <f t="shared" si="276"/>
        <v>0</v>
      </c>
      <c r="S127" s="1">
        <f t="shared" si="302"/>
        <v>0</v>
      </c>
      <c r="T127" s="1">
        <f t="shared" si="303"/>
        <v>1440</v>
      </c>
      <c r="U127" s="1">
        <f t="shared" si="304"/>
        <v>0</v>
      </c>
      <c r="V127" s="11">
        <f t="shared" si="305"/>
        <v>1363.3714285714286</v>
      </c>
      <c r="W127" s="11">
        <f t="shared" si="306"/>
        <v>0</v>
      </c>
      <c r="X127" s="11">
        <f t="shared" si="307"/>
        <v>1363.3714285714286</v>
      </c>
      <c r="Y127" s="4">
        <f t="shared" si="308"/>
        <v>1</v>
      </c>
      <c r="Z127" s="13">
        <f t="shared" si="309"/>
        <v>0.94678571428571434</v>
      </c>
      <c r="AA127" s="13">
        <f t="shared" si="310"/>
        <v>1</v>
      </c>
      <c r="AB127" s="6">
        <f t="shared" si="311"/>
        <v>0.94678571428571434</v>
      </c>
      <c r="AC127" s="10">
        <v>0.85</v>
      </c>
      <c r="AE127" s="1">
        <f t="shared" si="312"/>
        <v>8400</v>
      </c>
      <c r="AF127" s="1">
        <f t="shared" si="313"/>
        <v>7953</v>
      </c>
      <c r="AG127" s="9">
        <f t="shared" si="314"/>
        <v>0.94678571428571423</v>
      </c>
    </row>
    <row r="128" spans="1:33" x14ac:dyDescent="0.25">
      <c r="A128" s="1" t="s">
        <v>42</v>
      </c>
      <c r="B128" s="1" t="s">
        <v>43</v>
      </c>
      <c r="C128" s="15">
        <v>45876</v>
      </c>
      <c r="D128" s="1">
        <v>1</v>
      </c>
      <c r="E128" s="1">
        <v>1440</v>
      </c>
      <c r="F128" s="1">
        <v>29400</v>
      </c>
      <c r="G128" s="1">
        <v>27648</v>
      </c>
      <c r="H128" s="1">
        <v>300</v>
      </c>
      <c r="Q128" s="11">
        <f t="shared" si="276"/>
        <v>37.5</v>
      </c>
      <c r="S128" s="1">
        <f t="shared" si="302"/>
        <v>0</v>
      </c>
      <c r="T128" s="1">
        <f t="shared" si="303"/>
        <v>1440</v>
      </c>
      <c r="U128" s="1">
        <f t="shared" si="304"/>
        <v>0</v>
      </c>
      <c r="V128" s="11">
        <f t="shared" si="305"/>
        <v>1354.1877551020409</v>
      </c>
      <c r="W128" s="11">
        <f t="shared" si="306"/>
        <v>37.5</v>
      </c>
      <c r="X128" s="11">
        <f t="shared" si="307"/>
        <v>1316.6877551020409</v>
      </c>
      <c r="Y128" s="4">
        <f t="shared" si="308"/>
        <v>1</v>
      </c>
      <c r="Z128" s="13">
        <f t="shared" si="309"/>
        <v>0.91436649659863956</v>
      </c>
      <c r="AA128" s="13">
        <f t="shared" si="310"/>
        <v>0.9723081235532407</v>
      </c>
      <c r="AB128" s="6">
        <f t="shared" si="311"/>
        <v>0.88904597254777384</v>
      </c>
      <c r="AC128" s="10">
        <v>0.85</v>
      </c>
      <c r="AE128" s="1">
        <f t="shared" si="312"/>
        <v>29400</v>
      </c>
      <c r="AF128" s="1">
        <f t="shared" si="313"/>
        <v>27648</v>
      </c>
      <c r="AG128" s="9">
        <f t="shared" si="314"/>
        <v>0.94040816326530607</v>
      </c>
    </row>
    <row r="129" spans="1:33" x14ac:dyDescent="0.25">
      <c r="A129" s="1" t="s">
        <v>42</v>
      </c>
      <c r="B129" s="1" t="s">
        <v>43</v>
      </c>
      <c r="C129" s="15">
        <v>45876</v>
      </c>
      <c r="D129" t="s">
        <v>40</v>
      </c>
      <c r="E129" s="1">
        <v>1440</v>
      </c>
      <c r="F129" s="1">
        <v>29400</v>
      </c>
      <c r="G129" s="1">
        <v>27648</v>
      </c>
      <c r="H129" s="1">
        <v>725</v>
      </c>
      <c r="Q129" s="11">
        <f t="shared" si="276"/>
        <v>90.625</v>
      </c>
      <c r="S129" s="1">
        <f t="shared" si="302"/>
        <v>0</v>
      </c>
      <c r="T129" s="1">
        <f t="shared" si="303"/>
        <v>1440</v>
      </c>
      <c r="U129" s="1">
        <f t="shared" si="304"/>
        <v>0</v>
      </c>
      <c r="V129" s="11">
        <f t="shared" si="305"/>
        <v>1354.1877551020409</v>
      </c>
      <c r="W129" s="11">
        <f t="shared" si="306"/>
        <v>90.625</v>
      </c>
      <c r="X129" s="11">
        <f t="shared" si="307"/>
        <v>1263.5627551020409</v>
      </c>
      <c r="Y129" s="4">
        <f t="shared" si="308"/>
        <v>1</v>
      </c>
      <c r="Z129" s="13">
        <f t="shared" si="309"/>
        <v>0.87747413548752839</v>
      </c>
      <c r="AA129" s="13">
        <f t="shared" si="310"/>
        <v>0.93307796525366515</v>
      </c>
      <c r="AB129" s="6">
        <f t="shared" si="311"/>
        <v>0.81875178090342193</v>
      </c>
      <c r="AC129" s="10">
        <v>0.85</v>
      </c>
      <c r="AE129" s="1">
        <f t="shared" si="312"/>
        <v>29400</v>
      </c>
      <c r="AF129" s="1">
        <f t="shared" si="313"/>
        <v>27648</v>
      </c>
      <c r="AG129" s="9">
        <f t="shared" si="314"/>
        <v>0.94040816326530607</v>
      </c>
    </row>
    <row r="130" spans="1:33" x14ac:dyDescent="0.25">
      <c r="A130" s="1" t="s">
        <v>42</v>
      </c>
      <c r="B130" s="1" t="s">
        <v>43</v>
      </c>
      <c r="C130" s="15">
        <v>45876</v>
      </c>
      <c r="D130" s="1">
        <v>2</v>
      </c>
      <c r="E130" s="1">
        <v>1440</v>
      </c>
      <c r="F130" s="1">
        <v>6840</v>
      </c>
      <c r="G130" s="1">
        <v>6092</v>
      </c>
      <c r="I130" s="1">
        <v>60</v>
      </c>
      <c r="J130" s="1">
        <v>60</v>
      </c>
      <c r="Q130" s="11">
        <f t="shared" si="276"/>
        <v>0</v>
      </c>
      <c r="S130" s="1">
        <f t="shared" si="302"/>
        <v>120</v>
      </c>
      <c r="T130" s="1">
        <f t="shared" si="303"/>
        <v>1320</v>
      </c>
      <c r="U130" s="1">
        <f t="shared" si="304"/>
        <v>0</v>
      </c>
      <c r="V130" s="11">
        <f t="shared" si="305"/>
        <v>1282.5263157894738</v>
      </c>
      <c r="W130" s="11">
        <f t="shared" si="306"/>
        <v>0</v>
      </c>
      <c r="X130" s="11">
        <f t="shared" si="307"/>
        <v>1282.5263157894738</v>
      </c>
      <c r="Y130" s="4">
        <f t="shared" si="308"/>
        <v>0.91666666666666663</v>
      </c>
      <c r="Z130" s="13">
        <f t="shared" si="309"/>
        <v>0.89064327485380124</v>
      </c>
      <c r="AA130" s="13">
        <f t="shared" si="310"/>
        <v>1</v>
      </c>
      <c r="AB130" s="6">
        <f t="shared" si="311"/>
        <v>0.81642300194931772</v>
      </c>
      <c r="AC130" s="10">
        <v>0.85</v>
      </c>
      <c r="AE130" s="1">
        <f t="shared" si="312"/>
        <v>6840</v>
      </c>
      <c r="AF130" s="1">
        <f t="shared" si="313"/>
        <v>6092</v>
      </c>
      <c r="AG130" s="9">
        <f t="shared" si="314"/>
        <v>0.89064327485380113</v>
      </c>
    </row>
    <row r="131" spans="1:33" x14ac:dyDescent="0.25">
      <c r="A131" s="1" t="s">
        <v>42</v>
      </c>
      <c r="B131" s="1" t="s">
        <v>43</v>
      </c>
      <c r="C131" s="15">
        <v>45877</v>
      </c>
      <c r="D131" s="1">
        <v>1</v>
      </c>
      <c r="E131" s="1">
        <v>1440</v>
      </c>
      <c r="F131" s="1">
        <v>29400</v>
      </c>
      <c r="G131" s="1">
        <v>25600</v>
      </c>
      <c r="H131" s="1">
        <v>450</v>
      </c>
      <c r="N131">
        <v>90</v>
      </c>
      <c r="Q131" s="11">
        <f t="shared" si="276"/>
        <v>56.25</v>
      </c>
      <c r="S131" s="1">
        <f t="shared" si="302"/>
        <v>90</v>
      </c>
      <c r="T131" s="1">
        <f t="shared" si="303"/>
        <v>1350</v>
      </c>
      <c r="U131" s="1">
        <f t="shared" si="304"/>
        <v>0</v>
      </c>
      <c r="V131" s="11">
        <f t="shared" si="305"/>
        <v>1253.8775510204082</v>
      </c>
      <c r="W131" s="11">
        <f t="shared" si="306"/>
        <v>56.25</v>
      </c>
      <c r="X131" s="11">
        <f t="shared" si="307"/>
        <v>1197.6275510204082</v>
      </c>
      <c r="Y131" s="4">
        <f t="shared" si="308"/>
        <v>0.9375</v>
      </c>
      <c r="Z131" s="13">
        <f t="shared" si="309"/>
        <v>0.83168579931972786</v>
      </c>
      <c r="AA131" s="13">
        <f t="shared" si="310"/>
        <v>0.95513916015625</v>
      </c>
      <c r="AB131" s="6">
        <f t="shared" si="311"/>
        <v>0.74472719613386662</v>
      </c>
      <c r="AC131" s="10">
        <v>0.85</v>
      </c>
      <c r="AE131" s="1">
        <f t="shared" si="312"/>
        <v>29400</v>
      </c>
      <c r="AF131" s="1">
        <f t="shared" si="313"/>
        <v>25600</v>
      </c>
      <c r="AG131" s="9">
        <f t="shared" si="314"/>
        <v>0.87074829931972786</v>
      </c>
    </row>
    <row r="132" spans="1:33" x14ac:dyDescent="0.25">
      <c r="A132" s="1" t="s">
        <v>42</v>
      </c>
      <c r="B132" s="1" t="s">
        <v>43</v>
      </c>
      <c r="C132" s="15">
        <v>45877</v>
      </c>
      <c r="D132" t="s">
        <v>40</v>
      </c>
      <c r="E132" s="1">
        <v>1440</v>
      </c>
      <c r="F132" s="1">
        <v>29400</v>
      </c>
      <c r="G132" s="1">
        <v>25600</v>
      </c>
      <c r="H132" s="1">
        <v>450</v>
      </c>
      <c r="N132">
        <v>90</v>
      </c>
      <c r="Q132" s="11">
        <f t="shared" si="276"/>
        <v>56.25</v>
      </c>
      <c r="S132" s="1">
        <f t="shared" si="302"/>
        <v>90</v>
      </c>
      <c r="T132" s="1">
        <f t="shared" si="303"/>
        <v>1350</v>
      </c>
      <c r="U132" s="1">
        <f t="shared" si="304"/>
        <v>0</v>
      </c>
      <c r="V132" s="11">
        <f t="shared" si="305"/>
        <v>1253.8775510204082</v>
      </c>
      <c r="W132" s="11">
        <f t="shared" si="306"/>
        <v>56.25</v>
      </c>
      <c r="X132" s="11">
        <f t="shared" si="307"/>
        <v>1197.6275510204082</v>
      </c>
      <c r="Y132" s="4">
        <f t="shared" si="308"/>
        <v>0.9375</v>
      </c>
      <c r="Z132" s="13">
        <f t="shared" si="309"/>
        <v>0.83168579931972786</v>
      </c>
      <c r="AA132" s="13">
        <f t="shared" si="310"/>
        <v>0.95513916015625</v>
      </c>
      <c r="AB132" s="6">
        <f t="shared" si="311"/>
        <v>0.74472719613386662</v>
      </c>
      <c r="AC132" s="10">
        <v>0.85</v>
      </c>
      <c r="AE132" s="1">
        <f t="shared" si="312"/>
        <v>29400</v>
      </c>
      <c r="AF132" s="1">
        <f t="shared" si="313"/>
        <v>25600</v>
      </c>
      <c r="AG132" s="9">
        <f t="shared" si="314"/>
        <v>0.87074829931972786</v>
      </c>
    </row>
    <row r="133" spans="1:33" x14ac:dyDescent="0.25">
      <c r="A133" s="1" t="s">
        <v>42</v>
      </c>
      <c r="B133" s="1" t="s">
        <v>43</v>
      </c>
      <c r="C133" s="15">
        <v>45877</v>
      </c>
      <c r="D133" s="1">
        <v>2</v>
      </c>
      <c r="E133" s="1">
        <v>1440</v>
      </c>
      <c r="F133" s="1">
        <v>11240</v>
      </c>
      <c r="G133" s="1">
        <v>9838</v>
      </c>
      <c r="J133" s="1">
        <v>60</v>
      </c>
      <c r="N133">
        <v>90</v>
      </c>
      <c r="Q133" s="11">
        <f t="shared" si="276"/>
        <v>0</v>
      </c>
      <c r="S133" s="1">
        <f t="shared" si="302"/>
        <v>150</v>
      </c>
      <c r="T133" s="1">
        <f t="shared" si="303"/>
        <v>1290</v>
      </c>
      <c r="U133" s="1">
        <f t="shared" si="304"/>
        <v>0</v>
      </c>
      <c r="V133" s="11">
        <f t="shared" si="305"/>
        <v>1260.3843416370107</v>
      </c>
      <c r="W133" s="11">
        <f t="shared" si="306"/>
        <v>0</v>
      </c>
      <c r="X133" s="11">
        <f t="shared" si="307"/>
        <v>1260.3843416370107</v>
      </c>
      <c r="Y133" s="4">
        <f t="shared" si="308"/>
        <v>0.89583333333333337</v>
      </c>
      <c r="Z133" s="13">
        <f t="shared" si="309"/>
        <v>0.87526690391459083</v>
      </c>
      <c r="AA133" s="13">
        <f t="shared" si="310"/>
        <v>1</v>
      </c>
      <c r="AB133" s="6">
        <f t="shared" si="311"/>
        <v>0.78409326809015434</v>
      </c>
      <c r="AC133" s="10">
        <v>0.85</v>
      </c>
      <c r="AE133" s="1">
        <f t="shared" si="312"/>
        <v>11240</v>
      </c>
      <c r="AF133" s="1">
        <f t="shared" si="313"/>
        <v>9838</v>
      </c>
      <c r="AG133" s="9">
        <f t="shared" si="314"/>
        <v>0.87526690391459072</v>
      </c>
    </row>
    <row r="134" spans="1:33" x14ac:dyDescent="0.25">
      <c r="A134" s="1" t="s">
        <v>42</v>
      </c>
      <c r="B134" s="1" t="s">
        <v>43</v>
      </c>
      <c r="C134" s="15">
        <v>45878</v>
      </c>
      <c r="D134" s="1">
        <v>1</v>
      </c>
      <c r="E134" s="1">
        <v>900</v>
      </c>
      <c r="F134" s="1">
        <v>17850</v>
      </c>
      <c r="G134" s="1">
        <v>16576</v>
      </c>
      <c r="H134" s="1">
        <v>825</v>
      </c>
      <c r="Q134" s="11">
        <f t="shared" si="276"/>
        <v>103.125</v>
      </c>
      <c r="R134">
        <v>120</v>
      </c>
      <c r="S134" s="1">
        <f t="shared" si="302"/>
        <v>120</v>
      </c>
      <c r="T134" s="1">
        <f t="shared" si="303"/>
        <v>780</v>
      </c>
      <c r="U134" s="1">
        <f t="shared" si="304"/>
        <v>0</v>
      </c>
      <c r="V134" s="11">
        <f t="shared" si="305"/>
        <v>835.76470588235293</v>
      </c>
      <c r="W134" s="11">
        <f t="shared" si="306"/>
        <v>103.125</v>
      </c>
      <c r="X134" s="11">
        <f t="shared" si="307"/>
        <v>732.63970588235293</v>
      </c>
      <c r="Y134" s="4">
        <f t="shared" si="308"/>
        <v>0.8666666666666667</v>
      </c>
      <c r="Z134" s="13">
        <f t="shared" si="309"/>
        <v>0.81404411764705886</v>
      </c>
      <c r="AA134" s="13">
        <f t="shared" si="310"/>
        <v>0.87661000844594594</v>
      </c>
      <c r="AB134" s="6">
        <f t="shared" si="311"/>
        <v>0.61845265806649952</v>
      </c>
      <c r="AC134" s="10">
        <v>0.85</v>
      </c>
      <c r="AE134" s="1">
        <f t="shared" si="312"/>
        <v>17850</v>
      </c>
      <c r="AF134" s="1">
        <f t="shared" si="313"/>
        <v>16576</v>
      </c>
      <c r="AG134" s="9">
        <f t="shared" si="314"/>
        <v>0.92862745098039212</v>
      </c>
    </row>
    <row r="135" spans="1:33" x14ac:dyDescent="0.25">
      <c r="A135" s="1" t="s">
        <v>42</v>
      </c>
      <c r="B135" s="1" t="s">
        <v>43</v>
      </c>
      <c r="C135" s="15">
        <v>45878</v>
      </c>
      <c r="D135" t="s">
        <v>40</v>
      </c>
      <c r="E135" s="1">
        <v>900</v>
      </c>
      <c r="F135" s="1">
        <v>17850</v>
      </c>
      <c r="G135" s="1">
        <v>16576</v>
      </c>
      <c r="H135" s="1">
        <v>25</v>
      </c>
      <c r="Q135" s="11">
        <f t="shared" si="276"/>
        <v>3.125</v>
      </c>
      <c r="R135">
        <v>120</v>
      </c>
      <c r="S135" s="1">
        <f t="shared" si="302"/>
        <v>120</v>
      </c>
      <c r="T135" s="1">
        <f t="shared" si="303"/>
        <v>780</v>
      </c>
      <c r="U135" s="1">
        <f t="shared" si="304"/>
        <v>0</v>
      </c>
      <c r="V135" s="11">
        <f t="shared" si="305"/>
        <v>835.76470588235293</v>
      </c>
      <c r="W135" s="11">
        <f t="shared" si="306"/>
        <v>3.125</v>
      </c>
      <c r="X135" s="11">
        <f t="shared" si="307"/>
        <v>832.63970588235293</v>
      </c>
      <c r="Y135" s="4">
        <f t="shared" si="308"/>
        <v>0.8666666666666667</v>
      </c>
      <c r="Z135" s="13">
        <f t="shared" si="309"/>
        <v>0.92515522875816991</v>
      </c>
      <c r="AA135" s="13">
        <f t="shared" si="310"/>
        <v>0.99626090934684686</v>
      </c>
      <c r="AB135" s="6">
        <f t="shared" si="311"/>
        <v>0.79880319089099061</v>
      </c>
      <c r="AC135" s="10">
        <v>0.85</v>
      </c>
      <c r="AE135" s="1">
        <f t="shared" si="312"/>
        <v>17850</v>
      </c>
      <c r="AF135" s="1">
        <f t="shared" si="313"/>
        <v>16576</v>
      </c>
      <c r="AG135" s="9">
        <f t="shared" si="314"/>
        <v>0.92862745098039212</v>
      </c>
    </row>
    <row r="136" spans="1:33" x14ac:dyDescent="0.25">
      <c r="A136" s="1" t="s">
        <v>42</v>
      </c>
      <c r="B136" s="1" t="s">
        <v>43</v>
      </c>
      <c r="C136" s="15">
        <v>45878</v>
      </c>
      <c r="D136" s="1">
        <v>2</v>
      </c>
      <c r="E136" s="1">
        <v>900</v>
      </c>
      <c r="F136" s="1">
        <v>6900</v>
      </c>
      <c r="G136" s="1">
        <v>6488</v>
      </c>
      <c r="Q136" s="11">
        <f t="shared" si="276"/>
        <v>0</v>
      </c>
      <c r="R136">
        <v>120</v>
      </c>
      <c r="S136" s="1">
        <f t="shared" si="302"/>
        <v>120</v>
      </c>
      <c r="T136" s="1">
        <f t="shared" si="303"/>
        <v>780</v>
      </c>
      <c r="U136" s="1">
        <f t="shared" si="304"/>
        <v>0</v>
      </c>
      <c r="V136" s="11">
        <f t="shared" si="305"/>
        <v>846.26086956521738</v>
      </c>
      <c r="W136" s="11">
        <f t="shared" si="306"/>
        <v>0</v>
      </c>
      <c r="X136" s="11">
        <f t="shared" si="307"/>
        <v>846.26086956521738</v>
      </c>
      <c r="Y136" s="4">
        <f t="shared" si="308"/>
        <v>0.8666666666666667</v>
      </c>
      <c r="Z136" s="13">
        <f t="shared" si="309"/>
        <v>0.94028985507246376</v>
      </c>
      <c r="AA136" s="13">
        <f t="shared" si="310"/>
        <v>1</v>
      </c>
      <c r="AB136" s="6">
        <f t="shared" si="311"/>
        <v>0.81491787439613528</v>
      </c>
      <c r="AC136" s="10">
        <v>0.85</v>
      </c>
      <c r="AE136" s="1">
        <f t="shared" si="312"/>
        <v>6900</v>
      </c>
      <c r="AF136" s="1">
        <f t="shared" si="313"/>
        <v>6488</v>
      </c>
      <c r="AG136" s="9">
        <f t="shared" si="314"/>
        <v>0.94028985507246376</v>
      </c>
    </row>
    <row r="137" spans="1:33" x14ac:dyDescent="0.25">
      <c r="A137" s="1" t="s">
        <v>42</v>
      </c>
      <c r="B137" s="1" t="s">
        <v>44</v>
      </c>
      <c r="C137" s="15">
        <v>45880</v>
      </c>
      <c r="D137" s="1">
        <v>1</v>
      </c>
      <c r="E137" s="1">
        <v>1440</v>
      </c>
      <c r="F137" s="1">
        <v>29400</v>
      </c>
      <c r="G137" s="1">
        <v>25632</v>
      </c>
      <c r="H137" s="1">
        <v>1675</v>
      </c>
      <c r="L137">
        <v>60</v>
      </c>
      <c r="Q137" s="11">
        <f t="shared" si="276"/>
        <v>209.375</v>
      </c>
      <c r="S137" s="1">
        <f t="shared" si="302"/>
        <v>60</v>
      </c>
      <c r="T137" s="1">
        <f t="shared" si="303"/>
        <v>1380</v>
      </c>
      <c r="U137" s="1">
        <f t="shared" si="304"/>
        <v>0</v>
      </c>
      <c r="V137" s="11">
        <f t="shared" si="305"/>
        <v>1255.4448979591837</v>
      </c>
      <c r="W137" s="11">
        <f t="shared" si="306"/>
        <v>209.375</v>
      </c>
      <c r="X137" s="11">
        <f t="shared" si="307"/>
        <v>1046.0698979591837</v>
      </c>
      <c r="Y137" s="4">
        <f t="shared" si="308"/>
        <v>0.95833333333333337</v>
      </c>
      <c r="Z137" s="13">
        <f t="shared" si="309"/>
        <v>0.72643742913832199</v>
      </c>
      <c r="AA137" s="13">
        <f t="shared" si="310"/>
        <v>0.83322645196109035</v>
      </c>
      <c r="AB137" s="6">
        <f t="shared" si="311"/>
        <v>0.58006659491713253</v>
      </c>
      <c r="AC137" s="10">
        <v>0.85</v>
      </c>
      <c r="AE137" s="1">
        <f t="shared" si="312"/>
        <v>29400</v>
      </c>
      <c r="AF137" s="1">
        <f t="shared" si="313"/>
        <v>25632</v>
      </c>
      <c r="AG137" s="9">
        <f t="shared" si="314"/>
        <v>0.87183673469387757</v>
      </c>
    </row>
    <row r="138" spans="1:33" x14ac:dyDescent="0.25">
      <c r="A138" s="1" t="s">
        <v>42</v>
      </c>
      <c r="B138" s="1" t="s">
        <v>44</v>
      </c>
      <c r="C138" s="15">
        <v>45880</v>
      </c>
      <c r="D138" t="s">
        <v>40</v>
      </c>
      <c r="E138" s="1">
        <v>1440</v>
      </c>
      <c r="F138" s="1">
        <v>29400</v>
      </c>
      <c r="G138" s="1">
        <v>25632</v>
      </c>
      <c r="H138" s="1">
        <v>750</v>
      </c>
      <c r="L138">
        <v>60</v>
      </c>
      <c r="Q138" s="11">
        <f t="shared" si="276"/>
        <v>93.75</v>
      </c>
      <c r="S138" s="1">
        <f t="shared" si="302"/>
        <v>60</v>
      </c>
      <c r="T138" s="1">
        <f t="shared" si="303"/>
        <v>1380</v>
      </c>
      <c r="U138" s="1">
        <f t="shared" si="304"/>
        <v>0</v>
      </c>
      <c r="V138" s="11">
        <f t="shared" si="305"/>
        <v>1255.4448979591837</v>
      </c>
      <c r="W138" s="11">
        <f t="shared" si="306"/>
        <v>93.75</v>
      </c>
      <c r="X138" s="11">
        <f t="shared" si="307"/>
        <v>1161.6948979591837</v>
      </c>
      <c r="Y138" s="4">
        <f t="shared" si="308"/>
        <v>0.95833333333333337</v>
      </c>
      <c r="Z138" s="13">
        <f t="shared" si="309"/>
        <v>0.80673256802721083</v>
      </c>
      <c r="AA138" s="13">
        <f t="shared" si="310"/>
        <v>0.92532527699750311</v>
      </c>
      <c r="AB138" s="6">
        <f t="shared" si="311"/>
        <v>0.71538628543215732</v>
      </c>
      <c r="AC138" s="10">
        <v>0.85</v>
      </c>
      <c r="AE138" s="1">
        <f t="shared" si="312"/>
        <v>29400</v>
      </c>
      <c r="AF138" s="1">
        <f t="shared" si="313"/>
        <v>25632</v>
      </c>
      <c r="AG138" s="9">
        <f t="shared" si="314"/>
        <v>0.87183673469387757</v>
      </c>
    </row>
    <row r="139" spans="1:33" x14ac:dyDescent="0.25">
      <c r="A139" s="1" t="s">
        <v>42</v>
      </c>
      <c r="B139" s="1" t="s">
        <v>44</v>
      </c>
      <c r="C139" s="15">
        <v>45880</v>
      </c>
      <c r="D139" s="1">
        <v>2</v>
      </c>
      <c r="E139" s="1">
        <v>1440</v>
      </c>
      <c r="F139" s="1">
        <v>8400</v>
      </c>
      <c r="G139" s="1">
        <v>7260</v>
      </c>
      <c r="J139" s="1"/>
      <c r="L139">
        <v>120</v>
      </c>
      <c r="Q139" s="11">
        <f t="shared" si="276"/>
        <v>0</v>
      </c>
      <c r="S139" s="1">
        <f t="shared" si="302"/>
        <v>120</v>
      </c>
      <c r="T139" s="1">
        <f t="shared" si="303"/>
        <v>1320</v>
      </c>
      <c r="U139" s="1">
        <f t="shared" si="304"/>
        <v>0</v>
      </c>
      <c r="V139" s="11">
        <f t="shared" si="305"/>
        <v>1244.5714285714287</v>
      </c>
      <c r="W139" s="11">
        <f t="shared" si="306"/>
        <v>0</v>
      </c>
      <c r="X139" s="11">
        <f t="shared" si="307"/>
        <v>1244.5714285714287</v>
      </c>
      <c r="Y139" s="4">
        <f t="shared" si="308"/>
        <v>0.91666666666666663</v>
      </c>
      <c r="Z139" s="13">
        <f t="shared" si="309"/>
        <v>0.86428571428571432</v>
      </c>
      <c r="AA139" s="13">
        <f t="shared" si="310"/>
        <v>1</v>
      </c>
      <c r="AB139" s="6">
        <f t="shared" si="311"/>
        <v>0.79226190476190472</v>
      </c>
      <c r="AC139" s="10">
        <v>0.85</v>
      </c>
      <c r="AE139" s="1">
        <f t="shared" si="312"/>
        <v>8400</v>
      </c>
      <c r="AF139" s="1">
        <f t="shared" si="313"/>
        <v>7260</v>
      </c>
      <c r="AG139" s="9">
        <f t="shared" si="314"/>
        <v>0.86428571428571432</v>
      </c>
    </row>
    <row r="140" spans="1:33" x14ac:dyDescent="0.25">
      <c r="A140" t="s">
        <v>42</v>
      </c>
      <c r="B140" t="s">
        <v>44</v>
      </c>
      <c r="C140" s="15">
        <v>45881</v>
      </c>
      <c r="D140" s="1">
        <v>1</v>
      </c>
      <c r="E140" s="1">
        <v>1440</v>
      </c>
      <c r="F140" s="1">
        <v>29400</v>
      </c>
      <c r="G140" s="1">
        <v>27873</v>
      </c>
      <c r="H140" s="1">
        <v>50</v>
      </c>
      <c r="Q140" s="11">
        <f t="shared" si="276"/>
        <v>6.25</v>
      </c>
      <c r="S140" s="1">
        <f t="shared" si="302"/>
        <v>0</v>
      </c>
      <c r="T140" s="1">
        <f t="shared" si="303"/>
        <v>1440</v>
      </c>
      <c r="U140" s="1">
        <f t="shared" si="304"/>
        <v>0</v>
      </c>
      <c r="V140" s="11">
        <f t="shared" si="305"/>
        <v>1365.2081632653062</v>
      </c>
      <c r="W140" s="11">
        <f t="shared" si="306"/>
        <v>6.25</v>
      </c>
      <c r="X140" s="11">
        <f t="shared" si="307"/>
        <v>1358.9581632653062</v>
      </c>
      <c r="Y140" s="4">
        <f t="shared" si="308"/>
        <v>1</v>
      </c>
      <c r="Z140" s="13">
        <f t="shared" si="309"/>
        <v>0.94372094671201823</v>
      </c>
      <c r="AA140" s="13">
        <f t="shared" si="310"/>
        <v>0.99542194357741665</v>
      </c>
      <c r="AB140" s="6">
        <f t="shared" si="311"/>
        <v>0.93940053897079678</v>
      </c>
      <c r="AC140" s="10">
        <v>0.85</v>
      </c>
      <c r="AE140" s="1">
        <f t="shared" si="312"/>
        <v>29400</v>
      </c>
      <c r="AF140" s="1">
        <f t="shared" si="313"/>
        <v>27873</v>
      </c>
      <c r="AG140" s="9">
        <f t="shared" si="314"/>
        <v>0.94806122448979591</v>
      </c>
    </row>
    <row r="141" spans="1:33" x14ac:dyDescent="0.25">
      <c r="A141" t="s">
        <v>42</v>
      </c>
      <c r="B141" t="s">
        <v>44</v>
      </c>
      <c r="C141" s="15">
        <v>45881</v>
      </c>
      <c r="D141" t="s">
        <v>40</v>
      </c>
      <c r="E141" s="1">
        <v>1440</v>
      </c>
      <c r="F141" s="1">
        <v>29400</v>
      </c>
      <c r="G141" s="1">
        <v>27873</v>
      </c>
      <c r="H141" s="1">
        <v>900</v>
      </c>
      <c r="Q141" s="11">
        <f t="shared" si="276"/>
        <v>112.5</v>
      </c>
      <c r="S141" s="1">
        <f t="shared" si="302"/>
        <v>0</v>
      </c>
      <c r="T141" s="1">
        <f t="shared" si="303"/>
        <v>1440</v>
      </c>
      <c r="U141" s="1">
        <f t="shared" si="304"/>
        <v>0</v>
      </c>
      <c r="V141" s="11">
        <f t="shared" si="305"/>
        <v>1365.2081632653062</v>
      </c>
      <c r="W141" s="11">
        <f t="shared" si="306"/>
        <v>112.5</v>
      </c>
      <c r="X141" s="11">
        <f t="shared" si="307"/>
        <v>1252.7081632653062</v>
      </c>
      <c r="Y141" s="4">
        <f t="shared" si="308"/>
        <v>1</v>
      </c>
      <c r="Z141" s="13">
        <f t="shared" si="309"/>
        <v>0.86993622448979602</v>
      </c>
      <c r="AA141" s="13">
        <f t="shared" si="310"/>
        <v>0.91759498439349907</v>
      </c>
      <c r="AB141" s="6">
        <f t="shared" si="311"/>
        <v>0.79824911633405393</v>
      </c>
      <c r="AC141" s="10">
        <v>0.85</v>
      </c>
      <c r="AE141" s="1">
        <f t="shared" si="312"/>
        <v>29400</v>
      </c>
      <c r="AF141" s="1">
        <f t="shared" si="313"/>
        <v>27873</v>
      </c>
      <c r="AG141" s="9">
        <f t="shared" si="314"/>
        <v>0.94806122448979591</v>
      </c>
    </row>
    <row r="142" spans="1:33" x14ac:dyDescent="0.25">
      <c r="A142" t="s">
        <v>42</v>
      </c>
      <c r="B142" t="s">
        <v>44</v>
      </c>
      <c r="C142" s="15">
        <v>45881</v>
      </c>
      <c r="D142" s="1">
        <v>2</v>
      </c>
      <c r="E142" s="1">
        <v>1440</v>
      </c>
      <c r="F142" s="1">
        <v>6840</v>
      </c>
      <c r="G142" s="1">
        <v>5579</v>
      </c>
      <c r="I142" s="1">
        <v>210</v>
      </c>
      <c r="J142" s="1">
        <v>60</v>
      </c>
      <c r="Q142" s="11">
        <f t="shared" si="276"/>
        <v>0</v>
      </c>
      <c r="S142" s="1">
        <f t="shared" si="302"/>
        <v>270</v>
      </c>
      <c r="T142" s="1">
        <f t="shared" si="303"/>
        <v>1170</v>
      </c>
      <c r="U142" s="1">
        <f t="shared" si="304"/>
        <v>0</v>
      </c>
      <c r="V142" s="11">
        <f t="shared" si="305"/>
        <v>1174.5263157894738</v>
      </c>
      <c r="W142" s="11">
        <f t="shared" si="306"/>
        <v>0</v>
      </c>
      <c r="X142" s="11">
        <f t="shared" si="307"/>
        <v>1174.5263157894738</v>
      </c>
      <c r="Y142" s="4">
        <f t="shared" si="308"/>
        <v>0.8125</v>
      </c>
      <c r="Z142" s="13">
        <f t="shared" si="309"/>
        <v>0.81564327485380117</v>
      </c>
      <c r="AA142" s="13">
        <f t="shared" si="310"/>
        <v>1</v>
      </c>
      <c r="AB142" s="6">
        <f t="shared" si="311"/>
        <v>0.66271016081871348</v>
      </c>
      <c r="AC142" s="10">
        <v>0.85</v>
      </c>
      <c r="AE142" s="1">
        <f t="shared" si="312"/>
        <v>6840</v>
      </c>
      <c r="AF142" s="1">
        <f t="shared" si="313"/>
        <v>5579</v>
      </c>
      <c r="AG142" s="9">
        <f t="shared" si="314"/>
        <v>0.81564327485380117</v>
      </c>
    </row>
    <row r="143" spans="1:33" x14ac:dyDescent="0.25">
      <c r="A143" t="s">
        <v>42</v>
      </c>
      <c r="B143" t="s">
        <v>44</v>
      </c>
      <c r="C143" s="15">
        <v>45882</v>
      </c>
      <c r="D143" s="1">
        <v>1</v>
      </c>
      <c r="E143" s="1">
        <v>1440</v>
      </c>
      <c r="F143" s="1">
        <v>29400</v>
      </c>
      <c r="G143" s="1">
        <v>26816</v>
      </c>
      <c r="H143" s="1">
        <v>1225</v>
      </c>
      <c r="Q143" s="11">
        <f t="shared" si="276"/>
        <v>153.125</v>
      </c>
      <c r="S143" s="1">
        <f t="shared" si="302"/>
        <v>0</v>
      </c>
      <c r="T143" s="1">
        <f t="shared" si="303"/>
        <v>1440</v>
      </c>
      <c r="U143" s="1">
        <f t="shared" si="304"/>
        <v>0</v>
      </c>
      <c r="V143" s="11">
        <f t="shared" si="305"/>
        <v>1313.4367346938775</v>
      </c>
      <c r="W143" s="11">
        <f t="shared" si="306"/>
        <v>153.125</v>
      </c>
      <c r="X143" s="11">
        <f t="shared" si="307"/>
        <v>1160.3117346938775</v>
      </c>
      <c r="Y143" s="4">
        <f t="shared" si="308"/>
        <v>1</v>
      </c>
      <c r="Z143" s="13">
        <f t="shared" si="309"/>
        <v>0.80577203798185937</v>
      </c>
      <c r="AA143" s="13">
        <f t="shared" si="310"/>
        <v>0.88341653925517105</v>
      </c>
      <c r="AB143" s="6">
        <f t="shared" si="311"/>
        <v>0.71183234522252048</v>
      </c>
      <c r="AC143" s="10">
        <v>0.85</v>
      </c>
      <c r="AE143" s="1">
        <f t="shared" si="312"/>
        <v>29400</v>
      </c>
      <c r="AF143" s="1">
        <f t="shared" si="313"/>
        <v>26816</v>
      </c>
      <c r="AG143" s="9">
        <f t="shared" si="314"/>
        <v>0.91210884353741495</v>
      </c>
    </row>
    <row r="144" spans="1:33" x14ac:dyDescent="0.25">
      <c r="A144" t="s">
        <v>42</v>
      </c>
      <c r="B144" t="s">
        <v>44</v>
      </c>
      <c r="C144" s="15">
        <v>45882</v>
      </c>
      <c r="D144" t="s">
        <v>40</v>
      </c>
      <c r="E144" s="1">
        <v>1440</v>
      </c>
      <c r="F144" s="1">
        <v>29400</v>
      </c>
      <c r="G144" s="1">
        <v>26816</v>
      </c>
      <c r="H144" s="1">
        <v>500</v>
      </c>
      <c r="Q144" s="11">
        <f t="shared" si="276"/>
        <v>62.5</v>
      </c>
      <c r="S144" s="1">
        <f t="shared" si="302"/>
        <v>0</v>
      </c>
      <c r="T144" s="1">
        <f t="shared" si="303"/>
        <v>1440</v>
      </c>
      <c r="U144" s="1">
        <f t="shared" si="304"/>
        <v>0</v>
      </c>
      <c r="V144" s="11">
        <f t="shared" si="305"/>
        <v>1313.4367346938775</v>
      </c>
      <c r="W144" s="11">
        <f t="shared" si="306"/>
        <v>62.5</v>
      </c>
      <c r="X144" s="11">
        <f t="shared" si="307"/>
        <v>1250.9367346938775</v>
      </c>
      <c r="Y144" s="4">
        <f t="shared" si="308"/>
        <v>1</v>
      </c>
      <c r="Z144" s="13">
        <f t="shared" si="309"/>
        <v>0.86870606575963716</v>
      </c>
      <c r="AA144" s="13">
        <f t="shared" si="310"/>
        <v>0.95241491398170242</v>
      </c>
      <c r="AB144" s="6">
        <f t="shared" si="311"/>
        <v>0.82736861289584795</v>
      </c>
      <c r="AC144" s="10">
        <v>0.85</v>
      </c>
      <c r="AE144" s="1">
        <f t="shared" si="312"/>
        <v>29400</v>
      </c>
      <c r="AF144" s="1">
        <f t="shared" si="313"/>
        <v>26816</v>
      </c>
      <c r="AG144" s="9">
        <f t="shared" si="314"/>
        <v>0.91210884353741495</v>
      </c>
    </row>
    <row r="145" spans="1:33" x14ac:dyDescent="0.25">
      <c r="A145" t="s">
        <v>42</v>
      </c>
      <c r="B145" t="s">
        <v>44</v>
      </c>
      <c r="C145" s="15">
        <v>45882</v>
      </c>
      <c r="D145" s="1">
        <v>2</v>
      </c>
      <c r="E145" s="1">
        <v>1440</v>
      </c>
      <c r="F145" s="1">
        <v>8120</v>
      </c>
      <c r="G145" s="1">
        <v>7387</v>
      </c>
      <c r="J145" s="1">
        <v>60</v>
      </c>
      <c r="Q145" s="11">
        <f t="shared" si="276"/>
        <v>0</v>
      </c>
      <c r="S145" s="1">
        <f t="shared" si="302"/>
        <v>60</v>
      </c>
      <c r="T145" s="1">
        <f t="shared" si="303"/>
        <v>1380</v>
      </c>
      <c r="U145" s="1">
        <f t="shared" si="304"/>
        <v>0</v>
      </c>
      <c r="V145" s="11">
        <f t="shared" si="305"/>
        <v>1310.0098522167489</v>
      </c>
      <c r="W145" s="11">
        <f t="shared" si="306"/>
        <v>0</v>
      </c>
      <c r="X145" s="11">
        <f t="shared" si="307"/>
        <v>1310.0098522167489</v>
      </c>
      <c r="Y145" s="4">
        <f t="shared" si="308"/>
        <v>0.95833333333333337</v>
      </c>
      <c r="Z145" s="13">
        <f t="shared" si="309"/>
        <v>0.9097290640394089</v>
      </c>
      <c r="AA145" s="13">
        <f t="shared" si="310"/>
        <v>1</v>
      </c>
      <c r="AB145" s="6">
        <f t="shared" si="311"/>
        <v>0.87182368637110019</v>
      </c>
      <c r="AC145" s="10">
        <v>0.85</v>
      </c>
      <c r="AE145" s="1">
        <f t="shared" si="312"/>
        <v>8120</v>
      </c>
      <c r="AF145" s="1">
        <f t="shared" si="313"/>
        <v>7387</v>
      </c>
      <c r="AG145" s="9">
        <f t="shared" si="314"/>
        <v>0.9097290640394089</v>
      </c>
    </row>
    <row r="146" spans="1:33" x14ac:dyDescent="0.25">
      <c r="A146" t="s">
        <v>42</v>
      </c>
      <c r="B146" t="s">
        <v>44</v>
      </c>
      <c r="C146" s="15">
        <v>45883</v>
      </c>
      <c r="D146" s="1">
        <v>1</v>
      </c>
      <c r="E146" s="1">
        <v>1440</v>
      </c>
      <c r="F146" s="1">
        <v>29400</v>
      </c>
      <c r="G146" s="1">
        <v>27328</v>
      </c>
      <c r="H146" s="1">
        <v>975</v>
      </c>
      <c r="Q146" s="11">
        <f t="shared" si="276"/>
        <v>121.875</v>
      </c>
      <c r="S146" s="1">
        <f t="shared" si="302"/>
        <v>0</v>
      </c>
      <c r="T146" s="1">
        <f t="shared" si="303"/>
        <v>1440</v>
      </c>
      <c r="U146" s="1">
        <f t="shared" si="304"/>
        <v>0</v>
      </c>
      <c r="V146" s="11">
        <f t="shared" si="305"/>
        <v>1338.5142857142857</v>
      </c>
      <c r="W146" s="11">
        <f t="shared" si="306"/>
        <v>121.875</v>
      </c>
      <c r="X146" s="11">
        <f t="shared" si="307"/>
        <v>1216.6392857142857</v>
      </c>
      <c r="Y146" s="4">
        <f t="shared" si="308"/>
        <v>1</v>
      </c>
      <c r="Z146" s="13">
        <f t="shared" si="309"/>
        <v>0.8448883928571429</v>
      </c>
      <c r="AA146" s="13">
        <f t="shared" si="310"/>
        <v>0.90894755379098358</v>
      </c>
      <c r="AB146" s="6">
        <f t="shared" si="311"/>
        <v>0.76795923791389553</v>
      </c>
      <c r="AC146" s="10">
        <v>0.85</v>
      </c>
      <c r="AE146" s="1">
        <f t="shared" si="312"/>
        <v>29400</v>
      </c>
      <c r="AF146" s="1">
        <f t="shared" si="313"/>
        <v>27328</v>
      </c>
      <c r="AG146" s="9">
        <f t="shared" si="314"/>
        <v>0.92952380952380953</v>
      </c>
    </row>
    <row r="147" spans="1:33" x14ac:dyDescent="0.25">
      <c r="A147" t="s">
        <v>42</v>
      </c>
      <c r="B147" t="s">
        <v>44</v>
      </c>
      <c r="C147" s="15">
        <v>45883</v>
      </c>
      <c r="D147" t="s">
        <v>40</v>
      </c>
      <c r="E147" s="1">
        <v>1440</v>
      </c>
      <c r="F147" s="1">
        <v>29400</v>
      </c>
      <c r="G147" s="1">
        <v>27328</v>
      </c>
      <c r="H147" s="1">
        <v>500</v>
      </c>
      <c r="Q147" s="11">
        <f t="shared" si="276"/>
        <v>62.5</v>
      </c>
      <c r="S147" s="1">
        <f t="shared" si="302"/>
        <v>0</v>
      </c>
      <c r="T147" s="1">
        <f t="shared" si="303"/>
        <v>1440</v>
      </c>
      <c r="U147" s="1">
        <f t="shared" si="304"/>
        <v>0</v>
      </c>
      <c r="V147" s="11">
        <f t="shared" si="305"/>
        <v>1338.5142857142857</v>
      </c>
      <c r="W147" s="11">
        <f t="shared" si="306"/>
        <v>62.5</v>
      </c>
      <c r="X147" s="11">
        <f t="shared" si="307"/>
        <v>1276.0142857142857</v>
      </c>
      <c r="Y147" s="4">
        <f t="shared" si="308"/>
        <v>1</v>
      </c>
      <c r="Z147" s="13">
        <f t="shared" si="309"/>
        <v>0.88612103174603174</v>
      </c>
      <c r="AA147" s="13">
        <f t="shared" si="310"/>
        <v>0.95330643784153002</v>
      </c>
      <c r="AB147" s="6">
        <f t="shared" si="311"/>
        <v>0.84474488427027083</v>
      </c>
      <c r="AC147" s="10">
        <v>0.85</v>
      </c>
      <c r="AE147" s="1">
        <f t="shared" si="312"/>
        <v>29400</v>
      </c>
      <c r="AF147" s="1">
        <f t="shared" si="313"/>
        <v>27328</v>
      </c>
      <c r="AG147" s="9">
        <f t="shared" si="314"/>
        <v>0.92952380952380953</v>
      </c>
    </row>
    <row r="148" spans="1:33" x14ac:dyDescent="0.25">
      <c r="A148" t="s">
        <v>42</v>
      </c>
      <c r="B148" t="s">
        <v>44</v>
      </c>
      <c r="C148" s="15">
        <v>45883</v>
      </c>
      <c r="D148" s="1">
        <v>2</v>
      </c>
      <c r="E148" s="1">
        <v>1440</v>
      </c>
      <c r="F148" s="1">
        <v>7120</v>
      </c>
      <c r="G148" s="1">
        <v>6573</v>
      </c>
      <c r="J148" s="1">
        <v>60</v>
      </c>
      <c r="Q148" s="11">
        <f t="shared" si="276"/>
        <v>0</v>
      </c>
      <c r="S148" s="1">
        <f t="shared" si="302"/>
        <v>60</v>
      </c>
      <c r="T148" s="1">
        <f t="shared" si="303"/>
        <v>1380</v>
      </c>
      <c r="U148" s="1">
        <f t="shared" si="304"/>
        <v>0</v>
      </c>
      <c r="V148" s="11">
        <f t="shared" si="305"/>
        <v>1329.370786516854</v>
      </c>
      <c r="W148" s="11">
        <f t="shared" si="306"/>
        <v>0</v>
      </c>
      <c r="X148" s="11">
        <f t="shared" si="307"/>
        <v>1329.370786516854</v>
      </c>
      <c r="Y148" s="4">
        <f t="shared" si="308"/>
        <v>0.95833333333333337</v>
      </c>
      <c r="Z148" s="13">
        <f t="shared" si="309"/>
        <v>0.92317415730337082</v>
      </c>
      <c r="AA148" s="13">
        <f t="shared" si="310"/>
        <v>1</v>
      </c>
      <c r="AB148" s="6">
        <f t="shared" si="311"/>
        <v>0.88470856741573045</v>
      </c>
      <c r="AC148" s="10">
        <v>0.85</v>
      </c>
      <c r="AE148" s="1">
        <f t="shared" si="312"/>
        <v>7120</v>
      </c>
      <c r="AF148" s="1">
        <f t="shared" si="313"/>
        <v>6573</v>
      </c>
      <c r="AG148" s="9">
        <f t="shared" si="314"/>
        <v>0.92317415730337082</v>
      </c>
    </row>
    <row r="149" spans="1:33" x14ac:dyDescent="0.25">
      <c r="A149" t="s">
        <v>42</v>
      </c>
      <c r="B149" t="s">
        <v>44</v>
      </c>
      <c r="C149" s="15">
        <v>45884</v>
      </c>
      <c r="D149" s="1">
        <v>1</v>
      </c>
      <c r="E149" s="1">
        <v>1440</v>
      </c>
      <c r="F149" s="1">
        <v>29400</v>
      </c>
      <c r="G149" s="1">
        <v>26536</v>
      </c>
      <c r="H149" s="1">
        <v>525</v>
      </c>
      <c r="J149" s="1">
        <v>90</v>
      </c>
      <c r="Q149" s="11">
        <f t="shared" si="276"/>
        <v>65.625</v>
      </c>
      <c r="S149" s="1">
        <f t="shared" si="302"/>
        <v>90</v>
      </c>
      <c r="T149" s="1">
        <f t="shared" si="303"/>
        <v>1350</v>
      </c>
      <c r="U149" s="1">
        <f t="shared" si="304"/>
        <v>0</v>
      </c>
      <c r="V149" s="11">
        <f t="shared" si="305"/>
        <v>1299.7224489795919</v>
      </c>
      <c r="W149" s="11">
        <f t="shared" si="306"/>
        <v>65.625</v>
      </c>
      <c r="X149" s="11">
        <f t="shared" si="307"/>
        <v>1234.0974489795919</v>
      </c>
      <c r="Y149" s="4">
        <f t="shared" si="308"/>
        <v>0.9375</v>
      </c>
      <c r="Z149" s="13">
        <f t="shared" si="309"/>
        <v>0.85701211734693883</v>
      </c>
      <c r="AA149" s="13">
        <f t="shared" si="310"/>
        <v>0.94950845078384083</v>
      </c>
      <c r="AB149" s="6">
        <f t="shared" si="311"/>
        <v>0.76288148235475417</v>
      </c>
      <c r="AC149" s="10">
        <v>0.85</v>
      </c>
      <c r="AE149" s="1">
        <f t="shared" si="312"/>
        <v>29400</v>
      </c>
      <c r="AF149" s="1">
        <f t="shared" si="313"/>
        <v>26536</v>
      </c>
      <c r="AG149" s="9">
        <f t="shared" si="314"/>
        <v>0.90258503401360546</v>
      </c>
    </row>
    <row r="150" spans="1:33" x14ac:dyDescent="0.25">
      <c r="A150" t="s">
        <v>42</v>
      </c>
      <c r="B150" t="s">
        <v>44</v>
      </c>
      <c r="C150" s="15">
        <v>45884</v>
      </c>
      <c r="D150" t="s">
        <v>40</v>
      </c>
      <c r="E150" s="1">
        <v>1440</v>
      </c>
      <c r="F150" s="1">
        <v>29400</v>
      </c>
      <c r="G150" s="1">
        <v>26536</v>
      </c>
      <c r="H150" s="1">
        <v>400</v>
      </c>
      <c r="J150" s="1">
        <v>90</v>
      </c>
      <c r="Q150" s="11">
        <f t="shared" si="276"/>
        <v>50</v>
      </c>
      <c r="S150" s="1">
        <f t="shared" si="302"/>
        <v>90</v>
      </c>
      <c r="T150" s="1">
        <f t="shared" si="303"/>
        <v>1350</v>
      </c>
      <c r="U150" s="1">
        <f t="shared" si="304"/>
        <v>0</v>
      </c>
      <c r="V150" s="11">
        <f t="shared" si="305"/>
        <v>1299.7224489795919</v>
      </c>
      <c r="W150" s="11">
        <f t="shared" si="306"/>
        <v>50</v>
      </c>
      <c r="X150" s="11">
        <f t="shared" si="307"/>
        <v>1249.7224489795919</v>
      </c>
      <c r="Y150" s="4">
        <f t="shared" si="308"/>
        <v>0.9375</v>
      </c>
      <c r="Z150" s="13">
        <f t="shared" si="309"/>
        <v>0.86786281179138325</v>
      </c>
      <c r="AA150" s="13">
        <f>X150/V150</f>
        <v>0.96153024821625965</v>
      </c>
      <c r="AB150" s="6">
        <f t="shared" si="311"/>
        <v>0.78232157328696539</v>
      </c>
      <c r="AC150" s="10">
        <v>0.85</v>
      </c>
      <c r="AE150" s="1">
        <f t="shared" si="312"/>
        <v>29400</v>
      </c>
      <c r="AF150" s="1">
        <f t="shared" si="313"/>
        <v>26536</v>
      </c>
      <c r="AG150" s="9">
        <f t="shared" si="314"/>
        <v>0.90258503401360546</v>
      </c>
    </row>
    <row r="151" spans="1:33" x14ac:dyDescent="0.25">
      <c r="A151" t="s">
        <v>42</v>
      </c>
      <c r="B151" t="s">
        <v>44</v>
      </c>
      <c r="C151" s="15">
        <v>45884</v>
      </c>
      <c r="D151" s="1">
        <v>2</v>
      </c>
      <c r="E151" s="1">
        <v>1440</v>
      </c>
      <c r="F151" s="1">
        <v>10320</v>
      </c>
      <c r="G151" s="1">
        <v>8462</v>
      </c>
      <c r="J151" s="1">
        <v>90</v>
      </c>
      <c r="Q151" s="11">
        <f t="shared" si="276"/>
        <v>0</v>
      </c>
      <c r="S151" s="1">
        <f t="shared" si="302"/>
        <v>90</v>
      </c>
      <c r="T151" s="1">
        <f t="shared" si="303"/>
        <v>1350</v>
      </c>
      <c r="U151" s="1">
        <f t="shared" si="304"/>
        <v>0</v>
      </c>
      <c r="V151" s="11">
        <f t="shared" si="305"/>
        <v>1180.7441860465117</v>
      </c>
      <c r="W151" s="11">
        <f t="shared" si="306"/>
        <v>0</v>
      </c>
      <c r="X151" s="11">
        <f t="shared" si="307"/>
        <v>1180.7441860465117</v>
      </c>
      <c r="Y151" s="4">
        <f t="shared" si="308"/>
        <v>0.9375</v>
      </c>
      <c r="Z151" s="13">
        <f t="shared" si="309"/>
        <v>0.81996124031007755</v>
      </c>
      <c r="AA151" s="13">
        <f t="shared" si="310"/>
        <v>1</v>
      </c>
      <c r="AB151" s="6">
        <f t="shared" si="311"/>
        <v>0.76871366279069775</v>
      </c>
      <c r="AC151" s="10">
        <v>0.85</v>
      </c>
      <c r="AE151" s="1">
        <f t="shared" si="312"/>
        <v>10320</v>
      </c>
      <c r="AF151" s="1">
        <f t="shared" si="313"/>
        <v>8462</v>
      </c>
      <c r="AG151" s="9">
        <f t="shared" si="314"/>
        <v>0.81996124031007755</v>
      </c>
    </row>
    <row r="152" spans="1:33" x14ac:dyDescent="0.25">
      <c r="A152" t="s">
        <v>42</v>
      </c>
      <c r="B152" t="s">
        <v>44</v>
      </c>
      <c r="C152" s="15">
        <v>45885</v>
      </c>
      <c r="D152" s="1">
        <v>1</v>
      </c>
      <c r="E152" s="1">
        <v>900</v>
      </c>
      <c r="F152" s="1">
        <v>17850</v>
      </c>
      <c r="G152" s="1">
        <v>14912</v>
      </c>
      <c r="H152" s="1">
        <v>200</v>
      </c>
      <c r="Q152" s="11">
        <f t="shared" si="276"/>
        <v>25</v>
      </c>
      <c r="R152">
        <v>120</v>
      </c>
      <c r="S152" s="1">
        <f t="shared" si="302"/>
        <v>120</v>
      </c>
      <c r="T152" s="1">
        <f t="shared" si="303"/>
        <v>780</v>
      </c>
      <c r="U152" s="1">
        <f t="shared" si="304"/>
        <v>0</v>
      </c>
      <c r="V152" s="11">
        <f t="shared" si="305"/>
        <v>751.86554621848734</v>
      </c>
      <c r="W152" s="11">
        <f t="shared" si="306"/>
        <v>25</v>
      </c>
      <c r="X152" s="11">
        <f t="shared" si="307"/>
        <v>726.86554621848734</v>
      </c>
      <c r="Y152" s="4">
        <f t="shared" si="308"/>
        <v>0.8666666666666667</v>
      </c>
      <c r="Z152" s="13">
        <f t="shared" si="309"/>
        <v>0.8076283846872081</v>
      </c>
      <c r="AA152" s="13">
        <f t="shared" si="310"/>
        <v>0.96674937410586548</v>
      </c>
      <c r="AB152" s="6">
        <f t="shared" si="311"/>
        <v>0.67667100401895763</v>
      </c>
      <c r="AC152" s="10">
        <v>0.85</v>
      </c>
      <c r="AE152" s="1">
        <f t="shared" si="312"/>
        <v>17850</v>
      </c>
      <c r="AF152" s="1">
        <f t="shared" si="313"/>
        <v>14912</v>
      </c>
      <c r="AG152" s="9">
        <f t="shared" si="314"/>
        <v>0.835406162464986</v>
      </c>
    </row>
    <row r="153" spans="1:33" x14ac:dyDescent="0.25">
      <c r="A153" t="s">
        <v>42</v>
      </c>
      <c r="B153" t="s">
        <v>44</v>
      </c>
      <c r="C153" s="15">
        <v>45885</v>
      </c>
      <c r="D153" t="s">
        <v>40</v>
      </c>
      <c r="E153" s="1">
        <v>900</v>
      </c>
      <c r="F153" s="1">
        <v>17850</v>
      </c>
      <c r="G153" s="1">
        <v>14912</v>
      </c>
      <c r="H153" s="1">
        <v>250</v>
      </c>
      <c r="Q153" s="11">
        <f t="shared" si="276"/>
        <v>31.25</v>
      </c>
      <c r="R153">
        <v>120</v>
      </c>
      <c r="S153" s="1">
        <f t="shared" si="302"/>
        <v>120</v>
      </c>
      <c r="T153" s="1">
        <f t="shared" si="303"/>
        <v>780</v>
      </c>
      <c r="U153" s="1">
        <f t="shared" si="304"/>
        <v>0</v>
      </c>
      <c r="V153" s="11">
        <f t="shared" si="305"/>
        <v>751.86554621848734</v>
      </c>
      <c r="W153" s="11">
        <f t="shared" si="306"/>
        <v>31.25</v>
      </c>
      <c r="X153" s="11">
        <f t="shared" si="307"/>
        <v>720.61554621848734</v>
      </c>
      <c r="Y153" s="4">
        <f t="shared" si="308"/>
        <v>0.8666666666666667</v>
      </c>
      <c r="Z153" s="13">
        <f t="shared" si="309"/>
        <v>0.80068394024276368</v>
      </c>
      <c r="AA153" s="13">
        <f t="shared" si="310"/>
        <v>0.95843671763233185</v>
      </c>
      <c r="AB153" s="6">
        <f t="shared" si="311"/>
        <v>0.66508423587423704</v>
      </c>
      <c r="AC153" s="10">
        <v>0.85</v>
      </c>
      <c r="AE153" s="1">
        <f t="shared" si="312"/>
        <v>17850</v>
      </c>
      <c r="AF153" s="1">
        <f t="shared" si="313"/>
        <v>14912</v>
      </c>
      <c r="AG153" s="9">
        <f t="shared" si="314"/>
        <v>0.835406162464986</v>
      </c>
    </row>
    <row r="154" spans="1:33" x14ac:dyDescent="0.25">
      <c r="A154" t="s">
        <v>42</v>
      </c>
      <c r="B154" t="s">
        <v>44</v>
      </c>
      <c r="C154" s="15">
        <v>45885</v>
      </c>
      <c r="D154" s="1">
        <v>2</v>
      </c>
      <c r="E154" s="1">
        <v>900</v>
      </c>
      <c r="F154" s="1">
        <v>6900</v>
      </c>
      <c r="G154" s="1">
        <v>5788</v>
      </c>
      <c r="Q154" s="11">
        <f t="shared" si="276"/>
        <v>0</v>
      </c>
      <c r="R154">
        <v>120</v>
      </c>
      <c r="S154" s="1">
        <f t="shared" si="302"/>
        <v>120</v>
      </c>
      <c r="T154" s="1">
        <f t="shared" si="303"/>
        <v>780</v>
      </c>
      <c r="U154" s="1">
        <f t="shared" si="304"/>
        <v>0</v>
      </c>
      <c r="V154" s="11">
        <f t="shared" si="305"/>
        <v>754.95652173913038</v>
      </c>
      <c r="W154" s="11">
        <f t="shared" si="306"/>
        <v>0</v>
      </c>
      <c r="X154" s="11">
        <f t="shared" si="307"/>
        <v>754.95652173913038</v>
      </c>
      <c r="Y154" s="4">
        <f t="shared" si="308"/>
        <v>0.8666666666666667</v>
      </c>
      <c r="Z154" s="13">
        <f t="shared" si="309"/>
        <v>0.83884057971014492</v>
      </c>
      <c r="AA154" s="13">
        <f t="shared" si="310"/>
        <v>1</v>
      </c>
      <c r="AB154" s="6">
        <f t="shared" si="311"/>
        <v>0.72699516908212558</v>
      </c>
      <c r="AC154" s="10">
        <v>0.85</v>
      </c>
      <c r="AE154" s="1">
        <f t="shared" si="312"/>
        <v>6900</v>
      </c>
      <c r="AF154" s="1">
        <f t="shared" si="313"/>
        <v>5788</v>
      </c>
      <c r="AG154" s="9">
        <f t="shared" si="314"/>
        <v>0.83884057971014492</v>
      </c>
    </row>
    <row r="155" spans="1:33" x14ac:dyDescent="0.25">
      <c r="A155" t="s">
        <v>42</v>
      </c>
      <c r="B155" t="s">
        <v>45</v>
      </c>
      <c r="C155" s="15">
        <v>45887</v>
      </c>
      <c r="D155" s="1">
        <v>1</v>
      </c>
      <c r="E155" s="1">
        <v>1440</v>
      </c>
      <c r="F155" s="1">
        <v>6840</v>
      </c>
      <c r="G155" s="1">
        <v>6612</v>
      </c>
      <c r="Q155" s="11">
        <f t="shared" si="276"/>
        <v>0</v>
      </c>
      <c r="S155" s="1">
        <f t="shared" ref="S155:S158" si="315">SUM(I155:N155)+R155</f>
        <v>0</v>
      </c>
      <c r="T155" s="1">
        <f t="shared" ref="T155:T158" si="316">E155-S155</f>
        <v>1440</v>
      </c>
      <c r="U155" s="1">
        <f t="shared" ref="U155:U158" si="317">O155+P155</f>
        <v>0</v>
      </c>
      <c r="V155" s="12">
        <f t="shared" si="305"/>
        <v>1392</v>
      </c>
      <c r="W155" s="11">
        <f t="shared" ref="W155:W158" si="318">Q155</f>
        <v>0</v>
      </c>
      <c r="X155" s="11">
        <f t="shared" ref="X155:X158" si="319">V155-W155</f>
        <v>1392</v>
      </c>
      <c r="Y155" s="4">
        <f t="shared" ref="Y155:Y158" si="320">T155/E155</f>
        <v>1</v>
      </c>
      <c r="Z155" s="13">
        <f t="shared" ref="Z155:Z158" si="321">X155/E155</f>
        <v>0.96666666666666667</v>
      </c>
      <c r="AA155" s="13">
        <f t="shared" ref="AA155:AA158" si="322">X155/V155</f>
        <v>1</v>
      </c>
      <c r="AB155" s="6">
        <f t="shared" ref="AB155:AB158" si="323">Y155*Z155*AA155</f>
        <v>0.96666666666666667</v>
      </c>
      <c r="AC155" s="10">
        <v>0.85</v>
      </c>
      <c r="AE155" s="1">
        <f t="shared" si="312"/>
        <v>6840</v>
      </c>
      <c r="AF155" s="1">
        <f t="shared" si="313"/>
        <v>6612</v>
      </c>
      <c r="AG155" s="9">
        <f t="shared" si="314"/>
        <v>0.96666666666666667</v>
      </c>
    </row>
    <row r="156" spans="1:33" x14ac:dyDescent="0.25">
      <c r="A156" t="s">
        <v>42</v>
      </c>
      <c r="B156" t="s">
        <v>45</v>
      </c>
      <c r="C156" s="15">
        <v>45887</v>
      </c>
      <c r="D156" s="1">
        <v>2</v>
      </c>
      <c r="E156" s="1">
        <v>1440</v>
      </c>
      <c r="F156" s="1">
        <v>8640</v>
      </c>
      <c r="G156" s="1">
        <v>7712</v>
      </c>
      <c r="H156" s="1">
        <v>120</v>
      </c>
      <c r="Q156" s="11">
        <f t="shared" si="276"/>
        <v>15</v>
      </c>
      <c r="S156" s="1">
        <f t="shared" si="315"/>
        <v>0</v>
      </c>
      <c r="T156" s="1">
        <f t="shared" si="316"/>
        <v>1440</v>
      </c>
      <c r="U156" s="1">
        <f t="shared" si="317"/>
        <v>0</v>
      </c>
      <c r="V156" s="12">
        <f t="shared" si="305"/>
        <v>1285.3333333333333</v>
      </c>
      <c r="W156" s="11">
        <f t="shared" si="318"/>
        <v>15</v>
      </c>
      <c r="X156" s="11">
        <f t="shared" si="319"/>
        <v>1270.3333333333333</v>
      </c>
      <c r="Y156" s="4">
        <f t="shared" si="320"/>
        <v>1</v>
      </c>
      <c r="Z156" s="13">
        <f t="shared" si="321"/>
        <v>0.88217592592592586</v>
      </c>
      <c r="AA156" s="13">
        <f t="shared" si="322"/>
        <v>0.98832987551867224</v>
      </c>
      <c r="AB156" s="6">
        <f t="shared" si="323"/>
        <v>0.87188082305593972</v>
      </c>
      <c r="AC156" s="10">
        <v>0.85</v>
      </c>
      <c r="AE156" s="1">
        <f t="shared" si="312"/>
        <v>8640</v>
      </c>
      <c r="AF156" s="1">
        <f t="shared" si="313"/>
        <v>7712</v>
      </c>
      <c r="AG156" s="9">
        <f t="shared" si="314"/>
        <v>0.8925925925925926</v>
      </c>
    </row>
    <row r="157" spans="1:33" x14ac:dyDescent="0.25">
      <c r="A157" t="s">
        <v>42</v>
      </c>
      <c r="B157" t="s">
        <v>45</v>
      </c>
      <c r="C157" s="15">
        <v>45888</v>
      </c>
      <c r="D157" s="1">
        <v>1</v>
      </c>
      <c r="E157" s="1">
        <v>1440</v>
      </c>
      <c r="F157" s="1">
        <v>6840</v>
      </c>
      <c r="G157" s="1">
        <v>6173</v>
      </c>
      <c r="J157" s="1"/>
      <c r="N157">
        <v>120</v>
      </c>
      <c r="Q157" s="11">
        <f t="shared" si="276"/>
        <v>0</v>
      </c>
      <c r="S157" s="1">
        <f t="shared" si="315"/>
        <v>120</v>
      </c>
      <c r="T157" s="1">
        <f t="shared" si="316"/>
        <v>1320</v>
      </c>
      <c r="U157" s="1">
        <f t="shared" si="317"/>
        <v>0</v>
      </c>
      <c r="V157" s="11">
        <f t="shared" si="305"/>
        <v>1299.578947368421</v>
      </c>
      <c r="W157" s="11">
        <f t="shared" si="318"/>
        <v>0</v>
      </c>
      <c r="X157" s="11">
        <f t="shared" si="319"/>
        <v>1299.578947368421</v>
      </c>
      <c r="Y157" s="4">
        <f t="shared" si="320"/>
        <v>0.91666666666666663</v>
      </c>
      <c r="Z157" s="13">
        <f t="shared" si="321"/>
        <v>0.902485380116959</v>
      </c>
      <c r="AA157" s="13">
        <f t="shared" si="322"/>
        <v>1</v>
      </c>
      <c r="AB157" s="6">
        <f t="shared" si="323"/>
        <v>0.82727826510721236</v>
      </c>
      <c r="AC157" s="10">
        <v>0.85</v>
      </c>
      <c r="AE157" s="1">
        <f t="shared" si="312"/>
        <v>6840</v>
      </c>
      <c r="AF157" s="1">
        <f t="shared" si="313"/>
        <v>6173</v>
      </c>
      <c r="AG157" s="9">
        <f t="shared" si="314"/>
        <v>0.90248538011695911</v>
      </c>
    </row>
    <row r="158" spans="1:33" x14ac:dyDescent="0.25">
      <c r="A158" t="s">
        <v>42</v>
      </c>
      <c r="B158" t="s">
        <v>45</v>
      </c>
      <c r="C158" s="15">
        <v>45888</v>
      </c>
      <c r="D158" s="1">
        <v>2</v>
      </c>
      <c r="E158" s="1">
        <v>1440</v>
      </c>
      <c r="F158" s="1">
        <v>11160</v>
      </c>
      <c r="G158" s="1">
        <v>9750</v>
      </c>
      <c r="J158" s="1">
        <v>60</v>
      </c>
      <c r="N158">
        <v>120</v>
      </c>
      <c r="Q158" s="11">
        <f t="shared" si="276"/>
        <v>0</v>
      </c>
      <c r="S158" s="1">
        <f t="shared" si="315"/>
        <v>180</v>
      </c>
      <c r="T158" s="1">
        <f t="shared" si="316"/>
        <v>1260</v>
      </c>
      <c r="U158" s="1">
        <f t="shared" si="317"/>
        <v>0</v>
      </c>
      <c r="V158" s="11">
        <f t="shared" si="305"/>
        <v>1258.0645161290322</v>
      </c>
      <c r="W158" s="11">
        <f t="shared" si="318"/>
        <v>0</v>
      </c>
      <c r="X158" s="11">
        <f t="shared" si="319"/>
        <v>1258.0645161290322</v>
      </c>
      <c r="Y158" s="4">
        <f t="shared" si="320"/>
        <v>0.875</v>
      </c>
      <c r="Z158" s="13">
        <f t="shared" si="321"/>
        <v>0.87365591397849462</v>
      </c>
      <c r="AA158" s="13">
        <f t="shared" si="322"/>
        <v>1</v>
      </c>
      <c r="AB158" s="6">
        <f t="shared" si="323"/>
        <v>0.76444892473118276</v>
      </c>
      <c r="AC158" s="10">
        <v>0.85</v>
      </c>
      <c r="AE158" s="1">
        <f t="shared" si="312"/>
        <v>11160</v>
      </c>
      <c r="AF158" s="1">
        <f t="shared" si="313"/>
        <v>9750</v>
      </c>
      <c r="AG158" s="9">
        <f t="shared" si="314"/>
        <v>0.87365591397849462</v>
      </c>
    </row>
    <row r="159" spans="1:33" x14ac:dyDescent="0.25">
      <c r="A159" t="s">
        <v>42</v>
      </c>
      <c r="B159" t="s">
        <v>45</v>
      </c>
      <c r="C159" s="15">
        <v>45889</v>
      </c>
      <c r="D159" s="1">
        <v>1</v>
      </c>
      <c r="E159" s="1">
        <v>1440</v>
      </c>
      <c r="F159" s="1">
        <v>6840</v>
      </c>
      <c r="G159" s="1">
        <v>6460</v>
      </c>
      <c r="H159" s="1">
        <v>29</v>
      </c>
      <c r="Q159" s="11">
        <f t="shared" si="276"/>
        <v>3.625</v>
      </c>
      <c r="S159" s="1">
        <f t="shared" ref="S159:S160" si="324">SUM(I159:N159)+R159</f>
        <v>0</v>
      </c>
      <c r="T159" s="1">
        <f t="shared" ref="T159:T160" si="325">E159-S159</f>
        <v>1440</v>
      </c>
      <c r="U159" s="1">
        <f t="shared" ref="U159:U160" si="326">O159+P159</f>
        <v>0</v>
      </c>
      <c r="V159" s="11">
        <f t="shared" si="305"/>
        <v>1360</v>
      </c>
      <c r="W159" s="11">
        <f t="shared" ref="W159:W160" si="327">Q159</f>
        <v>3.625</v>
      </c>
      <c r="X159" s="11">
        <f t="shared" ref="X159:X160" si="328">V159-W159</f>
        <v>1356.375</v>
      </c>
      <c r="Y159" s="4">
        <f t="shared" ref="Y159:Y160" si="329">T159/E159</f>
        <v>1</v>
      </c>
      <c r="Z159" s="13">
        <f t="shared" ref="Z159:Z160" si="330">X159/E159</f>
        <v>0.9419270833333333</v>
      </c>
      <c r="AA159" s="13">
        <f t="shared" ref="AA159:AA160" si="331">X159/V159</f>
        <v>0.99733455882352939</v>
      </c>
      <c r="AB159" s="6">
        <f t="shared" ref="AB159:AB160" si="332">Y159*Z159*AA159</f>
        <v>0.93941643210018377</v>
      </c>
      <c r="AC159" s="10">
        <v>0.85</v>
      </c>
      <c r="AE159" s="1">
        <f t="shared" si="312"/>
        <v>6840</v>
      </c>
      <c r="AF159" s="1">
        <f t="shared" si="313"/>
        <v>6460</v>
      </c>
      <c r="AG159" s="9">
        <f t="shared" si="314"/>
        <v>0.94444444444444442</v>
      </c>
    </row>
    <row r="160" spans="1:33" x14ac:dyDescent="0.25">
      <c r="A160" t="s">
        <v>42</v>
      </c>
      <c r="B160" t="s">
        <v>45</v>
      </c>
      <c r="C160" s="15">
        <v>45889</v>
      </c>
      <c r="D160" s="1">
        <v>2</v>
      </c>
      <c r="E160" s="1">
        <v>1440</v>
      </c>
      <c r="F160" s="1">
        <v>7040</v>
      </c>
      <c r="G160" s="1">
        <v>6810</v>
      </c>
      <c r="Q160" s="11">
        <f t="shared" si="276"/>
        <v>0</v>
      </c>
      <c r="S160" s="1">
        <f t="shared" si="324"/>
        <v>0</v>
      </c>
      <c r="T160" s="1">
        <f t="shared" si="325"/>
        <v>1440</v>
      </c>
      <c r="U160" s="1">
        <f t="shared" si="326"/>
        <v>0</v>
      </c>
      <c r="V160" s="11">
        <f t="shared" si="305"/>
        <v>1392.9545454545455</v>
      </c>
      <c r="W160" s="11">
        <f t="shared" si="327"/>
        <v>0</v>
      </c>
      <c r="X160" s="11">
        <f t="shared" si="328"/>
        <v>1392.9545454545455</v>
      </c>
      <c r="Y160" s="4">
        <f t="shared" si="329"/>
        <v>1</v>
      </c>
      <c r="Z160" s="13">
        <f t="shared" si="330"/>
        <v>0.96732954545454553</v>
      </c>
      <c r="AA160" s="13">
        <f t="shared" si="331"/>
        <v>1</v>
      </c>
      <c r="AB160" s="6">
        <f t="shared" si="332"/>
        <v>0.96732954545454553</v>
      </c>
      <c r="AC160" s="10">
        <v>0.85</v>
      </c>
      <c r="AE160" s="1">
        <f t="shared" si="312"/>
        <v>7040</v>
      </c>
      <c r="AF160" s="1">
        <f t="shared" si="313"/>
        <v>6810</v>
      </c>
      <c r="AG160" s="9">
        <f t="shared" si="314"/>
        <v>0.96732954545454541</v>
      </c>
    </row>
    <row r="161" spans="1:33" x14ac:dyDescent="0.25">
      <c r="A161" t="s">
        <v>42</v>
      </c>
      <c r="B161" t="s">
        <v>45</v>
      </c>
      <c r="C161" s="15">
        <v>45890</v>
      </c>
      <c r="D161" s="1">
        <v>1</v>
      </c>
      <c r="E161" s="1">
        <v>1440</v>
      </c>
      <c r="F161" s="1">
        <v>6840</v>
      </c>
      <c r="G161" s="1">
        <v>6599</v>
      </c>
      <c r="Q161" s="11">
        <f t="shared" si="276"/>
        <v>0</v>
      </c>
      <c r="S161" s="1">
        <f t="shared" ref="S161:S166" si="333">SUM(I161:N161)+R161</f>
        <v>0</v>
      </c>
      <c r="T161" s="1">
        <f t="shared" ref="T161:T166" si="334">E161-S161</f>
        <v>1440</v>
      </c>
      <c r="U161" s="1">
        <f t="shared" ref="U161:U166" si="335">O161+P161</f>
        <v>0</v>
      </c>
      <c r="V161" s="11">
        <f t="shared" si="305"/>
        <v>1389.2631578947369</v>
      </c>
      <c r="W161" s="11">
        <f t="shared" ref="W161:W166" si="336">Q161</f>
        <v>0</v>
      </c>
      <c r="X161" s="11">
        <f t="shared" ref="X161:X166" si="337">V161-W161</f>
        <v>1389.2631578947369</v>
      </c>
      <c r="Y161" s="4">
        <f t="shared" ref="Y161:Y166" si="338">T161/E161</f>
        <v>1</v>
      </c>
      <c r="Z161" s="13">
        <f t="shared" ref="Z161:Z166" si="339">X161/E161</f>
        <v>0.96476608187134505</v>
      </c>
      <c r="AA161" s="13">
        <f t="shared" ref="AA161:AA166" si="340">X161/V161</f>
        <v>1</v>
      </c>
      <c r="AB161" s="6">
        <f t="shared" ref="AB161:AB166" si="341">Y161*Z161*AA161</f>
        <v>0.96476608187134505</v>
      </c>
      <c r="AC161" s="10">
        <v>0.85</v>
      </c>
      <c r="AE161" s="1">
        <f t="shared" si="312"/>
        <v>6840</v>
      </c>
      <c r="AF161" s="1">
        <f t="shared" si="313"/>
        <v>6599</v>
      </c>
      <c r="AG161" s="9">
        <f t="shared" si="314"/>
        <v>0.96476608187134505</v>
      </c>
    </row>
    <row r="162" spans="1:33" x14ac:dyDescent="0.25">
      <c r="A162" t="s">
        <v>42</v>
      </c>
      <c r="B162" t="s">
        <v>45</v>
      </c>
      <c r="C162" s="15">
        <v>45890</v>
      </c>
      <c r="D162" s="1">
        <v>2</v>
      </c>
      <c r="E162" s="1">
        <v>1440</v>
      </c>
      <c r="F162" s="1">
        <v>8360</v>
      </c>
      <c r="G162" s="1">
        <v>7633</v>
      </c>
      <c r="J162" s="1">
        <v>60</v>
      </c>
      <c r="Q162" s="11">
        <f t="shared" si="276"/>
        <v>0</v>
      </c>
      <c r="S162" s="1">
        <f t="shared" si="333"/>
        <v>60</v>
      </c>
      <c r="T162" s="1">
        <f t="shared" si="334"/>
        <v>1380</v>
      </c>
      <c r="U162" s="1">
        <f t="shared" si="335"/>
        <v>0</v>
      </c>
      <c r="V162" s="11">
        <f t="shared" si="305"/>
        <v>1314.7751196172248</v>
      </c>
      <c r="W162" s="11">
        <f t="shared" si="336"/>
        <v>0</v>
      </c>
      <c r="X162" s="11">
        <f t="shared" si="337"/>
        <v>1314.7751196172248</v>
      </c>
      <c r="Y162" s="4">
        <f t="shared" si="338"/>
        <v>0.95833333333333337</v>
      </c>
      <c r="Z162" s="13">
        <f t="shared" si="339"/>
        <v>0.91303827751196165</v>
      </c>
      <c r="AA162" s="13">
        <f t="shared" si="340"/>
        <v>1</v>
      </c>
      <c r="AB162" s="6">
        <f t="shared" si="341"/>
        <v>0.87499501594896323</v>
      </c>
      <c r="AC162" s="10">
        <v>0.85</v>
      </c>
      <c r="AE162" s="1">
        <f t="shared" si="312"/>
        <v>8360</v>
      </c>
      <c r="AF162" s="1">
        <f t="shared" si="313"/>
        <v>7633</v>
      </c>
      <c r="AG162" s="9">
        <f t="shared" si="314"/>
        <v>0.91303827751196176</v>
      </c>
    </row>
    <row r="163" spans="1:33" x14ac:dyDescent="0.25">
      <c r="A163" t="s">
        <v>42</v>
      </c>
      <c r="B163" t="s">
        <v>45</v>
      </c>
      <c r="C163" s="15">
        <v>45891</v>
      </c>
      <c r="D163" s="1">
        <v>1</v>
      </c>
      <c r="E163" s="1">
        <v>1440</v>
      </c>
      <c r="F163" s="1">
        <v>6840</v>
      </c>
      <c r="G163" s="1">
        <v>6503</v>
      </c>
      <c r="N163">
        <v>90</v>
      </c>
      <c r="Q163" s="11">
        <f t="shared" si="276"/>
        <v>0</v>
      </c>
      <c r="S163" s="1">
        <f t="shared" si="333"/>
        <v>90</v>
      </c>
      <c r="T163" s="1">
        <f t="shared" si="334"/>
        <v>1350</v>
      </c>
      <c r="U163" s="1">
        <f t="shared" si="335"/>
        <v>0</v>
      </c>
      <c r="V163" s="11">
        <f t="shared" si="305"/>
        <v>1369.0526315789473</v>
      </c>
      <c r="W163" s="11">
        <f t="shared" si="336"/>
        <v>0</v>
      </c>
      <c r="X163" s="11">
        <f t="shared" si="337"/>
        <v>1369.0526315789473</v>
      </c>
      <c r="Y163" s="4">
        <f t="shared" si="338"/>
        <v>0.9375</v>
      </c>
      <c r="Z163" s="13">
        <f t="shared" si="339"/>
        <v>0.95073099415204676</v>
      </c>
      <c r="AA163" s="13">
        <f t="shared" si="340"/>
        <v>1</v>
      </c>
      <c r="AB163" s="6">
        <f t="shared" si="341"/>
        <v>0.89131030701754388</v>
      </c>
      <c r="AC163" s="10">
        <v>0.85</v>
      </c>
      <c r="AE163" s="1">
        <f t="shared" si="312"/>
        <v>6840</v>
      </c>
      <c r="AF163" s="1">
        <f t="shared" si="313"/>
        <v>6503</v>
      </c>
      <c r="AG163" s="9">
        <f t="shared" si="314"/>
        <v>0.95073099415204676</v>
      </c>
    </row>
    <row r="164" spans="1:33" x14ac:dyDescent="0.25">
      <c r="A164" t="s">
        <v>42</v>
      </c>
      <c r="B164" t="s">
        <v>45</v>
      </c>
      <c r="C164" s="15">
        <v>45891</v>
      </c>
      <c r="D164" s="1">
        <v>2</v>
      </c>
      <c r="E164" s="1">
        <v>1440</v>
      </c>
      <c r="F164" s="1">
        <v>6900</v>
      </c>
      <c r="G164" s="1">
        <v>6272</v>
      </c>
      <c r="J164" s="1">
        <v>120</v>
      </c>
      <c r="N164">
        <v>90</v>
      </c>
      <c r="Q164" s="11">
        <f t="shared" si="276"/>
        <v>0</v>
      </c>
      <c r="S164" s="1">
        <f t="shared" si="333"/>
        <v>210</v>
      </c>
      <c r="T164" s="1">
        <f t="shared" si="334"/>
        <v>1230</v>
      </c>
      <c r="U164" s="1">
        <f t="shared" si="335"/>
        <v>0</v>
      </c>
      <c r="V164" s="11">
        <f t="shared" si="305"/>
        <v>1308.9391304347826</v>
      </c>
      <c r="W164" s="11">
        <f t="shared" si="336"/>
        <v>0</v>
      </c>
      <c r="X164" s="11">
        <f t="shared" si="337"/>
        <v>1308.9391304347826</v>
      </c>
      <c r="Y164" s="4">
        <f t="shared" si="338"/>
        <v>0.85416666666666663</v>
      </c>
      <c r="Z164" s="13">
        <f t="shared" si="339"/>
        <v>0.90898550724637672</v>
      </c>
      <c r="AA164" s="13">
        <f t="shared" si="340"/>
        <v>1</v>
      </c>
      <c r="AB164" s="6">
        <f t="shared" si="341"/>
        <v>0.77642512077294679</v>
      </c>
      <c r="AC164" s="10">
        <v>0.85</v>
      </c>
      <c r="AE164" s="1">
        <f t="shared" si="312"/>
        <v>6900</v>
      </c>
      <c r="AF164" s="1">
        <f t="shared" si="313"/>
        <v>6272</v>
      </c>
      <c r="AG164" s="9">
        <f t="shared" si="314"/>
        <v>0.90898550724637683</v>
      </c>
    </row>
    <row r="165" spans="1:33" x14ac:dyDescent="0.25">
      <c r="A165" t="s">
        <v>42</v>
      </c>
      <c r="B165" t="s">
        <v>45</v>
      </c>
      <c r="C165" s="15">
        <v>45892</v>
      </c>
      <c r="D165" s="1">
        <v>1</v>
      </c>
      <c r="E165" s="1">
        <v>900</v>
      </c>
      <c r="F165" s="1">
        <v>3660</v>
      </c>
      <c r="G165" s="1">
        <v>3303</v>
      </c>
      <c r="Q165" s="11">
        <f t="shared" si="276"/>
        <v>0</v>
      </c>
      <c r="R165">
        <v>120</v>
      </c>
      <c r="S165" s="1">
        <f t="shared" si="333"/>
        <v>120</v>
      </c>
      <c r="T165" s="1">
        <f t="shared" si="334"/>
        <v>780</v>
      </c>
      <c r="U165" s="1">
        <f t="shared" si="335"/>
        <v>0</v>
      </c>
      <c r="V165" s="11">
        <f t="shared" si="305"/>
        <v>812.21311475409834</v>
      </c>
      <c r="W165" s="11">
        <f t="shared" si="336"/>
        <v>0</v>
      </c>
      <c r="X165" s="11">
        <f t="shared" si="337"/>
        <v>812.21311475409834</v>
      </c>
      <c r="Y165" s="4">
        <f t="shared" si="338"/>
        <v>0.8666666666666667</v>
      </c>
      <c r="Z165" s="13">
        <f t="shared" si="339"/>
        <v>0.90245901639344261</v>
      </c>
      <c r="AA165" s="13">
        <f t="shared" si="340"/>
        <v>1</v>
      </c>
      <c r="AB165" s="6">
        <f t="shared" si="341"/>
        <v>0.78213114754098367</v>
      </c>
      <c r="AC165" s="10">
        <v>0.85</v>
      </c>
      <c r="AE165" s="1">
        <f t="shared" si="312"/>
        <v>3660</v>
      </c>
      <c r="AF165" s="1">
        <f t="shared" si="313"/>
        <v>3303</v>
      </c>
      <c r="AG165" s="9">
        <f t="shared" si="314"/>
        <v>0.90245901639344261</v>
      </c>
    </row>
    <row r="166" spans="1:33" x14ac:dyDescent="0.25">
      <c r="A166" t="s">
        <v>42</v>
      </c>
      <c r="B166" t="s">
        <v>45</v>
      </c>
      <c r="C166" s="15">
        <v>45892</v>
      </c>
      <c r="D166" s="1">
        <v>2</v>
      </c>
      <c r="E166" s="1">
        <v>900</v>
      </c>
      <c r="F166" s="1">
        <v>6100</v>
      </c>
      <c r="G166" s="1">
        <v>5923</v>
      </c>
      <c r="Q166" s="11">
        <f t="shared" si="276"/>
        <v>0</v>
      </c>
      <c r="R166">
        <v>120</v>
      </c>
      <c r="S166" s="1">
        <f t="shared" si="333"/>
        <v>120</v>
      </c>
      <c r="T166" s="1">
        <f t="shared" si="334"/>
        <v>780</v>
      </c>
      <c r="U166" s="1">
        <f t="shared" si="335"/>
        <v>0</v>
      </c>
      <c r="V166" s="11">
        <f t="shared" si="305"/>
        <v>873.88524590163934</v>
      </c>
      <c r="W166" s="11">
        <f t="shared" si="336"/>
        <v>0</v>
      </c>
      <c r="X166" s="11">
        <f t="shared" si="337"/>
        <v>873.88524590163934</v>
      </c>
      <c r="Y166" s="4">
        <f t="shared" si="338"/>
        <v>0.8666666666666667</v>
      </c>
      <c r="Z166" s="13">
        <f t="shared" si="339"/>
        <v>0.97098360655737703</v>
      </c>
      <c r="AA166" s="13">
        <f t="shared" si="340"/>
        <v>1</v>
      </c>
      <c r="AB166" s="6">
        <f t="shared" si="341"/>
        <v>0.84151912568306009</v>
      </c>
      <c r="AC166" s="10">
        <v>0.85</v>
      </c>
      <c r="AE166" s="1">
        <f t="shared" si="312"/>
        <v>6100</v>
      </c>
      <c r="AF166" s="1">
        <f t="shared" si="313"/>
        <v>5923</v>
      </c>
      <c r="AG166" s="9">
        <f t="shared" si="314"/>
        <v>0.97098360655737703</v>
      </c>
    </row>
    <row r="167" spans="1:33" x14ac:dyDescent="0.25">
      <c r="A167" t="s">
        <v>42</v>
      </c>
      <c r="B167" t="s">
        <v>46</v>
      </c>
      <c r="C167" s="15">
        <v>45894</v>
      </c>
      <c r="D167" s="1">
        <v>1</v>
      </c>
      <c r="E167" s="1">
        <v>1440</v>
      </c>
      <c r="F167" s="1">
        <v>29400</v>
      </c>
      <c r="G167" s="1">
        <v>27520</v>
      </c>
      <c r="H167" s="1">
        <v>525</v>
      </c>
      <c r="Q167" s="11">
        <f t="shared" si="276"/>
        <v>65.625</v>
      </c>
      <c r="S167" s="1">
        <f t="shared" ref="S167:S230" si="342">SUM(I167:N167)+R167</f>
        <v>0</v>
      </c>
      <c r="T167" s="1">
        <f t="shared" ref="T167:T230" si="343">E167-S167</f>
        <v>1440</v>
      </c>
      <c r="U167" s="1">
        <f t="shared" ref="U167:U230" si="344">O167+P167</f>
        <v>0</v>
      </c>
      <c r="V167" s="11">
        <f t="shared" ref="V167:V230" si="345">(G167*E167)/F167</f>
        <v>1347.9183673469388</v>
      </c>
      <c r="W167" s="11">
        <f t="shared" ref="W167:W230" si="346">Q167</f>
        <v>65.625</v>
      </c>
      <c r="X167" s="11">
        <f t="shared" ref="X167:X230" si="347">V167-W167</f>
        <v>1282.2933673469388</v>
      </c>
      <c r="Y167" s="4">
        <f t="shared" ref="Y167:Y230" si="348">T167/E167</f>
        <v>1</v>
      </c>
      <c r="Z167" s="13">
        <f t="shared" ref="Z167:Z230" si="349">X167/E167</f>
        <v>0.89048150510204083</v>
      </c>
      <c r="AA167" s="13">
        <f t="shared" ref="AA167:AA230" si="350">X167/V167</f>
        <v>0.95131381722383723</v>
      </c>
      <c r="AB167" s="6">
        <f t="shared" ref="AB167:AB230" si="351">Y167*Z167*AA167</f>
        <v>0.8471273597858503</v>
      </c>
      <c r="AC167" s="10">
        <v>0.85</v>
      </c>
      <c r="AE167" s="1">
        <f t="shared" ref="AE167:AE208" si="352">F167</f>
        <v>29400</v>
      </c>
      <c r="AF167" s="1">
        <f t="shared" ref="AF167:AF208" si="353">G167</f>
        <v>27520</v>
      </c>
      <c r="AG167" s="9">
        <f t="shared" ref="AG167:AG208" si="354">AF167/AE167</f>
        <v>0.93605442176870746</v>
      </c>
    </row>
    <row r="168" spans="1:33" x14ac:dyDescent="0.25">
      <c r="A168" t="s">
        <v>42</v>
      </c>
      <c r="B168" t="s">
        <v>46</v>
      </c>
      <c r="C168" s="15">
        <v>45894</v>
      </c>
      <c r="D168" t="s">
        <v>40</v>
      </c>
      <c r="E168" s="1">
        <v>1440</v>
      </c>
      <c r="F168" s="1">
        <v>29400</v>
      </c>
      <c r="G168" s="1">
        <v>27520</v>
      </c>
      <c r="H168" s="1">
        <v>375</v>
      </c>
      <c r="Q168" s="11">
        <f t="shared" si="276"/>
        <v>46.875</v>
      </c>
      <c r="S168" s="1">
        <f t="shared" si="342"/>
        <v>0</v>
      </c>
      <c r="T168" s="1">
        <f t="shared" si="343"/>
        <v>1440</v>
      </c>
      <c r="U168" s="1">
        <f t="shared" si="344"/>
        <v>0</v>
      </c>
      <c r="V168" s="11">
        <f t="shared" si="345"/>
        <v>1347.9183673469388</v>
      </c>
      <c r="W168" s="11">
        <f t="shared" si="346"/>
        <v>46.875</v>
      </c>
      <c r="X168" s="11">
        <f t="shared" si="347"/>
        <v>1301.0433673469388</v>
      </c>
      <c r="Y168" s="4">
        <f t="shared" si="348"/>
        <v>1</v>
      </c>
      <c r="Z168" s="13">
        <f t="shared" si="349"/>
        <v>0.9035023384353742</v>
      </c>
      <c r="AA168" s="13">
        <f t="shared" si="350"/>
        <v>0.96522415515988369</v>
      </c>
      <c r="AB168" s="6">
        <f t="shared" si="351"/>
        <v>0.87208228130126342</v>
      </c>
      <c r="AC168" s="10">
        <v>0.85</v>
      </c>
      <c r="AE168" s="1">
        <f t="shared" si="352"/>
        <v>29400</v>
      </c>
      <c r="AF168" s="1">
        <f t="shared" si="353"/>
        <v>27520</v>
      </c>
      <c r="AG168" s="9">
        <f t="shared" si="354"/>
        <v>0.93605442176870746</v>
      </c>
    </row>
    <row r="169" spans="1:33" x14ac:dyDescent="0.25">
      <c r="A169" t="s">
        <v>42</v>
      </c>
      <c r="B169" t="s">
        <v>46</v>
      </c>
      <c r="C169" s="15">
        <v>45894</v>
      </c>
      <c r="D169" s="1">
        <v>2</v>
      </c>
      <c r="E169" s="1">
        <v>1440</v>
      </c>
      <c r="F169" s="1">
        <v>11400</v>
      </c>
      <c r="G169" s="1">
        <v>9433</v>
      </c>
      <c r="J169" s="1">
        <v>180</v>
      </c>
      <c r="N169">
        <v>60</v>
      </c>
      <c r="Q169" s="11">
        <f t="shared" si="276"/>
        <v>0</v>
      </c>
      <c r="S169" s="1">
        <f t="shared" si="342"/>
        <v>240</v>
      </c>
      <c r="T169" s="1">
        <f t="shared" si="343"/>
        <v>1200</v>
      </c>
      <c r="U169" s="1">
        <f t="shared" si="344"/>
        <v>0</v>
      </c>
      <c r="V169" s="11">
        <f t="shared" si="345"/>
        <v>1191.5368421052631</v>
      </c>
      <c r="W169" s="11">
        <f t="shared" si="346"/>
        <v>0</v>
      </c>
      <c r="X169" s="11">
        <f t="shared" si="347"/>
        <v>1191.5368421052631</v>
      </c>
      <c r="Y169" s="4">
        <f t="shared" si="348"/>
        <v>0.83333333333333337</v>
      </c>
      <c r="Z169" s="13">
        <f t="shared" si="349"/>
        <v>0.82745614035087711</v>
      </c>
      <c r="AA169" s="13">
        <f t="shared" si="350"/>
        <v>1</v>
      </c>
      <c r="AB169" s="6">
        <f t="shared" si="351"/>
        <v>0.68954678362573096</v>
      </c>
      <c r="AC169" s="10">
        <v>0.85</v>
      </c>
      <c r="AE169" s="1">
        <f t="shared" si="352"/>
        <v>11400</v>
      </c>
      <c r="AF169" s="1">
        <f t="shared" si="353"/>
        <v>9433</v>
      </c>
      <c r="AG169" s="9">
        <f t="shared" si="354"/>
        <v>0.82745614035087722</v>
      </c>
    </row>
    <row r="170" spans="1:33" x14ac:dyDescent="0.25">
      <c r="A170" t="s">
        <v>42</v>
      </c>
      <c r="B170" t="s">
        <v>46</v>
      </c>
      <c r="C170" s="15">
        <v>45895</v>
      </c>
      <c r="D170" s="1">
        <v>1</v>
      </c>
      <c r="E170" s="1">
        <v>1440</v>
      </c>
      <c r="F170" s="1">
        <v>29400</v>
      </c>
      <c r="G170" s="1">
        <v>26272</v>
      </c>
      <c r="H170" s="1">
        <v>550</v>
      </c>
      <c r="I170" s="1">
        <v>60</v>
      </c>
      <c r="Q170" s="11">
        <f t="shared" si="276"/>
        <v>68.75</v>
      </c>
      <c r="S170" s="1">
        <f t="shared" si="342"/>
        <v>60</v>
      </c>
      <c r="T170" s="1">
        <f t="shared" si="343"/>
        <v>1380</v>
      </c>
      <c r="U170" s="1">
        <f t="shared" si="344"/>
        <v>0</v>
      </c>
      <c r="V170" s="11">
        <f t="shared" si="345"/>
        <v>1286.7918367346938</v>
      </c>
      <c r="W170" s="11">
        <f t="shared" si="346"/>
        <v>68.75</v>
      </c>
      <c r="X170" s="11">
        <f t="shared" si="347"/>
        <v>1218.0418367346938</v>
      </c>
      <c r="Y170" s="4">
        <f t="shared" si="348"/>
        <v>0.95833333333333337</v>
      </c>
      <c r="Z170" s="13">
        <f t="shared" si="349"/>
        <v>0.84586238662131508</v>
      </c>
      <c r="AA170" s="13">
        <f t="shared" si="350"/>
        <v>0.94657255506496141</v>
      </c>
      <c r="AB170" s="6">
        <f t="shared" si="351"/>
        <v>0.76730886551508937</v>
      </c>
      <c r="AC170" s="10">
        <v>0.85</v>
      </c>
      <c r="AE170" s="1">
        <f t="shared" si="352"/>
        <v>29400</v>
      </c>
      <c r="AF170" s="1">
        <f t="shared" si="353"/>
        <v>26272</v>
      </c>
      <c r="AG170" s="9">
        <f t="shared" si="354"/>
        <v>0.89360544217687077</v>
      </c>
    </row>
    <row r="171" spans="1:33" x14ac:dyDescent="0.25">
      <c r="A171" t="s">
        <v>42</v>
      </c>
      <c r="B171" t="s">
        <v>46</v>
      </c>
      <c r="C171" s="15">
        <v>45895</v>
      </c>
      <c r="D171" t="s">
        <v>40</v>
      </c>
      <c r="E171" s="1">
        <v>1440</v>
      </c>
      <c r="F171" s="1">
        <v>29400</v>
      </c>
      <c r="G171">
        <v>26272</v>
      </c>
      <c r="H171" s="1">
        <v>425</v>
      </c>
      <c r="I171">
        <v>60</v>
      </c>
      <c r="Q171" s="11">
        <f t="shared" si="276"/>
        <v>53.125</v>
      </c>
      <c r="S171" s="1">
        <f t="shared" si="342"/>
        <v>60</v>
      </c>
      <c r="T171" s="1">
        <f t="shared" si="343"/>
        <v>1380</v>
      </c>
      <c r="U171" s="1">
        <f t="shared" si="344"/>
        <v>0</v>
      </c>
      <c r="V171" s="11">
        <f t="shared" si="345"/>
        <v>1286.7918367346938</v>
      </c>
      <c r="W171" s="11">
        <f t="shared" si="346"/>
        <v>53.125</v>
      </c>
      <c r="X171" s="11">
        <f t="shared" si="347"/>
        <v>1233.6668367346938</v>
      </c>
      <c r="Y171" s="4">
        <f t="shared" si="348"/>
        <v>0.95833333333333337</v>
      </c>
      <c r="Z171" s="13">
        <f t="shared" si="349"/>
        <v>0.85671308106575961</v>
      </c>
      <c r="AA171" s="13">
        <f t="shared" si="350"/>
        <v>0.95871515618656111</v>
      </c>
      <c r="AB171" s="6">
        <f t="shared" si="351"/>
        <v>0.78712115634932012</v>
      </c>
      <c r="AC171" s="10">
        <v>0.85</v>
      </c>
      <c r="AE171" s="1">
        <f t="shared" si="352"/>
        <v>29400</v>
      </c>
      <c r="AF171" s="1">
        <f t="shared" si="353"/>
        <v>26272</v>
      </c>
      <c r="AG171" s="9">
        <f t="shared" si="354"/>
        <v>0.89360544217687077</v>
      </c>
    </row>
    <row r="172" spans="1:33" x14ac:dyDescent="0.25">
      <c r="A172" t="s">
        <v>42</v>
      </c>
      <c r="B172" t="s">
        <v>46</v>
      </c>
      <c r="C172" s="15">
        <v>45895</v>
      </c>
      <c r="D172" s="1">
        <v>2</v>
      </c>
      <c r="E172" s="1">
        <v>1440</v>
      </c>
      <c r="F172" s="1">
        <v>7820</v>
      </c>
      <c r="G172" s="1">
        <v>7339</v>
      </c>
      <c r="I172" s="1">
        <v>60</v>
      </c>
      <c r="Q172" s="11">
        <f t="shared" si="276"/>
        <v>0</v>
      </c>
      <c r="S172" s="1">
        <f t="shared" si="342"/>
        <v>60</v>
      </c>
      <c r="T172" s="1">
        <f t="shared" si="343"/>
        <v>1380</v>
      </c>
      <c r="U172" s="1">
        <f t="shared" si="344"/>
        <v>0</v>
      </c>
      <c r="V172" s="11">
        <f t="shared" si="345"/>
        <v>1351.4271099744246</v>
      </c>
      <c r="W172" s="11">
        <f t="shared" si="346"/>
        <v>0</v>
      </c>
      <c r="X172" s="11">
        <f t="shared" si="347"/>
        <v>1351.4271099744246</v>
      </c>
      <c r="Y172" s="4">
        <f t="shared" si="348"/>
        <v>0.95833333333333337</v>
      </c>
      <c r="Z172" s="13">
        <f t="shared" si="349"/>
        <v>0.93849104859335042</v>
      </c>
      <c r="AA172" s="13">
        <f t="shared" si="350"/>
        <v>1</v>
      </c>
      <c r="AB172" s="6">
        <f t="shared" si="351"/>
        <v>0.89938725490196081</v>
      </c>
      <c r="AC172" s="10">
        <v>0.85</v>
      </c>
      <c r="AE172" s="1">
        <f t="shared" si="352"/>
        <v>7820</v>
      </c>
      <c r="AF172" s="1">
        <f t="shared" si="353"/>
        <v>7339</v>
      </c>
      <c r="AG172" s="9">
        <f t="shared" si="354"/>
        <v>0.93849104859335042</v>
      </c>
    </row>
    <row r="173" spans="1:33" x14ac:dyDescent="0.25">
      <c r="A173" t="s">
        <v>42</v>
      </c>
      <c r="B173" t="s">
        <v>46</v>
      </c>
      <c r="C173" s="15">
        <v>45896</v>
      </c>
      <c r="D173" s="1">
        <v>1</v>
      </c>
      <c r="E173" s="1">
        <v>1440</v>
      </c>
      <c r="F173" s="1">
        <v>29400</v>
      </c>
      <c r="G173" s="1">
        <v>27698</v>
      </c>
      <c r="H173" s="1">
        <v>275</v>
      </c>
      <c r="Q173" s="11">
        <f>H173/8</f>
        <v>34.375</v>
      </c>
      <c r="S173" s="1">
        <f t="shared" si="342"/>
        <v>0</v>
      </c>
      <c r="T173" s="1">
        <f t="shared" si="343"/>
        <v>1440</v>
      </c>
      <c r="U173" s="1">
        <f t="shared" si="344"/>
        <v>0</v>
      </c>
      <c r="V173" s="11">
        <f t="shared" si="345"/>
        <v>1356.6367346938775</v>
      </c>
      <c r="W173" s="11">
        <f t="shared" si="346"/>
        <v>34.375</v>
      </c>
      <c r="X173" s="11">
        <f t="shared" si="347"/>
        <v>1322.2617346938775</v>
      </c>
      <c r="Y173" s="4">
        <f t="shared" si="348"/>
        <v>1</v>
      </c>
      <c r="Z173" s="13">
        <f t="shared" si="349"/>
        <v>0.91823731575963718</v>
      </c>
      <c r="AA173" s="13">
        <f t="shared" si="350"/>
        <v>0.9746616031241726</v>
      </c>
      <c r="AB173" s="6">
        <f t="shared" si="351"/>
        <v>0.89497065422672506</v>
      </c>
      <c r="AC173" s="10">
        <v>0.85</v>
      </c>
      <c r="AE173" s="1">
        <f t="shared" si="352"/>
        <v>29400</v>
      </c>
      <c r="AF173" s="1">
        <f t="shared" si="353"/>
        <v>27698</v>
      </c>
      <c r="AG173" s="9">
        <f t="shared" si="354"/>
        <v>0.94210884353741497</v>
      </c>
    </row>
    <row r="174" spans="1:33" x14ac:dyDescent="0.25">
      <c r="A174" t="s">
        <v>42</v>
      </c>
      <c r="B174" t="s">
        <v>46</v>
      </c>
      <c r="C174" s="15">
        <v>45896</v>
      </c>
      <c r="D174" t="s">
        <v>40</v>
      </c>
      <c r="E174" s="1">
        <v>1440</v>
      </c>
      <c r="F174" s="1">
        <v>29400</v>
      </c>
      <c r="G174" s="1">
        <v>27698</v>
      </c>
      <c r="H174" s="1">
        <v>250</v>
      </c>
      <c r="Q174" s="11">
        <f t="shared" si="276"/>
        <v>31.25</v>
      </c>
      <c r="S174" s="1">
        <f t="shared" si="342"/>
        <v>0</v>
      </c>
      <c r="T174" s="1">
        <f t="shared" si="343"/>
        <v>1440</v>
      </c>
      <c r="U174" s="1">
        <f t="shared" si="344"/>
        <v>0</v>
      </c>
      <c r="V174" s="11">
        <f t="shared" si="345"/>
        <v>1356.6367346938775</v>
      </c>
      <c r="W174" s="11">
        <f t="shared" si="346"/>
        <v>31.25</v>
      </c>
      <c r="X174" s="11">
        <f t="shared" si="347"/>
        <v>1325.3867346938775</v>
      </c>
      <c r="Y174" s="4">
        <f t="shared" si="348"/>
        <v>1</v>
      </c>
      <c r="Z174" s="13">
        <f t="shared" si="349"/>
        <v>0.92040745464852602</v>
      </c>
      <c r="AA174" s="13">
        <f t="shared" si="350"/>
        <v>0.97696509374924789</v>
      </c>
      <c r="AB174" s="6">
        <f t="shared" si="351"/>
        <v>0.8992059552182039</v>
      </c>
      <c r="AC174" s="10">
        <v>0.85</v>
      </c>
      <c r="AE174" s="1">
        <f t="shared" si="352"/>
        <v>29400</v>
      </c>
      <c r="AF174" s="1">
        <f t="shared" si="353"/>
        <v>27698</v>
      </c>
      <c r="AG174" s="9">
        <f t="shared" si="354"/>
        <v>0.94210884353741497</v>
      </c>
    </row>
    <row r="175" spans="1:33" x14ac:dyDescent="0.25">
      <c r="A175" t="s">
        <v>42</v>
      </c>
      <c r="B175" t="s">
        <v>46</v>
      </c>
      <c r="C175" s="15">
        <v>45896</v>
      </c>
      <c r="D175" s="1">
        <v>2</v>
      </c>
      <c r="E175" s="1">
        <v>1440</v>
      </c>
      <c r="F175" s="1">
        <v>8400</v>
      </c>
      <c r="G175" s="1">
        <v>7629</v>
      </c>
      <c r="J175" s="1">
        <v>60</v>
      </c>
      <c r="Q175" s="11">
        <f t="shared" si="276"/>
        <v>0</v>
      </c>
      <c r="S175" s="1">
        <f t="shared" si="342"/>
        <v>60</v>
      </c>
      <c r="T175" s="1">
        <f t="shared" si="343"/>
        <v>1380</v>
      </c>
      <c r="U175" s="1">
        <f t="shared" si="344"/>
        <v>0</v>
      </c>
      <c r="V175" s="11">
        <f t="shared" si="345"/>
        <v>1307.8285714285714</v>
      </c>
      <c r="W175" s="11">
        <f t="shared" si="346"/>
        <v>0</v>
      </c>
      <c r="X175" s="11">
        <f t="shared" si="347"/>
        <v>1307.8285714285714</v>
      </c>
      <c r="Y175" s="4">
        <f t="shared" si="348"/>
        <v>0.95833333333333337</v>
      </c>
      <c r="Z175" s="13">
        <f t="shared" si="349"/>
        <v>0.90821428571428575</v>
      </c>
      <c r="AA175" s="13">
        <f t="shared" si="350"/>
        <v>1</v>
      </c>
      <c r="AB175" s="6">
        <f t="shared" si="351"/>
        <v>0.87037202380952383</v>
      </c>
      <c r="AC175" s="10">
        <v>0.85</v>
      </c>
      <c r="AE175" s="1">
        <f t="shared" si="352"/>
        <v>8400</v>
      </c>
      <c r="AF175" s="1">
        <f t="shared" si="353"/>
        <v>7629</v>
      </c>
      <c r="AG175" s="9">
        <f t="shared" si="354"/>
        <v>0.90821428571428575</v>
      </c>
    </row>
    <row r="176" spans="1:33" x14ac:dyDescent="0.25">
      <c r="A176" t="s">
        <v>42</v>
      </c>
      <c r="B176" t="s">
        <v>46</v>
      </c>
      <c r="C176" s="15">
        <v>45897</v>
      </c>
      <c r="D176" s="1">
        <v>1</v>
      </c>
      <c r="E176" s="1">
        <v>1440</v>
      </c>
      <c r="F176" s="1">
        <v>29400</v>
      </c>
      <c r="G176" s="1">
        <v>26464</v>
      </c>
      <c r="H176" s="1">
        <v>500</v>
      </c>
      <c r="Q176" s="11">
        <f t="shared" si="276"/>
        <v>62.5</v>
      </c>
      <c r="S176" s="1">
        <f t="shared" si="342"/>
        <v>0</v>
      </c>
      <c r="T176" s="1">
        <f t="shared" si="343"/>
        <v>1440</v>
      </c>
      <c r="U176" s="1">
        <f t="shared" si="344"/>
        <v>0</v>
      </c>
      <c r="V176" s="11">
        <f t="shared" si="345"/>
        <v>1296.1959183673468</v>
      </c>
      <c r="W176" s="11">
        <f t="shared" si="346"/>
        <v>62.5</v>
      </c>
      <c r="X176" s="11">
        <f t="shared" si="347"/>
        <v>1233.6959183673468</v>
      </c>
      <c r="Y176" s="4">
        <f t="shared" si="348"/>
        <v>1</v>
      </c>
      <c r="Z176" s="13">
        <f t="shared" si="349"/>
        <v>0.8567332766439909</v>
      </c>
      <c r="AA176" s="13">
        <f t="shared" si="350"/>
        <v>0.95178198055219665</v>
      </c>
      <c r="AB176" s="6">
        <f t="shared" si="351"/>
        <v>0.81542329484919063</v>
      </c>
      <c r="AC176" s="10">
        <v>0.85</v>
      </c>
      <c r="AE176" s="1">
        <f t="shared" si="352"/>
        <v>29400</v>
      </c>
      <c r="AF176" s="1">
        <f t="shared" si="353"/>
        <v>26464</v>
      </c>
      <c r="AG176" s="9">
        <f t="shared" si="354"/>
        <v>0.90013605442176869</v>
      </c>
    </row>
    <row r="177" spans="1:33" x14ac:dyDescent="0.25">
      <c r="A177" t="s">
        <v>42</v>
      </c>
      <c r="B177" t="s">
        <v>46</v>
      </c>
      <c r="C177" s="15">
        <v>45897</v>
      </c>
      <c r="D177" t="s">
        <v>40</v>
      </c>
      <c r="E177" s="1">
        <v>1440</v>
      </c>
      <c r="F177" s="1">
        <v>29400</v>
      </c>
      <c r="G177" s="1">
        <v>26464</v>
      </c>
      <c r="H177" s="1">
        <v>1025</v>
      </c>
      <c r="Q177" s="11">
        <f t="shared" si="276"/>
        <v>128.125</v>
      </c>
      <c r="S177" s="1">
        <f t="shared" si="342"/>
        <v>0</v>
      </c>
      <c r="T177" s="1">
        <f t="shared" si="343"/>
        <v>1440</v>
      </c>
      <c r="U177" s="1">
        <f t="shared" si="344"/>
        <v>0</v>
      </c>
      <c r="V177" s="11">
        <f t="shared" si="345"/>
        <v>1296.1959183673468</v>
      </c>
      <c r="W177" s="11">
        <f t="shared" si="346"/>
        <v>128.125</v>
      </c>
      <c r="X177" s="11">
        <f t="shared" si="347"/>
        <v>1168.0709183673468</v>
      </c>
      <c r="Y177" s="4">
        <f t="shared" si="348"/>
        <v>1</v>
      </c>
      <c r="Z177" s="13">
        <f t="shared" si="349"/>
        <v>0.81116035997732416</v>
      </c>
      <c r="AA177" s="13">
        <f t="shared" si="350"/>
        <v>0.90115306013200325</v>
      </c>
      <c r="AB177" s="6">
        <f t="shared" si="351"/>
        <v>0.73097964065134302</v>
      </c>
      <c r="AC177" s="10">
        <v>0.85</v>
      </c>
      <c r="AE177" s="1">
        <f t="shared" si="352"/>
        <v>29400</v>
      </c>
      <c r="AF177" s="1">
        <f t="shared" si="353"/>
        <v>26464</v>
      </c>
      <c r="AG177" s="9">
        <f t="shared" si="354"/>
        <v>0.90013605442176869</v>
      </c>
    </row>
    <row r="178" spans="1:33" x14ac:dyDescent="0.25">
      <c r="A178" t="s">
        <v>42</v>
      </c>
      <c r="B178" t="s">
        <v>46</v>
      </c>
      <c r="C178" s="15">
        <v>45897</v>
      </c>
      <c r="D178" s="1">
        <v>2</v>
      </c>
      <c r="E178" s="1">
        <v>1440</v>
      </c>
      <c r="F178" s="1">
        <v>8400</v>
      </c>
      <c r="G178" s="1">
        <v>6800</v>
      </c>
      <c r="H178" s="1">
        <v>60</v>
      </c>
      <c r="Q178" s="11">
        <f t="shared" ref="Q178:Q238" si="355">H178/8</f>
        <v>7.5</v>
      </c>
      <c r="S178" s="1">
        <f t="shared" si="342"/>
        <v>0</v>
      </c>
      <c r="T178" s="1">
        <f t="shared" si="343"/>
        <v>1440</v>
      </c>
      <c r="U178" s="1">
        <f t="shared" si="344"/>
        <v>0</v>
      </c>
      <c r="V178" s="11">
        <f t="shared" si="345"/>
        <v>1165.7142857142858</v>
      </c>
      <c r="W178" s="11">
        <f t="shared" si="346"/>
        <v>7.5</v>
      </c>
      <c r="X178" s="11">
        <f t="shared" si="347"/>
        <v>1158.2142857142858</v>
      </c>
      <c r="Y178" s="4">
        <f t="shared" si="348"/>
        <v>1</v>
      </c>
      <c r="Z178" s="13">
        <f t="shared" si="349"/>
        <v>0.80431547619047628</v>
      </c>
      <c r="AA178" s="13">
        <f t="shared" si="350"/>
        <v>0.9935661764705882</v>
      </c>
      <c r="AB178" s="6">
        <f t="shared" si="351"/>
        <v>0.79914065235469189</v>
      </c>
      <c r="AC178" s="10">
        <v>0.85</v>
      </c>
      <c r="AE178" s="1">
        <f t="shared" si="352"/>
        <v>8400</v>
      </c>
      <c r="AF178" s="1">
        <f t="shared" si="353"/>
        <v>6800</v>
      </c>
      <c r="AG178" s="9">
        <f t="shared" si="354"/>
        <v>0.80952380952380953</v>
      </c>
    </row>
    <row r="179" spans="1:33" x14ac:dyDescent="0.25">
      <c r="A179" t="s">
        <v>42</v>
      </c>
      <c r="B179" t="s">
        <v>46</v>
      </c>
      <c r="C179" s="15">
        <v>45898</v>
      </c>
      <c r="D179" t="s">
        <v>40</v>
      </c>
      <c r="E179" s="1">
        <v>1440</v>
      </c>
      <c r="F179" s="1">
        <v>31500</v>
      </c>
      <c r="G179" s="1">
        <v>26560</v>
      </c>
      <c r="J179" s="1">
        <v>60</v>
      </c>
      <c r="N179">
        <v>90</v>
      </c>
      <c r="Q179" s="11">
        <f t="shared" si="355"/>
        <v>0</v>
      </c>
      <c r="S179" s="1">
        <f t="shared" si="342"/>
        <v>150</v>
      </c>
      <c r="T179" s="1">
        <f t="shared" si="343"/>
        <v>1290</v>
      </c>
      <c r="U179" s="1">
        <f t="shared" si="344"/>
        <v>0</v>
      </c>
      <c r="V179" s="11">
        <f t="shared" si="345"/>
        <v>1214.1714285714286</v>
      </c>
      <c r="W179" s="11">
        <f t="shared" si="346"/>
        <v>0</v>
      </c>
      <c r="X179" s="11">
        <f t="shared" si="347"/>
        <v>1214.1714285714286</v>
      </c>
      <c r="Y179" s="4">
        <f t="shared" si="348"/>
        <v>0.89583333333333337</v>
      </c>
      <c r="Z179" s="13">
        <f t="shared" si="349"/>
        <v>0.84317460317460313</v>
      </c>
      <c r="AA179" s="13">
        <f t="shared" si="350"/>
        <v>1</v>
      </c>
      <c r="AB179" s="6">
        <f t="shared" si="351"/>
        <v>0.75534391534391532</v>
      </c>
      <c r="AC179" s="10">
        <v>0.85</v>
      </c>
      <c r="AE179" s="1">
        <f t="shared" si="352"/>
        <v>31500</v>
      </c>
      <c r="AF179" s="1">
        <f t="shared" si="353"/>
        <v>26560</v>
      </c>
      <c r="AG179" s="9">
        <f t="shared" si="354"/>
        <v>0.84317460317460313</v>
      </c>
    </row>
    <row r="180" spans="1:33" x14ac:dyDescent="0.25">
      <c r="A180" t="s">
        <v>42</v>
      </c>
      <c r="B180" t="s">
        <v>46</v>
      </c>
      <c r="C180" s="15">
        <v>45898</v>
      </c>
      <c r="D180" s="1">
        <v>2</v>
      </c>
      <c r="E180" s="1">
        <v>1440</v>
      </c>
      <c r="F180" s="1">
        <v>6840</v>
      </c>
      <c r="G180" s="1">
        <v>5774</v>
      </c>
      <c r="J180" s="1">
        <v>60</v>
      </c>
      <c r="N180">
        <v>90</v>
      </c>
      <c r="Q180" s="11">
        <f t="shared" si="355"/>
        <v>0</v>
      </c>
      <c r="S180" s="1">
        <f t="shared" si="342"/>
        <v>150</v>
      </c>
      <c r="T180" s="1">
        <f t="shared" si="343"/>
        <v>1290</v>
      </c>
      <c r="U180" s="1">
        <f t="shared" si="344"/>
        <v>0</v>
      </c>
      <c r="V180" s="11">
        <f t="shared" si="345"/>
        <v>1215.578947368421</v>
      </c>
      <c r="W180" s="11">
        <f t="shared" si="346"/>
        <v>0</v>
      </c>
      <c r="X180" s="11">
        <f t="shared" si="347"/>
        <v>1215.578947368421</v>
      </c>
      <c r="Y180" s="4">
        <f t="shared" si="348"/>
        <v>0.89583333333333337</v>
      </c>
      <c r="Z180" s="13">
        <f t="shared" si="349"/>
        <v>0.84415204678362576</v>
      </c>
      <c r="AA180" s="13">
        <f t="shared" si="350"/>
        <v>1</v>
      </c>
      <c r="AB180" s="6">
        <f t="shared" si="351"/>
        <v>0.75621954191033147</v>
      </c>
      <c r="AC180" s="10">
        <v>0.85</v>
      </c>
      <c r="AE180" s="1">
        <f t="shared" si="352"/>
        <v>6840</v>
      </c>
      <c r="AF180" s="1">
        <f t="shared" si="353"/>
        <v>5774</v>
      </c>
      <c r="AG180" s="9">
        <f t="shared" si="354"/>
        <v>0.84415204678362576</v>
      </c>
    </row>
    <row r="181" spans="1:33" x14ac:dyDescent="0.25">
      <c r="A181" t="s">
        <v>42</v>
      </c>
      <c r="B181" t="s">
        <v>46</v>
      </c>
      <c r="C181" s="15">
        <v>45899</v>
      </c>
      <c r="D181" t="s">
        <v>40</v>
      </c>
      <c r="E181" s="1">
        <v>900</v>
      </c>
      <c r="F181" s="1">
        <v>19122</v>
      </c>
      <c r="G181" s="1">
        <v>16444</v>
      </c>
      <c r="Q181" s="11">
        <f t="shared" si="355"/>
        <v>0</v>
      </c>
      <c r="R181">
        <v>120</v>
      </c>
      <c r="S181" s="1">
        <f t="shared" si="342"/>
        <v>120</v>
      </c>
      <c r="T181" s="1">
        <f t="shared" si="343"/>
        <v>780</v>
      </c>
      <c r="U181" s="1">
        <f t="shared" si="344"/>
        <v>0</v>
      </c>
      <c r="V181" s="11">
        <f t="shared" si="345"/>
        <v>773.95669909005335</v>
      </c>
      <c r="W181" s="11">
        <f t="shared" si="346"/>
        <v>0</v>
      </c>
      <c r="X181" s="11">
        <f t="shared" si="347"/>
        <v>773.95669909005335</v>
      </c>
      <c r="Y181" s="4">
        <f t="shared" si="348"/>
        <v>0.8666666666666667</v>
      </c>
      <c r="Z181" s="13">
        <f t="shared" si="349"/>
        <v>0.85995188787783705</v>
      </c>
      <c r="AA181" s="13">
        <f t="shared" si="350"/>
        <v>1</v>
      </c>
      <c r="AB181" s="6">
        <f t="shared" si="351"/>
        <v>0.74529163616079208</v>
      </c>
      <c r="AC181" s="10">
        <v>0.85</v>
      </c>
      <c r="AE181" s="1">
        <f t="shared" si="352"/>
        <v>19122</v>
      </c>
      <c r="AF181" s="1">
        <f t="shared" si="353"/>
        <v>16444</v>
      </c>
      <c r="AG181" s="9">
        <f t="shared" si="354"/>
        <v>0.85995188787783705</v>
      </c>
    </row>
    <row r="182" spans="1:33" x14ac:dyDescent="0.25">
      <c r="A182" t="s">
        <v>42</v>
      </c>
      <c r="B182" t="s">
        <v>46</v>
      </c>
      <c r="C182" s="15">
        <v>45899</v>
      </c>
      <c r="D182" s="1">
        <v>2</v>
      </c>
      <c r="E182" s="1">
        <v>900</v>
      </c>
      <c r="F182" s="1">
        <v>4140</v>
      </c>
      <c r="G182" s="1">
        <v>3467</v>
      </c>
      <c r="Q182" s="11">
        <f t="shared" si="355"/>
        <v>0</v>
      </c>
      <c r="R182">
        <v>120</v>
      </c>
      <c r="S182" s="1">
        <f t="shared" si="342"/>
        <v>120</v>
      </c>
      <c r="T182" s="1">
        <f t="shared" si="343"/>
        <v>780</v>
      </c>
      <c r="U182" s="1">
        <f t="shared" si="344"/>
        <v>0</v>
      </c>
      <c r="V182" s="11">
        <f t="shared" si="345"/>
        <v>753.695652173913</v>
      </c>
      <c r="W182" s="11">
        <f t="shared" si="346"/>
        <v>0</v>
      </c>
      <c r="X182" s="11">
        <f t="shared" si="347"/>
        <v>753.695652173913</v>
      </c>
      <c r="Y182" s="4">
        <f t="shared" si="348"/>
        <v>0.8666666666666667</v>
      </c>
      <c r="Z182" s="13">
        <f t="shared" si="349"/>
        <v>0.83743961352657004</v>
      </c>
      <c r="AA182" s="13">
        <f t="shared" si="350"/>
        <v>1</v>
      </c>
      <c r="AB182" s="6">
        <f t="shared" si="351"/>
        <v>0.72578099838969401</v>
      </c>
      <c r="AC182" s="10">
        <v>0.85</v>
      </c>
      <c r="AE182" s="1">
        <f t="shared" si="352"/>
        <v>4140</v>
      </c>
      <c r="AF182" s="1">
        <f t="shared" si="353"/>
        <v>3467</v>
      </c>
      <c r="AG182" s="9">
        <f t="shared" si="354"/>
        <v>0.83743961352657004</v>
      </c>
    </row>
    <row r="183" spans="1:33" x14ac:dyDescent="0.25">
      <c r="A183" t="s">
        <v>192</v>
      </c>
      <c r="B183" t="s">
        <v>190</v>
      </c>
      <c r="C183" s="15">
        <v>45901</v>
      </c>
      <c r="D183" s="1">
        <v>1</v>
      </c>
      <c r="E183" s="1">
        <v>1440</v>
      </c>
      <c r="F183" s="1">
        <v>29400</v>
      </c>
      <c r="G183" s="1">
        <v>26912</v>
      </c>
      <c r="H183" s="1">
        <v>500</v>
      </c>
      <c r="Q183" s="11">
        <f t="shared" si="355"/>
        <v>62.5</v>
      </c>
      <c r="S183" s="1">
        <f t="shared" si="342"/>
        <v>0</v>
      </c>
      <c r="T183" s="1">
        <f t="shared" si="343"/>
        <v>1440</v>
      </c>
      <c r="U183" s="1">
        <f t="shared" si="344"/>
        <v>0</v>
      </c>
      <c r="V183" s="11">
        <f t="shared" si="345"/>
        <v>1318.1387755102041</v>
      </c>
      <c r="W183" s="11">
        <f t="shared" si="346"/>
        <v>62.5</v>
      </c>
      <c r="X183" s="11">
        <f t="shared" si="347"/>
        <v>1255.6387755102041</v>
      </c>
      <c r="Y183" s="4">
        <f t="shared" si="348"/>
        <v>1</v>
      </c>
      <c r="Z183" s="13">
        <f t="shared" si="349"/>
        <v>0.87197137188208618</v>
      </c>
      <c r="AA183" s="13">
        <f t="shared" si="350"/>
        <v>0.95258465864050734</v>
      </c>
      <c r="AB183" s="6">
        <f t="shared" si="351"/>
        <v>0.83062655162859189</v>
      </c>
      <c r="AC183" s="10">
        <v>0.85</v>
      </c>
      <c r="AE183" s="1">
        <f t="shared" si="352"/>
        <v>29400</v>
      </c>
      <c r="AF183" s="1">
        <f t="shared" si="353"/>
        <v>26912</v>
      </c>
      <c r="AG183" s="9">
        <f t="shared" si="354"/>
        <v>0.91537414965986397</v>
      </c>
    </row>
    <row r="184" spans="1:33" x14ac:dyDescent="0.25">
      <c r="A184" t="s">
        <v>192</v>
      </c>
      <c r="B184" t="s">
        <v>190</v>
      </c>
      <c r="C184" s="15">
        <v>45901</v>
      </c>
      <c r="D184" t="s">
        <v>40</v>
      </c>
      <c r="E184" s="1">
        <v>1440</v>
      </c>
      <c r="F184" s="1">
        <v>29400</v>
      </c>
      <c r="G184" s="1">
        <v>26912</v>
      </c>
      <c r="H184" s="1">
        <v>750</v>
      </c>
      <c r="Q184" s="11">
        <f t="shared" si="355"/>
        <v>93.75</v>
      </c>
      <c r="S184" s="1">
        <f t="shared" si="342"/>
        <v>0</v>
      </c>
      <c r="T184" s="1">
        <f t="shared" si="343"/>
        <v>1440</v>
      </c>
      <c r="U184" s="1">
        <f t="shared" si="344"/>
        <v>0</v>
      </c>
      <c r="V184" s="11">
        <f t="shared" si="345"/>
        <v>1318.1387755102041</v>
      </c>
      <c r="W184" s="11">
        <f t="shared" si="346"/>
        <v>93.75</v>
      </c>
      <c r="X184" s="11">
        <f t="shared" si="347"/>
        <v>1224.3887755102041</v>
      </c>
      <c r="Y184" s="4">
        <f t="shared" si="348"/>
        <v>1</v>
      </c>
      <c r="Z184" s="13">
        <f t="shared" si="349"/>
        <v>0.85026998299319734</v>
      </c>
      <c r="AA184" s="13">
        <f t="shared" si="350"/>
        <v>0.92887698796076101</v>
      </c>
      <c r="AB184" s="6">
        <f t="shared" si="351"/>
        <v>0.78979622075616862</v>
      </c>
      <c r="AC184" s="10">
        <v>0.85</v>
      </c>
      <c r="AE184" s="1">
        <f t="shared" si="352"/>
        <v>29400</v>
      </c>
      <c r="AF184" s="1">
        <f t="shared" si="353"/>
        <v>26912</v>
      </c>
      <c r="AG184" s="9">
        <f t="shared" si="354"/>
        <v>0.91537414965986397</v>
      </c>
    </row>
    <row r="185" spans="1:33" x14ac:dyDescent="0.25">
      <c r="A185" t="s">
        <v>192</v>
      </c>
      <c r="B185" t="s">
        <v>190</v>
      </c>
      <c r="C185" s="15">
        <v>45901</v>
      </c>
      <c r="D185" s="1">
        <v>2</v>
      </c>
      <c r="E185" s="1">
        <v>1440</v>
      </c>
      <c r="F185" s="1">
        <v>6840</v>
      </c>
      <c r="G185" s="1">
        <v>6175</v>
      </c>
      <c r="J185" s="1">
        <v>60</v>
      </c>
      <c r="Q185" s="11">
        <f t="shared" si="355"/>
        <v>0</v>
      </c>
      <c r="S185" s="1">
        <f t="shared" si="342"/>
        <v>60</v>
      </c>
      <c r="T185" s="1">
        <f t="shared" si="343"/>
        <v>1380</v>
      </c>
      <c r="U185" s="1">
        <f t="shared" si="344"/>
        <v>0</v>
      </c>
      <c r="V185" s="11">
        <f t="shared" si="345"/>
        <v>1300</v>
      </c>
      <c r="W185" s="11">
        <f t="shared" si="346"/>
        <v>0</v>
      </c>
      <c r="X185" s="11">
        <f t="shared" si="347"/>
        <v>1300</v>
      </c>
      <c r="Y185" s="4">
        <f t="shared" si="348"/>
        <v>0.95833333333333337</v>
      </c>
      <c r="Z185" s="13">
        <f t="shared" si="349"/>
        <v>0.90277777777777779</v>
      </c>
      <c r="AA185" s="13">
        <f t="shared" si="350"/>
        <v>1</v>
      </c>
      <c r="AB185" s="6">
        <f t="shared" si="351"/>
        <v>0.86516203703703709</v>
      </c>
      <c r="AC185" s="10">
        <v>0.85</v>
      </c>
      <c r="AE185" s="1">
        <f t="shared" si="352"/>
        <v>6840</v>
      </c>
      <c r="AF185" s="1">
        <f t="shared" si="353"/>
        <v>6175</v>
      </c>
      <c r="AG185" s="9">
        <f t="shared" si="354"/>
        <v>0.90277777777777779</v>
      </c>
    </row>
    <row r="186" spans="1:33" x14ac:dyDescent="0.25">
      <c r="A186" t="s">
        <v>192</v>
      </c>
      <c r="B186" t="s">
        <v>190</v>
      </c>
      <c r="C186" s="15">
        <v>45902</v>
      </c>
      <c r="D186" s="1">
        <v>1</v>
      </c>
      <c r="E186" s="1">
        <v>1440</v>
      </c>
      <c r="F186" s="1">
        <v>29400</v>
      </c>
      <c r="G186" s="1">
        <v>27808</v>
      </c>
      <c r="H186" s="1">
        <v>650</v>
      </c>
      <c r="Q186" s="11">
        <f t="shared" si="355"/>
        <v>81.25</v>
      </c>
      <c r="S186" s="1">
        <f t="shared" si="342"/>
        <v>0</v>
      </c>
      <c r="T186" s="1">
        <f t="shared" si="343"/>
        <v>1440</v>
      </c>
      <c r="U186" s="1">
        <f t="shared" si="344"/>
        <v>0</v>
      </c>
      <c r="V186" s="11">
        <f t="shared" si="345"/>
        <v>1362.0244897959183</v>
      </c>
      <c r="W186" s="11">
        <f t="shared" si="346"/>
        <v>81.25</v>
      </c>
      <c r="X186" s="11">
        <f t="shared" si="347"/>
        <v>1280.7744897959183</v>
      </c>
      <c r="Y186" s="4">
        <f t="shared" si="348"/>
        <v>1</v>
      </c>
      <c r="Z186" s="13">
        <f t="shared" si="349"/>
        <v>0.88942672902494324</v>
      </c>
      <c r="AA186" s="13">
        <f t="shared" si="350"/>
        <v>0.94034615338511696</v>
      </c>
      <c r="AB186" s="6">
        <f t="shared" si="351"/>
        <v>0.8363690033565121</v>
      </c>
      <c r="AC186" s="10">
        <v>0.85</v>
      </c>
      <c r="AE186" s="1">
        <f t="shared" si="352"/>
        <v>29400</v>
      </c>
      <c r="AF186" s="1">
        <f t="shared" si="353"/>
        <v>27808</v>
      </c>
      <c r="AG186" s="9">
        <f t="shared" si="354"/>
        <v>0.9458503401360544</v>
      </c>
    </row>
    <row r="187" spans="1:33" x14ac:dyDescent="0.25">
      <c r="A187" t="s">
        <v>192</v>
      </c>
      <c r="B187" t="s">
        <v>190</v>
      </c>
      <c r="C187" s="15">
        <v>45902</v>
      </c>
      <c r="D187" t="s">
        <v>40</v>
      </c>
      <c r="E187" s="1">
        <v>1440</v>
      </c>
      <c r="F187" s="1">
        <v>29400</v>
      </c>
      <c r="G187" s="1">
        <v>27808</v>
      </c>
      <c r="H187" s="1">
        <v>500</v>
      </c>
      <c r="Q187" s="11">
        <f t="shared" si="355"/>
        <v>62.5</v>
      </c>
      <c r="S187" s="1">
        <f t="shared" si="342"/>
        <v>0</v>
      </c>
      <c r="T187" s="1">
        <f t="shared" si="343"/>
        <v>1440</v>
      </c>
      <c r="U187" s="1">
        <f t="shared" si="344"/>
        <v>0</v>
      </c>
      <c r="V187" s="11">
        <f t="shared" si="345"/>
        <v>1362.0244897959183</v>
      </c>
      <c r="W187" s="11">
        <f t="shared" si="346"/>
        <v>62.5</v>
      </c>
      <c r="X187" s="11">
        <f t="shared" si="347"/>
        <v>1299.5244897959183</v>
      </c>
      <c r="Y187" s="4">
        <f t="shared" si="348"/>
        <v>1</v>
      </c>
      <c r="Z187" s="13">
        <f t="shared" si="349"/>
        <v>0.90244756235827661</v>
      </c>
      <c r="AA187" s="13">
        <f t="shared" si="350"/>
        <v>0.95411242568085919</v>
      </c>
      <c r="AB187" s="6">
        <f t="shared" si="351"/>
        <v>0.86103643277143371</v>
      </c>
      <c r="AC187" s="10">
        <v>0.85</v>
      </c>
      <c r="AE187" s="1">
        <f t="shared" si="352"/>
        <v>29400</v>
      </c>
      <c r="AF187" s="1">
        <f t="shared" si="353"/>
        <v>27808</v>
      </c>
      <c r="AG187" s="9">
        <f t="shared" si="354"/>
        <v>0.9458503401360544</v>
      </c>
    </row>
    <row r="188" spans="1:33" x14ac:dyDescent="0.25">
      <c r="A188" t="s">
        <v>192</v>
      </c>
      <c r="B188" t="s">
        <v>190</v>
      </c>
      <c r="C188" s="15">
        <v>45902</v>
      </c>
      <c r="D188" s="1">
        <v>2</v>
      </c>
      <c r="E188" s="1">
        <v>1440</v>
      </c>
      <c r="F188" s="1">
        <v>8400</v>
      </c>
      <c r="G188" s="1">
        <v>8085</v>
      </c>
      <c r="Q188" s="11">
        <f t="shared" si="355"/>
        <v>0</v>
      </c>
      <c r="S188" s="1">
        <f t="shared" si="342"/>
        <v>0</v>
      </c>
      <c r="T188" s="1">
        <f t="shared" si="343"/>
        <v>1440</v>
      </c>
      <c r="U188" s="1">
        <f t="shared" si="344"/>
        <v>0</v>
      </c>
      <c r="V188" s="11">
        <f t="shared" si="345"/>
        <v>1386</v>
      </c>
      <c r="W188" s="11">
        <f t="shared" si="346"/>
        <v>0</v>
      </c>
      <c r="X188" s="11">
        <f t="shared" si="347"/>
        <v>1386</v>
      </c>
      <c r="Y188" s="4">
        <f t="shared" si="348"/>
        <v>1</v>
      </c>
      <c r="Z188" s="13">
        <f t="shared" si="349"/>
        <v>0.96250000000000002</v>
      </c>
      <c r="AA188" s="13">
        <f t="shared" si="350"/>
        <v>1</v>
      </c>
      <c r="AB188" s="6">
        <f t="shared" si="351"/>
        <v>0.96250000000000002</v>
      </c>
      <c r="AC188" s="10">
        <v>0.85</v>
      </c>
      <c r="AE188" s="1">
        <f t="shared" si="352"/>
        <v>8400</v>
      </c>
      <c r="AF188" s="1">
        <f t="shared" si="353"/>
        <v>8085</v>
      </c>
      <c r="AG188" s="9">
        <f t="shared" si="354"/>
        <v>0.96250000000000002</v>
      </c>
    </row>
    <row r="189" spans="1:33" x14ac:dyDescent="0.25">
      <c r="A189" t="s">
        <v>192</v>
      </c>
      <c r="B189" t="s">
        <v>190</v>
      </c>
      <c r="C189" s="15">
        <v>45903</v>
      </c>
      <c r="D189" s="1">
        <v>1</v>
      </c>
      <c r="E189" s="1">
        <v>1440</v>
      </c>
      <c r="F189" s="1">
        <v>29400</v>
      </c>
      <c r="G189" s="1">
        <v>28224</v>
      </c>
      <c r="J189" s="1"/>
      <c r="Q189" s="11">
        <f t="shared" si="355"/>
        <v>0</v>
      </c>
      <c r="S189" s="1">
        <f t="shared" si="342"/>
        <v>0</v>
      </c>
      <c r="T189" s="1">
        <f t="shared" si="343"/>
        <v>1440</v>
      </c>
      <c r="U189" s="1">
        <f t="shared" si="344"/>
        <v>0</v>
      </c>
      <c r="V189" s="11">
        <f t="shared" si="345"/>
        <v>1382.4</v>
      </c>
      <c r="W189" s="11">
        <f t="shared" si="346"/>
        <v>0</v>
      </c>
      <c r="X189" s="11">
        <f t="shared" si="347"/>
        <v>1382.4</v>
      </c>
      <c r="Y189" s="4">
        <f t="shared" si="348"/>
        <v>1</v>
      </c>
      <c r="Z189" s="13">
        <f t="shared" si="349"/>
        <v>0.96000000000000008</v>
      </c>
      <c r="AA189" s="13">
        <f t="shared" si="350"/>
        <v>1</v>
      </c>
      <c r="AB189" s="6">
        <f t="shared" si="351"/>
        <v>0.96000000000000008</v>
      </c>
      <c r="AC189" s="10">
        <v>0.85</v>
      </c>
      <c r="AE189" s="1">
        <f t="shared" si="352"/>
        <v>29400</v>
      </c>
      <c r="AF189" s="1">
        <f t="shared" si="353"/>
        <v>28224</v>
      </c>
      <c r="AG189" s="9">
        <f t="shared" si="354"/>
        <v>0.96</v>
      </c>
    </row>
    <row r="190" spans="1:33" x14ac:dyDescent="0.25">
      <c r="A190" t="s">
        <v>192</v>
      </c>
      <c r="B190" t="s">
        <v>190</v>
      </c>
      <c r="C190" s="15">
        <v>45903</v>
      </c>
      <c r="D190" t="s">
        <v>40</v>
      </c>
      <c r="E190" s="1">
        <v>1440</v>
      </c>
      <c r="F190" s="1">
        <v>29400</v>
      </c>
      <c r="G190" s="1">
        <v>28224</v>
      </c>
      <c r="H190" s="1">
        <v>325</v>
      </c>
      <c r="Q190" s="11">
        <f t="shared" si="355"/>
        <v>40.625</v>
      </c>
      <c r="S190" s="1">
        <f t="shared" si="342"/>
        <v>0</v>
      </c>
      <c r="T190" s="1">
        <f t="shared" si="343"/>
        <v>1440</v>
      </c>
      <c r="U190" s="1">
        <f t="shared" si="344"/>
        <v>0</v>
      </c>
      <c r="V190" s="11">
        <f t="shared" si="345"/>
        <v>1382.4</v>
      </c>
      <c r="W190" s="11">
        <f t="shared" si="346"/>
        <v>40.625</v>
      </c>
      <c r="X190" s="11">
        <f t="shared" si="347"/>
        <v>1341.7750000000001</v>
      </c>
      <c r="Y190" s="4">
        <f t="shared" si="348"/>
        <v>1</v>
      </c>
      <c r="Z190" s="13">
        <f t="shared" si="349"/>
        <v>0.9317881944444445</v>
      </c>
      <c r="AA190" s="13">
        <f t="shared" si="350"/>
        <v>0.97061270254629628</v>
      </c>
      <c r="AB190" s="6">
        <f t="shared" si="351"/>
        <v>0.9044054576104561</v>
      </c>
      <c r="AC190" s="10">
        <v>0.85</v>
      </c>
      <c r="AE190" s="1">
        <f t="shared" si="352"/>
        <v>29400</v>
      </c>
      <c r="AF190" s="1">
        <f t="shared" si="353"/>
        <v>28224</v>
      </c>
      <c r="AG190" s="9">
        <f t="shared" si="354"/>
        <v>0.96</v>
      </c>
    </row>
    <row r="191" spans="1:33" x14ac:dyDescent="0.25">
      <c r="A191" t="s">
        <v>192</v>
      </c>
      <c r="B191" t="s">
        <v>190</v>
      </c>
      <c r="C191" s="15">
        <v>45903</v>
      </c>
      <c r="D191" s="1">
        <v>2</v>
      </c>
      <c r="E191" s="1">
        <v>1440</v>
      </c>
      <c r="F191" s="1">
        <v>7600</v>
      </c>
      <c r="G191" s="1">
        <v>5270</v>
      </c>
      <c r="J191" s="1">
        <v>60</v>
      </c>
      <c r="Q191" s="11">
        <f t="shared" si="355"/>
        <v>0</v>
      </c>
      <c r="S191" s="1">
        <f t="shared" si="342"/>
        <v>60</v>
      </c>
      <c r="T191" s="1">
        <f t="shared" si="343"/>
        <v>1380</v>
      </c>
      <c r="U191" s="1">
        <f t="shared" si="344"/>
        <v>0</v>
      </c>
      <c r="V191" s="11">
        <f t="shared" si="345"/>
        <v>998.52631578947364</v>
      </c>
      <c r="W191" s="11">
        <f t="shared" si="346"/>
        <v>0</v>
      </c>
      <c r="X191" s="11">
        <f t="shared" si="347"/>
        <v>998.52631578947364</v>
      </c>
      <c r="Y191" s="4">
        <f t="shared" si="348"/>
        <v>0.95833333333333337</v>
      </c>
      <c r="Z191" s="13">
        <f t="shared" si="349"/>
        <v>0.69342105263157894</v>
      </c>
      <c r="AA191" s="13">
        <f t="shared" si="350"/>
        <v>1</v>
      </c>
      <c r="AB191" s="6">
        <f t="shared" si="351"/>
        <v>0.66452850877192982</v>
      </c>
      <c r="AC191" s="10">
        <v>0.85</v>
      </c>
      <c r="AE191" s="1">
        <f t="shared" si="352"/>
        <v>7600</v>
      </c>
      <c r="AF191" s="1">
        <f t="shared" si="353"/>
        <v>5270</v>
      </c>
      <c r="AG191" s="9">
        <f t="shared" si="354"/>
        <v>0.69342105263157894</v>
      </c>
    </row>
    <row r="192" spans="1:33" x14ac:dyDescent="0.25">
      <c r="A192" t="s">
        <v>192</v>
      </c>
      <c r="B192" t="s">
        <v>190</v>
      </c>
      <c r="C192" s="15">
        <v>45904</v>
      </c>
      <c r="D192" s="1">
        <v>1</v>
      </c>
      <c r="E192" s="1">
        <v>1440</v>
      </c>
      <c r="F192" s="1">
        <v>29400</v>
      </c>
      <c r="G192" s="1">
        <v>28322</v>
      </c>
      <c r="H192" s="1">
        <v>175</v>
      </c>
      <c r="Q192" s="11">
        <f t="shared" si="355"/>
        <v>21.875</v>
      </c>
      <c r="S192" s="1">
        <f t="shared" si="342"/>
        <v>0</v>
      </c>
      <c r="T192" s="1">
        <f t="shared" si="343"/>
        <v>1440</v>
      </c>
      <c r="U192" s="1">
        <f t="shared" si="344"/>
        <v>0</v>
      </c>
      <c r="V192" s="11">
        <f t="shared" si="345"/>
        <v>1387.2</v>
      </c>
      <c r="W192" s="11">
        <f t="shared" si="346"/>
        <v>21.875</v>
      </c>
      <c r="X192" s="11">
        <f t="shared" si="347"/>
        <v>1365.325</v>
      </c>
      <c r="Y192" s="4">
        <f t="shared" si="348"/>
        <v>1</v>
      </c>
      <c r="Z192" s="13">
        <f t="shared" si="349"/>
        <v>0.94814236111111116</v>
      </c>
      <c r="AA192" s="13">
        <f t="shared" si="350"/>
        <v>0.98423082468281431</v>
      </c>
      <c r="AB192" s="6">
        <f t="shared" si="351"/>
        <v>0.93319093799309971</v>
      </c>
      <c r="AC192" s="10">
        <v>0.85</v>
      </c>
      <c r="AE192" s="1">
        <f t="shared" si="352"/>
        <v>29400</v>
      </c>
      <c r="AF192" s="1">
        <f t="shared" si="353"/>
        <v>28322</v>
      </c>
      <c r="AG192" s="9">
        <f t="shared" si="354"/>
        <v>0.96333333333333337</v>
      </c>
    </row>
    <row r="193" spans="1:33" x14ac:dyDescent="0.25">
      <c r="A193" t="s">
        <v>192</v>
      </c>
      <c r="B193" t="s">
        <v>190</v>
      </c>
      <c r="C193" s="15">
        <v>45904</v>
      </c>
      <c r="D193" t="s">
        <v>40</v>
      </c>
      <c r="E193" s="1">
        <v>1440</v>
      </c>
      <c r="F193" s="1">
        <v>29400</v>
      </c>
      <c r="G193" s="1">
        <v>28322</v>
      </c>
      <c r="H193" s="1">
        <v>300</v>
      </c>
      <c r="Q193" s="11">
        <f t="shared" si="355"/>
        <v>37.5</v>
      </c>
      <c r="S193" s="1">
        <f t="shared" si="342"/>
        <v>0</v>
      </c>
      <c r="T193" s="1">
        <f t="shared" si="343"/>
        <v>1440</v>
      </c>
      <c r="U193" s="1">
        <f t="shared" si="344"/>
        <v>0</v>
      </c>
      <c r="V193" s="11">
        <f t="shared" si="345"/>
        <v>1387.2</v>
      </c>
      <c r="W193" s="11">
        <f t="shared" si="346"/>
        <v>37.5</v>
      </c>
      <c r="X193" s="11">
        <f t="shared" si="347"/>
        <v>1349.7</v>
      </c>
      <c r="Y193" s="4">
        <f t="shared" si="348"/>
        <v>1</v>
      </c>
      <c r="Z193" s="13">
        <f t="shared" si="349"/>
        <v>0.93729166666666675</v>
      </c>
      <c r="AA193" s="13">
        <f t="shared" si="350"/>
        <v>0.9729671280276817</v>
      </c>
      <c r="AB193" s="6">
        <f t="shared" si="351"/>
        <v>0.91195398104094594</v>
      </c>
      <c r="AC193" s="10">
        <v>0.85</v>
      </c>
      <c r="AE193" s="1">
        <f t="shared" si="352"/>
        <v>29400</v>
      </c>
      <c r="AF193" s="1">
        <f t="shared" si="353"/>
        <v>28322</v>
      </c>
      <c r="AG193" s="9">
        <f t="shared" si="354"/>
        <v>0.96333333333333337</v>
      </c>
    </row>
    <row r="194" spans="1:33" x14ac:dyDescent="0.25">
      <c r="A194" t="s">
        <v>192</v>
      </c>
      <c r="B194" t="s">
        <v>190</v>
      </c>
      <c r="C194" s="15">
        <v>45904</v>
      </c>
      <c r="D194" s="1">
        <v>2</v>
      </c>
      <c r="E194" s="1">
        <v>1440</v>
      </c>
      <c r="F194" s="1">
        <v>10100</v>
      </c>
      <c r="G194" s="1">
        <v>9603</v>
      </c>
      <c r="J194" s="1">
        <v>120</v>
      </c>
      <c r="Q194" s="11">
        <f t="shared" si="355"/>
        <v>0</v>
      </c>
      <c r="S194" s="1">
        <f t="shared" si="342"/>
        <v>120</v>
      </c>
      <c r="T194" s="1">
        <f t="shared" si="343"/>
        <v>1320</v>
      </c>
      <c r="U194" s="1">
        <f t="shared" si="344"/>
        <v>0</v>
      </c>
      <c r="V194" s="11">
        <f t="shared" si="345"/>
        <v>1369.1405940594059</v>
      </c>
      <c r="W194" s="11">
        <f t="shared" si="346"/>
        <v>0</v>
      </c>
      <c r="X194" s="11">
        <f t="shared" si="347"/>
        <v>1369.1405940594059</v>
      </c>
      <c r="Y194" s="4">
        <f t="shared" si="348"/>
        <v>0.91666666666666663</v>
      </c>
      <c r="Z194" s="13">
        <f t="shared" si="349"/>
        <v>0.95079207920792075</v>
      </c>
      <c r="AA194" s="13">
        <f t="shared" si="350"/>
        <v>1</v>
      </c>
      <c r="AB194" s="6">
        <f t="shared" si="351"/>
        <v>0.871559405940594</v>
      </c>
      <c r="AC194" s="10">
        <v>0.85</v>
      </c>
      <c r="AE194" s="1">
        <f t="shared" si="352"/>
        <v>10100</v>
      </c>
      <c r="AF194" s="1">
        <f t="shared" si="353"/>
        <v>9603</v>
      </c>
      <c r="AG194" s="9">
        <f t="shared" si="354"/>
        <v>0.95079207920792075</v>
      </c>
    </row>
    <row r="195" spans="1:33" x14ac:dyDescent="0.25">
      <c r="A195" t="s">
        <v>192</v>
      </c>
      <c r="B195" t="s">
        <v>190</v>
      </c>
      <c r="C195" s="15">
        <v>45905</v>
      </c>
      <c r="D195" t="s">
        <v>40</v>
      </c>
      <c r="E195" s="1">
        <v>300</v>
      </c>
      <c r="F195" s="1">
        <v>19125</v>
      </c>
      <c r="G195" s="1">
        <v>12992</v>
      </c>
      <c r="H195" s="1">
        <v>250</v>
      </c>
      <c r="N195">
        <v>90</v>
      </c>
      <c r="Q195" s="11">
        <f t="shared" si="355"/>
        <v>31.25</v>
      </c>
      <c r="R195">
        <v>120</v>
      </c>
      <c r="S195" s="1">
        <f t="shared" si="342"/>
        <v>210</v>
      </c>
      <c r="T195" s="1">
        <f t="shared" si="343"/>
        <v>90</v>
      </c>
      <c r="U195" s="1">
        <f t="shared" si="344"/>
        <v>0</v>
      </c>
      <c r="V195" s="11">
        <f t="shared" si="345"/>
        <v>203.79607843137254</v>
      </c>
      <c r="W195" s="11">
        <f t="shared" si="346"/>
        <v>31.25</v>
      </c>
      <c r="X195" s="11">
        <f t="shared" si="347"/>
        <v>172.54607843137254</v>
      </c>
      <c r="Y195" s="4">
        <f t="shared" si="348"/>
        <v>0.3</v>
      </c>
      <c r="Z195" s="13">
        <f t="shared" si="349"/>
        <v>0.57515359477124184</v>
      </c>
      <c r="AA195" s="13">
        <f t="shared" si="350"/>
        <v>0.84666044488916259</v>
      </c>
      <c r="AB195" s="6">
        <f t="shared" si="351"/>
        <v>0.1460879395285862</v>
      </c>
      <c r="AC195" s="10">
        <v>0.85</v>
      </c>
      <c r="AE195" s="1">
        <f t="shared" si="352"/>
        <v>19125</v>
      </c>
      <c r="AF195" s="1">
        <f t="shared" si="353"/>
        <v>12992</v>
      </c>
      <c r="AG195" s="9">
        <f t="shared" si="354"/>
        <v>0.67932026143790847</v>
      </c>
    </row>
    <row r="196" spans="1:33" x14ac:dyDescent="0.25">
      <c r="A196" t="s">
        <v>192</v>
      </c>
      <c r="B196" t="s">
        <v>190</v>
      </c>
      <c r="C196" s="15">
        <v>45905</v>
      </c>
      <c r="D196" s="1">
        <v>2</v>
      </c>
      <c r="E196" s="1">
        <v>300</v>
      </c>
      <c r="F196" s="1">
        <v>5700</v>
      </c>
      <c r="G196" s="1">
        <v>4557</v>
      </c>
      <c r="N196">
        <v>90</v>
      </c>
      <c r="Q196" s="11">
        <f t="shared" si="355"/>
        <v>0</v>
      </c>
      <c r="R196">
        <v>120</v>
      </c>
      <c r="S196" s="1">
        <f t="shared" si="342"/>
        <v>210</v>
      </c>
      <c r="T196" s="1">
        <f t="shared" si="343"/>
        <v>90</v>
      </c>
      <c r="U196" s="1">
        <f t="shared" si="344"/>
        <v>0</v>
      </c>
      <c r="V196" s="11">
        <f t="shared" si="345"/>
        <v>239.84210526315789</v>
      </c>
      <c r="W196" s="11">
        <f t="shared" si="346"/>
        <v>0</v>
      </c>
      <c r="X196" s="11">
        <f t="shared" si="347"/>
        <v>239.84210526315789</v>
      </c>
      <c r="Y196" s="4">
        <f t="shared" si="348"/>
        <v>0.3</v>
      </c>
      <c r="Z196" s="13">
        <f t="shared" si="349"/>
        <v>0.79947368421052634</v>
      </c>
      <c r="AA196" s="13">
        <f t="shared" si="350"/>
        <v>1</v>
      </c>
      <c r="AB196" s="6">
        <f t="shared" si="351"/>
        <v>0.23984210526315788</v>
      </c>
      <c r="AC196" s="10">
        <v>0.85</v>
      </c>
      <c r="AE196" s="1">
        <f t="shared" si="352"/>
        <v>5700</v>
      </c>
      <c r="AF196" s="1">
        <f t="shared" si="353"/>
        <v>4557</v>
      </c>
      <c r="AG196" s="9">
        <f t="shared" si="354"/>
        <v>0.79947368421052634</v>
      </c>
    </row>
    <row r="197" spans="1:33" x14ac:dyDescent="0.25">
      <c r="A197" t="s">
        <v>192</v>
      </c>
      <c r="B197" t="s">
        <v>191</v>
      </c>
      <c r="C197" s="15">
        <v>45908</v>
      </c>
      <c r="D197" s="1">
        <v>1</v>
      </c>
      <c r="E197" s="1">
        <v>1440</v>
      </c>
      <c r="F197" s="1">
        <v>6840</v>
      </c>
      <c r="G197" s="1">
        <v>5248</v>
      </c>
      <c r="H197" s="1">
        <v>2100</v>
      </c>
      <c r="I197" s="1">
        <v>60</v>
      </c>
      <c r="Q197" s="11">
        <f t="shared" si="355"/>
        <v>262.5</v>
      </c>
      <c r="S197" s="1">
        <f t="shared" si="342"/>
        <v>60</v>
      </c>
      <c r="T197" s="1">
        <f t="shared" si="343"/>
        <v>1380</v>
      </c>
      <c r="U197" s="1">
        <f t="shared" si="344"/>
        <v>0</v>
      </c>
      <c r="V197" s="11">
        <f t="shared" si="345"/>
        <v>1104.8421052631579</v>
      </c>
      <c r="W197" s="11">
        <f t="shared" si="346"/>
        <v>262.5</v>
      </c>
      <c r="X197" s="11">
        <f t="shared" si="347"/>
        <v>842.34210526315792</v>
      </c>
      <c r="Y197" s="4">
        <f t="shared" si="348"/>
        <v>0.95833333333333337</v>
      </c>
      <c r="Z197" s="13">
        <f t="shared" si="349"/>
        <v>0.58495979532163744</v>
      </c>
      <c r="AA197" s="13">
        <f t="shared" si="350"/>
        <v>0.76240948932926833</v>
      </c>
      <c r="AB197" s="6">
        <f t="shared" si="351"/>
        <v>0.42739644471143451</v>
      </c>
      <c r="AC197" s="10">
        <v>0.85</v>
      </c>
      <c r="AE197" s="1">
        <f t="shared" si="352"/>
        <v>6840</v>
      </c>
      <c r="AF197" s="1">
        <f t="shared" si="353"/>
        <v>5248</v>
      </c>
      <c r="AG197" s="9">
        <f t="shared" si="354"/>
        <v>0.76725146198830407</v>
      </c>
    </row>
    <row r="198" spans="1:33" x14ac:dyDescent="0.25">
      <c r="A198" t="s">
        <v>192</v>
      </c>
      <c r="B198" t="s">
        <v>191</v>
      </c>
      <c r="C198" s="15">
        <v>45908</v>
      </c>
      <c r="D198" s="1">
        <v>2</v>
      </c>
      <c r="E198" s="1">
        <v>1440</v>
      </c>
      <c r="F198" s="1">
        <v>8400</v>
      </c>
      <c r="G198" s="1">
        <v>7152</v>
      </c>
      <c r="I198" s="1">
        <v>60</v>
      </c>
      <c r="J198" s="1">
        <v>60</v>
      </c>
      <c r="Q198" s="11">
        <f t="shared" si="355"/>
        <v>0</v>
      </c>
      <c r="S198" s="1">
        <f t="shared" si="342"/>
        <v>120</v>
      </c>
      <c r="T198" s="1">
        <f t="shared" si="343"/>
        <v>1320</v>
      </c>
      <c r="U198" s="1">
        <f t="shared" si="344"/>
        <v>0</v>
      </c>
      <c r="V198" s="11">
        <f t="shared" si="345"/>
        <v>1226.0571428571429</v>
      </c>
      <c r="W198" s="11">
        <f t="shared" si="346"/>
        <v>0</v>
      </c>
      <c r="X198" s="11">
        <f t="shared" si="347"/>
        <v>1226.0571428571429</v>
      </c>
      <c r="Y198" s="4">
        <f t="shared" si="348"/>
        <v>0.91666666666666663</v>
      </c>
      <c r="Z198" s="13">
        <f t="shared" si="349"/>
        <v>0.85142857142857153</v>
      </c>
      <c r="AA198" s="13">
        <f t="shared" si="350"/>
        <v>1</v>
      </c>
      <c r="AB198" s="6">
        <f t="shared" si="351"/>
        <v>0.78047619047619055</v>
      </c>
      <c r="AC198" s="10">
        <v>0.85</v>
      </c>
      <c r="AE198" s="1">
        <f t="shared" si="352"/>
        <v>8400</v>
      </c>
      <c r="AF198" s="1">
        <f t="shared" si="353"/>
        <v>7152</v>
      </c>
      <c r="AG198" s="9">
        <f t="shared" si="354"/>
        <v>0.85142857142857142</v>
      </c>
    </row>
    <row r="199" spans="1:33" x14ac:dyDescent="0.25">
      <c r="A199" t="s">
        <v>192</v>
      </c>
      <c r="B199" t="s">
        <v>191</v>
      </c>
      <c r="C199" s="15">
        <v>45909</v>
      </c>
      <c r="D199" s="1">
        <v>1</v>
      </c>
      <c r="E199" s="1">
        <v>1440</v>
      </c>
      <c r="F199" s="1">
        <v>6840</v>
      </c>
      <c r="G199" s="1">
        <v>6567</v>
      </c>
      <c r="Q199" s="11">
        <f t="shared" si="355"/>
        <v>0</v>
      </c>
      <c r="S199" s="1">
        <f t="shared" si="342"/>
        <v>0</v>
      </c>
      <c r="T199" s="1">
        <f t="shared" si="343"/>
        <v>1440</v>
      </c>
      <c r="U199" s="1">
        <f t="shared" si="344"/>
        <v>0</v>
      </c>
      <c r="V199" s="11">
        <f t="shared" si="345"/>
        <v>1382.5263157894738</v>
      </c>
      <c r="W199" s="11">
        <f t="shared" si="346"/>
        <v>0</v>
      </c>
      <c r="X199" s="11">
        <f t="shared" si="347"/>
        <v>1382.5263157894738</v>
      </c>
      <c r="Y199" s="4">
        <f t="shared" si="348"/>
        <v>1</v>
      </c>
      <c r="Z199" s="13">
        <f t="shared" si="349"/>
        <v>0.96008771929824566</v>
      </c>
      <c r="AA199" s="13">
        <f t="shared" si="350"/>
        <v>1</v>
      </c>
      <c r="AB199" s="6">
        <f t="shared" si="351"/>
        <v>0.96008771929824566</v>
      </c>
      <c r="AC199" s="10">
        <v>0.85</v>
      </c>
      <c r="AE199" s="1">
        <f t="shared" si="352"/>
        <v>6840</v>
      </c>
      <c r="AF199" s="1">
        <f t="shared" si="353"/>
        <v>6567</v>
      </c>
      <c r="AG199" s="9">
        <f t="shared" si="354"/>
        <v>0.96008771929824566</v>
      </c>
    </row>
    <row r="200" spans="1:33" x14ac:dyDescent="0.25">
      <c r="A200" t="s">
        <v>192</v>
      </c>
      <c r="B200" t="s">
        <v>191</v>
      </c>
      <c r="C200" s="15">
        <v>45909</v>
      </c>
      <c r="D200" s="1">
        <v>2</v>
      </c>
      <c r="E200" s="1">
        <v>1440</v>
      </c>
      <c r="F200" s="1">
        <v>7200</v>
      </c>
      <c r="G200" s="1">
        <v>6673</v>
      </c>
      <c r="H200" s="1">
        <v>20</v>
      </c>
      <c r="Q200" s="11">
        <f t="shared" si="355"/>
        <v>2.5</v>
      </c>
      <c r="S200" s="1">
        <f t="shared" si="342"/>
        <v>0</v>
      </c>
      <c r="T200" s="1">
        <f t="shared" si="343"/>
        <v>1440</v>
      </c>
      <c r="U200" s="1">
        <f t="shared" si="344"/>
        <v>0</v>
      </c>
      <c r="V200" s="11">
        <f t="shared" si="345"/>
        <v>1334.6</v>
      </c>
      <c r="W200" s="11">
        <f t="shared" si="346"/>
        <v>2.5</v>
      </c>
      <c r="X200" s="11">
        <f t="shared" si="347"/>
        <v>1332.1</v>
      </c>
      <c r="Y200" s="4">
        <f t="shared" si="348"/>
        <v>1</v>
      </c>
      <c r="Z200" s="13">
        <f t="shared" si="349"/>
        <v>0.92506944444444439</v>
      </c>
      <c r="AA200" s="13">
        <f t="shared" si="350"/>
        <v>0.99812677955941853</v>
      </c>
      <c r="AB200" s="6">
        <f t="shared" si="351"/>
        <v>0.92333658545215369</v>
      </c>
      <c r="AC200" s="10">
        <v>0.85</v>
      </c>
      <c r="AE200" s="1">
        <f t="shared" si="352"/>
        <v>7200</v>
      </c>
      <c r="AF200" s="1">
        <f t="shared" si="353"/>
        <v>6673</v>
      </c>
      <c r="AG200" s="9">
        <f t="shared" si="354"/>
        <v>0.92680555555555555</v>
      </c>
    </row>
    <row r="201" spans="1:33" x14ac:dyDescent="0.25">
      <c r="A201" t="s">
        <v>192</v>
      </c>
      <c r="B201" t="s">
        <v>191</v>
      </c>
      <c r="C201" s="15">
        <v>45910</v>
      </c>
      <c r="D201" s="1">
        <v>1</v>
      </c>
      <c r="E201" s="1">
        <v>1440</v>
      </c>
      <c r="F201" s="1">
        <v>6840</v>
      </c>
      <c r="G201" s="1">
        <v>6565</v>
      </c>
      <c r="J201" s="1">
        <v>60</v>
      </c>
      <c r="Q201" s="11">
        <f t="shared" si="355"/>
        <v>0</v>
      </c>
      <c r="S201" s="1">
        <f t="shared" si="342"/>
        <v>60</v>
      </c>
      <c r="T201" s="1">
        <f t="shared" si="343"/>
        <v>1380</v>
      </c>
      <c r="U201" s="1">
        <f t="shared" si="344"/>
        <v>0</v>
      </c>
      <c r="V201" s="11">
        <f t="shared" si="345"/>
        <v>1382.1052631578948</v>
      </c>
      <c r="W201" s="11">
        <f t="shared" si="346"/>
        <v>0</v>
      </c>
      <c r="X201" s="11">
        <f t="shared" si="347"/>
        <v>1382.1052631578948</v>
      </c>
      <c r="Y201" s="4">
        <f t="shared" si="348"/>
        <v>0.95833333333333337</v>
      </c>
      <c r="Z201" s="13">
        <f t="shared" si="349"/>
        <v>0.95979532163742698</v>
      </c>
      <c r="AA201" s="13">
        <f t="shared" si="350"/>
        <v>1</v>
      </c>
      <c r="AB201" s="6">
        <f t="shared" si="351"/>
        <v>0.91980384990253428</v>
      </c>
      <c r="AC201" s="10">
        <v>0.85</v>
      </c>
      <c r="AE201" s="1">
        <f t="shared" si="352"/>
        <v>6840</v>
      </c>
      <c r="AF201" s="1">
        <f t="shared" si="353"/>
        <v>6565</v>
      </c>
      <c r="AG201" s="9">
        <f t="shared" si="354"/>
        <v>0.95979532163742687</v>
      </c>
    </row>
    <row r="202" spans="1:33" x14ac:dyDescent="0.25">
      <c r="A202" t="s">
        <v>192</v>
      </c>
      <c r="B202" t="s">
        <v>191</v>
      </c>
      <c r="C202" s="15">
        <v>45910</v>
      </c>
      <c r="D202" s="1">
        <v>2</v>
      </c>
      <c r="E202" s="1">
        <v>1440</v>
      </c>
      <c r="F202" s="1">
        <v>10080</v>
      </c>
      <c r="G202" s="1">
        <v>7443</v>
      </c>
      <c r="H202" s="1">
        <v>240</v>
      </c>
      <c r="Q202" s="11">
        <f t="shared" si="355"/>
        <v>30</v>
      </c>
      <c r="S202" s="1">
        <f t="shared" si="342"/>
        <v>0</v>
      </c>
      <c r="T202" s="1">
        <f t="shared" si="343"/>
        <v>1440</v>
      </c>
      <c r="U202" s="1">
        <f t="shared" si="344"/>
        <v>0</v>
      </c>
      <c r="V202" s="11">
        <f t="shared" si="345"/>
        <v>1063.2857142857142</v>
      </c>
      <c r="W202" s="11">
        <f t="shared" si="346"/>
        <v>30</v>
      </c>
      <c r="X202" s="11">
        <f t="shared" si="347"/>
        <v>1033.2857142857142</v>
      </c>
      <c r="Y202" s="4">
        <f t="shared" si="348"/>
        <v>1</v>
      </c>
      <c r="Z202" s="13">
        <f t="shared" si="349"/>
        <v>0.71755952380952381</v>
      </c>
      <c r="AA202" s="13">
        <f t="shared" si="350"/>
        <v>0.97178557033454249</v>
      </c>
      <c r="AB202" s="6">
        <f t="shared" si="351"/>
        <v>0.69731399109422088</v>
      </c>
      <c r="AC202" s="10">
        <v>0.85</v>
      </c>
      <c r="AE202" s="1">
        <f t="shared" si="352"/>
        <v>10080</v>
      </c>
      <c r="AF202" s="1">
        <f t="shared" si="353"/>
        <v>7443</v>
      </c>
      <c r="AG202" s="9">
        <f t="shared" si="354"/>
        <v>0.73839285714285718</v>
      </c>
    </row>
    <row r="203" spans="1:33" x14ac:dyDescent="0.25">
      <c r="A203" t="s">
        <v>192</v>
      </c>
      <c r="B203" t="s">
        <v>191</v>
      </c>
      <c r="C203" s="15">
        <v>45911</v>
      </c>
      <c r="D203" s="1">
        <v>1</v>
      </c>
      <c r="E203" s="1">
        <v>1440</v>
      </c>
      <c r="F203" s="1">
        <v>6840</v>
      </c>
      <c r="G203" s="1">
        <v>6585</v>
      </c>
      <c r="H203" s="1">
        <v>70</v>
      </c>
      <c r="Q203" s="11">
        <f t="shared" si="355"/>
        <v>8.75</v>
      </c>
      <c r="S203" s="1">
        <f t="shared" si="342"/>
        <v>0</v>
      </c>
      <c r="T203" s="1">
        <f t="shared" si="343"/>
        <v>1440</v>
      </c>
      <c r="U203" s="1">
        <f t="shared" si="344"/>
        <v>0</v>
      </c>
      <c r="V203" s="11">
        <f t="shared" si="345"/>
        <v>1386.3157894736842</v>
      </c>
      <c r="W203" s="11">
        <f t="shared" si="346"/>
        <v>8.75</v>
      </c>
      <c r="X203" s="11">
        <f t="shared" si="347"/>
        <v>1377.5657894736842</v>
      </c>
      <c r="Y203" s="4">
        <f t="shared" si="348"/>
        <v>1</v>
      </c>
      <c r="Z203" s="13">
        <f t="shared" si="349"/>
        <v>0.95664290935672514</v>
      </c>
      <c r="AA203" s="13">
        <f t="shared" si="350"/>
        <v>0.99368830675778286</v>
      </c>
      <c r="AB203" s="6">
        <f t="shared" si="351"/>
        <v>0.9506048727705233</v>
      </c>
      <c r="AC203" s="10">
        <v>0.85</v>
      </c>
      <c r="AE203" s="1">
        <f t="shared" si="352"/>
        <v>6840</v>
      </c>
      <c r="AF203" s="1">
        <f t="shared" si="353"/>
        <v>6585</v>
      </c>
      <c r="AG203" s="9">
        <f t="shared" si="354"/>
        <v>0.96271929824561409</v>
      </c>
    </row>
    <row r="204" spans="1:33" x14ac:dyDescent="0.25">
      <c r="A204" t="s">
        <v>192</v>
      </c>
      <c r="B204" t="s">
        <v>191</v>
      </c>
      <c r="C204" s="15">
        <v>45911</v>
      </c>
      <c r="D204" s="1">
        <v>2</v>
      </c>
      <c r="E204" s="1">
        <v>1440</v>
      </c>
      <c r="F204" s="1">
        <v>8960</v>
      </c>
      <c r="G204" s="1">
        <v>8481</v>
      </c>
      <c r="Q204" s="11">
        <f t="shared" si="355"/>
        <v>0</v>
      </c>
      <c r="S204" s="1">
        <f t="shared" si="342"/>
        <v>0</v>
      </c>
      <c r="T204" s="1">
        <f t="shared" si="343"/>
        <v>1440</v>
      </c>
      <c r="U204" s="1">
        <f t="shared" si="344"/>
        <v>0</v>
      </c>
      <c r="V204" s="11">
        <f t="shared" si="345"/>
        <v>1363.0178571428571</v>
      </c>
      <c r="W204" s="11">
        <f t="shared" si="346"/>
        <v>0</v>
      </c>
      <c r="X204" s="11">
        <f t="shared" si="347"/>
        <v>1363.0178571428571</v>
      </c>
      <c r="Y204" s="4">
        <f t="shared" si="348"/>
        <v>1</v>
      </c>
      <c r="Z204" s="13">
        <f t="shared" si="349"/>
        <v>0.94654017857142858</v>
      </c>
      <c r="AA204" s="13">
        <f t="shared" si="350"/>
        <v>1</v>
      </c>
      <c r="AB204" s="6">
        <f t="shared" si="351"/>
        <v>0.94654017857142858</v>
      </c>
      <c r="AC204" s="10">
        <v>0.85</v>
      </c>
      <c r="AE204" s="1">
        <f t="shared" si="352"/>
        <v>8960</v>
      </c>
      <c r="AF204" s="1">
        <f t="shared" si="353"/>
        <v>8481</v>
      </c>
      <c r="AG204" s="9">
        <f t="shared" si="354"/>
        <v>0.94654017857142858</v>
      </c>
    </row>
    <row r="205" spans="1:33" x14ac:dyDescent="0.25">
      <c r="A205" t="s">
        <v>192</v>
      </c>
      <c r="B205" t="s">
        <v>191</v>
      </c>
      <c r="C205" s="15">
        <v>45912</v>
      </c>
      <c r="D205" s="1">
        <v>1</v>
      </c>
      <c r="E205" s="1">
        <v>1440</v>
      </c>
      <c r="F205" s="1">
        <v>6840</v>
      </c>
      <c r="G205" s="1">
        <v>6536</v>
      </c>
      <c r="N205">
        <v>90</v>
      </c>
      <c r="Q205" s="11">
        <f t="shared" si="355"/>
        <v>0</v>
      </c>
      <c r="S205" s="1">
        <f t="shared" si="342"/>
        <v>90</v>
      </c>
      <c r="T205" s="1">
        <f t="shared" si="343"/>
        <v>1350</v>
      </c>
      <c r="U205" s="1">
        <f t="shared" si="344"/>
        <v>0</v>
      </c>
      <c r="V205" s="11">
        <f t="shared" si="345"/>
        <v>1376</v>
      </c>
      <c r="W205" s="11">
        <f t="shared" si="346"/>
        <v>0</v>
      </c>
      <c r="X205" s="11">
        <f t="shared" si="347"/>
        <v>1376</v>
      </c>
      <c r="Y205" s="4">
        <f>T205/E205</f>
        <v>0.9375</v>
      </c>
      <c r="Z205" s="13">
        <f t="shared" si="349"/>
        <v>0.9555555555555556</v>
      </c>
      <c r="AA205" s="13">
        <f t="shared" si="350"/>
        <v>1</v>
      </c>
      <c r="AB205" s="6">
        <f t="shared" si="351"/>
        <v>0.89583333333333337</v>
      </c>
      <c r="AC205" s="10">
        <v>0.85</v>
      </c>
      <c r="AE205" s="1">
        <f t="shared" si="352"/>
        <v>6840</v>
      </c>
      <c r="AF205" s="1">
        <f t="shared" si="353"/>
        <v>6536</v>
      </c>
      <c r="AG205" s="9">
        <f t="shared" si="354"/>
        <v>0.9555555555555556</v>
      </c>
    </row>
    <row r="206" spans="1:33" x14ac:dyDescent="0.25">
      <c r="A206" t="s">
        <v>192</v>
      </c>
      <c r="B206" t="s">
        <v>191</v>
      </c>
      <c r="C206" s="15">
        <v>45912</v>
      </c>
      <c r="D206" s="1">
        <v>2</v>
      </c>
      <c r="E206" s="1">
        <v>1440</v>
      </c>
      <c r="F206" s="1">
        <v>10120</v>
      </c>
      <c r="G206" s="1">
        <v>9636</v>
      </c>
      <c r="J206" s="1">
        <v>60</v>
      </c>
      <c r="N206">
        <v>90</v>
      </c>
      <c r="Q206" s="11">
        <f t="shared" si="355"/>
        <v>0</v>
      </c>
      <c r="S206" s="1">
        <f t="shared" si="342"/>
        <v>150</v>
      </c>
      <c r="T206" s="1">
        <f t="shared" si="343"/>
        <v>1290</v>
      </c>
      <c r="U206" s="1">
        <f t="shared" si="344"/>
        <v>0</v>
      </c>
      <c r="V206" s="11">
        <f t="shared" si="345"/>
        <v>1371.1304347826087</v>
      </c>
      <c r="W206" s="11">
        <f t="shared" si="346"/>
        <v>0</v>
      </c>
      <c r="X206" s="11">
        <f t="shared" si="347"/>
        <v>1371.1304347826087</v>
      </c>
      <c r="Y206" s="4">
        <f t="shared" si="348"/>
        <v>0.89583333333333337</v>
      </c>
      <c r="Z206" s="13">
        <f t="shared" si="349"/>
        <v>0.95217391304347831</v>
      </c>
      <c r="AA206" s="13">
        <f t="shared" si="350"/>
        <v>1</v>
      </c>
      <c r="AB206" s="6">
        <f t="shared" si="351"/>
        <v>0.85298913043478264</v>
      </c>
      <c r="AC206" s="10">
        <v>0.85</v>
      </c>
      <c r="AE206" s="1">
        <f t="shared" si="352"/>
        <v>10120</v>
      </c>
      <c r="AF206" s="1">
        <f t="shared" si="353"/>
        <v>9636</v>
      </c>
      <c r="AG206" s="9">
        <f t="shared" si="354"/>
        <v>0.95217391304347831</v>
      </c>
    </row>
    <row r="207" spans="1:33" x14ac:dyDescent="0.25">
      <c r="A207" t="s">
        <v>192</v>
      </c>
      <c r="B207" t="s">
        <v>191</v>
      </c>
      <c r="C207" s="15">
        <v>45913</v>
      </c>
      <c r="D207" s="1">
        <v>1</v>
      </c>
      <c r="E207" s="1">
        <v>900</v>
      </c>
      <c r="F207" s="1">
        <v>4140</v>
      </c>
      <c r="G207" s="1">
        <v>3359</v>
      </c>
      <c r="H207" s="1">
        <v>24</v>
      </c>
      <c r="Q207" s="11">
        <f t="shared" si="355"/>
        <v>3</v>
      </c>
      <c r="R207">
        <v>120</v>
      </c>
      <c r="S207" s="1">
        <f t="shared" si="342"/>
        <v>120</v>
      </c>
      <c r="T207" s="1">
        <f t="shared" si="343"/>
        <v>780</v>
      </c>
      <c r="U207" s="1">
        <f t="shared" si="344"/>
        <v>0</v>
      </c>
      <c r="V207" s="11">
        <f t="shared" si="345"/>
        <v>730.21739130434787</v>
      </c>
      <c r="W207" s="11">
        <f t="shared" si="346"/>
        <v>3</v>
      </c>
      <c r="X207" s="11">
        <f t="shared" si="347"/>
        <v>727.21739130434787</v>
      </c>
      <c r="Y207" s="4">
        <f t="shared" si="348"/>
        <v>0.8666666666666667</v>
      </c>
      <c r="Z207" s="13">
        <f t="shared" si="349"/>
        <v>0.80801932367149765</v>
      </c>
      <c r="AA207" s="13">
        <f t="shared" si="350"/>
        <v>0.9958916344150045</v>
      </c>
      <c r="AB207" s="6">
        <f t="shared" si="351"/>
        <v>0.69740639357143253</v>
      </c>
      <c r="AC207" s="10">
        <v>0.85</v>
      </c>
      <c r="AE207" s="1">
        <f t="shared" si="352"/>
        <v>4140</v>
      </c>
      <c r="AF207" s="1">
        <f t="shared" si="353"/>
        <v>3359</v>
      </c>
      <c r="AG207" s="9">
        <f t="shared" si="354"/>
        <v>0.81135265700483095</v>
      </c>
    </row>
    <row r="208" spans="1:33" x14ac:dyDescent="0.25">
      <c r="A208" t="s">
        <v>192</v>
      </c>
      <c r="B208" t="s">
        <v>191</v>
      </c>
      <c r="C208" s="15">
        <v>45913</v>
      </c>
      <c r="D208" s="1">
        <v>2</v>
      </c>
      <c r="E208" s="1">
        <v>900</v>
      </c>
      <c r="F208" s="1">
        <v>6200</v>
      </c>
      <c r="G208" s="1">
        <v>4932</v>
      </c>
      <c r="Q208" s="11">
        <f t="shared" si="355"/>
        <v>0</v>
      </c>
      <c r="R208">
        <v>120</v>
      </c>
      <c r="S208" s="1">
        <f t="shared" si="342"/>
        <v>120</v>
      </c>
      <c r="T208" s="1">
        <f t="shared" si="343"/>
        <v>780</v>
      </c>
      <c r="U208" s="1">
        <f t="shared" si="344"/>
        <v>0</v>
      </c>
      <c r="V208" s="11">
        <f t="shared" si="345"/>
        <v>715.93548387096769</v>
      </c>
      <c r="W208" s="11">
        <f t="shared" si="346"/>
        <v>0</v>
      </c>
      <c r="X208" s="11">
        <f t="shared" si="347"/>
        <v>715.93548387096769</v>
      </c>
      <c r="Y208" s="4">
        <f t="shared" si="348"/>
        <v>0.8666666666666667</v>
      </c>
      <c r="Z208" s="13">
        <f t="shared" si="349"/>
        <v>0.79548387096774187</v>
      </c>
      <c r="AA208" s="13">
        <f t="shared" si="350"/>
        <v>1</v>
      </c>
      <c r="AB208" s="6">
        <f t="shared" si="351"/>
        <v>0.68941935483870964</v>
      </c>
      <c r="AC208" s="10">
        <v>0.85</v>
      </c>
      <c r="AE208" s="1">
        <f t="shared" si="352"/>
        <v>6200</v>
      </c>
      <c r="AF208" s="1">
        <f t="shared" si="353"/>
        <v>4932</v>
      </c>
      <c r="AG208" s="9">
        <f t="shared" si="354"/>
        <v>0.79548387096774198</v>
      </c>
    </row>
    <row r="209" spans="1:33" x14ac:dyDescent="0.25">
      <c r="A209" t="s">
        <v>192</v>
      </c>
      <c r="B209" t="s">
        <v>208</v>
      </c>
      <c r="C209" s="15">
        <v>45915</v>
      </c>
      <c r="D209">
        <v>1</v>
      </c>
      <c r="E209">
        <v>1440</v>
      </c>
      <c r="F209">
        <v>29400</v>
      </c>
      <c r="G209">
        <v>26656</v>
      </c>
      <c r="H209">
        <v>850</v>
      </c>
      <c r="Q209" s="11">
        <f t="shared" si="355"/>
        <v>106.25</v>
      </c>
      <c r="S209" s="1">
        <f t="shared" si="342"/>
        <v>0</v>
      </c>
      <c r="T209" s="1">
        <f t="shared" si="343"/>
        <v>1440</v>
      </c>
      <c r="U209" s="1">
        <f t="shared" si="344"/>
        <v>0</v>
      </c>
      <c r="V209" s="11">
        <f t="shared" si="345"/>
        <v>1305.5999999999999</v>
      </c>
      <c r="W209" s="11">
        <f t="shared" si="346"/>
        <v>106.25</v>
      </c>
      <c r="X209" s="11">
        <f t="shared" si="347"/>
        <v>1199.3499999999999</v>
      </c>
      <c r="Y209" s="4">
        <f t="shared" si="348"/>
        <v>1</v>
      </c>
      <c r="Z209" s="13">
        <f t="shared" si="349"/>
        <v>0.83288194444444441</v>
      </c>
      <c r="AA209" s="13">
        <f t="shared" si="350"/>
        <v>0.91861979166666663</v>
      </c>
      <c r="AB209" s="6">
        <f t="shared" si="351"/>
        <v>0.76510183828848377</v>
      </c>
      <c r="AC209" s="10">
        <v>0.85</v>
      </c>
      <c r="AE209">
        <v>29400</v>
      </c>
      <c r="AF209">
        <v>26656</v>
      </c>
      <c r="AG209" s="40">
        <v>0.90666666666666662</v>
      </c>
    </row>
    <row r="210" spans="1:33" x14ac:dyDescent="0.25">
      <c r="A210" t="s">
        <v>192</v>
      </c>
      <c r="B210" t="s">
        <v>208</v>
      </c>
      <c r="C210" s="15">
        <v>45915</v>
      </c>
      <c r="D210" t="s">
        <v>40</v>
      </c>
      <c r="E210">
        <v>1440</v>
      </c>
      <c r="F210">
        <v>29400</v>
      </c>
      <c r="G210">
        <v>26656</v>
      </c>
      <c r="H210">
        <v>950</v>
      </c>
      <c r="Q210" s="11">
        <f t="shared" si="355"/>
        <v>118.75</v>
      </c>
      <c r="S210" s="1">
        <f t="shared" si="342"/>
        <v>0</v>
      </c>
      <c r="T210" s="1">
        <f t="shared" si="343"/>
        <v>1440</v>
      </c>
      <c r="U210" s="1">
        <f t="shared" si="344"/>
        <v>0</v>
      </c>
      <c r="V210" s="11">
        <f t="shared" si="345"/>
        <v>1305.5999999999999</v>
      </c>
      <c r="W210" s="11">
        <f t="shared" si="346"/>
        <v>118.75</v>
      </c>
      <c r="X210" s="11">
        <f t="shared" si="347"/>
        <v>1186.8499999999999</v>
      </c>
      <c r="Y210" s="4">
        <f t="shared" si="348"/>
        <v>1</v>
      </c>
      <c r="Z210" s="13">
        <f t="shared" si="349"/>
        <v>0.82420138888888883</v>
      </c>
      <c r="AA210" s="13">
        <f t="shared" si="350"/>
        <v>0.90904564950980393</v>
      </c>
      <c r="AB210" s="6">
        <f t="shared" si="351"/>
        <v>0.7492366868893825</v>
      </c>
      <c r="AC210" s="10">
        <v>0.85</v>
      </c>
      <c r="AE210">
        <v>29400</v>
      </c>
      <c r="AF210">
        <v>26656</v>
      </c>
      <c r="AG210" s="40">
        <v>0.90666666666666662</v>
      </c>
    </row>
    <row r="211" spans="1:33" x14ac:dyDescent="0.25">
      <c r="A211" t="s">
        <v>192</v>
      </c>
      <c r="B211" t="s">
        <v>208</v>
      </c>
      <c r="C211" s="15">
        <v>45915</v>
      </c>
      <c r="D211">
        <v>2</v>
      </c>
      <c r="E211">
        <v>1440</v>
      </c>
      <c r="F211">
        <v>10700</v>
      </c>
      <c r="G211">
        <v>9768</v>
      </c>
      <c r="Q211" s="11">
        <f t="shared" si="355"/>
        <v>0</v>
      </c>
      <c r="S211" s="1">
        <f t="shared" si="342"/>
        <v>0</v>
      </c>
      <c r="T211" s="1">
        <f t="shared" si="343"/>
        <v>1440</v>
      </c>
      <c r="U211" s="1">
        <f t="shared" si="344"/>
        <v>0</v>
      </c>
      <c r="V211" s="11">
        <f t="shared" si="345"/>
        <v>1314.5719626168225</v>
      </c>
      <c r="W211" s="11">
        <f t="shared" si="346"/>
        <v>0</v>
      </c>
      <c r="X211" s="11">
        <f t="shared" si="347"/>
        <v>1314.5719626168225</v>
      </c>
      <c r="Y211" s="4">
        <f t="shared" si="348"/>
        <v>1</v>
      </c>
      <c r="Z211" s="13">
        <f t="shared" si="349"/>
        <v>0.91289719626168231</v>
      </c>
      <c r="AA211" s="13">
        <f t="shared" si="350"/>
        <v>1</v>
      </c>
      <c r="AB211" s="6">
        <f t="shared" si="351"/>
        <v>0.91289719626168231</v>
      </c>
      <c r="AC211" s="10">
        <v>0.85</v>
      </c>
      <c r="AE211">
        <v>10700</v>
      </c>
      <c r="AF211">
        <v>9768</v>
      </c>
      <c r="AG211" s="40">
        <v>0.9128971962616822</v>
      </c>
    </row>
    <row r="212" spans="1:33" x14ac:dyDescent="0.25">
      <c r="A212" t="s">
        <v>192</v>
      </c>
      <c r="B212" t="s">
        <v>208</v>
      </c>
      <c r="C212" s="15">
        <v>45916</v>
      </c>
      <c r="D212">
        <v>1</v>
      </c>
      <c r="E212">
        <v>1440</v>
      </c>
      <c r="F212">
        <v>29400</v>
      </c>
      <c r="G212">
        <v>26240</v>
      </c>
      <c r="H212">
        <v>550</v>
      </c>
      <c r="I212">
        <v>60</v>
      </c>
      <c r="Q212" s="11">
        <f t="shared" si="355"/>
        <v>68.75</v>
      </c>
      <c r="S212" s="1">
        <f t="shared" si="342"/>
        <v>60</v>
      </c>
      <c r="T212" s="1">
        <f t="shared" si="343"/>
        <v>1380</v>
      </c>
      <c r="U212" s="1">
        <f t="shared" si="344"/>
        <v>0</v>
      </c>
      <c r="V212" s="11">
        <f t="shared" si="345"/>
        <v>1285.2244897959183</v>
      </c>
      <c r="W212" s="11">
        <f t="shared" si="346"/>
        <v>68.75</v>
      </c>
      <c r="X212" s="11">
        <f t="shared" si="347"/>
        <v>1216.4744897959183</v>
      </c>
      <c r="Y212" s="4">
        <f t="shared" si="348"/>
        <v>0.95833333333333337</v>
      </c>
      <c r="Z212" s="13">
        <f t="shared" si="349"/>
        <v>0.84477395124716548</v>
      </c>
      <c r="AA212" s="13">
        <f t="shared" si="350"/>
        <v>0.94650739964430897</v>
      </c>
      <c r="AB212" s="6">
        <f t="shared" si="351"/>
        <v>0.76626876272044442</v>
      </c>
      <c r="AC212" s="10">
        <v>0.85</v>
      </c>
      <c r="AF212">
        <v>26240</v>
      </c>
    </row>
    <row r="213" spans="1:33" x14ac:dyDescent="0.25">
      <c r="A213" t="s">
        <v>192</v>
      </c>
      <c r="B213" t="s">
        <v>208</v>
      </c>
      <c r="C213" s="15">
        <v>45916</v>
      </c>
      <c r="D213" t="s">
        <v>40</v>
      </c>
      <c r="E213">
        <v>1440</v>
      </c>
      <c r="F213">
        <v>29400</v>
      </c>
      <c r="G213">
        <v>26240</v>
      </c>
      <c r="H213">
        <v>550</v>
      </c>
      <c r="I213">
        <v>60</v>
      </c>
      <c r="Q213" s="11">
        <f t="shared" si="355"/>
        <v>68.75</v>
      </c>
      <c r="S213" s="1">
        <f t="shared" si="342"/>
        <v>60</v>
      </c>
      <c r="T213" s="1">
        <f t="shared" si="343"/>
        <v>1380</v>
      </c>
      <c r="U213" s="1">
        <f t="shared" si="344"/>
        <v>0</v>
      </c>
      <c r="V213" s="11">
        <f t="shared" si="345"/>
        <v>1285.2244897959183</v>
      </c>
      <c r="W213" s="11">
        <f t="shared" si="346"/>
        <v>68.75</v>
      </c>
      <c r="X213" s="11">
        <f t="shared" si="347"/>
        <v>1216.4744897959183</v>
      </c>
      <c r="Y213" s="4">
        <f t="shared" si="348"/>
        <v>0.95833333333333337</v>
      </c>
      <c r="Z213" s="13">
        <f t="shared" si="349"/>
        <v>0.84477395124716548</v>
      </c>
      <c r="AA213" s="13">
        <f t="shared" si="350"/>
        <v>0.94650739964430897</v>
      </c>
      <c r="AB213" s="6">
        <f t="shared" si="351"/>
        <v>0.76626876272044442</v>
      </c>
      <c r="AC213" s="10">
        <v>0.85</v>
      </c>
      <c r="AF213">
        <v>26240</v>
      </c>
    </row>
    <row r="214" spans="1:33" x14ac:dyDescent="0.25">
      <c r="A214" t="s">
        <v>192</v>
      </c>
      <c r="B214" t="s">
        <v>208</v>
      </c>
      <c r="C214" s="15">
        <v>45916</v>
      </c>
      <c r="D214">
        <v>2</v>
      </c>
      <c r="E214">
        <v>1440</v>
      </c>
      <c r="F214">
        <v>6900</v>
      </c>
      <c r="G214">
        <v>6133</v>
      </c>
      <c r="Q214" s="11">
        <f t="shared" si="355"/>
        <v>0</v>
      </c>
      <c r="S214" s="1">
        <f t="shared" si="342"/>
        <v>0</v>
      </c>
      <c r="T214" s="1">
        <f t="shared" si="343"/>
        <v>1440</v>
      </c>
      <c r="U214" s="1">
        <f t="shared" si="344"/>
        <v>0</v>
      </c>
      <c r="V214" s="11">
        <f t="shared" si="345"/>
        <v>1279.9304347826087</v>
      </c>
      <c r="W214" s="11">
        <f t="shared" si="346"/>
        <v>0</v>
      </c>
      <c r="X214" s="11">
        <f t="shared" si="347"/>
        <v>1279.9304347826087</v>
      </c>
      <c r="Y214" s="4">
        <f t="shared" si="348"/>
        <v>1</v>
      </c>
      <c r="Z214" s="13">
        <f t="shared" si="349"/>
        <v>0.88884057971014496</v>
      </c>
      <c r="AA214" s="13">
        <f t="shared" si="350"/>
        <v>1</v>
      </c>
      <c r="AB214" s="6">
        <f t="shared" si="351"/>
        <v>0.88884057971014496</v>
      </c>
      <c r="AC214" s="10">
        <v>0.85</v>
      </c>
    </row>
    <row r="215" spans="1:33" x14ac:dyDescent="0.25">
      <c r="A215" t="s">
        <v>192</v>
      </c>
      <c r="B215" t="s">
        <v>208</v>
      </c>
      <c r="C215" s="15">
        <v>45917</v>
      </c>
      <c r="D215">
        <v>1</v>
      </c>
      <c r="E215">
        <v>1440</v>
      </c>
      <c r="F215">
        <v>29400</v>
      </c>
      <c r="G215">
        <v>25088</v>
      </c>
      <c r="H215">
        <v>812</v>
      </c>
      <c r="N215">
        <v>105</v>
      </c>
      <c r="Q215" s="11">
        <f t="shared" si="355"/>
        <v>101.5</v>
      </c>
      <c r="S215" s="1">
        <f t="shared" si="342"/>
        <v>105</v>
      </c>
      <c r="T215" s="1">
        <f t="shared" si="343"/>
        <v>1335</v>
      </c>
      <c r="U215" s="1">
        <f t="shared" si="344"/>
        <v>0</v>
      </c>
      <c r="V215" s="11">
        <f t="shared" si="345"/>
        <v>1228.8</v>
      </c>
      <c r="W215" s="11">
        <f t="shared" si="346"/>
        <v>101.5</v>
      </c>
      <c r="X215" s="11">
        <f t="shared" si="347"/>
        <v>1127.3</v>
      </c>
      <c r="Y215" s="4">
        <f t="shared" si="348"/>
        <v>0.92708333333333337</v>
      </c>
      <c r="Z215" s="13">
        <f t="shared" si="349"/>
        <v>0.78284722222222214</v>
      </c>
      <c r="AA215" s="13">
        <f t="shared" si="350"/>
        <v>0.91739908854166663</v>
      </c>
      <c r="AB215" s="6">
        <f t="shared" si="351"/>
        <v>0.66581579379093492</v>
      </c>
      <c r="AC215" s="10">
        <v>0.85</v>
      </c>
    </row>
    <row r="216" spans="1:33" x14ac:dyDescent="0.25">
      <c r="A216" t="s">
        <v>192</v>
      </c>
      <c r="B216" t="s">
        <v>208</v>
      </c>
      <c r="C216" s="15">
        <v>45917</v>
      </c>
      <c r="D216" t="s">
        <v>40</v>
      </c>
      <c r="E216">
        <v>1440</v>
      </c>
      <c r="F216">
        <v>29400</v>
      </c>
      <c r="G216">
        <v>25088</v>
      </c>
      <c r="H216">
        <v>787</v>
      </c>
      <c r="N216">
        <v>105</v>
      </c>
      <c r="Q216" s="11">
        <f t="shared" si="355"/>
        <v>98.375</v>
      </c>
      <c r="S216" s="1">
        <f t="shared" si="342"/>
        <v>105</v>
      </c>
      <c r="T216" s="1">
        <f t="shared" si="343"/>
        <v>1335</v>
      </c>
      <c r="U216" s="1">
        <f t="shared" si="344"/>
        <v>0</v>
      </c>
      <c r="V216" s="11">
        <f t="shared" si="345"/>
        <v>1228.8</v>
      </c>
      <c r="W216" s="11">
        <f t="shared" si="346"/>
        <v>98.375</v>
      </c>
      <c r="X216" s="11">
        <f t="shared" si="347"/>
        <v>1130.425</v>
      </c>
      <c r="Y216" s="4">
        <f t="shared" si="348"/>
        <v>0.92708333333333337</v>
      </c>
      <c r="Z216" s="13">
        <f t="shared" si="349"/>
        <v>0.78501736111111109</v>
      </c>
      <c r="AA216" s="13">
        <f t="shared" si="350"/>
        <v>0.91994222005208337</v>
      </c>
      <c r="AB216" s="6">
        <f t="shared" si="351"/>
        <v>0.6695123400254015</v>
      </c>
      <c r="AC216" s="10">
        <v>0.85</v>
      </c>
    </row>
    <row r="217" spans="1:33" x14ac:dyDescent="0.25">
      <c r="A217" t="s">
        <v>192</v>
      </c>
      <c r="B217" t="s">
        <v>208</v>
      </c>
      <c r="C217" s="15">
        <v>45917</v>
      </c>
      <c r="D217">
        <v>2</v>
      </c>
      <c r="E217">
        <v>1440</v>
      </c>
      <c r="F217">
        <v>7200</v>
      </c>
      <c r="G217">
        <v>6523</v>
      </c>
      <c r="I217">
        <v>60</v>
      </c>
      <c r="N217">
        <v>90</v>
      </c>
      <c r="Q217" s="11">
        <f t="shared" si="355"/>
        <v>0</v>
      </c>
      <c r="S217" s="1">
        <f t="shared" si="342"/>
        <v>150</v>
      </c>
      <c r="T217" s="1">
        <f t="shared" si="343"/>
        <v>1290</v>
      </c>
      <c r="U217" s="1">
        <f t="shared" si="344"/>
        <v>0</v>
      </c>
      <c r="V217" s="11">
        <f t="shared" si="345"/>
        <v>1304.5999999999999</v>
      </c>
      <c r="W217" s="11">
        <f t="shared" si="346"/>
        <v>0</v>
      </c>
      <c r="X217" s="11">
        <f t="shared" si="347"/>
        <v>1304.5999999999999</v>
      </c>
      <c r="Y217" s="4">
        <f t="shared" si="348"/>
        <v>0.89583333333333337</v>
      </c>
      <c r="Z217" s="13">
        <f t="shared" si="349"/>
        <v>0.90597222222222218</v>
      </c>
      <c r="AA217" s="13">
        <f t="shared" si="350"/>
        <v>1</v>
      </c>
      <c r="AB217" s="6">
        <f t="shared" si="351"/>
        <v>0.81160011574074076</v>
      </c>
      <c r="AC217" s="10">
        <v>0.85</v>
      </c>
    </row>
    <row r="218" spans="1:33" x14ac:dyDescent="0.25">
      <c r="A218" t="s">
        <v>192</v>
      </c>
      <c r="B218" t="s">
        <v>208</v>
      </c>
      <c r="C218" s="15">
        <v>45918</v>
      </c>
      <c r="D218">
        <v>1</v>
      </c>
      <c r="E218">
        <v>1440</v>
      </c>
      <c r="F218">
        <v>29400</v>
      </c>
      <c r="G218">
        <v>27712</v>
      </c>
      <c r="H218">
        <v>350</v>
      </c>
      <c r="Q218" s="11">
        <f t="shared" si="355"/>
        <v>43.75</v>
      </c>
      <c r="S218" s="1">
        <f t="shared" si="342"/>
        <v>0</v>
      </c>
      <c r="T218" s="1">
        <f t="shared" si="343"/>
        <v>1440</v>
      </c>
      <c r="U218" s="1">
        <f t="shared" si="344"/>
        <v>0</v>
      </c>
      <c r="V218" s="11">
        <f t="shared" si="345"/>
        <v>1357.3224489795919</v>
      </c>
      <c r="W218" s="11">
        <f t="shared" si="346"/>
        <v>43.75</v>
      </c>
      <c r="X218" s="11">
        <f t="shared" si="347"/>
        <v>1313.5724489795919</v>
      </c>
      <c r="Y218" s="4">
        <f t="shared" si="348"/>
        <v>1</v>
      </c>
      <c r="Z218" s="13">
        <f t="shared" si="349"/>
        <v>0.91220308956916096</v>
      </c>
      <c r="AA218" s="13">
        <f t="shared" si="350"/>
        <v>0.96776742325827558</v>
      </c>
      <c r="AB218" s="6">
        <f t="shared" si="351"/>
        <v>0.8828004334805849</v>
      </c>
      <c r="AC218" s="10">
        <v>0.85</v>
      </c>
    </row>
    <row r="219" spans="1:33" x14ac:dyDescent="0.25">
      <c r="A219" t="s">
        <v>192</v>
      </c>
      <c r="B219" t="s">
        <v>208</v>
      </c>
      <c r="C219" s="15">
        <v>45918</v>
      </c>
      <c r="D219" t="s">
        <v>40</v>
      </c>
      <c r="E219">
        <v>1440</v>
      </c>
      <c r="F219">
        <v>29400</v>
      </c>
      <c r="G219">
        <v>27712</v>
      </c>
      <c r="H219">
        <v>460</v>
      </c>
      <c r="Q219" s="11">
        <f t="shared" si="355"/>
        <v>57.5</v>
      </c>
      <c r="S219" s="1">
        <f t="shared" si="342"/>
        <v>0</v>
      </c>
      <c r="T219" s="1">
        <f t="shared" si="343"/>
        <v>1440</v>
      </c>
      <c r="U219" s="1">
        <f t="shared" si="344"/>
        <v>0</v>
      </c>
      <c r="V219" s="11">
        <f t="shared" si="345"/>
        <v>1357.3224489795919</v>
      </c>
      <c r="W219" s="11">
        <f t="shared" si="346"/>
        <v>57.5</v>
      </c>
      <c r="X219" s="11">
        <f t="shared" si="347"/>
        <v>1299.8224489795919</v>
      </c>
      <c r="Y219" s="4">
        <f t="shared" si="348"/>
        <v>1</v>
      </c>
      <c r="Z219" s="13">
        <f t="shared" si="349"/>
        <v>0.90265447845804991</v>
      </c>
      <c r="AA219" s="13">
        <f t="shared" si="350"/>
        <v>0.95763718485373361</v>
      </c>
      <c r="AB219" s="6">
        <f t="shared" si="351"/>
        <v>0.86441549364618209</v>
      </c>
      <c r="AC219" s="10">
        <v>0.85</v>
      </c>
    </row>
    <row r="220" spans="1:33" x14ac:dyDescent="0.25">
      <c r="A220" t="s">
        <v>192</v>
      </c>
      <c r="B220" t="s">
        <v>208</v>
      </c>
      <c r="C220" s="15">
        <v>45918</v>
      </c>
      <c r="D220">
        <v>2</v>
      </c>
      <c r="E220">
        <v>1440</v>
      </c>
      <c r="F220">
        <v>7440</v>
      </c>
      <c r="G220">
        <v>6896</v>
      </c>
      <c r="I220">
        <v>60</v>
      </c>
      <c r="Q220" s="11">
        <f t="shared" si="355"/>
        <v>0</v>
      </c>
      <c r="S220" s="1">
        <f t="shared" si="342"/>
        <v>60</v>
      </c>
      <c r="T220" s="1">
        <f t="shared" si="343"/>
        <v>1380</v>
      </c>
      <c r="U220" s="1">
        <f t="shared" si="344"/>
        <v>0</v>
      </c>
      <c r="V220" s="11">
        <f t="shared" si="345"/>
        <v>1334.7096774193549</v>
      </c>
      <c r="W220" s="11">
        <f t="shared" si="346"/>
        <v>0</v>
      </c>
      <c r="X220" s="11">
        <f t="shared" si="347"/>
        <v>1334.7096774193549</v>
      </c>
      <c r="Y220" s="4">
        <f t="shared" si="348"/>
        <v>0.95833333333333337</v>
      </c>
      <c r="Z220" s="13">
        <f t="shared" si="349"/>
        <v>0.92688172043010753</v>
      </c>
      <c r="AA220" s="13">
        <f t="shared" si="350"/>
        <v>1</v>
      </c>
      <c r="AB220" s="6">
        <f t="shared" si="351"/>
        <v>0.88826164874551972</v>
      </c>
      <c r="AC220" s="10">
        <v>0.85</v>
      </c>
    </row>
    <row r="221" spans="1:33" x14ac:dyDescent="0.25">
      <c r="A221" t="s">
        <v>192</v>
      </c>
      <c r="B221" t="s">
        <v>208</v>
      </c>
      <c r="C221" s="15">
        <v>45919</v>
      </c>
      <c r="D221">
        <v>1</v>
      </c>
      <c r="E221">
        <v>1440</v>
      </c>
      <c r="F221">
        <v>29400</v>
      </c>
      <c r="G221">
        <v>23777</v>
      </c>
      <c r="H221">
        <v>600</v>
      </c>
      <c r="N221">
        <v>225</v>
      </c>
      <c r="Q221" s="11">
        <f t="shared" si="355"/>
        <v>75</v>
      </c>
      <c r="S221" s="1">
        <f t="shared" si="342"/>
        <v>225</v>
      </c>
      <c r="T221" s="1">
        <f t="shared" si="343"/>
        <v>1215</v>
      </c>
      <c r="U221" s="1">
        <f t="shared" si="344"/>
        <v>0</v>
      </c>
      <c r="V221" s="11">
        <f t="shared" si="345"/>
        <v>1164.5877551020408</v>
      </c>
      <c r="W221" s="11">
        <f t="shared" si="346"/>
        <v>75</v>
      </c>
      <c r="X221" s="11">
        <f t="shared" si="347"/>
        <v>1089.5877551020408</v>
      </c>
      <c r="Y221" s="4">
        <f t="shared" si="348"/>
        <v>0.84375</v>
      </c>
      <c r="Z221" s="13">
        <f t="shared" si="349"/>
        <v>0.75665816326530611</v>
      </c>
      <c r="AA221" s="13">
        <f t="shared" si="350"/>
        <v>0.93559952895655463</v>
      </c>
      <c r="AB221" s="6">
        <f t="shared" si="351"/>
        <v>0.59731511158025341</v>
      </c>
      <c r="AC221" s="10">
        <v>0.85</v>
      </c>
    </row>
    <row r="222" spans="1:33" x14ac:dyDescent="0.25">
      <c r="A222" t="s">
        <v>192</v>
      </c>
      <c r="B222" t="s">
        <v>208</v>
      </c>
      <c r="C222" s="15">
        <v>45919</v>
      </c>
      <c r="D222" t="s">
        <v>40</v>
      </c>
      <c r="E222">
        <v>1440</v>
      </c>
      <c r="F222">
        <v>29400</v>
      </c>
      <c r="G222">
        <v>23777</v>
      </c>
      <c r="H222">
        <v>624</v>
      </c>
      <c r="N222">
        <v>225</v>
      </c>
      <c r="Q222" s="11">
        <f t="shared" si="355"/>
        <v>78</v>
      </c>
      <c r="S222" s="1">
        <f t="shared" si="342"/>
        <v>225</v>
      </c>
      <c r="T222" s="1">
        <f t="shared" si="343"/>
        <v>1215</v>
      </c>
      <c r="U222" s="1">
        <f t="shared" si="344"/>
        <v>0</v>
      </c>
      <c r="V222" s="11">
        <f t="shared" si="345"/>
        <v>1164.5877551020408</v>
      </c>
      <c r="W222" s="11">
        <f t="shared" si="346"/>
        <v>78</v>
      </c>
      <c r="X222" s="11">
        <f t="shared" si="347"/>
        <v>1086.5877551020408</v>
      </c>
      <c r="Y222" s="4">
        <f t="shared" si="348"/>
        <v>0.84375</v>
      </c>
      <c r="Z222" s="13">
        <f t="shared" si="349"/>
        <v>0.75457482993197278</v>
      </c>
      <c r="AA222" s="13">
        <f t="shared" si="350"/>
        <v>0.93302351011481688</v>
      </c>
      <c r="AB222" s="6">
        <f t="shared" si="351"/>
        <v>0.59403042264438588</v>
      </c>
      <c r="AC222" s="10">
        <v>0.85</v>
      </c>
    </row>
    <row r="223" spans="1:33" x14ac:dyDescent="0.25">
      <c r="A223" t="s">
        <v>192</v>
      </c>
      <c r="B223" t="s">
        <v>208</v>
      </c>
      <c r="C223" s="15">
        <v>45919</v>
      </c>
      <c r="D223">
        <v>2</v>
      </c>
      <c r="E223">
        <v>1440</v>
      </c>
      <c r="F223">
        <v>10960</v>
      </c>
      <c r="G223">
        <v>10023</v>
      </c>
      <c r="I223">
        <v>60</v>
      </c>
      <c r="N223">
        <v>90</v>
      </c>
      <c r="Q223" s="11">
        <f t="shared" si="355"/>
        <v>0</v>
      </c>
      <c r="S223" s="1">
        <f t="shared" si="342"/>
        <v>150</v>
      </c>
      <c r="T223" s="1">
        <f t="shared" si="343"/>
        <v>1290</v>
      </c>
      <c r="U223" s="1">
        <f t="shared" si="344"/>
        <v>0</v>
      </c>
      <c r="V223" s="11">
        <f t="shared" si="345"/>
        <v>1316.8905109489051</v>
      </c>
      <c r="W223" s="11">
        <f t="shared" si="346"/>
        <v>0</v>
      </c>
      <c r="X223" s="11">
        <f t="shared" si="347"/>
        <v>1316.8905109489051</v>
      </c>
      <c r="Y223" s="4">
        <f t="shared" si="348"/>
        <v>0.89583333333333337</v>
      </c>
      <c r="Z223" s="13">
        <f t="shared" si="349"/>
        <v>0.91450729927007302</v>
      </c>
      <c r="AA223" s="13">
        <f t="shared" si="350"/>
        <v>1</v>
      </c>
      <c r="AB223" s="6">
        <f t="shared" si="351"/>
        <v>0.81924612226277382</v>
      </c>
      <c r="AC223" s="10">
        <v>0.85</v>
      </c>
    </row>
    <row r="224" spans="1:33" x14ac:dyDescent="0.25">
      <c r="A224" t="s">
        <v>192</v>
      </c>
      <c r="B224" t="s">
        <v>208</v>
      </c>
      <c r="C224" s="15">
        <v>45920</v>
      </c>
      <c r="D224">
        <v>1</v>
      </c>
      <c r="E224">
        <v>900</v>
      </c>
      <c r="F224">
        <v>17850</v>
      </c>
      <c r="G224">
        <v>14752</v>
      </c>
      <c r="H224">
        <v>500</v>
      </c>
      <c r="Q224" s="11">
        <f t="shared" si="355"/>
        <v>62.5</v>
      </c>
      <c r="R224">
        <v>120</v>
      </c>
      <c r="S224" s="1">
        <f t="shared" si="342"/>
        <v>120</v>
      </c>
      <c r="T224" s="1">
        <f t="shared" si="343"/>
        <v>780</v>
      </c>
      <c r="U224" s="1">
        <f t="shared" si="344"/>
        <v>0</v>
      </c>
      <c r="V224" s="11">
        <f t="shared" si="345"/>
        <v>743.79831932773106</v>
      </c>
      <c r="W224" s="11">
        <f t="shared" si="346"/>
        <v>62.5</v>
      </c>
      <c r="X224" s="11">
        <f t="shared" si="347"/>
        <v>681.29831932773106</v>
      </c>
      <c r="Y224" s="4">
        <f t="shared" si="348"/>
        <v>0.8666666666666667</v>
      </c>
      <c r="Z224" s="13">
        <f t="shared" si="349"/>
        <v>0.75699813258636783</v>
      </c>
      <c r="AA224" s="13">
        <f t="shared" si="350"/>
        <v>0.91597184562545186</v>
      </c>
      <c r="AB224" s="6">
        <f t="shared" si="351"/>
        <v>0.60093711308813513</v>
      </c>
      <c r="AC224" s="10">
        <v>0.85</v>
      </c>
    </row>
    <row r="225" spans="1:33" x14ac:dyDescent="0.25">
      <c r="A225" t="s">
        <v>192</v>
      </c>
      <c r="B225" t="s">
        <v>208</v>
      </c>
      <c r="C225" s="15">
        <v>45920</v>
      </c>
      <c r="D225" t="s">
        <v>40</v>
      </c>
      <c r="E225">
        <v>900</v>
      </c>
      <c r="F225">
        <v>17850</v>
      </c>
      <c r="G225">
        <v>14752</v>
      </c>
      <c r="H225">
        <v>500</v>
      </c>
      <c r="Q225" s="11">
        <f t="shared" si="355"/>
        <v>62.5</v>
      </c>
      <c r="R225">
        <v>120</v>
      </c>
      <c r="S225" s="1">
        <f t="shared" si="342"/>
        <v>120</v>
      </c>
      <c r="T225" s="1">
        <f t="shared" si="343"/>
        <v>780</v>
      </c>
      <c r="U225" s="1">
        <f t="shared" si="344"/>
        <v>0</v>
      </c>
      <c r="V225" s="11">
        <f t="shared" si="345"/>
        <v>743.79831932773106</v>
      </c>
      <c r="W225" s="11">
        <f t="shared" si="346"/>
        <v>62.5</v>
      </c>
      <c r="X225" s="11">
        <f t="shared" si="347"/>
        <v>681.29831932773106</v>
      </c>
      <c r="Y225" s="4">
        <f t="shared" si="348"/>
        <v>0.8666666666666667</v>
      </c>
      <c r="Z225" s="13">
        <f t="shared" si="349"/>
        <v>0.75699813258636783</v>
      </c>
      <c r="AA225" s="13">
        <f t="shared" si="350"/>
        <v>0.91597184562545186</v>
      </c>
      <c r="AB225" s="6">
        <f t="shared" si="351"/>
        <v>0.60093711308813513</v>
      </c>
      <c r="AC225" s="10">
        <v>0.85</v>
      </c>
    </row>
    <row r="226" spans="1:33" x14ac:dyDescent="0.25">
      <c r="A226" t="s">
        <v>192</v>
      </c>
      <c r="B226" t="s">
        <v>208</v>
      </c>
      <c r="C226" s="15">
        <v>45920</v>
      </c>
      <c r="D226">
        <v>2</v>
      </c>
      <c r="E226">
        <v>900</v>
      </c>
      <c r="F226">
        <v>6900</v>
      </c>
      <c r="G226">
        <v>5986</v>
      </c>
      <c r="I226">
        <v>60</v>
      </c>
      <c r="Q226" s="11">
        <f t="shared" si="355"/>
        <v>0</v>
      </c>
      <c r="R226">
        <v>120</v>
      </c>
      <c r="S226" s="1">
        <f t="shared" si="342"/>
        <v>180</v>
      </c>
      <c r="T226" s="1">
        <f t="shared" si="343"/>
        <v>720</v>
      </c>
      <c r="U226" s="1">
        <f t="shared" si="344"/>
        <v>0</v>
      </c>
      <c r="V226" s="11">
        <f t="shared" si="345"/>
        <v>780.78260869565213</v>
      </c>
      <c r="W226" s="11">
        <f t="shared" si="346"/>
        <v>0</v>
      </c>
      <c r="X226" s="11">
        <f t="shared" si="347"/>
        <v>780.78260869565213</v>
      </c>
      <c r="Y226" s="4">
        <f t="shared" si="348"/>
        <v>0.8</v>
      </c>
      <c r="Z226" s="13">
        <f t="shared" si="349"/>
        <v>0.86753623188405793</v>
      </c>
      <c r="AA226" s="13">
        <f t="shared" si="350"/>
        <v>1</v>
      </c>
      <c r="AB226" s="6">
        <f t="shared" si="351"/>
        <v>0.69402898550724634</v>
      </c>
      <c r="AC226" s="10">
        <v>0.85</v>
      </c>
    </row>
    <row r="227" spans="1:33" x14ac:dyDescent="0.25">
      <c r="A227" t="s">
        <v>192</v>
      </c>
      <c r="B227" t="s">
        <v>222</v>
      </c>
      <c r="C227" s="15">
        <v>45922</v>
      </c>
      <c r="D227" s="1">
        <v>1</v>
      </c>
      <c r="E227" s="1">
        <v>1440</v>
      </c>
      <c r="F227" s="1">
        <v>29400</v>
      </c>
      <c r="G227" s="1">
        <v>25600</v>
      </c>
      <c r="H227" s="1">
        <v>1075</v>
      </c>
      <c r="Q227" s="11">
        <f t="shared" si="355"/>
        <v>134.375</v>
      </c>
      <c r="S227" s="1">
        <f t="shared" si="342"/>
        <v>0</v>
      </c>
      <c r="T227" s="1">
        <f t="shared" si="343"/>
        <v>1440</v>
      </c>
      <c r="U227" s="1">
        <f t="shared" si="344"/>
        <v>0</v>
      </c>
      <c r="V227" s="11">
        <f t="shared" si="345"/>
        <v>1253.8775510204082</v>
      </c>
      <c r="W227" s="11">
        <f t="shared" si="346"/>
        <v>134.375</v>
      </c>
      <c r="X227" s="11">
        <f t="shared" si="347"/>
        <v>1119.5025510204082</v>
      </c>
      <c r="Y227" s="4">
        <f t="shared" si="348"/>
        <v>1</v>
      </c>
      <c r="Z227" s="13">
        <f t="shared" si="349"/>
        <v>0.77743232709750565</v>
      </c>
      <c r="AA227" s="13">
        <f t="shared" si="350"/>
        <v>0.89283243815104163</v>
      </c>
      <c r="AB227" s="6">
        <f t="shared" si="351"/>
        <v>0.69411680009990406</v>
      </c>
      <c r="AC227" s="10">
        <v>0.85</v>
      </c>
      <c r="AE227" s="1">
        <f t="shared" ref="AE227:AF238" si="356">F227</f>
        <v>29400</v>
      </c>
      <c r="AF227" s="1">
        <f t="shared" si="356"/>
        <v>25600</v>
      </c>
      <c r="AG227" s="9">
        <f t="shared" ref="AG227:AG238" si="357">AF227/AE227</f>
        <v>0.87074829931972786</v>
      </c>
    </row>
    <row r="228" spans="1:33" x14ac:dyDescent="0.25">
      <c r="A228" t="s">
        <v>192</v>
      </c>
      <c r="B228" t="s">
        <v>222</v>
      </c>
      <c r="C228" s="15">
        <v>45922</v>
      </c>
      <c r="D228" t="s">
        <v>40</v>
      </c>
      <c r="E228" s="1">
        <v>1440</v>
      </c>
      <c r="F228" s="1">
        <v>29400</v>
      </c>
      <c r="G228" s="1">
        <v>25600</v>
      </c>
      <c r="H228" s="1">
        <v>1875</v>
      </c>
      <c r="Q228" s="11">
        <f t="shared" si="355"/>
        <v>234.375</v>
      </c>
      <c r="S228" s="1">
        <f t="shared" si="342"/>
        <v>0</v>
      </c>
      <c r="T228" s="1">
        <f t="shared" si="343"/>
        <v>1440</v>
      </c>
      <c r="U228" s="1">
        <f t="shared" si="344"/>
        <v>0</v>
      </c>
      <c r="V228" s="11">
        <f t="shared" si="345"/>
        <v>1253.8775510204082</v>
      </c>
      <c r="W228" s="11">
        <f t="shared" si="346"/>
        <v>234.375</v>
      </c>
      <c r="X228" s="11">
        <f t="shared" si="347"/>
        <v>1019.5025510204082</v>
      </c>
      <c r="Y228" s="4">
        <f t="shared" si="348"/>
        <v>1</v>
      </c>
      <c r="Z228" s="13">
        <f t="shared" si="349"/>
        <v>0.70798788265306123</v>
      </c>
      <c r="AA228" s="13">
        <f t="shared" si="350"/>
        <v>0.813079833984375</v>
      </c>
      <c r="AB228" s="6">
        <f t="shared" si="351"/>
        <v>0.57565067009050019</v>
      </c>
      <c r="AC228" s="10">
        <v>0.85</v>
      </c>
      <c r="AE228" s="1">
        <f t="shared" si="356"/>
        <v>29400</v>
      </c>
      <c r="AF228" s="1">
        <f t="shared" si="356"/>
        <v>25600</v>
      </c>
      <c r="AG228" s="9">
        <f t="shared" si="357"/>
        <v>0.87074829931972786</v>
      </c>
    </row>
    <row r="229" spans="1:33" x14ac:dyDescent="0.25">
      <c r="A229" t="s">
        <v>192</v>
      </c>
      <c r="B229" t="s">
        <v>222</v>
      </c>
      <c r="C229" s="15">
        <v>45922</v>
      </c>
      <c r="D229" s="1">
        <v>2</v>
      </c>
      <c r="E229" s="1">
        <v>1440</v>
      </c>
      <c r="F229" s="1">
        <v>8300</v>
      </c>
      <c r="G229" s="1">
        <v>7908</v>
      </c>
      <c r="I229" s="1">
        <v>60</v>
      </c>
      <c r="Q229" s="11">
        <f t="shared" si="355"/>
        <v>0</v>
      </c>
      <c r="S229" s="1">
        <f t="shared" si="342"/>
        <v>60</v>
      </c>
      <c r="T229" s="1">
        <f t="shared" si="343"/>
        <v>1380</v>
      </c>
      <c r="U229" s="1">
        <f t="shared" si="344"/>
        <v>0</v>
      </c>
      <c r="V229" s="11">
        <f t="shared" si="345"/>
        <v>1371.990361445783</v>
      </c>
      <c r="W229" s="11">
        <f t="shared" si="346"/>
        <v>0</v>
      </c>
      <c r="X229" s="11">
        <f t="shared" si="347"/>
        <v>1371.990361445783</v>
      </c>
      <c r="Y229" s="4">
        <f t="shared" si="348"/>
        <v>0.95833333333333337</v>
      </c>
      <c r="Z229" s="13">
        <f t="shared" si="349"/>
        <v>0.95277108433734936</v>
      </c>
      <c r="AA229" s="13">
        <f t="shared" si="350"/>
        <v>1</v>
      </c>
      <c r="AB229" s="6">
        <f t="shared" si="351"/>
        <v>0.91307228915662653</v>
      </c>
      <c r="AC229" s="10">
        <v>0.85</v>
      </c>
      <c r="AE229" s="1">
        <f t="shared" si="356"/>
        <v>8300</v>
      </c>
      <c r="AF229" s="1">
        <f t="shared" si="356"/>
        <v>7908</v>
      </c>
      <c r="AG229" s="9">
        <f t="shared" si="357"/>
        <v>0.95277108433734936</v>
      </c>
    </row>
    <row r="230" spans="1:33" x14ac:dyDescent="0.25">
      <c r="A230" t="s">
        <v>192</v>
      </c>
      <c r="B230" t="s">
        <v>222</v>
      </c>
      <c r="C230" s="15">
        <v>45923</v>
      </c>
      <c r="D230" s="1">
        <v>1</v>
      </c>
      <c r="E230" s="1">
        <v>1440</v>
      </c>
      <c r="F230" s="1">
        <v>29400</v>
      </c>
      <c r="G230" s="1">
        <v>26368</v>
      </c>
      <c r="H230" s="1">
        <v>650</v>
      </c>
      <c r="Q230" s="11">
        <f t="shared" si="355"/>
        <v>81.25</v>
      </c>
      <c r="S230" s="1">
        <f t="shared" si="342"/>
        <v>0</v>
      </c>
      <c r="T230" s="1">
        <f t="shared" si="343"/>
        <v>1440</v>
      </c>
      <c r="U230" s="1">
        <f t="shared" si="344"/>
        <v>0</v>
      </c>
      <c r="V230" s="11">
        <f t="shared" si="345"/>
        <v>1291.4938775510204</v>
      </c>
      <c r="W230" s="11">
        <f t="shared" si="346"/>
        <v>81.25</v>
      </c>
      <c r="X230" s="11">
        <f t="shared" si="347"/>
        <v>1210.2438775510204</v>
      </c>
      <c r="Y230" s="4">
        <f t="shared" si="348"/>
        <v>1</v>
      </c>
      <c r="Z230" s="13">
        <f t="shared" si="349"/>
        <v>0.84044713718820863</v>
      </c>
      <c r="AA230" s="13">
        <f t="shared" si="350"/>
        <v>0.9370883583636731</v>
      </c>
      <c r="AB230" s="6">
        <f t="shared" si="351"/>
        <v>0.7875732280791472</v>
      </c>
      <c r="AC230" s="10">
        <v>0.85</v>
      </c>
      <c r="AE230" s="1">
        <f t="shared" si="356"/>
        <v>29400</v>
      </c>
      <c r="AF230" s="1">
        <f t="shared" si="356"/>
        <v>26368</v>
      </c>
      <c r="AG230" s="9">
        <f t="shared" si="357"/>
        <v>0.89687074829931968</v>
      </c>
    </row>
    <row r="231" spans="1:33" x14ac:dyDescent="0.25">
      <c r="A231" t="s">
        <v>192</v>
      </c>
      <c r="B231" t="s">
        <v>222</v>
      </c>
      <c r="C231" s="15">
        <v>45923</v>
      </c>
      <c r="D231" t="s">
        <v>40</v>
      </c>
      <c r="E231" s="1">
        <v>1440</v>
      </c>
      <c r="F231" s="1">
        <v>29400</v>
      </c>
      <c r="G231" s="1">
        <v>26368</v>
      </c>
      <c r="H231" s="1">
        <v>1000</v>
      </c>
      <c r="Q231" s="11">
        <f t="shared" si="355"/>
        <v>125</v>
      </c>
      <c r="S231" s="1">
        <f t="shared" ref="S231:S238" si="358">SUM(I231:N231)+R231</f>
        <v>0</v>
      </c>
      <c r="T231" s="1">
        <f t="shared" ref="T231:T238" si="359">E231-S231</f>
        <v>1440</v>
      </c>
      <c r="U231" s="1">
        <f t="shared" ref="U231:U238" si="360">O231+P231</f>
        <v>0</v>
      </c>
      <c r="V231" s="11">
        <f t="shared" ref="V231:V238" si="361">(G231*E231)/F231</f>
        <v>1291.4938775510204</v>
      </c>
      <c r="W231" s="11">
        <f t="shared" ref="W231:W238" si="362">Q231</f>
        <v>125</v>
      </c>
      <c r="X231" s="11">
        <f t="shared" ref="X231:X238" si="363">V231-W231</f>
        <v>1166.4938775510204</v>
      </c>
      <c r="Y231" s="4">
        <f t="shared" ref="Y231:Y238" si="364">T231/E231</f>
        <v>1</v>
      </c>
      <c r="Z231" s="13">
        <f t="shared" ref="Z231:Z238" si="365">X231/E231</f>
        <v>0.81006519274376421</v>
      </c>
      <c r="AA231" s="13">
        <f t="shared" ref="AA231:AA238" si="366">X231/V231</f>
        <v>0.90321285902103565</v>
      </c>
      <c r="AB231" s="6">
        <f t="shared" ref="AB231:AB238" si="367">Y231*Z231*AA231</f>
        <v>0.73166129873152153</v>
      </c>
      <c r="AC231" s="10">
        <v>0.85</v>
      </c>
      <c r="AE231" s="1">
        <f t="shared" si="356"/>
        <v>29400</v>
      </c>
      <c r="AF231" s="1">
        <f t="shared" si="356"/>
        <v>26368</v>
      </c>
      <c r="AG231" s="9">
        <f t="shared" si="357"/>
        <v>0.89687074829931968</v>
      </c>
    </row>
    <row r="232" spans="1:33" x14ac:dyDescent="0.25">
      <c r="A232" t="s">
        <v>192</v>
      </c>
      <c r="B232" t="s">
        <v>222</v>
      </c>
      <c r="C232" s="15">
        <v>45923</v>
      </c>
      <c r="D232" s="1">
        <v>2</v>
      </c>
      <c r="E232" s="1">
        <v>1440</v>
      </c>
      <c r="F232" s="1">
        <v>6780</v>
      </c>
      <c r="G232" s="1">
        <v>6484</v>
      </c>
      <c r="I232" s="1">
        <v>60</v>
      </c>
      <c r="Q232" s="11">
        <f t="shared" si="355"/>
        <v>0</v>
      </c>
      <c r="S232" s="1">
        <f t="shared" si="358"/>
        <v>60</v>
      </c>
      <c r="T232" s="1">
        <f t="shared" si="359"/>
        <v>1380</v>
      </c>
      <c r="U232" s="1">
        <f t="shared" si="360"/>
        <v>0</v>
      </c>
      <c r="V232" s="11">
        <f t="shared" si="361"/>
        <v>1377.1327433628319</v>
      </c>
      <c r="W232" s="11">
        <f t="shared" si="362"/>
        <v>0</v>
      </c>
      <c r="X232" s="11">
        <f t="shared" si="363"/>
        <v>1377.1327433628319</v>
      </c>
      <c r="Y232" s="4">
        <f t="shared" si="364"/>
        <v>0.95833333333333337</v>
      </c>
      <c r="Z232" s="13">
        <f t="shared" si="365"/>
        <v>0.95634218289085549</v>
      </c>
      <c r="AA232" s="13">
        <f t="shared" si="366"/>
        <v>1</v>
      </c>
      <c r="AB232" s="6">
        <f t="shared" si="367"/>
        <v>0.91649459193706984</v>
      </c>
      <c r="AC232" s="10">
        <v>0.85</v>
      </c>
      <c r="AE232" s="1">
        <f t="shared" si="356"/>
        <v>6780</v>
      </c>
      <c r="AF232" s="1">
        <f t="shared" si="356"/>
        <v>6484</v>
      </c>
      <c r="AG232" s="9">
        <f t="shared" si="357"/>
        <v>0.95634218289085549</v>
      </c>
    </row>
    <row r="233" spans="1:33" x14ac:dyDescent="0.25">
      <c r="A233" t="s">
        <v>192</v>
      </c>
      <c r="B233" t="s">
        <v>222</v>
      </c>
      <c r="C233" s="15">
        <v>45924</v>
      </c>
      <c r="D233" s="1">
        <v>1</v>
      </c>
      <c r="E233" s="1">
        <v>1440</v>
      </c>
      <c r="F233" s="1">
        <v>29400</v>
      </c>
      <c r="G233" s="1">
        <v>26752</v>
      </c>
      <c r="Q233" s="11">
        <f t="shared" si="355"/>
        <v>0</v>
      </c>
      <c r="S233" s="1">
        <f t="shared" si="358"/>
        <v>0</v>
      </c>
      <c r="T233" s="1">
        <f t="shared" si="359"/>
        <v>1440</v>
      </c>
      <c r="U233" s="1">
        <f t="shared" si="360"/>
        <v>0</v>
      </c>
      <c r="V233" s="11">
        <f t="shared" si="361"/>
        <v>1310.3020408163266</v>
      </c>
      <c r="W233" s="11">
        <f t="shared" si="362"/>
        <v>0</v>
      </c>
      <c r="X233" s="11">
        <f t="shared" si="363"/>
        <v>1310.3020408163266</v>
      </c>
      <c r="Y233" s="4">
        <f t="shared" si="364"/>
        <v>1</v>
      </c>
      <c r="Z233" s="13">
        <f t="shared" si="365"/>
        <v>0.90993197278911564</v>
      </c>
      <c r="AA233" s="13">
        <f t="shared" si="366"/>
        <v>1</v>
      </c>
      <c r="AB233" s="6">
        <f t="shared" si="367"/>
        <v>0.90993197278911564</v>
      </c>
      <c r="AC233" s="10">
        <v>0.85</v>
      </c>
      <c r="AE233" s="1">
        <f t="shared" si="356"/>
        <v>29400</v>
      </c>
      <c r="AF233" s="1">
        <f t="shared" si="356"/>
        <v>26752</v>
      </c>
      <c r="AG233" s="9">
        <f t="shared" si="357"/>
        <v>0.90993197278911564</v>
      </c>
    </row>
    <row r="234" spans="1:33" x14ac:dyDescent="0.25">
      <c r="A234" t="s">
        <v>192</v>
      </c>
      <c r="B234" t="s">
        <v>222</v>
      </c>
      <c r="C234" s="15">
        <v>45924</v>
      </c>
      <c r="D234" t="s">
        <v>40</v>
      </c>
      <c r="E234" s="1">
        <v>1440</v>
      </c>
      <c r="F234" s="1">
        <v>29400</v>
      </c>
      <c r="G234" s="1">
        <v>26752</v>
      </c>
      <c r="Q234" s="11">
        <f t="shared" si="355"/>
        <v>0</v>
      </c>
      <c r="S234" s="1">
        <f t="shared" si="358"/>
        <v>0</v>
      </c>
      <c r="T234" s="1">
        <f t="shared" si="359"/>
        <v>1440</v>
      </c>
      <c r="U234" s="1">
        <f t="shared" si="360"/>
        <v>0</v>
      </c>
      <c r="V234" s="11">
        <f t="shared" si="361"/>
        <v>1310.3020408163266</v>
      </c>
      <c r="W234" s="11">
        <f t="shared" si="362"/>
        <v>0</v>
      </c>
      <c r="X234" s="11">
        <f t="shared" si="363"/>
        <v>1310.3020408163266</v>
      </c>
      <c r="Y234" s="4">
        <f t="shared" si="364"/>
        <v>1</v>
      </c>
      <c r="Z234" s="13">
        <f t="shared" si="365"/>
        <v>0.90993197278911564</v>
      </c>
      <c r="AA234" s="13">
        <f t="shared" si="366"/>
        <v>1</v>
      </c>
      <c r="AB234" s="6">
        <f t="shared" si="367"/>
        <v>0.90993197278911564</v>
      </c>
      <c r="AC234" s="10">
        <v>0.85</v>
      </c>
      <c r="AE234" s="1">
        <f t="shared" si="356"/>
        <v>29400</v>
      </c>
      <c r="AF234" s="1">
        <f t="shared" si="356"/>
        <v>26752</v>
      </c>
      <c r="AG234" s="9">
        <f t="shared" si="357"/>
        <v>0.90993197278911564</v>
      </c>
    </row>
    <row r="235" spans="1:33" x14ac:dyDescent="0.25">
      <c r="A235" t="s">
        <v>192</v>
      </c>
      <c r="B235" t="s">
        <v>222</v>
      </c>
      <c r="C235" s="15">
        <v>45924</v>
      </c>
      <c r="D235" s="1">
        <v>2</v>
      </c>
      <c r="E235" s="1">
        <v>1440</v>
      </c>
      <c r="F235" s="1">
        <v>11120</v>
      </c>
      <c r="G235" s="1">
        <v>10650</v>
      </c>
      <c r="Q235" s="11">
        <f t="shared" si="355"/>
        <v>0</v>
      </c>
      <c r="S235" s="1">
        <f t="shared" si="358"/>
        <v>0</v>
      </c>
      <c r="T235" s="1">
        <f t="shared" si="359"/>
        <v>1440</v>
      </c>
      <c r="U235" s="1">
        <f t="shared" si="360"/>
        <v>0</v>
      </c>
      <c r="V235" s="11">
        <f t="shared" si="361"/>
        <v>1379.1366906474821</v>
      </c>
      <c r="W235" s="11">
        <f t="shared" si="362"/>
        <v>0</v>
      </c>
      <c r="X235" s="11">
        <f t="shared" si="363"/>
        <v>1379.1366906474821</v>
      </c>
      <c r="Y235" s="4">
        <f t="shared" si="364"/>
        <v>1</v>
      </c>
      <c r="Z235" s="13">
        <f t="shared" si="365"/>
        <v>0.95773381294964033</v>
      </c>
      <c r="AA235" s="13">
        <f t="shared" si="366"/>
        <v>1</v>
      </c>
      <c r="AB235" s="6">
        <f t="shared" si="367"/>
        <v>0.95773381294964033</v>
      </c>
      <c r="AC235" s="10">
        <v>0.85</v>
      </c>
      <c r="AE235" s="1">
        <f t="shared" si="356"/>
        <v>11120</v>
      </c>
      <c r="AF235" s="1">
        <f t="shared" si="356"/>
        <v>10650</v>
      </c>
      <c r="AG235" s="9">
        <f t="shared" si="357"/>
        <v>0.95773381294964033</v>
      </c>
    </row>
    <row r="236" spans="1:33" x14ac:dyDescent="0.25">
      <c r="A236" t="s">
        <v>192</v>
      </c>
      <c r="B236" t="s">
        <v>222</v>
      </c>
      <c r="C236" s="15">
        <v>45925</v>
      </c>
      <c r="D236" s="1">
        <v>1</v>
      </c>
      <c r="E236" s="1">
        <v>1440</v>
      </c>
      <c r="F236" s="1">
        <v>29400</v>
      </c>
      <c r="G236" s="1">
        <v>4224</v>
      </c>
      <c r="I236" s="1">
        <v>1138</v>
      </c>
      <c r="Q236" s="11">
        <f t="shared" si="355"/>
        <v>0</v>
      </c>
      <c r="S236" s="1">
        <f t="shared" si="358"/>
        <v>1138</v>
      </c>
      <c r="T236" s="1">
        <f t="shared" si="359"/>
        <v>302</v>
      </c>
      <c r="U236" s="1">
        <f t="shared" si="360"/>
        <v>0</v>
      </c>
      <c r="V236" s="11">
        <f t="shared" si="361"/>
        <v>206.88979591836735</v>
      </c>
      <c r="W236" s="11">
        <f t="shared" si="362"/>
        <v>0</v>
      </c>
      <c r="X236" s="11">
        <f t="shared" si="363"/>
        <v>206.88979591836735</v>
      </c>
      <c r="Y236" s="4">
        <f t="shared" si="364"/>
        <v>0.20972222222222223</v>
      </c>
      <c r="Z236" s="13">
        <f t="shared" si="365"/>
        <v>0.1436734693877551</v>
      </c>
      <c r="AA236" s="13">
        <f t="shared" si="366"/>
        <v>1</v>
      </c>
      <c r="AB236" s="6">
        <f t="shared" si="367"/>
        <v>3.013151927437642E-2</v>
      </c>
      <c r="AC236" s="10">
        <v>0.85</v>
      </c>
      <c r="AE236" s="1">
        <f t="shared" si="356"/>
        <v>29400</v>
      </c>
      <c r="AF236" s="1">
        <f t="shared" si="356"/>
        <v>4224</v>
      </c>
      <c r="AG236" s="9">
        <f t="shared" si="357"/>
        <v>0.1436734693877551</v>
      </c>
    </row>
    <row r="237" spans="1:33" x14ac:dyDescent="0.25">
      <c r="A237" t="s">
        <v>192</v>
      </c>
      <c r="B237" t="s">
        <v>222</v>
      </c>
      <c r="C237" s="15">
        <v>45925</v>
      </c>
      <c r="D237" t="s">
        <v>40</v>
      </c>
      <c r="E237" s="1">
        <v>1440</v>
      </c>
      <c r="F237" s="1">
        <v>29400</v>
      </c>
      <c r="G237" s="1">
        <v>4224</v>
      </c>
      <c r="I237" s="1">
        <v>1138</v>
      </c>
      <c r="Q237" s="11">
        <f t="shared" si="355"/>
        <v>0</v>
      </c>
      <c r="S237" s="1">
        <f t="shared" si="358"/>
        <v>1138</v>
      </c>
      <c r="T237" s="1">
        <f t="shared" si="359"/>
        <v>302</v>
      </c>
      <c r="U237" s="1">
        <f t="shared" si="360"/>
        <v>0</v>
      </c>
      <c r="V237" s="11">
        <f t="shared" si="361"/>
        <v>206.88979591836735</v>
      </c>
      <c r="W237" s="11">
        <f t="shared" si="362"/>
        <v>0</v>
      </c>
      <c r="X237" s="11">
        <f t="shared" si="363"/>
        <v>206.88979591836735</v>
      </c>
      <c r="Y237" s="4">
        <f t="shared" si="364"/>
        <v>0.20972222222222223</v>
      </c>
      <c r="Z237" s="13">
        <f t="shared" si="365"/>
        <v>0.1436734693877551</v>
      </c>
      <c r="AA237" s="13">
        <f t="shared" si="366"/>
        <v>1</v>
      </c>
      <c r="AB237" s="6">
        <f t="shared" si="367"/>
        <v>3.013151927437642E-2</v>
      </c>
      <c r="AC237" s="10">
        <v>0.85</v>
      </c>
      <c r="AE237" s="1">
        <f t="shared" si="356"/>
        <v>29400</v>
      </c>
      <c r="AF237" s="1">
        <f t="shared" si="356"/>
        <v>4224</v>
      </c>
      <c r="AG237" s="9">
        <f t="shared" si="357"/>
        <v>0.1436734693877551</v>
      </c>
    </row>
    <row r="238" spans="1:33" x14ac:dyDescent="0.25">
      <c r="A238" t="s">
        <v>192</v>
      </c>
      <c r="B238" t="s">
        <v>222</v>
      </c>
      <c r="C238" s="15">
        <v>45925</v>
      </c>
      <c r="D238" s="1">
        <v>2</v>
      </c>
      <c r="E238" s="1">
        <v>1440</v>
      </c>
      <c r="F238" s="1">
        <v>9400</v>
      </c>
      <c r="G238" s="1">
        <v>2500</v>
      </c>
      <c r="I238" s="1">
        <v>1138</v>
      </c>
      <c r="Q238" s="11">
        <f t="shared" si="355"/>
        <v>0</v>
      </c>
      <c r="S238" s="1">
        <f t="shared" si="358"/>
        <v>1138</v>
      </c>
      <c r="T238" s="1">
        <f t="shared" si="359"/>
        <v>302</v>
      </c>
      <c r="U238" s="1">
        <f t="shared" si="360"/>
        <v>0</v>
      </c>
      <c r="V238" s="11">
        <f t="shared" si="361"/>
        <v>382.97872340425533</v>
      </c>
      <c r="W238" s="11">
        <f t="shared" si="362"/>
        <v>0</v>
      </c>
      <c r="X238" s="11">
        <f t="shared" si="363"/>
        <v>382.97872340425533</v>
      </c>
      <c r="Y238" s="4">
        <f t="shared" si="364"/>
        <v>0.20972222222222223</v>
      </c>
      <c r="Z238" s="13">
        <f t="shared" si="365"/>
        <v>0.26595744680851063</v>
      </c>
      <c r="AA238" s="13">
        <f t="shared" si="366"/>
        <v>1</v>
      </c>
      <c r="AB238" s="6">
        <f t="shared" si="367"/>
        <v>5.5777186761229315E-2</v>
      </c>
      <c r="AC238" s="10">
        <v>0.85</v>
      </c>
      <c r="AE238" s="1">
        <f t="shared" si="356"/>
        <v>9400</v>
      </c>
      <c r="AF238" s="1">
        <f t="shared" si="356"/>
        <v>2500</v>
      </c>
      <c r="AG238" s="9">
        <f t="shared" si="357"/>
        <v>0.26595744680851063</v>
      </c>
    </row>
    <row r="240" spans="1:33" x14ac:dyDescent="0.25">
      <c r="Y240" s="4"/>
    </row>
  </sheetData>
  <mergeCells count="31"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K1:K2"/>
    <mergeCell ref="L1:N1"/>
    <mergeCell ref="AA1:AA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H1:AH2"/>
    <mergeCell ref="AB1:AB2"/>
    <mergeCell ref="AC1:AC2"/>
    <mergeCell ref="AD1:AD2"/>
    <mergeCell ref="AE1:AE2"/>
    <mergeCell ref="AF1:AF2"/>
    <mergeCell ref="AG1:AG2"/>
  </mergeCells>
  <conditionalFormatting sqref="AB1 AG1">
    <cfRule type="cellIs" dxfId="1" priority="1" operator="lessThan">
      <formula>AC3</formula>
    </cfRule>
  </conditionalFormatting>
  <conditionalFormatting sqref="AB2 AG2">
    <cfRule type="cellIs" dxfId="0" priority="4" operator="lessThan">
      <formula>AC40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56C7-F07F-43EF-A2A4-D8D6BF3D889C}">
  <dimension ref="A1:U242"/>
  <sheetViews>
    <sheetView topLeftCell="D223" workbookViewId="0">
      <selection activeCell="K237" sqref="K237"/>
    </sheetView>
  </sheetViews>
  <sheetFormatPr defaultRowHeight="15" x14ac:dyDescent="0.25"/>
  <cols>
    <col min="2" max="2" width="6.42578125" customWidth="1"/>
    <col min="3" max="3" width="21.140625" customWidth="1"/>
    <col min="4" max="4" width="24.85546875" customWidth="1"/>
    <col min="10" max="10" width="13.140625" customWidth="1"/>
    <col min="11" max="11" width="16.28515625" customWidth="1"/>
    <col min="12" max="12" width="15.7109375" customWidth="1"/>
    <col min="13" max="13" width="17" customWidth="1"/>
    <col min="14" max="14" width="14.7109375" customWidth="1"/>
    <col min="15" max="15" width="11.28515625" customWidth="1"/>
    <col min="16" max="16" width="10.28515625" customWidth="1"/>
    <col min="17" max="17" width="14.7109375" customWidth="1"/>
    <col min="18" max="18" width="16.28515625" customWidth="1"/>
    <col min="19" max="19" width="14.7109375" customWidth="1"/>
    <col min="20" max="20" width="10.85546875" customWidth="1"/>
    <col min="21" max="21" width="12" customWidth="1"/>
    <col min="22" max="22" width="14.28515625" customWidth="1"/>
    <col min="23" max="23" width="11.28515625" customWidth="1"/>
    <col min="24" max="24" width="14.28515625" customWidth="1"/>
    <col min="25" max="25" width="39.85546875" customWidth="1"/>
    <col min="26" max="26" width="11.28515625" customWidth="1"/>
    <col min="27" max="28" width="39.85546875" customWidth="1"/>
    <col min="29" max="29" width="11.28515625" customWidth="1"/>
    <col min="30" max="30" width="12" customWidth="1"/>
    <col min="31" max="31" width="14.28515625" customWidth="1"/>
    <col min="32" max="33" width="39.85546875" bestFit="1" customWidth="1"/>
    <col min="34" max="34" width="39.85546875" customWidth="1"/>
    <col min="35" max="35" width="11.28515625" bestFit="1" customWidth="1"/>
  </cols>
  <sheetData>
    <row r="1" spans="1:21" ht="48" x14ac:dyDescent="0.25">
      <c r="A1" s="16" t="s">
        <v>23</v>
      </c>
      <c r="B1" s="16" t="s">
        <v>50</v>
      </c>
      <c r="C1" s="17" t="s">
        <v>0</v>
      </c>
      <c r="D1" s="17" t="s">
        <v>51</v>
      </c>
      <c r="E1" s="18" t="s">
        <v>52</v>
      </c>
      <c r="F1" s="16" t="s">
        <v>53</v>
      </c>
      <c r="G1" s="16" t="s">
        <v>1</v>
      </c>
      <c r="H1" s="18" t="s">
        <v>54</v>
      </c>
      <c r="I1" s="18" t="s">
        <v>55</v>
      </c>
      <c r="J1" s="19" t="s">
        <v>56</v>
      </c>
      <c r="K1" s="20" t="s">
        <v>57</v>
      </c>
      <c r="L1" s="21" t="s">
        <v>189</v>
      </c>
      <c r="M1" s="22" t="s">
        <v>58</v>
      </c>
      <c r="N1" s="23" t="s">
        <v>59</v>
      </c>
      <c r="O1" s="24" t="s">
        <v>60</v>
      </c>
      <c r="P1" s="24" t="s">
        <v>61</v>
      </c>
      <c r="Q1" s="24" t="s">
        <v>62</v>
      </c>
      <c r="R1" s="23" t="s">
        <v>63</v>
      </c>
      <c r="S1" s="25" t="s">
        <v>64</v>
      </c>
      <c r="T1" s="25" t="s">
        <v>65</v>
      </c>
      <c r="U1" s="25" t="s">
        <v>66</v>
      </c>
    </row>
    <row r="2" spans="1:21" x14ac:dyDescent="0.25">
      <c r="A2" s="1" t="s">
        <v>24</v>
      </c>
      <c r="B2" s="1" t="s">
        <v>67</v>
      </c>
      <c r="C2" s="14">
        <v>45780</v>
      </c>
      <c r="D2" s="1" t="s">
        <v>68</v>
      </c>
      <c r="E2" s="1">
        <v>1</v>
      </c>
      <c r="F2" s="1">
        <v>2</v>
      </c>
      <c r="G2" s="1">
        <v>2</v>
      </c>
      <c r="H2" s="26">
        <v>0.5</v>
      </c>
      <c r="I2" s="26">
        <v>0.54166666666666663</v>
      </c>
      <c r="J2" s="1">
        <f>(I2-H2)*1440</f>
        <v>59.999999999999943</v>
      </c>
      <c r="K2" s="1"/>
      <c r="L2" s="1" t="s">
        <v>69</v>
      </c>
      <c r="M2" s="1" t="s">
        <v>70</v>
      </c>
      <c r="N2" s="1" t="s">
        <v>71</v>
      </c>
      <c r="O2" s="1" t="s">
        <v>71</v>
      </c>
      <c r="P2" s="1" t="s">
        <v>72</v>
      </c>
      <c r="Q2" s="1"/>
      <c r="R2" s="1"/>
      <c r="S2" s="1"/>
      <c r="T2" s="1"/>
      <c r="U2" s="1"/>
    </row>
    <row r="3" spans="1:21" x14ac:dyDescent="0.25">
      <c r="A3" s="1" t="s">
        <v>24</v>
      </c>
      <c r="B3" s="1" t="s">
        <v>67</v>
      </c>
      <c r="C3" s="14">
        <v>45780</v>
      </c>
      <c r="D3" s="27" t="s">
        <v>73</v>
      </c>
      <c r="E3" s="1">
        <v>2</v>
      </c>
      <c r="F3" s="1">
        <v>3</v>
      </c>
      <c r="G3" s="1">
        <v>1</v>
      </c>
      <c r="H3" s="26">
        <v>0.83333333333333337</v>
      </c>
      <c r="I3" s="26">
        <v>0.91666666666666663</v>
      </c>
      <c r="J3" s="1">
        <f t="shared" ref="J3:J66" si="0">(I3-H3)*1440</f>
        <v>119.99999999999989</v>
      </c>
      <c r="K3" s="1"/>
      <c r="L3" s="1" t="s">
        <v>74</v>
      </c>
      <c r="M3" s="1" t="s">
        <v>74</v>
      </c>
      <c r="N3" s="1" t="s">
        <v>75</v>
      </c>
      <c r="O3" s="1" t="s">
        <v>75</v>
      </c>
      <c r="P3" s="1" t="s">
        <v>76</v>
      </c>
      <c r="Q3" s="1"/>
      <c r="R3" s="1"/>
      <c r="S3" s="1"/>
      <c r="T3" s="1"/>
      <c r="U3" s="1"/>
    </row>
    <row r="4" spans="1:21" x14ac:dyDescent="0.25">
      <c r="A4" s="1" t="s">
        <v>24</v>
      </c>
      <c r="B4" s="1" t="s">
        <v>67</v>
      </c>
      <c r="C4" s="14">
        <v>45780</v>
      </c>
      <c r="D4" t="s">
        <v>77</v>
      </c>
      <c r="E4" s="1">
        <v>2</v>
      </c>
      <c r="F4" s="1">
        <v>3</v>
      </c>
      <c r="G4" s="1">
        <v>2</v>
      </c>
      <c r="H4" s="26">
        <v>0.83333333333333337</v>
      </c>
      <c r="I4" s="26">
        <v>0.91666666666666663</v>
      </c>
      <c r="J4" s="1">
        <f t="shared" si="0"/>
        <v>119.99999999999989</v>
      </c>
      <c r="K4" s="1"/>
      <c r="L4" s="1" t="s">
        <v>74</v>
      </c>
      <c r="M4" s="1" t="s">
        <v>74</v>
      </c>
      <c r="N4" s="1" t="s">
        <v>75</v>
      </c>
      <c r="O4" s="1" t="s">
        <v>75</v>
      </c>
      <c r="P4" s="1" t="s">
        <v>76</v>
      </c>
      <c r="Q4" s="1"/>
      <c r="R4" s="1"/>
      <c r="S4" s="1"/>
      <c r="T4" s="1"/>
      <c r="U4" s="1"/>
    </row>
    <row r="5" spans="1:21" x14ac:dyDescent="0.25">
      <c r="A5" s="1" t="s">
        <v>24</v>
      </c>
      <c r="B5" s="1" t="s">
        <v>78</v>
      </c>
      <c r="C5" s="14">
        <v>45783</v>
      </c>
      <c r="D5" s="1" t="s">
        <v>79</v>
      </c>
      <c r="E5" s="1">
        <v>3</v>
      </c>
      <c r="F5" s="1">
        <v>3</v>
      </c>
      <c r="G5" s="1">
        <v>2</v>
      </c>
      <c r="H5" s="26">
        <v>0.25</v>
      </c>
      <c r="I5" s="26">
        <v>0.29166666666666669</v>
      </c>
      <c r="J5" s="1">
        <f t="shared" si="0"/>
        <v>60.000000000000028</v>
      </c>
      <c r="K5" s="1"/>
      <c r="L5" s="28" t="s">
        <v>7</v>
      </c>
      <c r="M5" s="28" t="s">
        <v>7</v>
      </c>
      <c r="N5" s="28" t="s">
        <v>7</v>
      </c>
      <c r="O5" s="1" t="s">
        <v>80</v>
      </c>
      <c r="P5" s="1" t="s">
        <v>80</v>
      </c>
      <c r="Q5" s="1"/>
      <c r="R5" s="1"/>
      <c r="S5" s="1"/>
      <c r="T5" s="1"/>
      <c r="U5" s="1"/>
    </row>
    <row r="6" spans="1:21" x14ac:dyDescent="0.25">
      <c r="A6" s="1" t="s">
        <v>24</v>
      </c>
      <c r="B6" s="1" t="s">
        <v>78</v>
      </c>
      <c r="C6" s="14">
        <v>45784</v>
      </c>
      <c r="D6" s="1" t="s">
        <v>68</v>
      </c>
      <c r="E6" s="1">
        <v>1</v>
      </c>
      <c r="F6" s="1">
        <v>1</v>
      </c>
      <c r="G6" s="1">
        <v>1</v>
      </c>
      <c r="H6" s="26">
        <v>0.29166666666666669</v>
      </c>
      <c r="I6" s="26">
        <v>0.34722222222222227</v>
      </c>
      <c r="J6" s="1">
        <f t="shared" si="0"/>
        <v>80.000000000000028</v>
      </c>
      <c r="K6" s="1"/>
      <c r="L6" s="1" t="s">
        <v>69</v>
      </c>
      <c r="M6" s="1" t="s">
        <v>70</v>
      </c>
      <c r="N6" s="1" t="s">
        <v>81</v>
      </c>
      <c r="O6" s="1" t="s">
        <v>82</v>
      </c>
      <c r="P6" s="1" t="s">
        <v>83</v>
      </c>
      <c r="Q6" s="1"/>
      <c r="R6" s="1"/>
      <c r="S6" s="1"/>
      <c r="T6" s="1"/>
      <c r="U6" s="1"/>
    </row>
    <row r="7" spans="1:21" x14ac:dyDescent="0.25">
      <c r="A7" s="1" t="s">
        <v>24</v>
      </c>
      <c r="B7" s="1" t="s">
        <v>78</v>
      </c>
      <c r="C7" s="14">
        <v>45785</v>
      </c>
      <c r="D7" t="s">
        <v>84</v>
      </c>
      <c r="E7" s="1">
        <v>3</v>
      </c>
      <c r="F7" s="1">
        <v>3</v>
      </c>
      <c r="G7" s="1">
        <v>2</v>
      </c>
      <c r="H7" s="29">
        <v>0.25</v>
      </c>
      <c r="I7" s="29">
        <v>0.29166666666666669</v>
      </c>
      <c r="J7" s="1">
        <f t="shared" si="0"/>
        <v>60.000000000000028</v>
      </c>
      <c r="K7" s="1"/>
      <c r="L7" s="28" t="s">
        <v>7</v>
      </c>
      <c r="M7" s="28" t="s">
        <v>7</v>
      </c>
      <c r="N7" s="28" t="s">
        <v>7</v>
      </c>
      <c r="O7" s="1" t="s">
        <v>80</v>
      </c>
      <c r="P7" s="1" t="s">
        <v>80</v>
      </c>
      <c r="Q7" s="1"/>
      <c r="R7" s="1"/>
      <c r="S7" s="1"/>
      <c r="T7" s="1"/>
      <c r="U7" s="1"/>
    </row>
    <row r="8" spans="1:21" x14ac:dyDescent="0.25">
      <c r="A8" s="1" t="s">
        <v>24</v>
      </c>
      <c r="B8" s="1" t="s">
        <v>78</v>
      </c>
      <c r="C8" s="14">
        <v>45786</v>
      </c>
      <c r="D8" t="s">
        <v>85</v>
      </c>
      <c r="E8" s="1">
        <v>1</v>
      </c>
      <c r="F8" s="1">
        <v>1</v>
      </c>
      <c r="G8" s="1">
        <v>1</v>
      </c>
      <c r="H8" s="29">
        <v>0.5</v>
      </c>
      <c r="I8" s="26">
        <v>0.54166666666666663</v>
      </c>
      <c r="J8" s="1">
        <f t="shared" si="0"/>
        <v>59.999999999999943</v>
      </c>
      <c r="K8" s="1"/>
      <c r="L8" s="28" t="s">
        <v>7</v>
      </c>
      <c r="M8" s="28" t="s">
        <v>7</v>
      </c>
      <c r="N8" s="28" t="s">
        <v>7</v>
      </c>
      <c r="O8" s="1" t="s">
        <v>80</v>
      </c>
      <c r="P8" s="1" t="s">
        <v>86</v>
      </c>
      <c r="Q8" s="1"/>
      <c r="R8" s="1"/>
      <c r="S8" s="1"/>
      <c r="T8" s="1"/>
      <c r="U8" s="1"/>
    </row>
    <row r="9" spans="1:21" x14ac:dyDescent="0.25">
      <c r="A9" s="1" t="s">
        <v>24</v>
      </c>
      <c r="B9" s="1" t="s">
        <v>78</v>
      </c>
      <c r="C9" s="14">
        <v>45786</v>
      </c>
      <c r="D9" t="s">
        <v>85</v>
      </c>
      <c r="E9" s="1">
        <v>1</v>
      </c>
      <c r="F9" s="1">
        <v>1</v>
      </c>
      <c r="G9" s="1">
        <v>2</v>
      </c>
      <c r="H9" s="29">
        <v>0.5</v>
      </c>
      <c r="I9" s="26">
        <v>0.54166666666666663</v>
      </c>
      <c r="J9" s="1">
        <f t="shared" si="0"/>
        <v>59.999999999999943</v>
      </c>
      <c r="K9" s="1"/>
      <c r="L9" s="28" t="s">
        <v>7</v>
      </c>
      <c r="M9" s="28" t="s">
        <v>7</v>
      </c>
      <c r="N9" s="28" t="s">
        <v>7</v>
      </c>
      <c r="O9" s="1" t="s">
        <v>80</v>
      </c>
      <c r="P9" s="1" t="s">
        <v>86</v>
      </c>
      <c r="Q9" s="1"/>
      <c r="R9" s="1"/>
      <c r="S9" s="1"/>
      <c r="T9" s="1"/>
      <c r="U9" s="1"/>
    </row>
    <row r="10" spans="1:21" x14ac:dyDescent="0.25">
      <c r="A10" s="1" t="s">
        <v>24</v>
      </c>
      <c r="B10" s="1" t="s">
        <v>78</v>
      </c>
      <c r="C10" s="14">
        <v>45786</v>
      </c>
      <c r="D10" t="s">
        <v>87</v>
      </c>
      <c r="E10" s="1">
        <v>2</v>
      </c>
      <c r="F10" s="1">
        <v>2</v>
      </c>
      <c r="G10" s="1">
        <v>1</v>
      </c>
      <c r="H10" s="26">
        <v>0.625</v>
      </c>
      <c r="I10" s="29">
        <v>0.64583333333333337</v>
      </c>
      <c r="J10" s="1">
        <f t="shared" si="0"/>
        <v>30.000000000000053</v>
      </c>
      <c r="K10" s="1"/>
      <c r="L10" s="28" t="s">
        <v>7</v>
      </c>
      <c r="M10" s="28" t="s">
        <v>7</v>
      </c>
      <c r="N10" s="28" t="s">
        <v>7</v>
      </c>
      <c r="O10" s="1" t="s">
        <v>80</v>
      </c>
      <c r="P10" s="1" t="s">
        <v>86</v>
      </c>
      <c r="Q10" s="1"/>
      <c r="R10" s="1"/>
      <c r="S10" s="1"/>
      <c r="T10" s="1"/>
      <c r="U10" s="1"/>
    </row>
    <row r="11" spans="1:21" x14ac:dyDescent="0.25">
      <c r="A11" s="1" t="s">
        <v>24</v>
      </c>
      <c r="B11" s="1" t="s">
        <v>78</v>
      </c>
      <c r="C11" s="14">
        <v>45786</v>
      </c>
      <c r="D11" t="s">
        <v>87</v>
      </c>
      <c r="E11" s="1">
        <v>2</v>
      </c>
      <c r="F11" s="1">
        <v>2</v>
      </c>
      <c r="G11" s="1">
        <v>2</v>
      </c>
      <c r="H11" s="26">
        <v>0.625</v>
      </c>
      <c r="I11" s="26">
        <v>0.64583333333333337</v>
      </c>
      <c r="J11" s="1">
        <f t="shared" si="0"/>
        <v>30.000000000000053</v>
      </c>
      <c r="K11" s="1"/>
      <c r="L11" s="28" t="s">
        <v>7</v>
      </c>
      <c r="M11" s="28" t="s">
        <v>7</v>
      </c>
      <c r="N11" s="28" t="s">
        <v>7</v>
      </c>
      <c r="O11" s="1" t="s">
        <v>80</v>
      </c>
      <c r="P11" s="1" t="s">
        <v>86</v>
      </c>
      <c r="Q11" s="1"/>
      <c r="R11" s="1"/>
      <c r="S11" s="1"/>
      <c r="T11" s="1"/>
      <c r="U11" s="1"/>
    </row>
    <row r="12" spans="1:21" x14ac:dyDescent="0.25">
      <c r="A12" s="1" t="s">
        <v>24</v>
      </c>
      <c r="B12" s="1" t="s">
        <v>78</v>
      </c>
      <c r="C12" s="14">
        <v>45787</v>
      </c>
      <c r="D12" t="s">
        <v>88</v>
      </c>
      <c r="E12" s="1">
        <v>3</v>
      </c>
      <c r="F12" s="1">
        <v>3</v>
      </c>
      <c r="G12" s="1">
        <v>1</v>
      </c>
      <c r="H12" s="26">
        <v>0</v>
      </c>
      <c r="I12" s="26">
        <v>8.3333333333333329E-2</v>
      </c>
      <c r="J12" s="1">
        <f t="shared" si="0"/>
        <v>120</v>
      </c>
      <c r="K12" s="1"/>
      <c r="L12" s="1" t="s">
        <v>74</v>
      </c>
      <c r="M12" s="1" t="s">
        <v>74</v>
      </c>
      <c r="N12" s="1" t="s">
        <v>75</v>
      </c>
      <c r="O12" s="1" t="s">
        <v>75</v>
      </c>
      <c r="P12" s="1" t="s">
        <v>76</v>
      </c>
      <c r="Q12" s="1"/>
      <c r="R12" s="1"/>
      <c r="S12" s="1"/>
      <c r="T12" s="1"/>
      <c r="U12" s="1"/>
    </row>
    <row r="13" spans="1:21" x14ac:dyDescent="0.25">
      <c r="A13" s="1" t="s">
        <v>24</v>
      </c>
      <c r="B13" s="1" t="s">
        <v>78</v>
      </c>
      <c r="C13" s="14">
        <v>45787</v>
      </c>
      <c r="D13" t="s">
        <v>89</v>
      </c>
      <c r="E13" s="1">
        <v>3</v>
      </c>
      <c r="F13" s="1">
        <v>3</v>
      </c>
      <c r="G13" s="1">
        <v>2</v>
      </c>
      <c r="H13" s="26">
        <v>0.83333333333333337</v>
      </c>
      <c r="I13" s="26">
        <v>0.91666666666666663</v>
      </c>
      <c r="J13" s="1">
        <f t="shared" si="0"/>
        <v>119.99999999999989</v>
      </c>
      <c r="K13" s="1"/>
      <c r="L13" s="1" t="s">
        <v>74</v>
      </c>
      <c r="M13" s="1" t="s">
        <v>74</v>
      </c>
      <c r="N13" s="1" t="s">
        <v>75</v>
      </c>
      <c r="O13" s="1" t="s">
        <v>75</v>
      </c>
      <c r="P13" s="1" t="s">
        <v>76</v>
      </c>
      <c r="Q13" s="1"/>
      <c r="R13" s="1"/>
      <c r="S13" s="1"/>
      <c r="T13" s="1"/>
      <c r="U13" s="1"/>
    </row>
    <row r="14" spans="1:21" x14ac:dyDescent="0.25">
      <c r="A14" s="1" t="s">
        <v>24</v>
      </c>
      <c r="B14" s="1" t="s">
        <v>90</v>
      </c>
      <c r="C14" s="14">
        <v>45790</v>
      </c>
      <c r="D14" t="s">
        <v>91</v>
      </c>
      <c r="E14" s="1">
        <v>2</v>
      </c>
      <c r="F14" s="1">
        <v>1</v>
      </c>
      <c r="G14" s="1">
        <v>1</v>
      </c>
      <c r="H14" s="26">
        <v>0.29166666666666669</v>
      </c>
      <c r="I14" s="26">
        <v>0.33333333333333331</v>
      </c>
      <c r="J14" s="1">
        <f t="shared" si="0"/>
        <v>59.999999999999943</v>
      </c>
      <c r="K14" s="1"/>
      <c r="L14" s="1" t="s">
        <v>69</v>
      </c>
      <c r="M14" s="1" t="s">
        <v>92</v>
      </c>
      <c r="N14" s="1" t="s">
        <v>93</v>
      </c>
      <c r="O14" s="1" t="s">
        <v>71</v>
      </c>
      <c r="P14" s="1" t="s">
        <v>94</v>
      </c>
      <c r="Q14" s="1"/>
      <c r="R14" s="1"/>
      <c r="S14" s="1"/>
      <c r="T14" s="1"/>
      <c r="U14" s="1"/>
    </row>
    <row r="15" spans="1:21" x14ac:dyDescent="0.25">
      <c r="A15" s="1" t="s">
        <v>24</v>
      </c>
      <c r="B15" s="1" t="s">
        <v>90</v>
      </c>
      <c r="C15" s="14">
        <v>45790</v>
      </c>
      <c r="D15" t="s">
        <v>95</v>
      </c>
      <c r="E15" s="1">
        <v>2</v>
      </c>
      <c r="F15" s="1">
        <v>1</v>
      </c>
      <c r="G15" s="1">
        <v>2</v>
      </c>
      <c r="H15" s="26">
        <v>0.29166666666666669</v>
      </c>
      <c r="I15" s="26">
        <v>0.33333333333333331</v>
      </c>
      <c r="J15" s="1">
        <f t="shared" si="0"/>
        <v>59.999999999999943</v>
      </c>
      <c r="K15" s="1"/>
      <c r="L15" s="1" t="s">
        <v>69</v>
      </c>
      <c r="M15" s="1" t="s">
        <v>92</v>
      </c>
      <c r="N15" s="1" t="s">
        <v>93</v>
      </c>
      <c r="O15" s="1" t="s">
        <v>71</v>
      </c>
      <c r="P15" s="1" t="s">
        <v>94</v>
      </c>
      <c r="Q15" s="1"/>
      <c r="R15" s="1"/>
      <c r="S15" s="1"/>
      <c r="T15" s="1"/>
      <c r="U15" s="1"/>
    </row>
    <row r="16" spans="1:21" x14ac:dyDescent="0.25">
      <c r="A16" s="1" t="s">
        <v>24</v>
      </c>
      <c r="B16" s="1" t="s">
        <v>90</v>
      </c>
      <c r="C16" s="14">
        <v>45790</v>
      </c>
      <c r="D16" t="s">
        <v>96</v>
      </c>
      <c r="E16" s="1">
        <v>3</v>
      </c>
      <c r="F16" s="1">
        <v>2</v>
      </c>
      <c r="G16" s="1">
        <v>2</v>
      </c>
      <c r="H16" s="26">
        <v>0.66666666666666663</v>
      </c>
      <c r="I16" s="26">
        <v>0.70833333333333337</v>
      </c>
      <c r="J16" s="1">
        <f t="shared" si="0"/>
        <v>60.000000000000107</v>
      </c>
      <c r="K16" s="1"/>
      <c r="L16" s="28" t="s">
        <v>7</v>
      </c>
      <c r="M16" s="28" t="s">
        <v>7</v>
      </c>
      <c r="N16" s="28" t="s">
        <v>7</v>
      </c>
      <c r="O16" s="1" t="s">
        <v>80</v>
      </c>
      <c r="P16" s="1" t="s">
        <v>80</v>
      </c>
      <c r="Q16" s="1"/>
      <c r="R16" s="1"/>
      <c r="S16" s="1"/>
      <c r="T16" s="1"/>
      <c r="U16" s="1"/>
    </row>
    <row r="17" spans="1:21" x14ac:dyDescent="0.25">
      <c r="A17" s="1" t="s">
        <v>24</v>
      </c>
      <c r="B17" s="1" t="s">
        <v>90</v>
      </c>
      <c r="C17" s="14">
        <v>45791</v>
      </c>
      <c r="D17" s="30" t="s">
        <v>97</v>
      </c>
      <c r="E17" s="1">
        <v>3</v>
      </c>
      <c r="F17" s="1">
        <v>3</v>
      </c>
      <c r="G17" s="1">
        <v>2</v>
      </c>
      <c r="H17" s="26">
        <v>0.20833333333333334</v>
      </c>
      <c r="I17" s="26">
        <v>0.25</v>
      </c>
      <c r="J17" s="1">
        <f t="shared" si="0"/>
        <v>59.999999999999986</v>
      </c>
      <c r="K17" s="1"/>
      <c r="L17" s="28" t="s">
        <v>7</v>
      </c>
      <c r="M17" s="28" t="s">
        <v>7</v>
      </c>
      <c r="N17" s="28" t="s">
        <v>7</v>
      </c>
      <c r="O17" s="1" t="s">
        <v>80</v>
      </c>
      <c r="P17" s="1" t="s">
        <v>80</v>
      </c>
      <c r="Q17" s="1"/>
      <c r="R17" s="1"/>
      <c r="S17" s="1"/>
      <c r="T17" s="1"/>
      <c r="U17" s="1"/>
    </row>
    <row r="18" spans="1:21" x14ac:dyDescent="0.25">
      <c r="A18" s="1" t="s">
        <v>24</v>
      </c>
      <c r="B18" s="1" t="s">
        <v>90</v>
      </c>
      <c r="C18" s="14">
        <v>45792</v>
      </c>
      <c r="D18" t="s">
        <v>91</v>
      </c>
      <c r="E18" s="1">
        <v>2</v>
      </c>
      <c r="F18" s="1">
        <v>1</v>
      </c>
      <c r="G18" s="1">
        <v>1</v>
      </c>
      <c r="H18" s="26">
        <v>0.29166666666666669</v>
      </c>
      <c r="I18" s="29">
        <v>0.33333333333333331</v>
      </c>
      <c r="J18" s="1">
        <f t="shared" si="0"/>
        <v>59.999999999999943</v>
      </c>
      <c r="K18" s="1"/>
      <c r="L18" s="28" t="s">
        <v>7</v>
      </c>
      <c r="M18" s="28" t="s">
        <v>7</v>
      </c>
      <c r="N18" s="28" t="s">
        <v>7</v>
      </c>
      <c r="O18" s="1" t="s">
        <v>80</v>
      </c>
      <c r="P18" s="1" t="s">
        <v>80</v>
      </c>
      <c r="Q18" s="1"/>
      <c r="R18" s="1"/>
      <c r="S18" s="1"/>
      <c r="T18" s="1"/>
      <c r="U18" s="1"/>
    </row>
    <row r="19" spans="1:21" x14ac:dyDescent="0.25">
      <c r="A19" s="1" t="s">
        <v>24</v>
      </c>
      <c r="B19" s="1" t="s">
        <v>90</v>
      </c>
      <c r="C19" s="14">
        <v>45793</v>
      </c>
      <c r="D19" t="s">
        <v>98</v>
      </c>
      <c r="E19" s="1">
        <v>2</v>
      </c>
      <c r="F19" s="1">
        <v>1</v>
      </c>
      <c r="G19" s="1">
        <v>1</v>
      </c>
      <c r="H19" s="29">
        <v>0.45833333333333331</v>
      </c>
      <c r="I19" s="29">
        <v>0.5</v>
      </c>
      <c r="J19" s="1">
        <f t="shared" si="0"/>
        <v>60.000000000000028</v>
      </c>
      <c r="K19" s="1"/>
      <c r="L19" s="28" t="s">
        <v>7</v>
      </c>
      <c r="M19" s="28" t="s">
        <v>7</v>
      </c>
      <c r="N19" s="28" t="s">
        <v>7</v>
      </c>
      <c r="O19" s="1" t="s">
        <v>80</v>
      </c>
      <c r="P19" s="1" t="s">
        <v>86</v>
      </c>
      <c r="Q19" s="1"/>
      <c r="R19" s="1"/>
      <c r="S19" s="1"/>
      <c r="T19" s="1"/>
      <c r="U19" s="1"/>
    </row>
    <row r="20" spans="1:21" x14ac:dyDescent="0.25">
      <c r="A20" s="1" t="s">
        <v>24</v>
      </c>
      <c r="B20" s="1" t="s">
        <v>90</v>
      </c>
      <c r="C20" s="14">
        <v>45793</v>
      </c>
      <c r="D20" s="30" t="s">
        <v>99</v>
      </c>
      <c r="E20" s="1">
        <v>2</v>
      </c>
      <c r="F20" s="1">
        <v>1</v>
      </c>
      <c r="G20" s="1">
        <v>2</v>
      </c>
      <c r="H20" s="26">
        <v>0.45833333333333331</v>
      </c>
      <c r="I20" s="26">
        <v>0.5</v>
      </c>
      <c r="J20" s="1">
        <f t="shared" si="0"/>
        <v>60.000000000000028</v>
      </c>
      <c r="K20" s="1"/>
      <c r="L20" s="28" t="s">
        <v>7</v>
      </c>
      <c r="M20" s="28" t="s">
        <v>7</v>
      </c>
      <c r="N20" s="28" t="s">
        <v>7</v>
      </c>
      <c r="O20" s="1" t="s">
        <v>80</v>
      </c>
      <c r="P20" s="1" t="s">
        <v>86</v>
      </c>
      <c r="Q20" s="1"/>
      <c r="R20" s="1"/>
      <c r="S20" s="1"/>
      <c r="T20" s="1"/>
      <c r="U20" s="1"/>
    </row>
    <row r="21" spans="1:21" x14ac:dyDescent="0.25">
      <c r="A21" s="1" t="s">
        <v>24</v>
      </c>
      <c r="B21" s="1" t="s">
        <v>90</v>
      </c>
      <c r="C21" s="14">
        <v>45793</v>
      </c>
      <c r="D21" t="s">
        <v>98</v>
      </c>
      <c r="E21" s="1">
        <v>3</v>
      </c>
      <c r="F21" s="1">
        <v>2</v>
      </c>
      <c r="G21" s="1">
        <v>1</v>
      </c>
      <c r="H21" s="26">
        <v>0.625</v>
      </c>
      <c r="I21" s="29">
        <v>0.64583333333333337</v>
      </c>
      <c r="J21" s="1">
        <f t="shared" si="0"/>
        <v>30.000000000000053</v>
      </c>
      <c r="K21" s="1"/>
      <c r="L21" s="28" t="s">
        <v>7</v>
      </c>
      <c r="M21" s="28" t="s">
        <v>7</v>
      </c>
      <c r="N21" s="28" t="s">
        <v>7</v>
      </c>
      <c r="O21" s="1" t="s">
        <v>80</v>
      </c>
      <c r="P21" s="1" t="s">
        <v>86</v>
      </c>
      <c r="Q21" s="1"/>
      <c r="R21" s="1"/>
      <c r="S21" s="1"/>
      <c r="T21" s="1"/>
      <c r="U21" s="1"/>
    </row>
    <row r="22" spans="1:21" x14ac:dyDescent="0.25">
      <c r="A22" s="1" t="s">
        <v>24</v>
      </c>
      <c r="B22" s="1" t="s">
        <v>90</v>
      </c>
      <c r="C22" s="14">
        <v>45793</v>
      </c>
      <c r="D22" s="30" t="s">
        <v>99</v>
      </c>
      <c r="E22" s="1">
        <v>3</v>
      </c>
      <c r="F22" s="1">
        <v>2</v>
      </c>
      <c r="G22" s="1">
        <v>2</v>
      </c>
      <c r="H22" s="26">
        <v>0.625</v>
      </c>
      <c r="I22" s="26">
        <v>0.64583333333333337</v>
      </c>
      <c r="J22" s="1">
        <f t="shared" si="0"/>
        <v>30.000000000000053</v>
      </c>
      <c r="K22" s="1"/>
      <c r="L22" s="28" t="s">
        <v>7</v>
      </c>
      <c r="M22" s="28" t="s">
        <v>7</v>
      </c>
      <c r="N22" s="28" t="s">
        <v>7</v>
      </c>
      <c r="O22" s="1" t="s">
        <v>80</v>
      </c>
      <c r="P22" s="1" t="s">
        <v>86</v>
      </c>
      <c r="Q22" s="1"/>
      <c r="R22" s="1"/>
      <c r="S22" s="1"/>
      <c r="T22" s="1"/>
      <c r="U22" s="1"/>
    </row>
    <row r="23" spans="1:21" x14ac:dyDescent="0.25">
      <c r="A23" s="1" t="s">
        <v>24</v>
      </c>
      <c r="B23" s="1" t="s">
        <v>90</v>
      </c>
      <c r="C23" s="14">
        <v>45794</v>
      </c>
      <c r="D23" s="1" t="s">
        <v>98</v>
      </c>
      <c r="E23" s="1">
        <v>1</v>
      </c>
      <c r="F23" s="1">
        <v>3</v>
      </c>
      <c r="G23" s="1">
        <v>1</v>
      </c>
      <c r="H23" s="26">
        <v>0.875</v>
      </c>
      <c r="I23" s="26">
        <v>0.95833333333333337</v>
      </c>
      <c r="J23" s="1">
        <f t="shared" si="0"/>
        <v>120.00000000000006</v>
      </c>
      <c r="K23" s="1"/>
      <c r="L23" s="1" t="s">
        <v>74</v>
      </c>
      <c r="M23" s="1" t="s">
        <v>74</v>
      </c>
      <c r="N23" s="1" t="s">
        <v>75</v>
      </c>
      <c r="O23" s="1" t="s">
        <v>75</v>
      </c>
      <c r="P23" s="1" t="s">
        <v>76</v>
      </c>
      <c r="Q23" s="1"/>
      <c r="R23" s="1"/>
      <c r="S23" s="1"/>
      <c r="T23" s="1"/>
      <c r="U23" s="1"/>
    </row>
    <row r="24" spans="1:21" x14ac:dyDescent="0.25">
      <c r="A24" s="1" t="s">
        <v>24</v>
      </c>
      <c r="B24" s="1" t="s">
        <v>90</v>
      </c>
      <c r="C24" s="14">
        <v>45794</v>
      </c>
      <c r="D24" s="1" t="s">
        <v>100</v>
      </c>
      <c r="E24" s="1">
        <v>1</v>
      </c>
      <c r="F24" s="1">
        <v>3</v>
      </c>
      <c r="G24" s="1">
        <v>2</v>
      </c>
      <c r="H24" s="26">
        <v>0.875</v>
      </c>
      <c r="I24" s="26">
        <v>0.95833333333333337</v>
      </c>
      <c r="J24" s="1">
        <f t="shared" si="0"/>
        <v>120.00000000000006</v>
      </c>
      <c r="K24" s="1"/>
      <c r="L24" s="1" t="s">
        <v>74</v>
      </c>
      <c r="M24" s="1" t="s">
        <v>74</v>
      </c>
      <c r="N24" s="1" t="s">
        <v>75</v>
      </c>
      <c r="O24" s="1" t="s">
        <v>75</v>
      </c>
      <c r="P24" s="1" t="s">
        <v>76</v>
      </c>
      <c r="Q24" s="1"/>
      <c r="R24" s="1"/>
      <c r="S24" s="1"/>
      <c r="T24" s="1"/>
      <c r="U24" s="1"/>
    </row>
    <row r="25" spans="1:21" x14ac:dyDescent="0.25">
      <c r="A25" s="1" t="s">
        <v>24</v>
      </c>
      <c r="B25" s="1" t="s">
        <v>101</v>
      </c>
      <c r="C25" s="14">
        <v>45796</v>
      </c>
      <c r="D25" t="s">
        <v>102</v>
      </c>
      <c r="E25" s="1">
        <v>1</v>
      </c>
      <c r="F25" s="1">
        <v>2</v>
      </c>
      <c r="G25" s="1">
        <v>2</v>
      </c>
      <c r="H25" s="26">
        <v>0.75</v>
      </c>
      <c r="I25" s="26">
        <v>0.79166666666666663</v>
      </c>
      <c r="J25" s="1">
        <f t="shared" si="0"/>
        <v>59.999999999999943</v>
      </c>
      <c r="K25" s="1"/>
      <c r="L25" s="28" t="s">
        <v>7</v>
      </c>
      <c r="M25" s="28" t="s">
        <v>7</v>
      </c>
      <c r="N25" s="28" t="s">
        <v>7</v>
      </c>
      <c r="O25" s="1" t="s">
        <v>80</v>
      </c>
      <c r="P25" s="1" t="s">
        <v>80</v>
      </c>
      <c r="Q25" s="1"/>
      <c r="R25" s="1"/>
      <c r="S25" s="1"/>
      <c r="T25" s="1"/>
      <c r="U25" s="1"/>
    </row>
    <row r="26" spans="1:21" x14ac:dyDescent="0.25">
      <c r="A26" s="1" t="s">
        <v>24</v>
      </c>
      <c r="B26" s="1" t="s">
        <v>101</v>
      </c>
      <c r="C26" s="14">
        <v>45797</v>
      </c>
      <c r="D26" s="1" t="s">
        <v>98</v>
      </c>
      <c r="E26" s="1">
        <v>1</v>
      </c>
      <c r="F26" s="1">
        <v>2</v>
      </c>
      <c r="G26" s="1">
        <v>1</v>
      </c>
      <c r="H26" s="26">
        <v>0.625</v>
      </c>
      <c r="I26" s="31">
        <v>0.6875</v>
      </c>
      <c r="J26" s="1">
        <f t="shared" si="0"/>
        <v>90</v>
      </c>
      <c r="K26" s="1"/>
      <c r="L26" s="1" t="s">
        <v>69</v>
      </c>
      <c r="M26" s="1" t="s">
        <v>70</v>
      </c>
      <c r="N26" s="1" t="s">
        <v>71</v>
      </c>
      <c r="O26" s="1" t="s">
        <v>71</v>
      </c>
      <c r="P26" s="1" t="s">
        <v>103</v>
      </c>
      <c r="Q26" s="1"/>
      <c r="R26" s="1" t="s">
        <v>104</v>
      </c>
      <c r="S26" s="1"/>
      <c r="T26" s="1"/>
      <c r="U26" s="1"/>
    </row>
    <row r="27" spans="1:21" x14ac:dyDescent="0.25">
      <c r="A27" s="1" t="s">
        <v>24</v>
      </c>
      <c r="B27" s="1" t="s">
        <v>101</v>
      </c>
      <c r="C27" s="14">
        <v>45797</v>
      </c>
      <c r="D27" t="s">
        <v>105</v>
      </c>
      <c r="E27" s="1">
        <v>1</v>
      </c>
      <c r="F27" s="1">
        <v>2</v>
      </c>
      <c r="G27" s="1">
        <v>2</v>
      </c>
      <c r="H27" s="26">
        <v>0.625</v>
      </c>
      <c r="I27" s="31">
        <v>0.6875</v>
      </c>
      <c r="J27" s="1">
        <f t="shared" si="0"/>
        <v>90</v>
      </c>
      <c r="K27" s="1"/>
      <c r="L27" s="1" t="s">
        <v>69</v>
      </c>
      <c r="M27" s="1" t="s">
        <v>70</v>
      </c>
      <c r="N27" s="1" t="s">
        <v>71</v>
      </c>
      <c r="O27" s="1" t="s">
        <v>71</v>
      </c>
      <c r="P27" s="1" t="s">
        <v>103</v>
      </c>
      <c r="Q27" s="1"/>
      <c r="R27" s="1" t="s">
        <v>104</v>
      </c>
      <c r="S27" s="1"/>
      <c r="T27" s="1"/>
      <c r="U27" s="1"/>
    </row>
    <row r="28" spans="1:21" x14ac:dyDescent="0.25">
      <c r="A28" s="1" t="s">
        <v>24</v>
      </c>
      <c r="B28" s="1" t="s">
        <v>101</v>
      </c>
      <c r="C28" s="14">
        <v>45798</v>
      </c>
      <c r="D28" t="s">
        <v>105</v>
      </c>
      <c r="E28" s="1">
        <v>1</v>
      </c>
      <c r="F28" s="1">
        <v>2</v>
      </c>
      <c r="G28" s="1">
        <v>2</v>
      </c>
      <c r="H28" s="26">
        <v>0.79166666666666663</v>
      </c>
      <c r="I28" s="26">
        <v>0.83333333333333337</v>
      </c>
      <c r="J28" s="1">
        <f t="shared" si="0"/>
        <v>60.000000000000107</v>
      </c>
      <c r="K28" s="1"/>
      <c r="L28" s="28" t="s">
        <v>7</v>
      </c>
      <c r="M28" s="28" t="s">
        <v>7</v>
      </c>
      <c r="N28" s="28" t="s">
        <v>7</v>
      </c>
      <c r="O28" s="1" t="s">
        <v>80</v>
      </c>
      <c r="P28" s="1" t="s">
        <v>80</v>
      </c>
      <c r="Q28" s="1"/>
      <c r="R28" s="1"/>
      <c r="S28" s="1" t="s">
        <v>106</v>
      </c>
      <c r="T28" s="1"/>
      <c r="U28" s="1"/>
    </row>
    <row r="29" spans="1:21" x14ac:dyDescent="0.25">
      <c r="A29" s="1" t="s">
        <v>24</v>
      </c>
      <c r="B29" s="1" t="s">
        <v>101</v>
      </c>
      <c r="C29" s="14">
        <v>45798</v>
      </c>
      <c r="D29" t="s">
        <v>107</v>
      </c>
      <c r="E29" s="1">
        <v>2</v>
      </c>
      <c r="F29" s="1">
        <v>3</v>
      </c>
      <c r="G29" s="1">
        <v>2</v>
      </c>
      <c r="H29" s="26">
        <v>0.16666666666666666</v>
      </c>
      <c r="I29" s="26">
        <v>0.20833333333333334</v>
      </c>
      <c r="J29" s="1">
        <f t="shared" si="0"/>
        <v>60.000000000000028</v>
      </c>
      <c r="K29" s="1"/>
      <c r="L29" s="28" t="s">
        <v>7</v>
      </c>
      <c r="M29" s="28" t="s">
        <v>7</v>
      </c>
      <c r="N29" s="28" t="s">
        <v>7</v>
      </c>
      <c r="O29" s="1" t="s">
        <v>80</v>
      </c>
      <c r="P29" s="1" t="s">
        <v>80</v>
      </c>
      <c r="Q29" s="1"/>
      <c r="R29" s="1"/>
      <c r="S29" s="1" t="s">
        <v>108</v>
      </c>
      <c r="T29" s="1"/>
      <c r="U29" s="1"/>
    </row>
    <row r="30" spans="1:21" x14ac:dyDescent="0.25">
      <c r="A30" s="1" t="s">
        <v>24</v>
      </c>
      <c r="B30" s="1" t="s">
        <v>101</v>
      </c>
      <c r="C30" s="14">
        <v>45800</v>
      </c>
      <c r="D30" t="s">
        <v>109</v>
      </c>
      <c r="E30" s="1">
        <v>3</v>
      </c>
      <c r="F30" s="1">
        <v>1</v>
      </c>
      <c r="G30" s="1">
        <v>1</v>
      </c>
      <c r="H30" s="26">
        <v>0.45833333333333331</v>
      </c>
      <c r="I30" s="26">
        <v>0.5</v>
      </c>
      <c r="J30" s="1">
        <f t="shared" si="0"/>
        <v>60.000000000000028</v>
      </c>
      <c r="K30" s="1"/>
      <c r="L30" s="28" t="s">
        <v>7</v>
      </c>
      <c r="M30" s="28" t="s">
        <v>7</v>
      </c>
      <c r="N30" s="28" t="s">
        <v>7</v>
      </c>
      <c r="O30" s="1" t="s">
        <v>80</v>
      </c>
      <c r="P30" s="1" t="s">
        <v>86</v>
      </c>
      <c r="Q30" s="1"/>
      <c r="R30" s="1"/>
      <c r="S30" s="1"/>
      <c r="T30" s="1"/>
      <c r="U30" s="1"/>
    </row>
    <row r="31" spans="1:21" x14ac:dyDescent="0.25">
      <c r="A31" s="1" t="s">
        <v>24</v>
      </c>
      <c r="B31" s="1" t="s">
        <v>101</v>
      </c>
      <c r="C31" s="14">
        <v>45800</v>
      </c>
      <c r="D31" t="s">
        <v>107</v>
      </c>
      <c r="E31" s="1">
        <v>3</v>
      </c>
      <c r="F31" s="1">
        <v>1</v>
      </c>
      <c r="G31" s="1">
        <v>2</v>
      </c>
      <c r="H31" s="26">
        <v>0.375</v>
      </c>
      <c r="I31" s="26">
        <v>0.41666666666666669</v>
      </c>
      <c r="J31" s="1">
        <f t="shared" si="0"/>
        <v>60.000000000000028</v>
      </c>
      <c r="K31" s="1"/>
      <c r="L31" s="28" t="s">
        <v>7</v>
      </c>
      <c r="M31" s="28" t="s">
        <v>7</v>
      </c>
      <c r="N31" s="28" t="s">
        <v>7</v>
      </c>
      <c r="O31" s="1" t="s">
        <v>80</v>
      </c>
      <c r="P31" s="1" t="s">
        <v>80</v>
      </c>
      <c r="Q31" s="1"/>
      <c r="R31" s="1"/>
      <c r="S31" s="1" t="s">
        <v>110</v>
      </c>
      <c r="T31" s="1"/>
      <c r="U31" s="1"/>
    </row>
    <row r="32" spans="1:21" x14ac:dyDescent="0.25">
      <c r="A32" s="1" t="s">
        <v>24</v>
      </c>
      <c r="B32" s="1" t="s">
        <v>101</v>
      </c>
      <c r="C32" s="14">
        <v>45800</v>
      </c>
      <c r="D32" t="s">
        <v>107</v>
      </c>
      <c r="E32" s="1">
        <v>3</v>
      </c>
      <c r="F32" s="1">
        <v>1</v>
      </c>
      <c r="G32" s="1">
        <v>2</v>
      </c>
      <c r="H32" s="26">
        <v>0.45833333333333331</v>
      </c>
      <c r="I32" s="26">
        <v>0.5</v>
      </c>
      <c r="J32" s="1">
        <f t="shared" si="0"/>
        <v>60.000000000000028</v>
      </c>
      <c r="K32" s="1"/>
      <c r="L32" s="28" t="s">
        <v>7</v>
      </c>
      <c r="M32" s="28" t="s">
        <v>7</v>
      </c>
      <c r="N32" s="28" t="s">
        <v>7</v>
      </c>
      <c r="O32" s="1" t="s">
        <v>80</v>
      </c>
      <c r="P32" s="1" t="s">
        <v>86</v>
      </c>
      <c r="Q32" s="1"/>
      <c r="R32" s="1"/>
      <c r="S32" s="1"/>
      <c r="T32" s="1"/>
      <c r="U32" s="1"/>
    </row>
    <row r="33" spans="1:21" x14ac:dyDescent="0.25">
      <c r="A33" s="1" t="s">
        <v>24</v>
      </c>
      <c r="B33" s="1" t="s">
        <v>101</v>
      </c>
      <c r="C33" s="14">
        <v>45800</v>
      </c>
      <c r="D33" t="s">
        <v>109</v>
      </c>
      <c r="E33" s="1">
        <v>1</v>
      </c>
      <c r="F33" s="1">
        <v>2</v>
      </c>
      <c r="G33" s="1">
        <v>1</v>
      </c>
      <c r="H33" s="29">
        <v>0.625</v>
      </c>
      <c r="I33" s="26">
        <v>0.64583333333333337</v>
      </c>
      <c r="J33" s="1">
        <f t="shared" si="0"/>
        <v>30.000000000000053</v>
      </c>
      <c r="L33" s="28" t="s">
        <v>7</v>
      </c>
      <c r="M33" s="28" t="s">
        <v>7</v>
      </c>
      <c r="N33" s="28" t="s">
        <v>7</v>
      </c>
      <c r="O33" s="1" t="s">
        <v>80</v>
      </c>
      <c r="P33" s="1" t="s">
        <v>86</v>
      </c>
      <c r="Q33" s="1"/>
      <c r="R33" s="1"/>
      <c r="S33" s="1"/>
      <c r="T33" s="1"/>
      <c r="U33" s="1"/>
    </row>
    <row r="34" spans="1:21" x14ac:dyDescent="0.25">
      <c r="A34" s="1" t="s">
        <v>24</v>
      </c>
      <c r="B34" s="1" t="s">
        <v>101</v>
      </c>
      <c r="C34" s="14">
        <v>45800</v>
      </c>
      <c r="D34" t="s">
        <v>102</v>
      </c>
      <c r="E34" s="1">
        <v>1</v>
      </c>
      <c r="F34" s="1">
        <v>2</v>
      </c>
      <c r="G34" s="1">
        <v>2</v>
      </c>
      <c r="H34" s="29">
        <v>0.625</v>
      </c>
      <c r="I34" s="26">
        <v>0.64583333333333337</v>
      </c>
      <c r="J34" s="1">
        <f t="shared" si="0"/>
        <v>30.000000000000053</v>
      </c>
      <c r="K34" s="1"/>
      <c r="L34" s="28" t="s">
        <v>7</v>
      </c>
      <c r="M34" s="28" t="s">
        <v>7</v>
      </c>
      <c r="N34" s="28" t="s">
        <v>7</v>
      </c>
      <c r="O34" s="1" t="s">
        <v>80</v>
      </c>
      <c r="P34" s="1" t="s">
        <v>86</v>
      </c>
      <c r="Q34" s="1"/>
      <c r="R34" s="1"/>
      <c r="S34" s="1"/>
      <c r="T34" s="1"/>
      <c r="U34" s="1"/>
    </row>
    <row r="35" spans="1:21" x14ac:dyDescent="0.25">
      <c r="A35" s="1" t="s">
        <v>24</v>
      </c>
      <c r="B35" s="1" t="s">
        <v>101</v>
      </c>
      <c r="C35" s="14">
        <v>45800</v>
      </c>
      <c r="D35" t="s">
        <v>102</v>
      </c>
      <c r="E35" s="1">
        <v>2</v>
      </c>
      <c r="F35" s="1">
        <v>3</v>
      </c>
      <c r="G35" s="1">
        <v>2</v>
      </c>
      <c r="H35" s="26">
        <v>0.25</v>
      </c>
      <c r="I35" s="26">
        <v>0.29166666666666669</v>
      </c>
      <c r="J35" s="1">
        <f t="shared" si="0"/>
        <v>60.000000000000028</v>
      </c>
      <c r="L35" s="28" t="s">
        <v>7</v>
      </c>
      <c r="M35" s="28" t="s">
        <v>7</v>
      </c>
      <c r="N35" s="28" t="s">
        <v>7</v>
      </c>
      <c r="O35" s="1" t="s">
        <v>80</v>
      </c>
      <c r="P35" s="1" t="s">
        <v>80</v>
      </c>
      <c r="S35" t="s">
        <v>111</v>
      </c>
    </row>
    <row r="36" spans="1:21" x14ac:dyDescent="0.25">
      <c r="A36" s="1" t="s">
        <v>24</v>
      </c>
      <c r="B36" s="1" t="s">
        <v>101</v>
      </c>
      <c r="C36" s="14">
        <v>45801</v>
      </c>
      <c r="D36" t="s">
        <v>111</v>
      </c>
      <c r="E36" s="1">
        <v>1</v>
      </c>
      <c r="F36" s="1">
        <v>2</v>
      </c>
      <c r="G36" s="1">
        <v>2</v>
      </c>
      <c r="H36" s="26">
        <v>0.54166666666666663</v>
      </c>
      <c r="I36" s="26">
        <v>0.58333333333333337</v>
      </c>
      <c r="J36" s="1">
        <f t="shared" si="0"/>
        <v>60.000000000000107</v>
      </c>
      <c r="L36" s="28" t="s">
        <v>7</v>
      </c>
      <c r="M36" s="28" t="s">
        <v>7</v>
      </c>
      <c r="N36" s="28" t="s">
        <v>7</v>
      </c>
      <c r="O36" s="1" t="s">
        <v>80</v>
      </c>
      <c r="P36" s="1" t="s">
        <v>80</v>
      </c>
      <c r="S36" t="s">
        <v>105</v>
      </c>
    </row>
    <row r="37" spans="1:21" x14ac:dyDescent="0.25">
      <c r="A37" s="1" t="s">
        <v>24</v>
      </c>
      <c r="B37" s="1" t="s">
        <v>101</v>
      </c>
      <c r="C37" s="14">
        <v>45801</v>
      </c>
      <c r="D37" t="s">
        <v>109</v>
      </c>
      <c r="E37" s="1">
        <v>2</v>
      </c>
      <c r="F37" s="1">
        <v>3</v>
      </c>
      <c r="G37" s="1">
        <v>1</v>
      </c>
      <c r="H37" s="26">
        <v>0.83333333333333337</v>
      </c>
      <c r="I37" s="26">
        <v>0.91666666666666663</v>
      </c>
      <c r="J37" s="1">
        <f t="shared" si="0"/>
        <v>119.99999999999989</v>
      </c>
      <c r="L37" s="1" t="s">
        <v>74</v>
      </c>
      <c r="M37" s="1" t="s">
        <v>74</v>
      </c>
      <c r="N37" s="1" t="s">
        <v>75</v>
      </c>
      <c r="O37" s="1" t="s">
        <v>75</v>
      </c>
      <c r="P37" s="1" t="s">
        <v>76</v>
      </c>
    </row>
    <row r="38" spans="1:21" x14ac:dyDescent="0.25">
      <c r="A38" s="1" t="s">
        <v>24</v>
      </c>
      <c r="B38" s="1" t="s">
        <v>101</v>
      </c>
      <c r="C38" s="14">
        <v>45801</v>
      </c>
      <c r="D38" t="s">
        <v>105</v>
      </c>
      <c r="E38" s="1">
        <v>2</v>
      </c>
      <c r="F38" s="1">
        <v>3</v>
      </c>
      <c r="G38" s="1">
        <v>2</v>
      </c>
      <c r="H38" s="26">
        <v>0.83333333333333337</v>
      </c>
      <c r="I38" s="26">
        <v>0.91666666666666663</v>
      </c>
      <c r="J38" s="1">
        <f t="shared" si="0"/>
        <v>119.99999999999989</v>
      </c>
      <c r="L38" s="1" t="s">
        <v>74</v>
      </c>
      <c r="M38" s="1" t="s">
        <v>74</v>
      </c>
      <c r="N38" s="1" t="s">
        <v>75</v>
      </c>
      <c r="O38" s="1" t="s">
        <v>75</v>
      </c>
      <c r="P38" s="1" t="s">
        <v>76</v>
      </c>
    </row>
    <row r="39" spans="1:21" x14ac:dyDescent="0.25">
      <c r="A39" s="1" t="s">
        <v>24</v>
      </c>
      <c r="B39" s="1" t="s">
        <v>34</v>
      </c>
      <c r="C39" s="14">
        <v>45804</v>
      </c>
      <c r="D39" t="s">
        <v>105</v>
      </c>
      <c r="E39" s="1">
        <v>3</v>
      </c>
      <c r="F39" s="1">
        <v>3</v>
      </c>
      <c r="G39" s="1">
        <v>2</v>
      </c>
      <c r="H39" s="26">
        <v>0.20833333333333334</v>
      </c>
      <c r="I39" s="26">
        <v>0.25</v>
      </c>
      <c r="J39" s="1">
        <f t="shared" si="0"/>
        <v>59.999999999999986</v>
      </c>
      <c r="L39" s="28" t="s">
        <v>7</v>
      </c>
      <c r="M39" s="28" t="s">
        <v>7</v>
      </c>
      <c r="N39" s="28" t="s">
        <v>7</v>
      </c>
      <c r="O39" s="1" t="s">
        <v>80</v>
      </c>
      <c r="P39" s="1" t="s">
        <v>80</v>
      </c>
      <c r="S39" t="s">
        <v>112</v>
      </c>
    </row>
    <row r="40" spans="1:21" x14ac:dyDescent="0.25">
      <c r="A40" s="1" t="s">
        <v>24</v>
      </c>
      <c r="B40" s="1" t="s">
        <v>34</v>
      </c>
      <c r="C40" s="14">
        <v>45805</v>
      </c>
      <c r="D40" t="s">
        <v>109</v>
      </c>
      <c r="E40" s="1">
        <v>1</v>
      </c>
      <c r="F40" s="1">
        <v>1</v>
      </c>
      <c r="G40" s="1">
        <v>1</v>
      </c>
      <c r="H40" s="26">
        <v>0.29166666666666669</v>
      </c>
      <c r="I40" s="26">
        <v>0.33333333333333331</v>
      </c>
      <c r="J40" s="1">
        <f t="shared" si="0"/>
        <v>59.999999999999943</v>
      </c>
      <c r="L40" s="28" t="s">
        <v>7</v>
      </c>
      <c r="M40" s="28" t="s">
        <v>7</v>
      </c>
      <c r="N40" s="28" t="s">
        <v>7</v>
      </c>
      <c r="O40" s="1" t="s">
        <v>80</v>
      </c>
      <c r="P40" s="1" t="s">
        <v>80</v>
      </c>
      <c r="S40" t="s">
        <v>113</v>
      </c>
    </row>
    <row r="41" spans="1:21" x14ac:dyDescent="0.25">
      <c r="A41" s="1" t="s">
        <v>24</v>
      </c>
      <c r="B41" s="1" t="s">
        <v>34</v>
      </c>
      <c r="C41" s="14">
        <v>45805</v>
      </c>
      <c r="D41" t="s">
        <v>114</v>
      </c>
      <c r="E41" s="1">
        <v>3</v>
      </c>
      <c r="F41" s="1">
        <v>3</v>
      </c>
      <c r="G41" s="1">
        <v>2</v>
      </c>
      <c r="H41" s="26">
        <v>0.125</v>
      </c>
      <c r="I41" s="26">
        <v>0.16666666666666666</v>
      </c>
      <c r="J41" s="1">
        <f t="shared" si="0"/>
        <v>59.999999999999986</v>
      </c>
      <c r="L41" s="28" t="s">
        <v>7</v>
      </c>
      <c r="M41" s="28" t="s">
        <v>7</v>
      </c>
      <c r="N41" s="28" t="s">
        <v>7</v>
      </c>
      <c r="O41" s="1" t="s">
        <v>80</v>
      </c>
      <c r="P41" s="1" t="s">
        <v>80</v>
      </c>
      <c r="S41" t="s">
        <v>105</v>
      </c>
    </row>
    <row r="42" spans="1:21" x14ac:dyDescent="0.25">
      <c r="A42" s="1" t="s">
        <v>24</v>
      </c>
      <c r="B42" s="1" t="s">
        <v>34</v>
      </c>
      <c r="C42" s="14">
        <v>45805</v>
      </c>
      <c r="D42" t="s">
        <v>91</v>
      </c>
      <c r="E42" s="1">
        <v>3</v>
      </c>
      <c r="F42" s="1">
        <v>3</v>
      </c>
      <c r="G42" s="1">
        <v>1</v>
      </c>
      <c r="H42" s="26">
        <v>0.20833333333333334</v>
      </c>
      <c r="I42" s="26">
        <v>0.29166666666666669</v>
      </c>
      <c r="J42" s="1">
        <f t="shared" si="0"/>
        <v>120.00000000000001</v>
      </c>
      <c r="L42" s="1" t="s">
        <v>74</v>
      </c>
      <c r="M42" s="1" t="s">
        <v>74</v>
      </c>
      <c r="N42" s="1" t="s">
        <v>75</v>
      </c>
      <c r="O42" s="1" t="s">
        <v>75</v>
      </c>
      <c r="P42" s="1" t="s">
        <v>76</v>
      </c>
    </row>
    <row r="43" spans="1:21" x14ac:dyDescent="0.25">
      <c r="A43" s="1" t="s">
        <v>24</v>
      </c>
      <c r="B43" s="1" t="s">
        <v>34</v>
      </c>
      <c r="C43" s="14">
        <v>45805</v>
      </c>
      <c r="D43" t="s">
        <v>105</v>
      </c>
      <c r="E43" s="1">
        <v>3</v>
      </c>
      <c r="F43" s="1">
        <v>3</v>
      </c>
      <c r="G43" s="1">
        <v>2</v>
      </c>
      <c r="H43" s="26">
        <v>0.20833333333333334</v>
      </c>
      <c r="I43" s="26">
        <v>0.29166666666666669</v>
      </c>
      <c r="J43" s="1">
        <f t="shared" si="0"/>
        <v>120.00000000000001</v>
      </c>
      <c r="L43" s="1" t="s">
        <v>74</v>
      </c>
      <c r="M43" s="1" t="s">
        <v>74</v>
      </c>
      <c r="N43" s="1" t="s">
        <v>75</v>
      </c>
      <c r="O43" s="1" t="s">
        <v>75</v>
      </c>
      <c r="P43" s="1" t="s">
        <v>76</v>
      </c>
    </row>
    <row r="44" spans="1:21" x14ac:dyDescent="0.25">
      <c r="A44" s="1" t="s">
        <v>24</v>
      </c>
      <c r="B44" s="1" t="s">
        <v>34</v>
      </c>
      <c r="C44" s="14">
        <v>45807</v>
      </c>
      <c r="D44" t="s">
        <v>91</v>
      </c>
      <c r="E44" s="1">
        <v>1</v>
      </c>
      <c r="F44" s="1">
        <v>1</v>
      </c>
      <c r="G44" s="1">
        <v>1</v>
      </c>
      <c r="H44" s="29">
        <v>0.5</v>
      </c>
      <c r="I44" s="26">
        <v>0.54166666666666663</v>
      </c>
      <c r="J44" s="1">
        <f t="shared" si="0"/>
        <v>59.999999999999943</v>
      </c>
      <c r="L44" s="28" t="s">
        <v>7</v>
      </c>
      <c r="M44" s="28" t="s">
        <v>7</v>
      </c>
      <c r="N44" s="28" t="s">
        <v>7</v>
      </c>
      <c r="O44" s="1" t="s">
        <v>80</v>
      </c>
      <c r="P44" s="1" t="s">
        <v>86</v>
      </c>
    </row>
    <row r="45" spans="1:21" x14ac:dyDescent="0.25">
      <c r="A45" s="1" t="s">
        <v>24</v>
      </c>
      <c r="B45" s="1" t="s">
        <v>34</v>
      </c>
      <c r="C45" s="14">
        <v>45807</v>
      </c>
      <c r="D45" t="s">
        <v>105</v>
      </c>
      <c r="E45" s="1">
        <v>1</v>
      </c>
      <c r="F45" s="1">
        <v>1</v>
      </c>
      <c r="G45" s="1">
        <v>2</v>
      </c>
      <c r="H45" s="29">
        <v>0.5</v>
      </c>
      <c r="I45" s="26">
        <v>0.54166666666666663</v>
      </c>
      <c r="J45" s="1">
        <f t="shared" si="0"/>
        <v>59.999999999999943</v>
      </c>
      <c r="L45" s="28" t="s">
        <v>7</v>
      </c>
      <c r="M45" s="28" t="s">
        <v>7</v>
      </c>
      <c r="N45" s="28" t="s">
        <v>7</v>
      </c>
      <c r="O45" s="1" t="s">
        <v>80</v>
      </c>
      <c r="P45" s="1" t="s">
        <v>86</v>
      </c>
    </row>
    <row r="46" spans="1:21" x14ac:dyDescent="0.25">
      <c r="A46" s="1" t="s">
        <v>24</v>
      </c>
      <c r="B46" s="1" t="s">
        <v>34</v>
      </c>
      <c r="C46" s="14">
        <v>45807</v>
      </c>
      <c r="D46" t="s">
        <v>91</v>
      </c>
      <c r="E46" s="1">
        <v>2</v>
      </c>
      <c r="F46" s="1">
        <v>2</v>
      </c>
      <c r="G46" s="1">
        <v>1</v>
      </c>
      <c r="H46" s="26">
        <v>0.625</v>
      </c>
      <c r="I46" s="26">
        <v>0.64583333333333337</v>
      </c>
      <c r="J46" s="1">
        <f t="shared" si="0"/>
        <v>30.000000000000053</v>
      </c>
      <c r="L46" s="28" t="s">
        <v>7</v>
      </c>
      <c r="M46" s="28" t="s">
        <v>7</v>
      </c>
      <c r="N46" s="28" t="s">
        <v>7</v>
      </c>
      <c r="O46" s="1" t="s">
        <v>80</v>
      </c>
      <c r="P46" s="1" t="s">
        <v>86</v>
      </c>
    </row>
    <row r="47" spans="1:21" x14ac:dyDescent="0.25">
      <c r="A47" s="1" t="s">
        <v>24</v>
      </c>
      <c r="B47" s="1" t="s">
        <v>34</v>
      </c>
      <c r="C47" s="14">
        <v>45807</v>
      </c>
      <c r="D47" t="s">
        <v>105</v>
      </c>
      <c r="E47" s="1">
        <v>2</v>
      </c>
      <c r="F47" s="1">
        <v>2</v>
      </c>
      <c r="G47" s="1">
        <v>2</v>
      </c>
      <c r="H47" s="26">
        <v>0.625</v>
      </c>
      <c r="I47" s="26">
        <v>0.64583333333333337</v>
      </c>
      <c r="J47" s="1">
        <f t="shared" si="0"/>
        <v>30.000000000000053</v>
      </c>
      <c r="L47" s="28" t="s">
        <v>7</v>
      </c>
      <c r="M47" s="28" t="s">
        <v>7</v>
      </c>
      <c r="N47" s="28" t="s">
        <v>7</v>
      </c>
      <c r="O47" s="1" t="s">
        <v>80</v>
      </c>
      <c r="P47" s="1" t="s">
        <v>86</v>
      </c>
    </row>
    <row r="48" spans="1:21" x14ac:dyDescent="0.25">
      <c r="A48" s="1" t="s">
        <v>24</v>
      </c>
      <c r="B48" s="1" t="s">
        <v>34</v>
      </c>
      <c r="C48" s="14">
        <v>45807</v>
      </c>
      <c r="D48" t="s">
        <v>105</v>
      </c>
      <c r="E48" s="1">
        <v>3</v>
      </c>
      <c r="F48" s="1">
        <v>3</v>
      </c>
      <c r="G48" s="1">
        <v>2</v>
      </c>
      <c r="H48" s="29">
        <v>0.25</v>
      </c>
      <c r="I48" s="26">
        <v>0.29166666666666669</v>
      </c>
      <c r="J48" s="1">
        <f t="shared" si="0"/>
        <v>60.000000000000028</v>
      </c>
      <c r="L48" s="28" t="s">
        <v>7</v>
      </c>
      <c r="M48" s="28" t="s">
        <v>7</v>
      </c>
      <c r="N48" s="28" t="s">
        <v>7</v>
      </c>
      <c r="O48" s="1" t="s">
        <v>80</v>
      </c>
      <c r="P48" s="1" t="s">
        <v>80</v>
      </c>
      <c r="S48" s="1" t="s">
        <v>108</v>
      </c>
    </row>
    <row r="49" spans="1:19" x14ac:dyDescent="0.25">
      <c r="A49" s="1" t="s">
        <v>24</v>
      </c>
      <c r="B49" s="1" t="s">
        <v>34</v>
      </c>
      <c r="C49" s="14">
        <v>45808</v>
      </c>
      <c r="D49" t="s">
        <v>91</v>
      </c>
      <c r="E49" s="1">
        <v>3</v>
      </c>
      <c r="F49" s="1">
        <v>3</v>
      </c>
      <c r="G49" s="1">
        <v>1</v>
      </c>
      <c r="H49" s="26">
        <v>0.83333333333333337</v>
      </c>
      <c r="I49" s="26">
        <v>0.91666666666666663</v>
      </c>
      <c r="J49" s="1">
        <f t="shared" si="0"/>
        <v>119.99999999999989</v>
      </c>
      <c r="L49" s="1" t="s">
        <v>74</v>
      </c>
      <c r="M49" s="1" t="s">
        <v>74</v>
      </c>
      <c r="N49" s="1" t="s">
        <v>75</v>
      </c>
      <c r="O49" s="1" t="s">
        <v>75</v>
      </c>
      <c r="P49" s="1" t="s">
        <v>76</v>
      </c>
    </row>
    <row r="50" spans="1:19" x14ac:dyDescent="0.25">
      <c r="A50" s="1" t="s">
        <v>24</v>
      </c>
      <c r="B50" s="1" t="s">
        <v>34</v>
      </c>
      <c r="C50" s="14">
        <v>45808</v>
      </c>
      <c r="D50" t="s">
        <v>115</v>
      </c>
      <c r="E50" s="1">
        <v>3</v>
      </c>
      <c r="F50" s="1">
        <v>3</v>
      </c>
      <c r="G50" s="1">
        <v>2</v>
      </c>
      <c r="H50" s="26">
        <v>0.83333333333333337</v>
      </c>
      <c r="I50" s="26">
        <v>0.91666666666666663</v>
      </c>
      <c r="J50" s="1">
        <f t="shared" si="0"/>
        <v>119.99999999999989</v>
      </c>
      <c r="L50" s="1" t="s">
        <v>74</v>
      </c>
      <c r="M50" s="1" t="s">
        <v>74</v>
      </c>
      <c r="N50" s="1" t="s">
        <v>75</v>
      </c>
      <c r="O50" s="1" t="s">
        <v>75</v>
      </c>
      <c r="P50" s="1" t="s">
        <v>76</v>
      </c>
    </row>
    <row r="51" spans="1:19" x14ac:dyDescent="0.25">
      <c r="A51" s="1" t="s">
        <v>30</v>
      </c>
      <c r="B51" s="1" t="s">
        <v>35</v>
      </c>
      <c r="C51" s="14">
        <v>45811</v>
      </c>
      <c r="D51" t="s">
        <v>105</v>
      </c>
      <c r="E51" s="1">
        <v>2</v>
      </c>
      <c r="F51" s="1">
        <v>1</v>
      </c>
      <c r="G51" s="1">
        <v>2</v>
      </c>
      <c r="H51" s="26">
        <v>0.29166666666666669</v>
      </c>
      <c r="I51" s="26">
        <v>0.33333333333333331</v>
      </c>
      <c r="J51" s="1">
        <f t="shared" si="0"/>
        <v>59.999999999999943</v>
      </c>
      <c r="L51" s="28" t="s">
        <v>7</v>
      </c>
      <c r="M51" s="28" t="s">
        <v>7</v>
      </c>
      <c r="N51" s="28" t="s">
        <v>7</v>
      </c>
      <c r="O51" s="1" t="s">
        <v>80</v>
      </c>
      <c r="P51" s="1" t="s">
        <v>80</v>
      </c>
      <c r="S51" t="s">
        <v>116</v>
      </c>
    </row>
    <row r="52" spans="1:19" x14ac:dyDescent="0.25">
      <c r="A52" s="1" t="s">
        <v>30</v>
      </c>
      <c r="B52" s="1" t="s">
        <v>35</v>
      </c>
      <c r="C52" s="14">
        <v>45812</v>
      </c>
      <c r="D52" t="s">
        <v>109</v>
      </c>
      <c r="E52" s="1">
        <v>1</v>
      </c>
      <c r="F52" s="1">
        <v>3</v>
      </c>
      <c r="G52" s="1">
        <v>1</v>
      </c>
      <c r="H52" s="26">
        <v>0.20833333333333334</v>
      </c>
      <c r="I52" s="26">
        <v>0.29166666666666669</v>
      </c>
      <c r="J52" s="1">
        <f t="shared" si="0"/>
        <v>120.00000000000001</v>
      </c>
      <c r="L52" s="1" t="s">
        <v>74</v>
      </c>
      <c r="M52" s="1" t="s">
        <v>74</v>
      </c>
      <c r="N52" s="1" t="s">
        <v>75</v>
      </c>
      <c r="O52" s="1" t="s">
        <v>75</v>
      </c>
      <c r="P52" s="1" t="s">
        <v>76</v>
      </c>
    </row>
    <row r="53" spans="1:19" x14ac:dyDescent="0.25">
      <c r="A53" s="1" t="s">
        <v>30</v>
      </c>
      <c r="B53" s="1" t="s">
        <v>35</v>
      </c>
      <c r="C53" s="14">
        <v>45812</v>
      </c>
      <c r="D53" t="s">
        <v>117</v>
      </c>
      <c r="E53" s="1">
        <v>1</v>
      </c>
      <c r="F53" s="1">
        <v>3</v>
      </c>
      <c r="G53" s="1">
        <v>2</v>
      </c>
      <c r="H53" s="26">
        <v>0.20833333333333334</v>
      </c>
      <c r="I53" s="26">
        <v>0.29166666666666669</v>
      </c>
      <c r="J53" s="1">
        <f t="shared" si="0"/>
        <v>120.00000000000001</v>
      </c>
      <c r="L53" s="1" t="s">
        <v>74</v>
      </c>
      <c r="M53" s="1" t="s">
        <v>74</v>
      </c>
      <c r="N53" s="1" t="s">
        <v>75</v>
      </c>
      <c r="O53" s="1" t="s">
        <v>75</v>
      </c>
      <c r="P53" s="1" t="s">
        <v>76</v>
      </c>
    </row>
    <row r="54" spans="1:19" x14ac:dyDescent="0.25">
      <c r="A54" s="1" t="s">
        <v>30</v>
      </c>
      <c r="B54" s="1" t="s">
        <v>31</v>
      </c>
      <c r="C54" s="14">
        <v>45817</v>
      </c>
      <c r="D54" t="s">
        <v>109</v>
      </c>
      <c r="E54" s="1">
        <v>1</v>
      </c>
      <c r="F54" s="1">
        <v>2</v>
      </c>
      <c r="G54" s="1">
        <v>1</v>
      </c>
      <c r="H54" s="26">
        <v>0.75</v>
      </c>
      <c r="I54" s="26">
        <v>0.85416666666666663</v>
      </c>
      <c r="J54" s="1">
        <f t="shared" si="0"/>
        <v>149.99999999999994</v>
      </c>
      <c r="L54" s="1" t="s">
        <v>69</v>
      </c>
      <c r="M54" s="1" t="s">
        <v>118</v>
      </c>
      <c r="N54" s="1" t="s">
        <v>119</v>
      </c>
      <c r="O54" s="1" t="s">
        <v>120</v>
      </c>
      <c r="P54" s="1" t="s">
        <v>121</v>
      </c>
    </row>
    <row r="55" spans="1:19" x14ac:dyDescent="0.25">
      <c r="A55" s="1" t="s">
        <v>30</v>
      </c>
      <c r="B55" s="1" t="s">
        <v>31</v>
      </c>
      <c r="C55" s="14">
        <v>45817</v>
      </c>
      <c r="D55" t="s">
        <v>117</v>
      </c>
      <c r="E55" s="1">
        <v>1</v>
      </c>
      <c r="F55" s="1">
        <v>2</v>
      </c>
      <c r="G55" s="1">
        <v>2</v>
      </c>
      <c r="H55" s="26">
        <v>0.66666666666666663</v>
      </c>
      <c r="I55" s="26">
        <v>0.70833333333333337</v>
      </c>
      <c r="J55" s="1">
        <f t="shared" si="0"/>
        <v>60.000000000000107</v>
      </c>
      <c r="L55" s="28" t="s">
        <v>7</v>
      </c>
      <c r="M55" s="28" t="s">
        <v>7</v>
      </c>
      <c r="N55" s="28" t="s">
        <v>7</v>
      </c>
      <c r="O55" s="1" t="s">
        <v>80</v>
      </c>
      <c r="P55" s="1" t="s">
        <v>80</v>
      </c>
      <c r="S55" t="s">
        <v>122</v>
      </c>
    </row>
    <row r="56" spans="1:19" x14ac:dyDescent="0.25">
      <c r="A56" s="1" t="s">
        <v>30</v>
      </c>
      <c r="B56" s="1" t="s">
        <v>31</v>
      </c>
      <c r="C56" s="14">
        <v>45817</v>
      </c>
      <c r="D56" t="s">
        <v>122</v>
      </c>
      <c r="E56" s="1">
        <v>1</v>
      </c>
      <c r="F56" s="1">
        <v>2</v>
      </c>
      <c r="G56" s="1">
        <v>2</v>
      </c>
      <c r="H56" s="26">
        <v>0.75</v>
      </c>
      <c r="I56" s="26">
        <v>0.85416666666666663</v>
      </c>
      <c r="J56" s="1">
        <f t="shared" si="0"/>
        <v>149.99999999999994</v>
      </c>
      <c r="L56" s="1" t="s">
        <v>69</v>
      </c>
      <c r="M56" s="1" t="s">
        <v>118</v>
      </c>
      <c r="N56" s="1" t="s">
        <v>119</v>
      </c>
      <c r="O56" s="1" t="s">
        <v>120</v>
      </c>
      <c r="P56" s="1" t="s">
        <v>121</v>
      </c>
    </row>
    <row r="57" spans="1:19" x14ac:dyDescent="0.25">
      <c r="A57" s="1" t="s">
        <v>30</v>
      </c>
      <c r="B57" s="1" t="s">
        <v>31</v>
      </c>
      <c r="C57" s="14">
        <v>45818</v>
      </c>
      <c r="D57" t="s">
        <v>122</v>
      </c>
      <c r="E57" s="1">
        <v>1</v>
      </c>
      <c r="F57" s="1">
        <v>1</v>
      </c>
      <c r="G57" s="1">
        <v>2</v>
      </c>
      <c r="H57" s="26">
        <v>0.33333333333333331</v>
      </c>
      <c r="I57" s="26">
        <v>0.375</v>
      </c>
      <c r="J57" s="1">
        <f t="shared" si="0"/>
        <v>60.000000000000028</v>
      </c>
      <c r="L57" s="28" t="s">
        <v>7</v>
      </c>
      <c r="M57" s="28" t="s">
        <v>7</v>
      </c>
      <c r="N57" s="28" t="s">
        <v>7</v>
      </c>
      <c r="O57" s="1" t="s">
        <v>80</v>
      </c>
      <c r="P57" s="1" t="s">
        <v>80</v>
      </c>
      <c r="S57" t="s">
        <v>123</v>
      </c>
    </row>
    <row r="58" spans="1:19" x14ac:dyDescent="0.25">
      <c r="A58" s="1" t="s">
        <v>30</v>
      </c>
      <c r="B58" s="1" t="s">
        <v>31</v>
      </c>
      <c r="C58" s="14">
        <v>45822</v>
      </c>
      <c r="D58" s="30" t="s">
        <v>124</v>
      </c>
      <c r="E58" s="1">
        <v>1</v>
      </c>
      <c r="F58" s="1">
        <v>2</v>
      </c>
      <c r="G58" s="1">
        <v>2</v>
      </c>
      <c r="H58" s="26">
        <v>0.58333333333333337</v>
      </c>
      <c r="I58" s="26">
        <v>0.625</v>
      </c>
      <c r="J58" s="1">
        <f t="shared" si="0"/>
        <v>59.999999999999943</v>
      </c>
      <c r="L58" s="28" t="s">
        <v>7</v>
      </c>
      <c r="M58" s="28" t="s">
        <v>7</v>
      </c>
      <c r="N58" s="28" t="s">
        <v>7</v>
      </c>
      <c r="O58" s="1" t="s">
        <v>80</v>
      </c>
      <c r="P58" s="1" t="s">
        <v>80</v>
      </c>
      <c r="S58" s="30" t="s">
        <v>125</v>
      </c>
    </row>
    <row r="59" spans="1:19" x14ac:dyDescent="0.25">
      <c r="A59" s="1" t="s">
        <v>30</v>
      </c>
      <c r="B59" s="1" t="s">
        <v>31</v>
      </c>
      <c r="C59" s="14">
        <v>45822</v>
      </c>
      <c r="D59" t="s">
        <v>98</v>
      </c>
      <c r="E59" s="1">
        <v>2</v>
      </c>
      <c r="F59" s="1">
        <v>3</v>
      </c>
      <c r="G59" s="1">
        <v>1</v>
      </c>
      <c r="H59" s="26">
        <v>0.83333333333333337</v>
      </c>
      <c r="I59" s="26">
        <v>0.91666666666666663</v>
      </c>
      <c r="J59" s="1">
        <f t="shared" si="0"/>
        <v>119.99999999999989</v>
      </c>
      <c r="L59" s="1" t="s">
        <v>74</v>
      </c>
      <c r="M59" s="1" t="s">
        <v>74</v>
      </c>
      <c r="N59" s="1" t="s">
        <v>75</v>
      </c>
      <c r="O59" s="1" t="s">
        <v>75</v>
      </c>
      <c r="P59" s="1" t="s">
        <v>76</v>
      </c>
    </row>
    <row r="60" spans="1:19" x14ac:dyDescent="0.25">
      <c r="A60" s="1" t="s">
        <v>30</v>
      </c>
      <c r="B60" s="1" t="s">
        <v>31</v>
      </c>
      <c r="C60" s="14">
        <v>45822</v>
      </c>
      <c r="D60" s="32" t="s">
        <v>125</v>
      </c>
      <c r="E60" s="1">
        <v>2</v>
      </c>
      <c r="F60" s="1">
        <v>3</v>
      </c>
      <c r="G60" s="1">
        <v>2</v>
      </c>
      <c r="H60" s="26">
        <v>0.83333333333333337</v>
      </c>
      <c r="I60" s="26">
        <v>0.91666666666666663</v>
      </c>
      <c r="J60" s="1">
        <f t="shared" si="0"/>
        <v>119.99999999999989</v>
      </c>
      <c r="L60" s="1" t="s">
        <v>74</v>
      </c>
      <c r="M60" s="1" t="s">
        <v>74</v>
      </c>
      <c r="N60" s="1" t="s">
        <v>75</v>
      </c>
      <c r="O60" s="1" t="s">
        <v>75</v>
      </c>
      <c r="P60" s="1" t="s">
        <v>76</v>
      </c>
    </row>
    <row r="61" spans="1:19" x14ac:dyDescent="0.25">
      <c r="A61" s="1" t="s">
        <v>30</v>
      </c>
      <c r="B61" s="1" t="s">
        <v>25</v>
      </c>
      <c r="C61" s="14">
        <v>45824</v>
      </c>
      <c r="D61" s="32" t="s">
        <v>125</v>
      </c>
      <c r="E61" s="1">
        <v>1</v>
      </c>
      <c r="F61" s="1">
        <v>1</v>
      </c>
      <c r="G61" s="1">
        <v>2</v>
      </c>
      <c r="H61" s="26">
        <v>0.5</v>
      </c>
      <c r="I61" s="26">
        <v>0.54166666666666663</v>
      </c>
      <c r="J61" s="1">
        <f t="shared" si="0"/>
        <v>59.999999999999943</v>
      </c>
      <c r="L61" s="28" t="s">
        <v>7</v>
      </c>
      <c r="M61" s="28" t="s">
        <v>7</v>
      </c>
      <c r="N61" s="28" t="s">
        <v>7</v>
      </c>
      <c r="O61" s="1" t="s">
        <v>80</v>
      </c>
      <c r="P61" s="1" t="s">
        <v>80</v>
      </c>
      <c r="S61" s="30" t="s">
        <v>126</v>
      </c>
    </row>
    <row r="62" spans="1:19" x14ac:dyDescent="0.25">
      <c r="A62" s="1" t="s">
        <v>30</v>
      </c>
      <c r="B62" s="1" t="s">
        <v>25</v>
      </c>
      <c r="C62" s="14">
        <v>45827</v>
      </c>
      <c r="D62" s="30" t="s">
        <v>127</v>
      </c>
      <c r="E62" s="1">
        <v>2</v>
      </c>
      <c r="F62" s="1">
        <v>2</v>
      </c>
      <c r="G62" s="1">
        <v>2</v>
      </c>
      <c r="H62" s="26">
        <v>0.75</v>
      </c>
      <c r="I62" s="26">
        <v>0.79166666666666663</v>
      </c>
      <c r="J62" s="1">
        <f t="shared" si="0"/>
        <v>59.999999999999943</v>
      </c>
      <c r="L62" s="28" t="s">
        <v>7</v>
      </c>
      <c r="M62" s="28" t="s">
        <v>7</v>
      </c>
      <c r="N62" s="28" t="s">
        <v>7</v>
      </c>
      <c r="O62" s="1" t="s">
        <v>80</v>
      </c>
      <c r="P62" s="1" t="s">
        <v>80</v>
      </c>
      <c r="S62" s="32" t="s">
        <v>128</v>
      </c>
    </row>
    <row r="63" spans="1:19" x14ac:dyDescent="0.25">
      <c r="A63" s="1" t="s">
        <v>30</v>
      </c>
      <c r="B63" s="1" t="s">
        <v>25</v>
      </c>
      <c r="C63" s="14">
        <v>45827</v>
      </c>
      <c r="D63" s="32" t="s">
        <v>128</v>
      </c>
      <c r="E63" s="1">
        <v>2</v>
      </c>
      <c r="F63" s="1">
        <v>2</v>
      </c>
      <c r="G63" s="1">
        <v>2</v>
      </c>
      <c r="H63" s="26">
        <v>0.79166666666666663</v>
      </c>
      <c r="I63" s="26">
        <v>0.95833333333333337</v>
      </c>
      <c r="J63" s="1">
        <f t="shared" si="0"/>
        <v>240.00000000000011</v>
      </c>
      <c r="L63" s="1" t="s">
        <v>5</v>
      </c>
      <c r="M63" s="1" t="s">
        <v>5</v>
      </c>
      <c r="N63" s="28" t="s">
        <v>129</v>
      </c>
      <c r="O63" s="1" t="s">
        <v>130</v>
      </c>
      <c r="P63" s="1" t="s">
        <v>94</v>
      </c>
    </row>
    <row r="64" spans="1:19" x14ac:dyDescent="0.25">
      <c r="A64" s="1" t="s">
        <v>30</v>
      </c>
      <c r="B64" s="1" t="s">
        <v>25</v>
      </c>
      <c r="C64" s="14">
        <v>45827</v>
      </c>
      <c r="D64" s="32" t="s">
        <v>128</v>
      </c>
      <c r="E64" s="1">
        <v>3</v>
      </c>
      <c r="F64" s="1">
        <v>3</v>
      </c>
      <c r="G64" s="1">
        <v>2</v>
      </c>
      <c r="H64" s="26">
        <v>0.95833333333333337</v>
      </c>
      <c r="I64" s="26">
        <v>0.29166666666666669</v>
      </c>
      <c r="J64" s="1">
        <v>480</v>
      </c>
      <c r="L64" s="1" t="s">
        <v>5</v>
      </c>
      <c r="M64" s="1" t="s">
        <v>5</v>
      </c>
      <c r="N64" s="28" t="s">
        <v>129</v>
      </c>
      <c r="O64" s="1" t="s">
        <v>130</v>
      </c>
      <c r="P64" s="1" t="s">
        <v>94</v>
      </c>
    </row>
    <row r="65" spans="1:19" x14ac:dyDescent="0.25">
      <c r="A65" s="1" t="s">
        <v>30</v>
      </c>
      <c r="B65" s="1" t="s">
        <v>25</v>
      </c>
      <c r="C65" s="14">
        <v>45828</v>
      </c>
      <c r="D65" s="1" t="s">
        <v>98</v>
      </c>
      <c r="E65" s="1">
        <v>2</v>
      </c>
      <c r="F65" s="1">
        <v>1</v>
      </c>
      <c r="G65" s="1">
        <v>1</v>
      </c>
      <c r="H65" s="26">
        <v>0.33333333333333331</v>
      </c>
      <c r="I65" s="26">
        <v>0.39583333333333331</v>
      </c>
      <c r="J65" s="1">
        <f t="shared" si="0"/>
        <v>90</v>
      </c>
      <c r="L65" s="1" t="s">
        <v>69</v>
      </c>
      <c r="M65" s="1" t="s">
        <v>70</v>
      </c>
      <c r="N65" s="1" t="s">
        <v>81</v>
      </c>
      <c r="O65" s="1" t="s">
        <v>82</v>
      </c>
      <c r="P65" s="1" t="s">
        <v>131</v>
      </c>
    </row>
    <row r="66" spans="1:19" x14ac:dyDescent="0.25">
      <c r="A66" s="1" t="s">
        <v>30</v>
      </c>
      <c r="B66" s="1" t="s">
        <v>25</v>
      </c>
      <c r="C66" s="14">
        <v>45828</v>
      </c>
      <c r="D66" s="1" t="s">
        <v>98</v>
      </c>
      <c r="E66" s="1">
        <v>2</v>
      </c>
      <c r="F66" s="1">
        <v>1</v>
      </c>
      <c r="G66" s="1">
        <v>1</v>
      </c>
      <c r="H66" s="26">
        <v>0.45833333333333331</v>
      </c>
      <c r="I66" s="26">
        <v>0.5</v>
      </c>
      <c r="J66" s="1">
        <f t="shared" si="0"/>
        <v>60.000000000000028</v>
      </c>
      <c r="L66" s="28" t="s">
        <v>7</v>
      </c>
      <c r="M66" s="28" t="s">
        <v>7</v>
      </c>
      <c r="N66" s="28" t="s">
        <v>7</v>
      </c>
      <c r="O66" s="1" t="s">
        <v>80</v>
      </c>
      <c r="P66" s="1" t="s">
        <v>86</v>
      </c>
    </row>
    <row r="67" spans="1:19" x14ac:dyDescent="0.25">
      <c r="A67" s="1" t="s">
        <v>30</v>
      </c>
      <c r="B67" s="1" t="s">
        <v>25</v>
      </c>
      <c r="C67" s="14">
        <v>45828</v>
      </c>
      <c r="D67" s="32" t="s">
        <v>128</v>
      </c>
      <c r="E67" s="1">
        <v>2</v>
      </c>
      <c r="F67" s="1">
        <v>1</v>
      </c>
      <c r="G67" s="1">
        <v>2</v>
      </c>
      <c r="H67" s="26">
        <v>0.45833333333333331</v>
      </c>
      <c r="I67" s="26">
        <v>0.5</v>
      </c>
      <c r="J67" s="1">
        <f t="shared" ref="J67:J130" si="1">(I67-H67)*1440</f>
        <v>60.000000000000028</v>
      </c>
      <c r="L67" s="28" t="s">
        <v>7</v>
      </c>
      <c r="M67" s="28" t="s">
        <v>7</v>
      </c>
      <c r="N67" s="28" t="s">
        <v>7</v>
      </c>
      <c r="O67" s="1" t="s">
        <v>80</v>
      </c>
      <c r="P67" s="1" t="s">
        <v>86</v>
      </c>
    </row>
    <row r="68" spans="1:19" x14ac:dyDescent="0.25">
      <c r="A68" s="1" t="s">
        <v>30</v>
      </c>
      <c r="B68" s="1" t="s">
        <v>25</v>
      </c>
      <c r="C68" s="14">
        <v>45828</v>
      </c>
      <c r="D68" s="1" t="s">
        <v>98</v>
      </c>
      <c r="E68" s="1">
        <v>3</v>
      </c>
      <c r="F68" s="1">
        <v>2</v>
      </c>
      <c r="G68" s="1">
        <v>1</v>
      </c>
      <c r="H68" s="26">
        <v>0.625</v>
      </c>
      <c r="I68" s="26">
        <v>0.64583333333333337</v>
      </c>
      <c r="J68" s="1">
        <f t="shared" si="1"/>
        <v>30.000000000000053</v>
      </c>
      <c r="L68" s="28" t="s">
        <v>7</v>
      </c>
      <c r="M68" s="28" t="s">
        <v>7</v>
      </c>
      <c r="N68" s="28" t="s">
        <v>7</v>
      </c>
      <c r="O68" s="1" t="s">
        <v>80</v>
      </c>
      <c r="P68" s="1" t="s">
        <v>86</v>
      </c>
    </row>
    <row r="69" spans="1:19" x14ac:dyDescent="0.25">
      <c r="A69" s="1" t="s">
        <v>30</v>
      </c>
      <c r="B69" s="1" t="s">
        <v>25</v>
      </c>
      <c r="C69" s="14">
        <v>45828</v>
      </c>
      <c r="D69" s="32" t="s">
        <v>128</v>
      </c>
      <c r="E69" s="1">
        <v>3</v>
      </c>
      <c r="F69" s="1">
        <v>2</v>
      </c>
      <c r="G69" s="1">
        <v>2</v>
      </c>
      <c r="H69" s="26">
        <v>0.625</v>
      </c>
      <c r="I69" s="26">
        <v>0.64583333333333337</v>
      </c>
      <c r="J69" s="1">
        <f t="shared" si="1"/>
        <v>30.000000000000053</v>
      </c>
      <c r="L69" s="28" t="s">
        <v>7</v>
      </c>
      <c r="M69" s="28" t="s">
        <v>7</v>
      </c>
      <c r="N69" s="28" t="s">
        <v>7</v>
      </c>
      <c r="O69" s="1" t="s">
        <v>80</v>
      </c>
      <c r="P69" s="1" t="s">
        <v>86</v>
      </c>
    </row>
    <row r="70" spans="1:19" x14ac:dyDescent="0.25">
      <c r="A70" s="1" t="s">
        <v>30</v>
      </c>
      <c r="B70" s="1" t="s">
        <v>25</v>
      </c>
      <c r="C70" s="14">
        <v>45829</v>
      </c>
      <c r="D70" s="1" t="s">
        <v>98</v>
      </c>
      <c r="E70" s="1">
        <v>3</v>
      </c>
      <c r="F70" s="1">
        <v>1</v>
      </c>
      <c r="G70" s="1">
        <v>1</v>
      </c>
      <c r="H70" s="26">
        <v>0.375</v>
      </c>
      <c r="I70" s="26">
        <v>0.41666666666666669</v>
      </c>
      <c r="J70" s="1">
        <f t="shared" si="1"/>
        <v>60.000000000000028</v>
      </c>
      <c r="L70" s="28" t="s">
        <v>7</v>
      </c>
      <c r="M70" s="28" t="s">
        <v>7</v>
      </c>
      <c r="N70" s="28" t="s">
        <v>7</v>
      </c>
      <c r="O70" s="1" t="s">
        <v>80</v>
      </c>
      <c r="P70" s="1" t="s">
        <v>80</v>
      </c>
      <c r="S70" t="s">
        <v>85</v>
      </c>
    </row>
    <row r="71" spans="1:19" x14ac:dyDescent="0.25">
      <c r="A71" s="1" t="s">
        <v>30</v>
      </c>
      <c r="B71" s="1" t="s">
        <v>25</v>
      </c>
      <c r="C71" s="14">
        <v>45829</v>
      </c>
      <c r="D71" s="1" t="s">
        <v>98</v>
      </c>
      <c r="E71" s="1">
        <v>1</v>
      </c>
      <c r="F71" s="1">
        <v>3</v>
      </c>
      <c r="G71" s="1">
        <v>1</v>
      </c>
      <c r="H71" s="26">
        <v>0.20833333333333334</v>
      </c>
      <c r="I71" s="26">
        <v>0.29166666666666669</v>
      </c>
      <c r="J71" s="1">
        <f t="shared" si="1"/>
        <v>120.00000000000001</v>
      </c>
      <c r="L71" s="1" t="s">
        <v>74</v>
      </c>
      <c r="M71" s="1" t="s">
        <v>74</v>
      </c>
      <c r="N71" s="1" t="s">
        <v>75</v>
      </c>
      <c r="O71" s="1" t="s">
        <v>75</v>
      </c>
      <c r="P71" s="1" t="s">
        <v>76</v>
      </c>
    </row>
    <row r="72" spans="1:19" x14ac:dyDescent="0.25">
      <c r="A72" s="1" t="s">
        <v>30</v>
      </c>
      <c r="B72" s="1" t="s">
        <v>25</v>
      </c>
      <c r="C72" s="14">
        <v>45829</v>
      </c>
      <c r="D72" s="32" t="s">
        <v>128</v>
      </c>
      <c r="E72" s="1">
        <v>1</v>
      </c>
      <c r="F72" s="1">
        <v>3</v>
      </c>
      <c r="G72" s="1">
        <v>2</v>
      </c>
      <c r="H72" s="26">
        <v>0.20833333333333334</v>
      </c>
      <c r="I72" s="26">
        <v>0.29166666666666669</v>
      </c>
      <c r="J72" s="1">
        <f t="shared" si="1"/>
        <v>120.00000000000001</v>
      </c>
      <c r="L72" s="1" t="s">
        <v>74</v>
      </c>
      <c r="M72" s="1" t="s">
        <v>74</v>
      </c>
      <c r="N72" s="1" t="s">
        <v>75</v>
      </c>
      <c r="O72" s="1" t="s">
        <v>75</v>
      </c>
      <c r="P72" s="1" t="s">
        <v>76</v>
      </c>
    </row>
    <row r="73" spans="1:19" x14ac:dyDescent="0.25">
      <c r="A73" s="1" t="s">
        <v>30</v>
      </c>
      <c r="B73" s="1" t="s">
        <v>32</v>
      </c>
      <c r="C73" s="14">
        <v>45831</v>
      </c>
      <c r="D73" s="32" t="s">
        <v>128</v>
      </c>
      <c r="E73" s="1">
        <v>3</v>
      </c>
      <c r="F73" s="1">
        <v>2</v>
      </c>
      <c r="G73" s="1">
        <v>2</v>
      </c>
      <c r="H73" s="26">
        <v>0.91666666666666663</v>
      </c>
      <c r="I73" s="26">
        <v>0.95833333333333337</v>
      </c>
      <c r="J73" s="1">
        <f t="shared" si="1"/>
        <v>60.000000000000107</v>
      </c>
      <c r="L73" s="28" t="s">
        <v>7</v>
      </c>
      <c r="M73" s="28" t="s">
        <v>7</v>
      </c>
      <c r="N73" s="28" t="s">
        <v>7</v>
      </c>
      <c r="O73" s="1" t="s">
        <v>80</v>
      </c>
      <c r="P73" s="1" t="s">
        <v>80</v>
      </c>
      <c r="S73" s="30" t="s">
        <v>132</v>
      </c>
    </row>
    <row r="74" spans="1:19" x14ac:dyDescent="0.25">
      <c r="A74" s="1" t="s">
        <v>30</v>
      </c>
      <c r="B74" s="1" t="s">
        <v>32</v>
      </c>
      <c r="C74" s="14">
        <v>45832</v>
      </c>
      <c r="D74" t="s">
        <v>98</v>
      </c>
      <c r="E74" s="1">
        <v>1</v>
      </c>
      <c r="F74" s="1">
        <v>3</v>
      </c>
      <c r="G74" s="1">
        <v>1</v>
      </c>
      <c r="H74" s="29">
        <v>0</v>
      </c>
      <c r="I74" s="29">
        <v>8.3333333333333329E-2</v>
      </c>
      <c r="J74" s="1">
        <f t="shared" si="1"/>
        <v>120</v>
      </c>
      <c r="L74" s="28" t="s">
        <v>133</v>
      </c>
      <c r="M74" s="28" t="s">
        <v>134</v>
      </c>
      <c r="N74" s="28" t="s">
        <v>135</v>
      </c>
      <c r="O74" s="1" t="s">
        <v>136</v>
      </c>
      <c r="P74" s="1" t="s">
        <v>137</v>
      </c>
    </row>
    <row r="75" spans="1:19" x14ac:dyDescent="0.25">
      <c r="A75" s="1" t="s">
        <v>30</v>
      </c>
      <c r="B75" s="1" t="s">
        <v>32</v>
      </c>
      <c r="C75" s="14">
        <v>45832</v>
      </c>
      <c r="D75" t="s">
        <v>127</v>
      </c>
      <c r="E75" s="1">
        <v>1</v>
      </c>
      <c r="F75" s="1">
        <v>3</v>
      </c>
      <c r="G75" s="1">
        <v>2</v>
      </c>
      <c r="H75" s="26">
        <v>0</v>
      </c>
      <c r="I75" s="26">
        <v>8.3333333333333329E-2</v>
      </c>
      <c r="J75" s="1">
        <f t="shared" si="1"/>
        <v>120</v>
      </c>
      <c r="L75" s="28" t="s">
        <v>133</v>
      </c>
      <c r="M75" s="28" t="s">
        <v>134</v>
      </c>
      <c r="N75" s="28" t="s">
        <v>135</v>
      </c>
      <c r="O75" s="1" t="s">
        <v>136</v>
      </c>
      <c r="P75" s="1" t="s">
        <v>137</v>
      </c>
    </row>
    <row r="76" spans="1:19" x14ac:dyDescent="0.25">
      <c r="A76" s="1" t="s">
        <v>30</v>
      </c>
      <c r="B76" s="1" t="s">
        <v>32</v>
      </c>
      <c r="C76" s="14">
        <v>45833</v>
      </c>
      <c r="D76" s="30" t="s">
        <v>127</v>
      </c>
      <c r="E76" s="1">
        <v>1</v>
      </c>
      <c r="F76" s="1">
        <v>3</v>
      </c>
      <c r="G76" s="1">
        <v>2</v>
      </c>
      <c r="H76" s="33">
        <v>0</v>
      </c>
      <c r="I76" s="34">
        <v>4.1666666666666664E-2</v>
      </c>
      <c r="J76" s="1">
        <f t="shared" si="1"/>
        <v>60</v>
      </c>
      <c r="L76" s="28" t="s">
        <v>7</v>
      </c>
      <c r="M76" s="28" t="s">
        <v>7</v>
      </c>
      <c r="N76" s="28" t="s">
        <v>7</v>
      </c>
      <c r="O76" s="1" t="s">
        <v>80</v>
      </c>
      <c r="P76" s="1" t="s">
        <v>80</v>
      </c>
      <c r="S76" t="s">
        <v>128</v>
      </c>
    </row>
    <row r="77" spans="1:19" x14ac:dyDescent="0.25">
      <c r="A77" s="1" t="s">
        <v>30</v>
      </c>
      <c r="B77" s="1" t="s">
        <v>32</v>
      </c>
      <c r="C77" s="14">
        <v>45833</v>
      </c>
      <c r="D77" s="32" t="s">
        <v>128</v>
      </c>
      <c r="E77" s="1">
        <v>1</v>
      </c>
      <c r="F77" s="1">
        <v>3</v>
      </c>
      <c r="G77" s="1">
        <v>2</v>
      </c>
      <c r="H77" s="33">
        <v>4.1666666666666664E-2</v>
      </c>
      <c r="I77" s="33">
        <v>0.125</v>
      </c>
      <c r="J77" s="1">
        <f t="shared" si="1"/>
        <v>120.00000000000001</v>
      </c>
      <c r="L77" s="1" t="s">
        <v>69</v>
      </c>
      <c r="M77" s="28" t="s">
        <v>138</v>
      </c>
      <c r="N77" s="28" t="s">
        <v>139</v>
      </c>
      <c r="O77" s="1" t="s">
        <v>140</v>
      </c>
      <c r="P77" s="1" t="s">
        <v>141</v>
      </c>
    </row>
    <row r="78" spans="1:19" x14ac:dyDescent="0.25">
      <c r="A78" s="1" t="s">
        <v>30</v>
      </c>
      <c r="B78" s="1" t="s">
        <v>32</v>
      </c>
      <c r="C78" s="14">
        <v>45834</v>
      </c>
      <c r="D78" t="s">
        <v>98</v>
      </c>
      <c r="E78" s="1">
        <v>1</v>
      </c>
      <c r="F78" s="1">
        <v>3</v>
      </c>
      <c r="G78" s="1">
        <v>1</v>
      </c>
      <c r="H78" s="34">
        <v>0.20833333333333334</v>
      </c>
      <c r="I78" s="34">
        <v>0.29166666666666669</v>
      </c>
      <c r="J78" s="1">
        <f t="shared" si="1"/>
        <v>120.00000000000001</v>
      </c>
      <c r="L78" s="1" t="s">
        <v>74</v>
      </c>
      <c r="M78" s="1" t="s">
        <v>74</v>
      </c>
      <c r="N78" s="1" t="s">
        <v>75</v>
      </c>
      <c r="O78" s="1" t="s">
        <v>75</v>
      </c>
      <c r="P78" s="1" t="s">
        <v>76</v>
      </c>
    </row>
    <row r="79" spans="1:19" x14ac:dyDescent="0.25">
      <c r="A79" s="1" t="s">
        <v>30</v>
      </c>
      <c r="B79" s="1" t="s">
        <v>32</v>
      </c>
      <c r="C79" s="14">
        <v>45834</v>
      </c>
      <c r="D79" s="30" t="s">
        <v>128</v>
      </c>
      <c r="E79" s="1">
        <v>1</v>
      </c>
      <c r="F79" s="1">
        <v>3</v>
      </c>
      <c r="G79" s="1">
        <v>2</v>
      </c>
      <c r="H79" s="34">
        <v>0.20833333333333334</v>
      </c>
      <c r="I79" s="34">
        <v>0.29166666666666669</v>
      </c>
      <c r="J79" s="1">
        <f t="shared" si="1"/>
        <v>120.00000000000001</v>
      </c>
      <c r="L79" s="1" t="s">
        <v>74</v>
      </c>
      <c r="M79" s="1" t="s">
        <v>74</v>
      </c>
      <c r="N79" s="1" t="s">
        <v>75</v>
      </c>
      <c r="O79" s="1" t="s">
        <v>75</v>
      </c>
      <c r="P79" s="1" t="s">
        <v>76</v>
      </c>
    </row>
    <row r="80" spans="1:19" x14ac:dyDescent="0.25">
      <c r="A80" s="1" t="s">
        <v>33</v>
      </c>
      <c r="B80" s="1" t="s">
        <v>36</v>
      </c>
      <c r="C80" s="14">
        <v>45839</v>
      </c>
      <c r="D80" t="s">
        <v>98</v>
      </c>
      <c r="E80" s="1">
        <v>3</v>
      </c>
      <c r="F80" s="1">
        <v>1</v>
      </c>
      <c r="G80" s="1">
        <v>1</v>
      </c>
      <c r="H80" s="26">
        <v>0.36458333333333331</v>
      </c>
      <c r="I80" s="26">
        <v>0.40625</v>
      </c>
      <c r="J80" s="1">
        <f t="shared" si="1"/>
        <v>60.000000000000028</v>
      </c>
      <c r="L80" s="28" t="s">
        <v>7</v>
      </c>
      <c r="M80" s="28" t="s">
        <v>7</v>
      </c>
      <c r="N80" s="28" t="s">
        <v>7</v>
      </c>
      <c r="O80" s="1" t="s">
        <v>80</v>
      </c>
      <c r="P80" s="1" t="s">
        <v>80</v>
      </c>
      <c r="S80" t="s">
        <v>85</v>
      </c>
    </row>
    <row r="81" spans="1:19" x14ac:dyDescent="0.25">
      <c r="A81" s="1" t="s">
        <v>33</v>
      </c>
      <c r="B81" s="1" t="s">
        <v>36</v>
      </c>
      <c r="C81" s="14">
        <v>45839</v>
      </c>
      <c r="D81" t="s">
        <v>142</v>
      </c>
      <c r="E81" s="1">
        <v>3</v>
      </c>
      <c r="F81" s="1">
        <v>1</v>
      </c>
      <c r="G81" s="1">
        <v>2</v>
      </c>
      <c r="H81" s="34">
        <v>0.45833333333333331</v>
      </c>
      <c r="I81" s="34">
        <v>0.5</v>
      </c>
      <c r="J81" s="1">
        <f t="shared" si="1"/>
        <v>60.000000000000028</v>
      </c>
      <c r="L81" s="28" t="s">
        <v>7</v>
      </c>
      <c r="M81" s="28" t="s">
        <v>7</v>
      </c>
      <c r="N81" s="28" t="s">
        <v>7</v>
      </c>
      <c r="O81" s="1" t="s">
        <v>80</v>
      </c>
      <c r="P81" s="1" t="s">
        <v>80</v>
      </c>
      <c r="S81" t="s">
        <v>143</v>
      </c>
    </row>
    <row r="82" spans="1:19" x14ac:dyDescent="0.25">
      <c r="A82" s="1" t="s">
        <v>33</v>
      </c>
      <c r="B82" s="1" t="s">
        <v>36</v>
      </c>
      <c r="C82" s="14">
        <v>45840</v>
      </c>
      <c r="D82" t="s">
        <v>85</v>
      </c>
      <c r="E82" s="1">
        <v>3</v>
      </c>
      <c r="F82" s="1">
        <v>1</v>
      </c>
      <c r="G82" s="1">
        <v>1</v>
      </c>
      <c r="H82" s="34">
        <v>0.41666666666666669</v>
      </c>
      <c r="I82" s="34">
        <v>0.45833333333333331</v>
      </c>
      <c r="J82" s="1">
        <f t="shared" si="1"/>
        <v>59.999999999999943</v>
      </c>
      <c r="L82" s="28" t="s">
        <v>7</v>
      </c>
      <c r="M82" s="28" t="s">
        <v>7</v>
      </c>
      <c r="N82" s="28" t="s">
        <v>7</v>
      </c>
      <c r="O82" s="1" t="s">
        <v>80</v>
      </c>
      <c r="P82" s="1" t="s">
        <v>80</v>
      </c>
      <c r="S82" t="s">
        <v>98</v>
      </c>
    </row>
    <row r="83" spans="1:19" x14ac:dyDescent="0.25">
      <c r="A83" s="1" t="s">
        <v>33</v>
      </c>
      <c r="B83" s="1" t="s">
        <v>36</v>
      </c>
      <c r="C83" s="14">
        <v>45841</v>
      </c>
      <c r="D83" s="30" t="s">
        <v>143</v>
      </c>
      <c r="E83" s="1">
        <v>3</v>
      </c>
      <c r="F83" s="1">
        <v>1</v>
      </c>
      <c r="G83" s="1">
        <v>1</v>
      </c>
      <c r="H83" s="34">
        <v>0.44444444444444442</v>
      </c>
      <c r="I83" s="34">
        <v>0.4861111111111111</v>
      </c>
      <c r="J83" s="1">
        <f t="shared" si="1"/>
        <v>60.000000000000028</v>
      </c>
      <c r="L83" s="28" t="s">
        <v>7</v>
      </c>
      <c r="M83" s="28" t="s">
        <v>7</v>
      </c>
      <c r="N83" s="28" t="s">
        <v>7</v>
      </c>
      <c r="O83" s="1" t="s">
        <v>80</v>
      </c>
      <c r="P83" s="1" t="s">
        <v>80</v>
      </c>
      <c r="S83" t="s">
        <v>144</v>
      </c>
    </row>
    <row r="84" spans="1:19" x14ac:dyDescent="0.25">
      <c r="A84" s="1" t="s">
        <v>33</v>
      </c>
      <c r="B84" s="1" t="s">
        <v>36</v>
      </c>
      <c r="C84" s="14">
        <v>45842</v>
      </c>
      <c r="D84" t="s">
        <v>98</v>
      </c>
      <c r="E84" s="1">
        <v>3</v>
      </c>
      <c r="F84" s="1">
        <v>1</v>
      </c>
      <c r="G84" s="1">
        <v>1</v>
      </c>
      <c r="H84" s="29">
        <v>0.5</v>
      </c>
      <c r="I84" s="26">
        <v>0.54166666666666663</v>
      </c>
      <c r="J84" s="1">
        <f t="shared" si="1"/>
        <v>59.999999999999943</v>
      </c>
      <c r="L84" s="28" t="s">
        <v>7</v>
      </c>
      <c r="M84" s="28" t="s">
        <v>7</v>
      </c>
      <c r="N84" s="28" t="s">
        <v>7</v>
      </c>
      <c r="O84" s="1" t="s">
        <v>80</v>
      </c>
      <c r="P84" s="1" t="s">
        <v>86</v>
      </c>
    </row>
    <row r="85" spans="1:19" x14ac:dyDescent="0.25">
      <c r="A85" s="1" t="s">
        <v>33</v>
      </c>
      <c r="B85" s="1" t="s">
        <v>36</v>
      </c>
      <c r="C85" s="14">
        <v>45842</v>
      </c>
      <c r="D85" t="s">
        <v>144</v>
      </c>
      <c r="E85" s="1">
        <v>3</v>
      </c>
      <c r="F85" s="1">
        <v>1</v>
      </c>
      <c r="G85" s="1">
        <v>2</v>
      </c>
      <c r="H85" s="29">
        <v>0.5</v>
      </c>
      <c r="I85" s="26">
        <v>0.54166666666666663</v>
      </c>
      <c r="J85" s="1">
        <f t="shared" si="1"/>
        <v>59.999999999999943</v>
      </c>
      <c r="L85" s="28" t="s">
        <v>7</v>
      </c>
      <c r="M85" s="28" t="s">
        <v>7</v>
      </c>
      <c r="N85" s="28" t="s">
        <v>7</v>
      </c>
      <c r="O85" s="1" t="s">
        <v>80</v>
      </c>
      <c r="P85" s="1" t="s">
        <v>86</v>
      </c>
    </row>
    <row r="86" spans="1:19" x14ac:dyDescent="0.25">
      <c r="A86" s="1" t="s">
        <v>33</v>
      </c>
      <c r="B86" s="1" t="s">
        <v>36</v>
      </c>
      <c r="C86" s="14">
        <v>45842</v>
      </c>
      <c r="D86" t="s">
        <v>144</v>
      </c>
      <c r="E86" s="1">
        <v>3</v>
      </c>
      <c r="F86" s="1">
        <v>1</v>
      </c>
      <c r="G86" s="1">
        <v>2</v>
      </c>
      <c r="H86" s="34">
        <v>0.44444444444444442</v>
      </c>
      <c r="I86" s="34">
        <v>0.4861111111111111</v>
      </c>
      <c r="J86" s="1">
        <f t="shared" si="1"/>
        <v>60.000000000000028</v>
      </c>
      <c r="L86" s="28" t="s">
        <v>7</v>
      </c>
      <c r="M86" s="28" t="s">
        <v>7</v>
      </c>
      <c r="N86" s="28" t="s">
        <v>7</v>
      </c>
      <c r="O86" s="1" t="s">
        <v>80</v>
      </c>
      <c r="P86" s="1" t="s">
        <v>80</v>
      </c>
      <c r="S86" t="s">
        <v>145</v>
      </c>
    </row>
    <row r="87" spans="1:19" x14ac:dyDescent="0.25">
      <c r="A87" s="1" t="s">
        <v>33</v>
      </c>
      <c r="B87" s="1" t="s">
        <v>36</v>
      </c>
      <c r="C87" s="14">
        <v>45842</v>
      </c>
      <c r="D87" t="s">
        <v>98</v>
      </c>
      <c r="E87" s="1">
        <v>1</v>
      </c>
      <c r="F87" s="1">
        <v>2</v>
      </c>
      <c r="G87" s="1">
        <v>1</v>
      </c>
      <c r="H87" s="26">
        <v>0.625</v>
      </c>
      <c r="I87" s="26">
        <v>0.64583333333333337</v>
      </c>
      <c r="J87" s="1">
        <f t="shared" si="1"/>
        <v>30.000000000000053</v>
      </c>
      <c r="L87" s="28" t="s">
        <v>7</v>
      </c>
      <c r="M87" s="28" t="s">
        <v>7</v>
      </c>
      <c r="N87" s="28" t="s">
        <v>7</v>
      </c>
      <c r="O87" s="1" t="s">
        <v>80</v>
      </c>
      <c r="P87" s="1" t="s">
        <v>86</v>
      </c>
    </row>
    <row r="88" spans="1:19" x14ac:dyDescent="0.25">
      <c r="A88" s="1" t="s">
        <v>33</v>
      </c>
      <c r="B88" s="1" t="s">
        <v>36</v>
      </c>
      <c r="C88" s="14">
        <v>45842</v>
      </c>
      <c r="D88" t="s">
        <v>145</v>
      </c>
      <c r="E88" s="1">
        <v>1</v>
      </c>
      <c r="F88" s="1">
        <v>2</v>
      </c>
      <c r="G88" s="1">
        <v>2</v>
      </c>
      <c r="H88" s="26">
        <v>0.625</v>
      </c>
      <c r="I88" s="26">
        <v>0.64583333333333337</v>
      </c>
      <c r="J88" s="1">
        <f t="shared" si="1"/>
        <v>30.000000000000053</v>
      </c>
      <c r="L88" s="28" t="s">
        <v>7</v>
      </c>
      <c r="M88" s="28" t="s">
        <v>7</v>
      </c>
      <c r="N88" s="28" t="s">
        <v>7</v>
      </c>
      <c r="O88" s="1" t="s">
        <v>80</v>
      </c>
      <c r="P88" s="1" t="s">
        <v>86</v>
      </c>
    </row>
    <row r="89" spans="1:19" x14ac:dyDescent="0.25">
      <c r="A89" s="1" t="s">
        <v>33</v>
      </c>
      <c r="B89" s="1" t="s">
        <v>36</v>
      </c>
      <c r="C89" s="14">
        <v>45842</v>
      </c>
      <c r="D89" t="s">
        <v>145</v>
      </c>
      <c r="E89" s="1">
        <v>1</v>
      </c>
      <c r="F89" s="1">
        <v>2</v>
      </c>
      <c r="G89" s="1">
        <v>2</v>
      </c>
      <c r="H89" s="34">
        <v>0.71527777777777779</v>
      </c>
      <c r="I89" s="34">
        <v>0.75694444444444442</v>
      </c>
      <c r="J89" s="1">
        <f t="shared" si="1"/>
        <v>59.999999999999943</v>
      </c>
      <c r="L89" s="28" t="s">
        <v>7</v>
      </c>
      <c r="M89" s="28" t="s">
        <v>7</v>
      </c>
      <c r="N89" s="28" t="s">
        <v>7</v>
      </c>
      <c r="O89" s="1" t="s">
        <v>80</v>
      </c>
      <c r="P89" s="1" t="s">
        <v>80</v>
      </c>
      <c r="S89" t="s">
        <v>146</v>
      </c>
    </row>
    <row r="90" spans="1:19" x14ac:dyDescent="0.25">
      <c r="A90" s="1" t="s">
        <v>33</v>
      </c>
      <c r="B90" s="1" t="s">
        <v>36</v>
      </c>
      <c r="C90" s="14">
        <v>45843</v>
      </c>
      <c r="D90" t="s">
        <v>146</v>
      </c>
      <c r="E90" s="1">
        <v>1</v>
      </c>
      <c r="F90" s="1">
        <v>2</v>
      </c>
      <c r="G90" s="1">
        <v>2</v>
      </c>
      <c r="H90" s="34">
        <v>0.58333333333333337</v>
      </c>
      <c r="I90" s="34">
        <v>0.60416666666666663</v>
      </c>
      <c r="J90" s="1">
        <f t="shared" si="1"/>
        <v>29.999999999999893</v>
      </c>
      <c r="L90" s="28" t="s">
        <v>7</v>
      </c>
      <c r="M90" s="28" t="s">
        <v>7</v>
      </c>
      <c r="N90" s="28" t="s">
        <v>7</v>
      </c>
      <c r="O90" s="1" t="s">
        <v>80</v>
      </c>
      <c r="P90" s="1" t="s">
        <v>80</v>
      </c>
      <c r="S90" t="s">
        <v>147</v>
      </c>
    </row>
    <row r="91" spans="1:19" x14ac:dyDescent="0.25">
      <c r="A91" s="1" t="s">
        <v>33</v>
      </c>
      <c r="B91" s="1" t="s">
        <v>36</v>
      </c>
      <c r="C91" s="14">
        <v>45843</v>
      </c>
      <c r="D91" t="s">
        <v>98</v>
      </c>
      <c r="E91" s="1">
        <v>2</v>
      </c>
      <c r="F91" s="1">
        <v>3</v>
      </c>
      <c r="G91" s="1">
        <v>1</v>
      </c>
      <c r="H91" s="34">
        <v>0.83333333333333337</v>
      </c>
      <c r="I91" s="34">
        <v>0.91666666666666663</v>
      </c>
      <c r="J91" s="1">
        <f t="shared" si="1"/>
        <v>119.99999999999989</v>
      </c>
      <c r="L91" s="1" t="s">
        <v>74</v>
      </c>
      <c r="M91" s="1" t="s">
        <v>74</v>
      </c>
      <c r="N91" s="1" t="s">
        <v>75</v>
      </c>
      <c r="O91" s="1" t="s">
        <v>75</v>
      </c>
      <c r="P91" s="1" t="s">
        <v>76</v>
      </c>
    </row>
    <row r="92" spans="1:19" x14ac:dyDescent="0.25">
      <c r="A92" s="1" t="s">
        <v>33</v>
      </c>
      <c r="B92" s="1" t="s">
        <v>36</v>
      </c>
      <c r="C92" s="14">
        <v>45843</v>
      </c>
      <c r="D92" t="s">
        <v>148</v>
      </c>
      <c r="E92" s="1">
        <v>2</v>
      </c>
      <c r="F92" s="1">
        <v>3</v>
      </c>
      <c r="G92" s="1">
        <v>2</v>
      </c>
      <c r="H92" s="34">
        <v>0.83333333333333337</v>
      </c>
      <c r="I92" s="34">
        <v>0.91666666666666663</v>
      </c>
      <c r="J92" s="1">
        <f t="shared" si="1"/>
        <v>119.99999999999989</v>
      </c>
      <c r="L92" s="1" t="s">
        <v>74</v>
      </c>
      <c r="M92" s="1" t="s">
        <v>74</v>
      </c>
      <c r="N92" s="1" t="s">
        <v>75</v>
      </c>
      <c r="O92" s="1" t="s">
        <v>75</v>
      </c>
      <c r="P92" s="1" t="s">
        <v>76</v>
      </c>
    </row>
    <row r="93" spans="1:19" x14ac:dyDescent="0.25">
      <c r="A93" s="1" t="s">
        <v>33</v>
      </c>
      <c r="B93" s="1" t="s">
        <v>37</v>
      </c>
      <c r="C93" s="14">
        <v>45784</v>
      </c>
      <c r="D93" t="s">
        <v>149</v>
      </c>
      <c r="E93" s="1">
        <v>3</v>
      </c>
      <c r="F93" s="1">
        <v>3</v>
      </c>
      <c r="G93" s="1">
        <v>1</v>
      </c>
      <c r="H93" s="34">
        <v>0.25</v>
      </c>
      <c r="I93" s="34">
        <v>0.29166666666666669</v>
      </c>
      <c r="J93" s="1">
        <f t="shared" si="1"/>
        <v>60.000000000000028</v>
      </c>
      <c r="L93" s="28" t="s">
        <v>7</v>
      </c>
      <c r="M93" s="28" t="s">
        <v>7</v>
      </c>
      <c r="N93" s="28" t="s">
        <v>7</v>
      </c>
      <c r="O93" s="1" t="s">
        <v>80</v>
      </c>
      <c r="P93" s="1" t="s">
        <v>80</v>
      </c>
      <c r="S93" t="s">
        <v>150</v>
      </c>
    </row>
    <row r="94" spans="1:19" x14ac:dyDescent="0.25">
      <c r="A94" s="1" t="s">
        <v>33</v>
      </c>
      <c r="B94" s="1" t="s">
        <v>37</v>
      </c>
      <c r="C94" s="14">
        <v>45847</v>
      </c>
      <c r="D94" t="s">
        <v>150</v>
      </c>
      <c r="E94" s="1">
        <v>3</v>
      </c>
      <c r="F94" s="1">
        <v>3</v>
      </c>
      <c r="G94" s="1">
        <v>1</v>
      </c>
      <c r="H94" s="34">
        <v>0.25</v>
      </c>
      <c r="I94" s="34">
        <v>0.29166666666666669</v>
      </c>
      <c r="J94" s="1">
        <f t="shared" si="1"/>
        <v>60.000000000000028</v>
      </c>
      <c r="L94" s="28" t="s">
        <v>7</v>
      </c>
      <c r="M94" s="28" t="s">
        <v>7</v>
      </c>
      <c r="N94" s="28" t="s">
        <v>7</v>
      </c>
      <c r="O94" s="1" t="s">
        <v>80</v>
      </c>
      <c r="P94" s="1" t="s">
        <v>80</v>
      </c>
      <c r="S94" t="s">
        <v>124</v>
      </c>
    </row>
    <row r="95" spans="1:19" x14ac:dyDescent="0.25">
      <c r="A95" s="1" t="s">
        <v>33</v>
      </c>
      <c r="B95" s="1" t="s">
        <v>37</v>
      </c>
      <c r="C95" s="14">
        <v>45848</v>
      </c>
      <c r="D95" t="s">
        <v>151</v>
      </c>
      <c r="E95" s="1">
        <v>2</v>
      </c>
      <c r="F95" s="1">
        <v>2</v>
      </c>
      <c r="G95" s="1">
        <v>2</v>
      </c>
      <c r="H95" s="34">
        <v>0.875</v>
      </c>
      <c r="I95" s="34">
        <v>0.91666666666666663</v>
      </c>
      <c r="J95" s="1">
        <f t="shared" si="1"/>
        <v>59.999999999999943</v>
      </c>
      <c r="L95" s="28" t="s">
        <v>7</v>
      </c>
      <c r="M95" s="28" t="s">
        <v>7</v>
      </c>
      <c r="N95" s="28" t="s">
        <v>7</v>
      </c>
      <c r="O95" s="1" t="s">
        <v>80</v>
      </c>
      <c r="P95" s="1" t="s">
        <v>80</v>
      </c>
      <c r="S95" t="s">
        <v>152</v>
      </c>
    </row>
    <row r="96" spans="1:19" x14ac:dyDescent="0.25">
      <c r="A96" s="1" t="s">
        <v>33</v>
      </c>
      <c r="B96" s="1" t="s">
        <v>37</v>
      </c>
      <c r="C96" s="14">
        <v>45849</v>
      </c>
      <c r="D96" t="s">
        <v>142</v>
      </c>
      <c r="E96" s="1">
        <v>1</v>
      </c>
      <c r="F96" s="1">
        <v>1</v>
      </c>
      <c r="G96" s="1">
        <v>1</v>
      </c>
      <c r="H96" s="29">
        <v>0.5</v>
      </c>
      <c r="I96" s="26">
        <v>0.54166666666666663</v>
      </c>
      <c r="J96" s="1">
        <f t="shared" si="1"/>
        <v>59.999999999999943</v>
      </c>
      <c r="L96" s="28" t="s">
        <v>7</v>
      </c>
      <c r="M96" s="28" t="s">
        <v>7</v>
      </c>
      <c r="N96" s="28" t="s">
        <v>7</v>
      </c>
      <c r="O96" s="1" t="s">
        <v>80</v>
      </c>
      <c r="P96" s="1" t="s">
        <v>86</v>
      </c>
    </row>
    <row r="97" spans="1:19" x14ac:dyDescent="0.25">
      <c r="A97" s="1" t="s">
        <v>33</v>
      </c>
      <c r="B97" s="1" t="s">
        <v>37</v>
      </c>
      <c r="C97" s="14">
        <v>45849</v>
      </c>
      <c r="D97" t="s">
        <v>152</v>
      </c>
      <c r="E97" s="1">
        <v>1</v>
      </c>
      <c r="F97" s="1">
        <v>1</v>
      </c>
      <c r="G97" s="1">
        <v>2</v>
      </c>
      <c r="H97" s="29">
        <v>0.5</v>
      </c>
      <c r="I97" s="26">
        <v>0.54166666666666663</v>
      </c>
      <c r="J97" s="1">
        <f t="shared" si="1"/>
        <v>59.999999999999943</v>
      </c>
      <c r="L97" s="28" t="s">
        <v>7</v>
      </c>
      <c r="M97" s="28" t="s">
        <v>7</v>
      </c>
      <c r="N97" s="28" t="s">
        <v>7</v>
      </c>
      <c r="O97" s="1" t="s">
        <v>80</v>
      </c>
      <c r="P97" s="1" t="s">
        <v>86</v>
      </c>
    </row>
    <row r="98" spans="1:19" x14ac:dyDescent="0.25">
      <c r="A98" s="1" t="s">
        <v>33</v>
      </c>
      <c r="B98" s="1" t="s">
        <v>37</v>
      </c>
      <c r="C98" s="14">
        <v>45849</v>
      </c>
      <c r="D98" t="s">
        <v>142</v>
      </c>
      <c r="E98" s="1">
        <v>2</v>
      </c>
      <c r="F98" s="1">
        <v>2</v>
      </c>
      <c r="G98" s="1">
        <v>1</v>
      </c>
      <c r="H98" s="26">
        <v>0.625</v>
      </c>
      <c r="I98" s="26">
        <v>0.64583333333333337</v>
      </c>
      <c r="J98" s="1">
        <f t="shared" si="1"/>
        <v>30.000000000000053</v>
      </c>
      <c r="L98" s="28" t="s">
        <v>7</v>
      </c>
      <c r="M98" s="28" t="s">
        <v>7</v>
      </c>
      <c r="N98" s="28" t="s">
        <v>7</v>
      </c>
      <c r="O98" s="1" t="s">
        <v>80</v>
      </c>
      <c r="P98" s="1" t="s">
        <v>86</v>
      </c>
    </row>
    <row r="99" spans="1:19" x14ac:dyDescent="0.25">
      <c r="A99" s="1" t="s">
        <v>33</v>
      </c>
      <c r="B99" s="1" t="s">
        <v>37</v>
      </c>
      <c r="C99" s="14">
        <v>45849</v>
      </c>
      <c r="D99" t="s">
        <v>152</v>
      </c>
      <c r="E99" s="1">
        <v>2</v>
      </c>
      <c r="F99" s="1">
        <v>2</v>
      </c>
      <c r="G99" s="1">
        <v>2</v>
      </c>
      <c r="H99" s="26">
        <v>0.625</v>
      </c>
      <c r="I99" s="26">
        <v>0.64583333333333337</v>
      </c>
      <c r="J99" s="1">
        <f t="shared" si="1"/>
        <v>30.000000000000053</v>
      </c>
      <c r="L99" s="28" t="s">
        <v>7</v>
      </c>
      <c r="M99" s="28" t="s">
        <v>7</v>
      </c>
      <c r="N99" s="28" t="s">
        <v>7</v>
      </c>
      <c r="O99" s="1" t="s">
        <v>80</v>
      </c>
      <c r="P99" s="1" t="s">
        <v>86</v>
      </c>
    </row>
    <row r="100" spans="1:19" x14ac:dyDescent="0.25">
      <c r="A100" s="1" t="s">
        <v>33</v>
      </c>
      <c r="B100" s="1" t="s">
        <v>37</v>
      </c>
      <c r="C100" s="14">
        <v>45849</v>
      </c>
      <c r="D100" t="s">
        <v>152</v>
      </c>
      <c r="E100" s="1">
        <v>3</v>
      </c>
      <c r="F100" s="1">
        <v>3</v>
      </c>
      <c r="G100" s="1">
        <v>2</v>
      </c>
      <c r="H100" s="34">
        <v>0.20833333333333334</v>
      </c>
      <c r="I100" s="34">
        <v>0.25</v>
      </c>
      <c r="J100" s="1">
        <f t="shared" si="1"/>
        <v>59.999999999999986</v>
      </c>
      <c r="L100" s="28" t="s">
        <v>7</v>
      </c>
      <c r="M100" s="28" t="s">
        <v>7</v>
      </c>
      <c r="N100" s="28" t="s">
        <v>7</v>
      </c>
      <c r="O100" s="1" t="s">
        <v>80</v>
      </c>
      <c r="P100" s="1" t="s">
        <v>80</v>
      </c>
      <c r="S100" s="30" t="s">
        <v>153</v>
      </c>
    </row>
    <row r="101" spans="1:19" x14ac:dyDescent="0.25">
      <c r="A101" s="1" t="s">
        <v>33</v>
      </c>
      <c r="B101" s="1" t="s">
        <v>37</v>
      </c>
      <c r="C101" s="14">
        <v>45850</v>
      </c>
      <c r="D101" t="s">
        <v>142</v>
      </c>
      <c r="E101" s="1">
        <v>3</v>
      </c>
      <c r="F101" s="1">
        <v>3</v>
      </c>
      <c r="G101" s="1">
        <v>1</v>
      </c>
      <c r="H101" s="34">
        <v>0.20833333333333334</v>
      </c>
      <c r="I101" s="34">
        <v>0.29166666666666669</v>
      </c>
      <c r="J101" s="1">
        <f t="shared" si="1"/>
        <v>120.00000000000001</v>
      </c>
      <c r="L101" s="1" t="s">
        <v>74</v>
      </c>
      <c r="M101" s="1" t="s">
        <v>74</v>
      </c>
      <c r="N101" s="1" t="s">
        <v>75</v>
      </c>
      <c r="O101" s="1" t="s">
        <v>75</v>
      </c>
      <c r="P101" s="1" t="s">
        <v>76</v>
      </c>
    </row>
    <row r="102" spans="1:19" x14ac:dyDescent="0.25">
      <c r="A102" s="1" t="s">
        <v>33</v>
      </c>
      <c r="B102" s="1" t="s">
        <v>37</v>
      </c>
      <c r="C102" s="14">
        <v>45850</v>
      </c>
      <c r="D102" s="30" t="s">
        <v>153</v>
      </c>
      <c r="E102" s="1">
        <v>3</v>
      </c>
      <c r="F102" s="1">
        <v>3</v>
      </c>
      <c r="G102" s="1">
        <v>2</v>
      </c>
      <c r="H102" s="34">
        <v>0.76388888888888884</v>
      </c>
      <c r="I102" s="33">
        <v>0.80555555555555558</v>
      </c>
      <c r="J102" s="1">
        <f t="shared" si="1"/>
        <v>60.000000000000107</v>
      </c>
      <c r="L102" s="28" t="s">
        <v>7</v>
      </c>
      <c r="M102" s="28" t="s">
        <v>7</v>
      </c>
      <c r="N102" s="28" t="s">
        <v>7</v>
      </c>
      <c r="O102" s="1" t="s">
        <v>80</v>
      </c>
      <c r="P102" s="1" t="s">
        <v>80</v>
      </c>
      <c r="S102" s="30" t="s">
        <v>154</v>
      </c>
    </row>
    <row r="103" spans="1:19" x14ac:dyDescent="0.25">
      <c r="A103" s="1" t="s">
        <v>33</v>
      </c>
      <c r="B103" s="1" t="s">
        <v>37</v>
      </c>
      <c r="C103" s="14">
        <v>45850</v>
      </c>
      <c r="D103" s="30" t="s">
        <v>154</v>
      </c>
      <c r="E103" s="1">
        <v>3</v>
      </c>
      <c r="F103" s="1">
        <v>3</v>
      </c>
      <c r="G103" s="1">
        <v>2</v>
      </c>
      <c r="H103" s="34">
        <v>0.20833333333333334</v>
      </c>
      <c r="I103" s="34">
        <v>0.29166666666666669</v>
      </c>
      <c r="J103" s="1">
        <f t="shared" si="1"/>
        <v>120.00000000000001</v>
      </c>
      <c r="L103" s="1" t="s">
        <v>74</v>
      </c>
      <c r="M103" s="1" t="s">
        <v>74</v>
      </c>
      <c r="N103" s="1" t="s">
        <v>75</v>
      </c>
      <c r="O103" s="1" t="s">
        <v>75</v>
      </c>
      <c r="P103" s="1" t="s">
        <v>76</v>
      </c>
    </row>
    <row r="104" spans="1:19" x14ac:dyDescent="0.25">
      <c r="A104" s="1" t="s">
        <v>33</v>
      </c>
      <c r="B104" s="1" t="s">
        <v>38</v>
      </c>
      <c r="C104" s="14">
        <v>45854</v>
      </c>
      <c r="D104" s="30" t="s">
        <v>154</v>
      </c>
      <c r="E104" s="1">
        <v>2</v>
      </c>
      <c r="F104" s="1">
        <v>1</v>
      </c>
      <c r="G104" s="1">
        <v>2</v>
      </c>
      <c r="H104" s="34">
        <v>0.375</v>
      </c>
      <c r="I104" s="34">
        <v>0.39583333333333331</v>
      </c>
      <c r="J104" s="1">
        <f t="shared" si="1"/>
        <v>29.999999999999972</v>
      </c>
      <c r="L104" s="28" t="s">
        <v>7</v>
      </c>
      <c r="M104" s="28" t="s">
        <v>7</v>
      </c>
      <c r="N104" s="28" t="s">
        <v>7</v>
      </c>
      <c r="O104" s="1" t="s">
        <v>80</v>
      </c>
      <c r="P104" s="1" t="s">
        <v>80</v>
      </c>
      <c r="S104" s="30" t="s">
        <v>152</v>
      </c>
    </row>
    <row r="105" spans="1:19" x14ac:dyDescent="0.25">
      <c r="A105" s="1" t="s">
        <v>33</v>
      </c>
      <c r="B105" s="1" t="s">
        <v>38</v>
      </c>
      <c r="C105" s="14">
        <v>45854</v>
      </c>
      <c r="D105" s="30" t="s">
        <v>152</v>
      </c>
      <c r="E105" s="1">
        <v>1</v>
      </c>
      <c r="F105" s="1">
        <v>3</v>
      </c>
      <c r="G105" s="1">
        <v>2</v>
      </c>
      <c r="H105" s="34">
        <v>0.25</v>
      </c>
      <c r="I105" s="34">
        <v>0.29166666666666669</v>
      </c>
      <c r="J105" s="1">
        <f t="shared" si="1"/>
        <v>60.000000000000028</v>
      </c>
      <c r="L105" s="28" t="s">
        <v>7</v>
      </c>
      <c r="M105" s="28" t="s">
        <v>7</v>
      </c>
      <c r="N105" s="28" t="s">
        <v>7</v>
      </c>
      <c r="O105" s="1" t="s">
        <v>80</v>
      </c>
      <c r="P105" s="1" t="s">
        <v>80</v>
      </c>
      <c r="S105" s="30" t="s">
        <v>155</v>
      </c>
    </row>
    <row r="106" spans="1:19" x14ac:dyDescent="0.25">
      <c r="A106" s="1" t="s">
        <v>33</v>
      </c>
      <c r="B106" s="1" t="s">
        <v>38</v>
      </c>
      <c r="C106" s="14">
        <v>45856</v>
      </c>
      <c r="D106" t="s">
        <v>142</v>
      </c>
      <c r="E106" s="1">
        <v>2</v>
      </c>
      <c r="F106" s="1">
        <v>1</v>
      </c>
      <c r="G106" s="1">
        <v>1</v>
      </c>
      <c r="H106" s="29">
        <v>0.5</v>
      </c>
      <c r="I106" s="26">
        <v>0.54166666666666663</v>
      </c>
      <c r="J106" s="1">
        <f t="shared" si="1"/>
        <v>59.999999999999943</v>
      </c>
      <c r="L106" s="28" t="s">
        <v>7</v>
      </c>
      <c r="M106" s="28" t="s">
        <v>7</v>
      </c>
      <c r="N106" s="28" t="s">
        <v>7</v>
      </c>
      <c r="O106" s="1" t="s">
        <v>80</v>
      </c>
      <c r="P106" s="1" t="s">
        <v>86</v>
      </c>
    </row>
    <row r="107" spans="1:19" x14ac:dyDescent="0.25">
      <c r="A107" s="1" t="s">
        <v>33</v>
      </c>
      <c r="B107" s="1" t="s">
        <v>38</v>
      </c>
      <c r="C107" s="14">
        <v>45856</v>
      </c>
      <c r="D107" s="30" t="s">
        <v>155</v>
      </c>
      <c r="E107" s="1">
        <v>2</v>
      </c>
      <c r="F107" s="1">
        <v>1</v>
      </c>
      <c r="G107" s="1">
        <v>2</v>
      </c>
      <c r="H107" s="29">
        <v>0.5</v>
      </c>
      <c r="I107" s="26">
        <v>0.54166666666666663</v>
      </c>
      <c r="J107" s="1">
        <f t="shared" si="1"/>
        <v>59.999999999999943</v>
      </c>
      <c r="L107" s="28" t="s">
        <v>7</v>
      </c>
      <c r="M107" s="28" t="s">
        <v>7</v>
      </c>
      <c r="N107" s="28" t="s">
        <v>7</v>
      </c>
      <c r="O107" s="1" t="s">
        <v>80</v>
      </c>
      <c r="P107" s="1" t="s">
        <v>86</v>
      </c>
    </row>
    <row r="108" spans="1:19" x14ac:dyDescent="0.25">
      <c r="A108" s="1" t="s">
        <v>33</v>
      </c>
      <c r="B108" s="1" t="s">
        <v>38</v>
      </c>
      <c r="C108" s="14">
        <v>45856</v>
      </c>
      <c r="D108" t="s">
        <v>142</v>
      </c>
      <c r="E108" s="1">
        <v>3</v>
      </c>
      <c r="F108" s="1">
        <v>2</v>
      </c>
      <c r="G108" s="1">
        <v>1</v>
      </c>
      <c r="H108" s="26">
        <v>0.625</v>
      </c>
      <c r="I108" s="26">
        <v>0.64583333333333337</v>
      </c>
      <c r="J108" s="1">
        <f t="shared" si="1"/>
        <v>30.000000000000053</v>
      </c>
      <c r="L108" s="28" t="s">
        <v>7</v>
      </c>
      <c r="M108" s="28" t="s">
        <v>7</v>
      </c>
      <c r="N108" s="28" t="s">
        <v>7</v>
      </c>
      <c r="O108" s="1" t="s">
        <v>80</v>
      </c>
      <c r="P108" s="1" t="s">
        <v>86</v>
      </c>
    </row>
    <row r="109" spans="1:19" x14ac:dyDescent="0.25">
      <c r="A109" s="1" t="s">
        <v>33</v>
      </c>
      <c r="B109" s="1" t="s">
        <v>38</v>
      </c>
      <c r="C109" s="14">
        <v>45856</v>
      </c>
      <c r="D109" s="30" t="s">
        <v>155</v>
      </c>
      <c r="E109" s="1">
        <v>3</v>
      </c>
      <c r="F109" s="1">
        <v>2</v>
      </c>
      <c r="G109" s="1">
        <v>2</v>
      </c>
      <c r="H109" s="26">
        <v>0.625</v>
      </c>
      <c r="I109" s="26">
        <v>0.64583333333333337</v>
      </c>
      <c r="J109" s="1">
        <f t="shared" si="1"/>
        <v>30.000000000000053</v>
      </c>
      <c r="L109" s="28" t="s">
        <v>7</v>
      </c>
      <c r="M109" s="28" t="s">
        <v>7</v>
      </c>
      <c r="N109" s="28" t="s">
        <v>7</v>
      </c>
      <c r="O109" s="1" t="s">
        <v>80</v>
      </c>
      <c r="P109" s="1" t="s">
        <v>86</v>
      </c>
    </row>
    <row r="110" spans="1:19" x14ac:dyDescent="0.25">
      <c r="A110" s="1" t="s">
        <v>33</v>
      </c>
      <c r="B110" s="1" t="s">
        <v>38</v>
      </c>
      <c r="C110" s="14">
        <v>45857</v>
      </c>
      <c r="D110" t="s">
        <v>142</v>
      </c>
      <c r="E110" s="1">
        <v>1</v>
      </c>
      <c r="F110" s="1">
        <v>3</v>
      </c>
      <c r="G110" s="1">
        <v>1</v>
      </c>
      <c r="H110" s="34">
        <v>0.83333333333333337</v>
      </c>
      <c r="I110" s="34">
        <v>0.91666666666666663</v>
      </c>
      <c r="J110" s="1">
        <f t="shared" si="1"/>
        <v>119.99999999999989</v>
      </c>
      <c r="L110" s="1" t="s">
        <v>74</v>
      </c>
      <c r="M110" s="1" t="s">
        <v>74</v>
      </c>
      <c r="N110" s="1" t="s">
        <v>75</v>
      </c>
      <c r="O110" s="1" t="s">
        <v>75</v>
      </c>
      <c r="P110" s="1" t="s">
        <v>76</v>
      </c>
    </row>
    <row r="111" spans="1:19" x14ac:dyDescent="0.25">
      <c r="A111" s="1" t="s">
        <v>33</v>
      </c>
      <c r="B111" s="1" t="s">
        <v>38</v>
      </c>
      <c r="C111" s="14">
        <v>45857</v>
      </c>
      <c r="D111" s="30" t="s">
        <v>155</v>
      </c>
      <c r="E111" s="1">
        <v>1</v>
      </c>
      <c r="F111" s="1">
        <v>3</v>
      </c>
      <c r="G111" s="1">
        <v>2</v>
      </c>
      <c r="H111" s="34">
        <v>0.91666666666666663</v>
      </c>
      <c r="I111" s="34">
        <v>1</v>
      </c>
      <c r="J111" s="1">
        <f t="shared" si="1"/>
        <v>120.00000000000006</v>
      </c>
      <c r="L111" s="1" t="s">
        <v>74</v>
      </c>
      <c r="M111" s="1" t="s">
        <v>74</v>
      </c>
      <c r="N111" s="1" t="s">
        <v>75</v>
      </c>
      <c r="O111" s="1" t="s">
        <v>75</v>
      </c>
      <c r="P111" s="1" t="s">
        <v>76</v>
      </c>
    </row>
    <row r="112" spans="1:19" x14ac:dyDescent="0.25">
      <c r="A112" s="1" t="s">
        <v>33</v>
      </c>
      <c r="B112" s="1" t="s">
        <v>39</v>
      </c>
      <c r="C112" s="14">
        <v>45860</v>
      </c>
      <c r="D112" s="30" t="s">
        <v>156</v>
      </c>
      <c r="E112" s="1">
        <v>3</v>
      </c>
      <c r="F112" s="1">
        <v>1</v>
      </c>
      <c r="G112" s="1">
        <v>2</v>
      </c>
      <c r="H112" s="34">
        <v>0.3125</v>
      </c>
      <c r="I112" s="34">
        <v>0.4236111111111111</v>
      </c>
      <c r="J112" s="1">
        <f t="shared" si="1"/>
        <v>160</v>
      </c>
      <c r="L112" s="28" t="s">
        <v>75</v>
      </c>
      <c r="M112" s="28" t="s">
        <v>157</v>
      </c>
      <c r="N112" s="1" t="s">
        <v>75</v>
      </c>
      <c r="O112" s="1" t="s">
        <v>75</v>
      </c>
      <c r="P112" s="1" t="s">
        <v>80</v>
      </c>
      <c r="Q112" s="1" t="s">
        <v>158</v>
      </c>
      <c r="S112" s="30" t="s">
        <v>159</v>
      </c>
    </row>
    <row r="113" spans="1:19" x14ac:dyDescent="0.25">
      <c r="A113" s="1" t="s">
        <v>33</v>
      </c>
      <c r="B113" s="1" t="s">
        <v>39</v>
      </c>
      <c r="C113" s="14">
        <v>45861</v>
      </c>
      <c r="D113" s="30" t="s">
        <v>159</v>
      </c>
      <c r="E113" s="1">
        <v>1</v>
      </c>
      <c r="F113" s="1">
        <v>2</v>
      </c>
      <c r="G113" s="1">
        <v>2</v>
      </c>
      <c r="H113" s="33">
        <v>0.72222222222222221</v>
      </c>
      <c r="I113" s="33">
        <v>0.76388888888888884</v>
      </c>
      <c r="J113" s="1">
        <f t="shared" si="1"/>
        <v>59.999999999999943</v>
      </c>
      <c r="L113" s="28" t="s">
        <v>75</v>
      </c>
      <c r="M113" s="28" t="s">
        <v>157</v>
      </c>
      <c r="N113" s="1" t="s">
        <v>75</v>
      </c>
      <c r="O113" s="1" t="s">
        <v>75</v>
      </c>
      <c r="P113" s="1" t="s">
        <v>80</v>
      </c>
      <c r="S113" s="30" t="s">
        <v>160</v>
      </c>
    </row>
    <row r="114" spans="1:19" x14ac:dyDescent="0.25">
      <c r="A114" s="1" t="s">
        <v>33</v>
      </c>
      <c r="B114" s="1" t="s">
        <v>39</v>
      </c>
      <c r="C114" s="14">
        <v>45862</v>
      </c>
      <c r="D114" t="s">
        <v>142</v>
      </c>
      <c r="E114" s="1">
        <v>1</v>
      </c>
      <c r="F114" s="1">
        <v>2</v>
      </c>
      <c r="G114" s="1">
        <v>1</v>
      </c>
      <c r="H114" s="34">
        <v>0.64583333333333337</v>
      </c>
      <c r="I114" s="34">
        <v>0.72916666666666663</v>
      </c>
      <c r="J114" s="1">
        <f t="shared" si="1"/>
        <v>119.99999999999989</v>
      </c>
      <c r="L114" t="s">
        <v>161</v>
      </c>
      <c r="M114" t="s">
        <v>162</v>
      </c>
      <c r="N114" s="1" t="s">
        <v>163</v>
      </c>
      <c r="O114" s="1" t="s">
        <v>163</v>
      </c>
      <c r="P114" s="1" t="s">
        <v>163</v>
      </c>
    </row>
    <row r="115" spans="1:19" x14ac:dyDescent="0.25">
      <c r="A115" s="1" t="s">
        <v>33</v>
      </c>
      <c r="B115" s="1" t="s">
        <v>39</v>
      </c>
      <c r="C115" s="14">
        <v>45862</v>
      </c>
      <c r="D115" t="s">
        <v>142</v>
      </c>
      <c r="E115" s="1">
        <v>1</v>
      </c>
      <c r="F115" s="1">
        <v>2</v>
      </c>
      <c r="G115" s="35" t="s">
        <v>40</v>
      </c>
      <c r="H115" s="34">
        <v>0.64583333333333337</v>
      </c>
      <c r="I115" s="34">
        <v>0.79166666666666663</v>
      </c>
      <c r="J115" s="1">
        <f t="shared" si="1"/>
        <v>209.99999999999989</v>
      </c>
      <c r="L115" t="s">
        <v>161</v>
      </c>
      <c r="M115" t="s">
        <v>162</v>
      </c>
      <c r="N115" s="1" t="s">
        <v>164</v>
      </c>
      <c r="O115" s="1" t="s">
        <v>165</v>
      </c>
      <c r="P115" s="1" t="s">
        <v>166</v>
      </c>
      <c r="Q115" s="1" t="s">
        <v>167</v>
      </c>
      <c r="R115" s="1" t="s">
        <v>168</v>
      </c>
    </row>
    <row r="116" spans="1:19" x14ac:dyDescent="0.25">
      <c r="A116" s="1" t="s">
        <v>33</v>
      </c>
      <c r="B116" s="1" t="s">
        <v>39</v>
      </c>
      <c r="C116" s="14">
        <v>45863</v>
      </c>
      <c r="D116" s="30" t="s">
        <v>160</v>
      </c>
      <c r="E116" s="1">
        <v>3</v>
      </c>
      <c r="F116" s="1">
        <v>1</v>
      </c>
      <c r="G116" s="1">
        <v>2</v>
      </c>
      <c r="H116" s="34">
        <v>0.29166666666666669</v>
      </c>
      <c r="I116" s="34">
        <v>0.33333333333333331</v>
      </c>
      <c r="J116" s="1">
        <f t="shared" si="1"/>
        <v>59.999999999999943</v>
      </c>
      <c r="L116" s="28" t="s">
        <v>75</v>
      </c>
      <c r="M116" s="28" t="s">
        <v>157</v>
      </c>
      <c r="N116" s="1" t="s">
        <v>75</v>
      </c>
      <c r="O116" s="1" t="s">
        <v>75</v>
      </c>
      <c r="P116" s="1" t="s">
        <v>80</v>
      </c>
      <c r="S116" s="30" t="s">
        <v>99</v>
      </c>
    </row>
    <row r="117" spans="1:19" x14ac:dyDescent="0.25">
      <c r="A117" s="1" t="s">
        <v>33</v>
      </c>
      <c r="B117" s="1" t="s">
        <v>39</v>
      </c>
      <c r="C117" s="14">
        <v>45863</v>
      </c>
      <c r="D117" t="s">
        <v>142</v>
      </c>
      <c r="E117" s="1">
        <v>3</v>
      </c>
      <c r="F117" s="1">
        <v>1</v>
      </c>
      <c r="G117" s="1">
        <v>1</v>
      </c>
      <c r="H117" s="29">
        <v>0.5</v>
      </c>
      <c r="I117" s="26">
        <v>0.54166666666666663</v>
      </c>
      <c r="J117" s="1">
        <f t="shared" si="1"/>
        <v>59.999999999999943</v>
      </c>
      <c r="L117" s="28" t="s">
        <v>7</v>
      </c>
      <c r="M117" s="28" t="s">
        <v>7</v>
      </c>
      <c r="N117" s="28" t="s">
        <v>7</v>
      </c>
      <c r="O117" s="1" t="s">
        <v>80</v>
      </c>
      <c r="P117" s="1" t="s">
        <v>86</v>
      </c>
    </row>
    <row r="118" spans="1:19" x14ac:dyDescent="0.25">
      <c r="A118" s="1" t="s">
        <v>33</v>
      </c>
      <c r="B118" s="1" t="s">
        <v>39</v>
      </c>
      <c r="C118" s="14">
        <v>45863</v>
      </c>
      <c r="D118" t="s">
        <v>142</v>
      </c>
      <c r="E118" s="1">
        <v>3</v>
      </c>
      <c r="F118" s="1">
        <v>1</v>
      </c>
      <c r="G118" s="35" t="s">
        <v>40</v>
      </c>
      <c r="H118" s="29">
        <v>0.5</v>
      </c>
      <c r="I118" s="26">
        <v>0.54166666666666663</v>
      </c>
      <c r="J118" s="1">
        <f t="shared" si="1"/>
        <v>59.999999999999943</v>
      </c>
      <c r="L118" s="28" t="s">
        <v>7</v>
      </c>
      <c r="M118" s="28" t="s">
        <v>7</v>
      </c>
      <c r="N118" s="28" t="s">
        <v>7</v>
      </c>
      <c r="O118" s="1" t="s">
        <v>80</v>
      </c>
      <c r="P118" s="1" t="s">
        <v>86</v>
      </c>
    </row>
    <row r="119" spans="1:19" x14ac:dyDescent="0.25">
      <c r="A119" s="1" t="s">
        <v>33</v>
      </c>
      <c r="B119" s="1" t="s">
        <v>39</v>
      </c>
      <c r="C119" s="14">
        <v>45863</v>
      </c>
      <c r="D119" s="30" t="s">
        <v>99</v>
      </c>
      <c r="E119" s="1">
        <v>3</v>
      </c>
      <c r="F119" s="1">
        <v>1</v>
      </c>
      <c r="G119" s="1">
        <v>2</v>
      </c>
      <c r="H119" s="29">
        <v>0.5</v>
      </c>
      <c r="I119" s="26">
        <v>0.54166666666666663</v>
      </c>
      <c r="J119" s="1">
        <f t="shared" si="1"/>
        <v>59.999999999999943</v>
      </c>
      <c r="L119" s="28" t="s">
        <v>7</v>
      </c>
      <c r="M119" s="28" t="s">
        <v>7</v>
      </c>
      <c r="N119" s="28" t="s">
        <v>7</v>
      </c>
      <c r="O119" s="1" t="s">
        <v>80</v>
      </c>
      <c r="P119" s="1" t="s">
        <v>86</v>
      </c>
    </row>
    <row r="120" spans="1:19" x14ac:dyDescent="0.25">
      <c r="A120" s="1" t="s">
        <v>33</v>
      </c>
      <c r="B120" s="1" t="s">
        <v>39</v>
      </c>
      <c r="C120" s="14">
        <v>45863</v>
      </c>
      <c r="D120" t="s">
        <v>142</v>
      </c>
      <c r="E120" s="1">
        <v>1</v>
      </c>
      <c r="F120" s="1">
        <v>2</v>
      </c>
      <c r="G120" s="1">
        <v>1</v>
      </c>
      <c r="H120" s="34">
        <v>0.625</v>
      </c>
      <c r="I120" s="34">
        <v>0.64583333333333337</v>
      </c>
      <c r="J120" s="1">
        <f t="shared" si="1"/>
        <v>30.000000000000053</v>
      </c>
      <c r="L120" s="28" t="s">
        <v>7</v>
      </c>
      <c r="M120" s="28" t="s">
        <v>7</v>
      </c>
      <c r="N120" s="28" t="s">
        <v>7</v>
      </c>
      <c r="O120" s="1" t="s">
        <v>80</v>
      </c>
      <c r="P120" s="1" t="s">
        <v>86</v>
      </c>
    </row>
    <row r="121" spans="1:19" x14ac:dyDescent="0.25">
      <c r="A121" s="1" t="s">
        <v>33</v>
      </c>
      <c r="B121" s="1" t="s">
        <v>39</v>
      </c>
      <c r="C121" s="14">
        <v>45863</v>
      </c>
      <c r="D121" t="s">
        <v>142</v>
      </c>
      <c r="E121" s="1">
        <v>1</v>
      </c>
      <c r="F121" s="1">
        <v>2</v>
      </c>
      <c r="G121" s="35" t="s">
        <v>40</v>
      </c>
      <c r="H121" s="34">
        <v>0.625</v>
      </c>
      <c r="I121" s="34">
        <v>0.64583333333333337</v>
      </c>
      <c r="J121" s="1">
        <f t="shared" si="1"/>
        <v>30.000000000000053</v>
      </c>
      <c r="L121" s="28" t="s">
        <v>7</v>
      </c>
      <c r="M121" s="28" t="s">
        <v>7</v>
      </c>
      <c r="N121" s="28" t="s">
        <v>7</v>
      </c>
      <c r="O121" s="1" t="s">
        <v>80</v>
      </c>
      <c r="P121" s="1" t="s">
        <v>86</v>
      </c>
    </row>
    <row r="122" spans="1:19" x14ac:dyDescent="0.25">
      <c r="A122" s="1" t="s">
        <v>33</v>
      </c>
      <c r="B122" s="1" t="s">
        <v>39</v>
      </c>
      <c r="C122" s="14">
        <v>45863</v>
      </c>
      <c r="D122" s="30" t="s">
        <v>99</v>
      </c>
      <c r="E122" s="1">
        <v>1</v>
      </c>
      <c r="F122" s="1">
        <v>2</v>
      </c>
      <c r="G122" s="1">
        <v>2</v>
      </c>
      <c r="H122" s="34">
        <v>0.625</v>
      </c>
      <c r="I122" s="34">
        <v>0.64583333333333337</v>
      </c>
      <c r="J122" s="1">
        <f t="shared" si="1"/>
        <v>30.000000000000053</v>
      </c>
      <c r="L122" s="28" t="s">
        <v>7</v>
      </c>
      <c r="M122" s="28" t="s">
        <v>7</v>
      </c>
      <c r="N122" s="28" t="s">
        <v>7</v>
      </c>
      <c r="O122" s="1" t="s">
        <v>80</v>
      </c>
      <c r="P122" s="1" t="s">
        <v>86</v>
      </c>
    </row>
    <row r="123" spans="1:19" x14ac:dyDescent="0.25">
      <c r="A123" s="1" t="s">
        <v>33</v>
      </c>
      <c r="B123" s="1" t="s">
        <v>39</v>
      </c>
      <c r="C123" s="14">
        <v>45864</v>
      </c>
      <c r="D123" t="s">
        <v>142</v>
      </c>
      <c r="E123" s="1">
        <v>2</v>
      </c>
      <c r="F123" s="1">
        <v>3</v>
      </c>
      <c r="G123" s="1">
        <v>1</v>
      </c>
      <c r="H123" s="34">
        <v>0.91666666666666663</v>
      </c>
      <c r="I123" s="36">
        <v>1</v>
      </c>
      <c r="J123" s="1">
        <f t="shared" si="1"/>
        <v>120.00000000000006</v>
      </c>
      <c r="L123" s="1" t="s">
        <v>74</v>
      </c>
      <c r="M123" s="1" t="s">
        <v>74</v>
      </c>
      <c r="N123" s="1" t="s">
        <v>75</v>
      </c>
      <c r="O123" s="1" t="s">
        <v>75</v>
      </c>
      <c r="P123" s="1" t="s">
        <v>76</v>
      </c>
    </row>
    <row r="124" spans="1:19" x14ac:dyDescent="0.25">
      <c r="A124" s="1" t="s">
        <v>33</v>
      </c>
      <c r="B124" s="1" t="s">
        <v>39</v>
      </c>
      <c r="C124" s="14">
        <v>45864</v>
      </c>
      <c r="D124" t="s">
        <v>142</v>
      </c>
      <c r="E124" s="1">
        <v>2</v>
      </c>
      <c r="F124" s="1">
        <v>3</v>
      </c>
      <c r="G124" s="35" t="s">
        <v>40</v>
      </c>
      <c r="H124" s="34">
        <v>0.91666666666666663</v>
      </c>
      <c r="I124" s="36">
        <v>1</v>
      </c>
      <c r="J124" s="1">
        <f t="shared" si="1"/>
        <v>120.00000000000006</v>
      </c>
      <c r="L124" s="1" t="s">
        <v>74</v>
      </c>
      <c r="M124" s="1" t="s">
        <v>74</v>
      </c>
      <c r="N124" s="1" t="s">
        <v>75</v>
      </c>
      <c r="O124" s="1" t="s">
        <v>75</v>
      </c>
      <c r="P124" s="1" t="s">
        <v>76</v>
      </c>
    </row>
    <row r="125" spans="1:19" x14ac:dyDescent="0.25">
      <c r="A125" s="1" t="s">
        <v>33</v>
      </c>
      <c r="B125" s="1" t="s">
        <v>39</v>
      </c>
      <c r="C125" s="14">
        <v>45864</v>
      </c>
      <c r="D125" s="30" t="s">
        <v>99</v>
      </c>
      <c r="E125" s="1">
        <v>2</v>
      </c>
      <c r="F125" s="1">
        <v>3</v>
      </c>
      <c r="G125" s="1">
        <v>2</v>
      </c>
      <c r="H125" s="34">
        <v>0.83333333333333337</v>
      </c>
      <c r="I125" s="34">
        <v>0.91666666666666663</v>
      </c>
      <c r="J125" s="1">
        <f t="shared" si="1"/>
        <v>119.99999999999989</v>
      </c>
      <c r="L125" s="1" t="s">
        <v>74</v>
      </c>
      <c r="M125" s="1" t="s">
        <v>74</v>
      </c>
      <c r="N125" s="1" t="s">
        <v>75</v>
      </c>
      <c r="O125" s="1" t="s">
        <v>75</v>
      </c>
      <c r="P125" s="1" t="s">
        <v>76</v>
      </c>
    </row>
    <row r="126" spans="1:19" x14ac:dyDescent="0.25">
      <c r="A126" s="1" t="s">
        <v>33</v>
      </c>
      <c r="B126" s="1" t="s">
        <v>41</v>
      </c>
      <c r="C126" s="14">
        <v>45869</v>
      </c>
      <c r="D126" s="30" t="s">
        <v>99</v>
      </c>
      <c r="E126" s="1">
        <v>3</v>
      </c>
      <c r="F126" s="1">
        <v>3</v>
      </c>
      <c r="G126" s="1">
        <v>2</v>
      </c>
      <c r="H126" s="34">
        <v>0.25</v>
      </c>
      <c r="I126" s="34">
        <v>0.29166666666666669</v>
      </c>
      <c r="J126" s="1">
        <f t="shared" si="1"/>
        <v>60.000000000000028</v>
      </c>
      <c r="L126" s="28" t="s">
        <v>75</v>
      </c>
      <c r="M126" s="28" t="s">
        <v>157</v>
      </c>
      <c r="N126" s="1" t="s">
        <v>75</v>
      </c>
      <c r="O126" s="1" t="s">
        <v>75</v>
      </c>
      <c r="P126" s="1" t="s">
        <v>80</v>
      </c>
      <c r="S126" t="s">
        <v>169</v>
      </c>
    </row>
    <row r="127" spans="1:19" x14ac:dyDescent="0.25">
      <c r="A127" s="1" t="s">
        <v>42</v>
      </c>
      <c r="B127" s="1" t="s">
        <v>41</v>
      </c>
      <c r="C127" s="14">
        <v>45870</v>
      </c>
      <c r="D127" t="s">
        <v>142</v>
      </c>
      <c r="E127" s="1">
        <v>1</v>
      </c>
      <c r="F127" s="1">
        <v>1</v>
      </c>
      <c r="G127" s="1">
        <v>1</v>
      </c>
      <c r="H127" s="29">
        <v>0.5</v>
      </c>
      <c r="I127" s="26">
        <v>0.54166666666666663</v>
      </c>
      <c r="J127" s="1">
        <f t="shared" si="1"/>
        <v>59.999999999999943</v>
      </c>
      <c r="L127" s="28" t="s">
        <v>7</v>
      </c>
      <c r="M127" s="28" t="s">
        <v>7</v>
      </c>
      <c r="N127" s="28" t="s">
        <v>7</v>
      </c>
      <c r="O127" s="1" t="s">
        <v>80</v>
      </c>
      <c r="P127" s="1" t="s">
        <v>86</v>
      </c>
    </row>
    <row r="128" spans="1:19" x14ac:dyDescent="0.25">
      <c r="A128" s="1" t="s">
        <v>42</v>
      </c>
      <c r="B128" s="1" t="s">
        <v>41</v>
      </c>
      <c r="C128" s="14">
        <v>45870</v>
      </c>
      <c r="D128" t="s">
        <v>142</v>
      </c>
      <c r="E128" s="1">
        <v>1</v>
      </c>
      <c r="F128" s="1">
        <v>1</v>
      </c>
      <c r="G128" s="35" t="s">
        <v>40</v>
      </c>
      <c r="H128" s="29">
        <v>0.5</v>
      </c>
      <c r="I128" s="26">
        <v>0.54166666666666663</v>
      </c>
      <c r="J128" s="1">
        <f t="shared" si="1"/>
        <v>59.999999999999943</v>
      </c>
      <c r="L128" s="28" t="s">
        <v>7</v>
      </c>
      <c r="M128" s="28" t="s">
        <v>7</v>
      </c>
      <c r="N128" s="28" t="s">
        <v>7</v>
      </c>
      <c r="O128" s="1" t="s">
        <v>80</v>
      </c>
      <c r="P128" s="1" t="s">
        <v>86</v>
      </c>
    </row>
    <row r="129" spans="1:19" x14ac:dyDescent="0.25">
      <c r="A129" s="1" t="s">
        <v>42</v>
      </c>
      <c r="B129" s="1" t="s">
        <v>41</v>
      </c>
      <c r="C129" s="14">
        <v>45870</v>
      </c>
      <c r="D129" t="s">
        <v>169</v>
      </c>
      <c r="E129" s="1">
        <v>1</v>
      </c>
      <c r="F129" s="1">
        <v>1</v>
      </c>
      <c r="G129" s="1">
        <v>2</v>
      </c>
      <c r="H129" s="29">
        <v>0.5</v>
      </c>
      <c r="I129" s="26">
        <v>0.54166666666666663</v>
      </c>
      <c r="J129" s="1">
        <f t="shared" si="1"/>
        <v>59.999999999999943</v>
      </c>
      <c r="L129" s="28" t="s">
        <v>7</v>
      </c>
      <c r="M129" s="28" t="s">
        <v>7</v>
      </c>
      <c r="N129" s="28" t="s">
        <v>7</v>
      </c>
      <c r="O129" s="1" t="s">
        <v>80</v>
      </c>
      <c r="P129" s="1" t="s">
        <v>86</v>
      </c>
    </row>
    <row r="130" spans="1:19" x14ac:dyDescent="0.25">
      <c r="A130" s="1" t="s">
        <v>42</v>
      </c>
      <c r="B130" s="1" t="s">
        <v>41</v>
      </c>
      <c r="C130" s="14">
        <v>45870</v>
      </c>
      <c r="D130" t="s">
        <v>142</v>
      </c>
      <c r="E130" s="1">
        <v>2</v>
      </c>
      <c r="F130" s="1">
        <v>2</v>
      </c>
      <c r="G130" s="1">
        <v>1</v>
      </c>
      <c r="H130" s="26">
        <v>0.625</v>
      </c>
      <c r="I130" s="26">
        <v>0.64583333333333337</v>
      </c>
      <c r="J130" s="1">
        <f t="shared" si="1"/>
        <v>30.000000000000053</v>
      </c>
      <c r="L130" s="28" t="s">
        <v>7</v>
      </c>
      <c r="M130" s="28" t="s">
        <v>7</v>
      </c>
      <c r="N130" s="28" t="s">
        <v>7</v>
      </c>
      <c r="O130" s="1" t="s">
        <v>80</v>
      </c>
      <c r="P130" s="1" t="s">
        <v>86</v>
      </c>
    </row>
    <row r="131" spans="1:19" x14ac:dyDescent="0.25">
      <c r="A131" s="1" t="s">
        <v>42</v>
      </c>
      <c r="B131" s="1" t="s">
        <v>41</v>
      </c>
      <c r="C131" s="14">
        <v>45870</v>
      </c>
      <c r="D131" t="s">
        <v>142</v>
      </c>
      <c r="E131" s="1">
        <v>2</v>
      </c>
      <c r="F131" s="1">
        <v>2</v>
      </c>
      <c r="G131" s="35" t="s">
        <v>40</v>
      </c>
      <c r="H131" s="26">
        <v>0.625</v>
      </c>
      <c r="I131" s="26">
        <v>0.64583333333333337</v>
      </c>
      <c r="J131" s="1">
        <f t="shared" ref="J131:J194" si="2">(I131-H131)*1440</f>
        <v>30.000000000000053</v>
      </c>
      <c r="L131" s="28" t="s">
        <v>7</v>
      </c>
      <c r="M131" s="28" t="s">
        <v>7</v>
      </c>
      <c r="N131" s="28" t="s">
        <v>7</v>
      </c>
      <c r="O131" s="1" t="s">
        <v>80</v>
      </c>
      <c r="P131" s="1" t="s">
        <v>86</v>
      </c>
    </row>
    <row r="132" spans="1:19" x14ac:dyDescent="0.25">
      <c r="A132" s="1" t="s">
        <v>42</v>
      </c>
      <c r="B132" s="1" t="s">
        <v>41</v>
      </c>
      <c r="C132" s="14">
        <v>45870</v>
      </c>
      <c r="D132" t="s">
        <v>169</v>
      </c>
      <c r="E132" s="1">
        <v>2</v>
      </c>
      <c r="F132" s="1">
        <v>2</v>
      </c>
      <c r="G132" s="1">
        <v>2</v>
      </c>
      <c r="H132" s="26">
        <v>0.625</v>
      </c>
      <c r="I132" s="26">
        <v>0.64583333333333337</v>
      </c>
      <c r="J132" s="1">
        <f t="shared" si="2"/>
        <v>30.000000000000053</v>
      </c>
      <c r="L132" s="28" t="s">
        <v>7</v>
      </c>
      <c r="M132" s="28" t="s">
        <v>7</v>
      </c>
      <c r="N132" s="28" t="s">
        <v>7</v>
      </c>
      <c r="O132" s="1" t="s">
        <v>80</v>
      </c>
      <c r="P132" s="1" t="s">
        <v>86</v>
      </c>
    </row>
    <row r="133" spans="1:19" x14ac:dyDescent="0.25">
      <c r="A133" s="1" t="s">
        <v>42</v>
      </c>
      <c r="B133" s="1" t="s">
        <v>41</v>
      </c>
      <c r="C133" s="14">
        <v>45870</v>
      </c>
      <c r="D133" t="s">
        <v>169</v>
      </c>
      <c r="E133" s="1">
        <v>3</v>
      </c>
      <c r="F133" s="1">
        <v>3</v>
      </c>
      <c r="G133" s="1">
        <v>2</v>
      </c>
      <c r="H133" s="26">
        <v>0.22222222222222221</v>
      </c>
      <c r="I133" s="26">
        <v>0.2638888888888889</v>
      </c>
      <c r="J133" s="1">
        <f t="shared" si="2"/>
        <v>60.000000000000028</v>
      </c>
      <c r="L133" s="28" t="s">
        <v>75</v>
      </c>
      <c r="M133" s="28" t="s">
        <v>157</v>
      </c>
      <c r="N133" s="1" t="s">
        <v>75</v>
      </c>
      <c r="O133" s="1" t="s">
        <v>75</v>
      </c>
      <c r="P133" s="1" t="s">
        <v>80</v>
      </c>
      <c r="S133" t="s">
        <v>102</v>
      </c>
    </row>
    <row r="134" spans="1:19" x14ac:dyDescent="0.25">
      <c r="A134" s="1" t="s">
        <v>42</v>
      </c>
      <c r="B134" s="1" t="s">
        <v>41</v>
      </c>
      <c r="C134" s="14">
        <v>45871</v>
      </c>
      <c r="D134" t="s">
        <v>142</v>
      </c>
      <c r="E134" s="1">
        <v>3</v>
      </c>
      <c r="F134" s="1">
        <v>3</v>
      </c>
      <c r="G134" s="1">
        <v>1</v>
      </c>
      <c r="H134" s="26">
        <v>0.91666666666666663</v>
      </c>
      <c r="I134" s="37">
        <v>1</v>
      </c>
      <c r="J134" s="1">
        <f t="shared" si="2"/>
        <v>120.00000000000006</v>
      </c>
      <c r="L134" s="1" t="s">
        <v>74</v>
      </c>
      <c r="M134" s="1" t="s">
        <v>74</v>
      </c>
      <c r="N134" s="1" t="s">
        <v>75</v>
      </c>
      <c r="O134" s="1" t="s">
        <v>75</v>
      </c>
      <c r="P134" s="1" t="s">
        <v>76</v>
      </c>
    </row>
    <row r="135" spans="1:19" x14ac:dyDescent="0.25">
      <c r="A135" s="1" t="s">
        <v>42</v>
      </c>
      <c r="B135" s="1" t="s">
        <v>41</v>
      </c>
      <c r="C135" s="14">
        <v>45871</v>
      </c>
      <c r="D135" t="s">
        <v>142</v>
      </c>
      <c r="E135" s="1">
        <v>3</v>
      </c>
      <c r="F135" s="1">
        <v>3</v>
      </c>
      <c r="G135" s="35" t="s">
        <v>40</v>
      </c>
      <c r="H135" s="26">
        <v>0.91666666666666663</v>
      </c>
      <c r="I135" s="37">
        <v>1</v>
      </c>
      <c r="J135" s="1">
        <f t="shared" si="2"/>
        <v>120.00000000000006</v>
      </c>
      <c r="L135" s="1" t="s">
        <v>74</v>
      </c>
      <c r="M135" s="1" t="s">
        <v>74</v>
      </c>
      <c r="N135" s="1" t="s">
        <v>75</v>
      </c>
      <c r="O135" s="1" t="s">
        <v>75</v>
      </c>
      <c r="P135" s="1" t="s">
        <v>76</v>
      </c>
    </row>
    <row r="136" spans="1:19" x14ac:dyDescent="0.25">
      <c r="A136" s="1" t="s">
        <v>42</v>
      </c>
      <c r="B136" s="1" t="s">
        <v>41</v>
      </c>
      <c r="C136" s="14">
        <v>45871</v>
      </c>
      <c r="D136" t="s">
        <v>102</v>
      </c>
      <c r="E136" s="1">
        <v>3</v>
      </c>
      <c r="F136" s="1">
        <v>3</v>
      </c>
      <c r="G136" s="1">
        <v>2</v>
      </c>
      <c r="H136" s="26">
        <v>0.83333333333333337</v>
      </c>
      <c r="I136" s="26">
        <v>0.91666666666666663</v>
      </c>
      <c r="J136" s="1">
        <f t="shared" si="2"/>
        <v>119.99999999999989</v>
      </c>
      <c r="L136" s="1" t="s">
        <v>74</v>
      </c>
      <c r="M136" s="1" t="s">
        <v>74</v>
      </c>
      <c r="N136" s="1" t="s">
        <v>75</v>
      </c>
      <c r="O136" s="1" t="s">
        <v>75</v>
      </c>
      <c r="P136" s="1" t="s">
        <v>76</v>
      </c>
    </row>
    <row r="137" spans="1:19" x14ac:dyDescent="0.25">
      <c r="A137" s="1" t="s">
        <v>42</v>
      </c>
      <c r="B137" s="1" t="s">
        <v>43</v>
      </c>
      <c r="C137" s="14">
        <v>45874</v>
      </c>
      <c r="D137" t="s">
        <v>102</v>
      </c>
      <c r="E137" s="1">
        <v>2</v>
      </c>
      <c r="F137" s="1">
        <v>1</v>
      </c>
      <c r="G137" s="1">
        <v>2</v>
      </c>
      <c r="H137" s="26">
        <v>0.29166666666666669</v>
      </c>
      <c r="I137" s="26">
        <v>0.33333333333333331</v>
      </c>
      <c r="J137" s="1">
        <f t="shared" si="2"/>
        <v>59.999999999999943</v>
      </c>
      <c r="L137" s="28" t="s">
        <v>75</v>
      </c>
      <c r="M137" s="28" t="s">
        <v>157</v>
      </c>
      <c r="N137" s="1" t="s">
        <v>75</v>
      </c>
      <c r="O137" s="1" t="s">
        <v>75</v>
      </c>
      <c r="P137" s="1" t="s">
        <v>80</v>
      </c>
      <c r="S137" t="s">
        <v>169</v>
      </c>
    </row>
    <row r="138" spans="1:19" x14ac:dyDescent="0.25">
      <c r="A138" s="1" t="s">
        <v>42</v>
      </c>
      <c r="B138" s="1" t="s">
        <v>43</v>
      </c>
      <c r="C138" s="14">
        <v>45874</v>
      </c>
      <c r="D138" t="s">
        <v>169</v>
      </c>
      <c r="E138" s="1">
        <v>1</v>
      </c>
      <c r="F138" s="1">
        <v>3</v>
      </c>
      <c r="G138" s="1">
        <v>2</v>
      </c>
      <c r="H138" s="26">
        <v>0.25</v>
      </c>
      <c r="I138" s="26">
        <v>0.29166666666666669</v>
      </c>
      <c r="J138" s="1">
        <f t="shared" si="2"/>
        <v>60.000000000000028</v>
      </c>
      <c r="L138" s="28" t="s">
        <v>75</v>
      </c>
      <c r="M138" s="28" t="s">
        <v>157</v>
      </c>
      <c r="N138" s="1" t="s">
        <v>75</v>
      </c>
      <c r="O138" s="1" t="s">
        <v>75</v>
      </c>
      <c r="P138" s="1" t="s">
        <v>80</v>
      </c>
      <c r="S138" s="1" t="s">
        <v>170</v>
      </c>
    </row>
    <row r="139" spans="1:19" x14ac:dyDescent="0.25">
      <c r="A139" s="1" t="s">
        <v>42</v>
      </c>
      <c r="B139" s="1" t="s">
        <v>43</v>
      </c>
      <c r="C139" s="14">
        <v>45876</v>
      </c>
      <c r="D139" t="s">
        <v>102</v>
      </c>
      <c r="E139" s="1">
        <v>2</v>
      </c>
      <c r="F139" s="1">
        <v>1</v>
      </c>
      <c r="G139" s="1">
        <v>2</v>
      </c>
      <c r="H139" s="26">
        <v>0.29166666666666669</v>
      </c>
      <c r="I139" s="26">
        <v>0.33333333333333331</v>
      </c>
      <c r="J139" s="1">
        <f t="shared" si="2"/>
        <v>59.999999999999943</v>
      </c>
      <c r="L139" s="28" t="s">
        <v>75</v>
      </c>
      <c r="M139" s="28" t="s">
        <v>157</v>
      </c>
      <c r="N139" s="1" t="s">
        <v>75</v>
      </c>
      <c r="O139" s="1" t="s">
        <v>75</v>
      </c>
      <c r="P139" s="1" t="s">
        <v>80</v>
      </c>
      <c r="S139" t="s">
        <v>169</v>
      </c>
    </row>
    <row r="140" spans="1:19" x14ac:dyDescent="0.25">
      <c r="A140" s="1" t="s">
        <v>42</v>
      </c>
      <c r="B140" s="1" t="s">
        <v>43</v>
      </c>
      <c r="C140" s="14">
        <v>45876</v>
      </c>
      <c r="D140" t="s">
        <v>169</v>
      </c>
      <c r="E140" s="1">
        <v>2</v>
      </c>
      <c r="F140" s="1">
        <v>1</v>
      </c>
      <c r="G140" s="1">
        <v>2</v>
      </c>
      <c r="H140" s="34">
        <v>0.33333333333333331</v>
      </c>
      <c r="I140" s="34">
        <v>0.375</v>
      </c>
      <c r="J140" s="1">
        <f t="shared" si="2"/>
        <v>60.000000000000028</v>
      </c>
      <c r="L140" s="1" t="s">
        <v>69</v>
      </c>
      <c r="M140" s="1" t="s">
        <v>70</v>
      </c>
      <c r="N140" s="1" t="s">
        <v>139</v>
      </c>
      <c r="O140" s="1" t="s">
        <v>171</v>
      </c>
      <c r="P140" s="1" t="s">
        <v>172</v>
      </c>
    </row>
    <row r="141" spans="1:19" x14ac:dyDescent="0.25">
      <c r="A141" s="1" t="s">
        <v>42</v>
      </c>
      <c r="B141" s="1" t="s">
        <v>43</v>
      </c>
      <c r="C141" s="14">
        <v>45877</v>
      </c>
      <c r="D141" t="s">
        <v>169</v>
      </c>
      <c r="E141" s="1">
        <v>2</v>
      </c>
      <c r="F141" s="1">
        <v>1</v>
      </c>
      <c r="G141" s="1">
        <v>1</v>
      </c>
      <c r="H141" s="34">
        <v>0.33333333333333331</v>
      </c>
      <c r="I141" s="34">
        <v>0.375</v>
      </c>
      <c r="J141" s="1">
        <f t="shared" si="2"/>
        <v>60.000000000000028</v>
      </c>
      <c r="L141" s="28" t="s">
        <v>75</v>
      </c>
      <c r="M141" s="28" t="s">
        <v>157</v>
      </c>
      <c r="N141" s="1" t="s">
        <v>75</v>
      </c>
      <c r="O141" s="1" t="s">
        <v>75</v>
      </c>
      <c r="P141" s="1" t="s">
        <v>80</v>
      </c>
      <c r="S141" t="s">
        <v>173</v>
      </c>
    </row>
    <row r="142" spans="1:19" x14ac:dyDescent="0.25">
      <c r="A142" s="1" t="s">
        <v>42</v>
      </c>
      <c r="B142" s="1" t="s">
        <v>43</v>
      </c>
      <c r="C142" s="14">
        <v>45877</v>
      </c>
      <c r="D142" t="s">
        <v>142</v>
      </c>
      <c r="E142" s="1">
        <v>2</v>
      </c>
      <c r="F142" s="1">
        <v>1</v>
      </c>
      <c r="G142" s="1">
        <v>1</v>
      </c>
      <c r="H142" s="29">
        <v>0.5</v>
      </c>
      <c r="I142" s="26">
        <v>0.54166666666666663</v>
      </c>
      <c r="J142" s="1">
        <f t="shared" si="2"/>
        <v>59.999999999999943</v>
      </c>
      <c r="L142" s="28" t="s">
        <v>7</v>
      </c>
      <c r="M142" s="28" t="s">
        <v>7</v>
      </c>
      <c r="N142" s="28" t="s">
        <v>7</v>
      </c>
      <c r="O142" s="1" t="s">
        <v>80</v>
      </c>
      <c r="P142" s="1" t="s">
        <v>86</v>
      </c>
    </row>
    <row r="143" spans="1:19" x14ac:dyDescent="0.25">
      <c r="A143" s="1" t="s">
        <v>42</v>
      </c>
      <c r="B143" s="1" t="s">
        <v>43</v>
      </c>
      <c r="C143" s="14">
        <v>45877</v>
      </c>
      <c r="D143" t="s">
        <v>142</v>
      </c>
      <c r="E143" s="1">
        <v>2</v>
      </c>
      <c r="F143" s="1">
        <v>1</v>
      </c>
      <c r="G143" s="1" t="s">
        <v>40</v>
      </c>
      <c r="H143" s="29">
        <v>0.5</v>
      </c>
      <c r="I143" s="26">
        <v>0.54166666666666663</v>
      </c>
      <c r="J143" s="1">
        <f t="shared" si="2"/>
        <v>59.999999999999943</v>
      </c>
      <c r="L143" s="28" t="s">
        <v>7</v>
      </c>
      <c r="M143" s="28" t="s">
        <v>7</v>
      </c>
      <c r="N143" s="28" t="s">
        <v>7</v>
      </c>
      <c r="O143" s="1" t="s">
        <v>80</v>
      </c>
      <c r="P143" s="1" t="s">
        <v>86</v>
      </c>
    </row>
    <row r="144" spans="1:19" x14ac:dyDescent="0.25">
      <c r="A144" s="1" t="s">
        <v>42</v>
      </c>
      <c r="B144" s="1" t="s">
        <v>43</v>
      </c>
      <c r="C144" s="14">
        <v>45877</v>
      </c>
      <c r="D144" t="s">
        <v>173</v>
      </c>
      <c r="E144" s="1">
        <v>2</v>
      </c>
      <c r="F144" s="1">
        <v>1</v>
      </c>
      <c r="G144" s="1">
        <v>2</v>
      </c>
      <c r="H144" s="29">
        <v>0.5</v>
      </c>
      <c r="I144" s="26">
        <v>0.54166666666666663</v>
      </c>
      <c r="J144" s="1">
        <f t="shared" si="2"/>
        <v>59.999999999999943</v>
      </c>
      <c r="L144" s="28" t="s">
        <v>7</v>
      </c>
      <c r="M144" s="28" t="s">
        <v>7</v>
      </c>
      <c r="N144" s="28" t="s">
        <v>7</v>
      </c>
      <c r="O144" s="1" t="s">
        <v>80</v>
      </c>
      <c r="P144" s="1" t="s">
        <v>86</v>
      </c>
    </row>
    <row r="145" spans="1:19" x14ac:dyDescent="0.25">
      <c r="A145" s="1" t="s">
        <v>42</v>
      </c>
      <c r="B145" s="1" t="s">
        <v>43</v>
      </c>
      <c r="C145" s="14">
        <v>45877</v>
      </c>
      <c r="D145" t="s">
        <v>142</v>
      </c>
      <c r="E145" s="1">
        <v>3</v>
      </c>
      <c r="F145" s="1">
        <v>2</v>
      </c>
      <c r="G145" s="1">
        <v>1</v>
      </c>
      <c r="H145" s="34">
        <v>0.625</v>
      </c>
      <c r="I145" s="34">
        <v>0.64583333333333337</v>
      </c>
      <c r="J145" s="1">
        <f t="shared" si="2"/>
        <v>30.000000000000053</v>
      </c>
      <c r="L145" s="28" t="s">
        <v>7</v>
      </c>
      <c r="M145" s="28" t="s">
        <v>7</v>
      </c>
      <c r="N145" s="28" t="s">
        <v>7</v>
      </c>
      <c r="O145" s="1" t="s">
        <v>80</v>
      </c>
      <c r="P145" s="1" t="s">
        <v>86</v>
      </c>
    </row>
    <row r="146" spans="1:19" x14ac:dyDescent="0.25">
      <c r="A146" s="1" t="s">
        <v>42</v>
      </c>
      <c r="B146" s="1" t="s">
        <v>43</v>
      </c>
      <c r="C146" s="14">
        <v>45877</v>
      </c>
      <c r="D146" t="s">
        <v>142</v>
      </c>
      <c r="E146" s="1">
        <v>3</v>
      </c>
      <c r="F146" s="1">
        <v>2</v>
      </c>
      <c r="G146" s="1" t="s">
        <v>40</v>
      </c>
      <c r="H146" s="34">
        <v>0.625</v>
      </c>
      <c r="I146" s="34">
        <v>0.64583333333333337</v>
      </c>
      <c r="J146" s="1">
        <f t="shared" si="2"/>
        <v>30.000000000000053</v>
      </c>
      <c r="L146" s="28" t="s">
        <v>7</v>
      </c>
      <c r="M146" s="28" t="s">
        <v>7</v>
      </c>
      <c r="N146" s="28" t="s">
        <v>7</v>
      </c>
      <c r="O146" s="1" t="s">
        <v>80</v>
      </c>
      <c r="P146" s="1" t="s">
        <v>86</v>
      </c>
    </row>
    <row r="147" spans="1:19" x14ac:dyDescent="0.25">
      <c r="A147" s="1" t="s">
        <v>42</v>
      </c>
      <c r="B147" s="1" t="s">
        <v>43</v>
      </c>
      <c r="C147" s="14">
        <v>45877</v>
      </c>
      <c r="D147" t="s">
        <v>173</v>
      </c>
      <c r="E147" s="1">
        <v>3</v>
      </c>
      <c r="F147" s="1">
        <v>2</v>
      </c>
      <c r="G147" s="1">
        <v>2</v>
      </c>
      <c r="H147" s="34">
        <v>0.625</v>
      </c>
      <c r="I147" s="34">
        <v>0.64583333333333337</v>
      </c>
      <c r="J147" s="1">
        <f t="shared" si="2"/>
        <v>30.000000000000053</v>
      </c>
      <c r="L147" s="28" t="s">
        <v>7</v>
      </c>
      <c r="M147" s="28" t="s">
        <v>7</v>
      </c>
      <c r="N147" s="28" t="s">
        <v>7</v>
      </c>
      <c r="O147" s="1" t="s">
        <v>80</v>
      </c>
      <c r="P147" s="1" t="s">
        <v>86</v>
      </c>
    </row>
    <row r="148" spans="1:19" x14ac:dyDescent="0.25">
      <c r="A148" s="1" t="s">
        <v>42</v>
      </c>
      <c r="B148" s="1" t="s">
        <v>43</v>
      </c>
      <c r="C148" s="14">
        <v>45877</v>
      </c>
      <c r="D148" t="s">
        <v>173</v>
      </c>
      <c r="E148" s="1">
        <v>3</v>
      </c>
      <c r="F148" s="1">
        <v>2</v>
      </c>
      <c r="G148" s="1">
        <v>2</v>
      </c>
      <c r="H148" s="34">
        <v>0.91666666666666663</v>
      </c>
      <c r="I148" s="34">
        <v>0.95833333333333337</v>
      </c>
      <c r="J148" s="1">
        <f t="shared" si="2"/>
        <v>60.000000000000107</v>
      </c>
      <c r="L148" s="28" t="s">
        <v>75</v>
      </c>
      <c r="M148" s="28" t="s">
        <v>157</v>
      </c>
      <c r="N148" s="1" t="s">
        <v>75</v>
      </c>
      <c r="O148" s="1" t="s">
        <v>75</v>
      </c>
      <c r="P148" s="1" t="s">
        <v>80</v>
      </c>
      <c r="S148" s="1" t="s">
        <v>174</v>
      </c>
    </row>
    <row r="149" spans="1:19" x14ac:dyDescent="0.25">
      <c r="A149" s="1" t="s">
        <v>42</v>
      </c>
      <c r="B149" s="1" t="s">
        <v>43</v>
      </c>
      <c r="C149" s="14">
        <v>45878</v>
      </c>
      <c r="D149" t="s">
        <v>142</v>
      </c>
      <c r="E149" s="1">
        <v>1</v>
      </c>
      <c r="F149" s="1">
        <v>3</v>
      </c>
      <c r="G149" s="1">
        <v>1</v>
      </c>
      <c r="H149" s="26">
        <v>0.83333333333333337</v>
      </c>
      <c r="I149" s="26">
        <v>0.91666666666666663</v>
      </c>
      <c r="J149" s="1">
        <f t="shared" si="2"/>
        <v>119.99999999999989</v>
      </c>
      <c r="L149" s="1" t="s">
        <v>74</v>
      </c>
      <c r="M149" s="1" t="s">
        <v>74</v>
      </c>
      <c r="N149" s="1" t="s">
        <v>75</v>
      </c>
      <c r="O149" s="1" t="s">
        <v>75</v>
      </c>
      <c r="P149" s="1" t="s">
        <v>76</v>
      </c>
    </row>
    <row r="150" spans="1:19" x14ac:dyDescent="0.25">
      <c r="A150" s="1" t="s">
        <v>42</v>
      </c>
      <c r="B150" s="1" t="s">
        <v>43</v>
      </c>
      <c r="C150" s="14">
        <v>45878</v>
      </c>
      <c r="D150" t="s">
        <v>142</v>
      </c>
      <c r="E150" s="1">
        <v>1</v>
      </c>
      <c r="F150" s="1">
        <v>3</v>
      </c>
      <c r="G150" s="1" t="s">
        <v>40</v>
      </c>
      <c r="H150" s="26">
        <v>0.83333333333333337</v>
      </c>
      <c r="I150" s="26">
        <v>0.91666666666666663</v>
      </c>
      <c r="J150" s="1">
        <f t="shared" si="2"/>
        <v>119.99999999999989</v>
      </c>
      <c r="L150" s="1" t="s">
        <v>74</v>
      </c>
      <c r="M150" s="1" t="s">
        <v>74</v>
      </c>
      <c r="N150" s="1" t="s">
        <v>75</v>
      </c>
      <c r="O150" s="1" t="s">
        <v>75</v>
      </c>
      <c r="P150" s="1" t="s">
        <v>76</v>
      </c>
    </row>
    <row r="151" spans="1:19" x14ac:dyDescent="0.25">
      <c r="A151" s="1" t="s">
        <v>42</v>
      </c>
      <c r="B151" s="1" t="s">
        <v>43</v>
      </c>
      <c r="C151" s="14">
        <v>45878</v>
      </c>
      <c r="D151" t="s">
        <v>174</v>
      </c>
      <c r="E151" s="1">
        <v>1</v>
      </c>
      <c r="F151" s="1">
        <v>3</v>
      </c>
      <c r="G151" s="1">
        <v>2</v>
      </c>
      <c r="H151" s="26">
        <v>0.83333333333333337</v>
      </c>
      <c r="I151" s="26">
        <v>0.91666666666666663</v>
      </c>
      <c r="J151" s="1">
        <f t="shared" si="2"/>
        <v>119.99999999999989</v>
      </c>
      <c r="L151" s="1" t="s">
        <v>74</v>
      </c>
      <c r="M151" s="1" t="s">
        <v>74</v>
      </c>
      <c r="N151" s="1" t="s">
        <v>75</v>
      </c>
      <c r="O151" s="1" t="s">
        <v>75</v>
      </c>
      <c r="P151" s="1" t="s">
        <v>76</v>
      </c>
    </row>
    <row r="152" spans="1:19" x14ac:dyDescent="0.25">
      <c r="A152" s="1" t="s">
        <v>42</v>
      </c>
      <c r="B152" s="1" t="s">
        <v>44</v>
      </c>
      <c r="C152" s="14">
        <v>45880</v>
      </c>
      <c r="D152" t="s">
        <v>142</v>
      </c>
      <c r="E152" s="1">
        <v>2</v>
      </c>
      <c r="F152" s="1">
        <v>1</v>
      </c>
      <c r="G152" s="1">
        <v>1</v>
      </c>
      <c r="H152" s="34">
        <v>0.29166666666666669</v>
      </c>
      <c r="I152" s="34">
        <v>0.33333333333333331</v>
      </c>
      <c r="J152" s="1">
        <f t="shared" si="2"/>
        <v>59.999999999999943</v>
      </c>
      <c r="L152" s="28" t="s">
        <v>7</v>
      </c>
      <c r="M152" s="28" t="s">
        <v>7</v>
      </c>
      <c r="N152" s="28" t="s">
        <v>7</v>
      </c>
    </row>
    <row r="153" spans="1:19" x14ac:dyDescent="0.25">
      <c r="A153" s="1" t="s">
        <v>42</v>
      </c>
      <c r="B153" s="1" t="s">
        <v>44</v>
      </c>
      <c r="C153" s="14">
        <v>45880</v>
      </c>
      <c r="D153" t="s">
        <v>142</v>
      </c>
      <c r="E153" s="1">
        <v>2</v>
      </c>
      <c r="F153" s="1">
        <v>1</v>
      </c>
      <c r="G153" s="1" t="s">
        <v>40</v>
      </c>
      <c r="H153" s="34">
        <v>0.29166666666666669</v>
      </c>
      <c r="I153" s="34">
        <v>0.33333333333333331</v>
      </c>
      <c r="J153" s="1">
        <f t="shared" si="2"/>
        <v>59.999999999999943</v>
      </c>
      <c r="L153" s="28" t="s">
        <v>7</v>
      </c>
      <c r="M153" s="28" t="s">
        <v>7</v>
      </c>
      <c r="N153" s="28" t="s">
        <v>7</v>
      </c>
    </row>
    <row r="154" spans="1:19" x14ac:dyDescent="0.25">
      <c r="A154" s="1" t="s">
        <v>42</v>
      </c>
      <c r="B154" s="1" t="s">
        <v>44</v>
      </c>
      <c r="C154" s="14">
        <v>45880</v>
      </c>
      <c r="D154" t="s">
        <v>175</v>
      </c>
      <c r="E154" s="1">
        <v>2</v>
      </c>
      <c r="F154" s="1">
        <v>1</v>
      </c>
      <c r="G154" s="1">
        <v>2</v>
      </c>
      <c r="H154" s="34">
        <v>0.29166666666666669</v>
      </c>
      <c r="I154" s="34">
        <v>0.375</v>
      </c>
      <c r="J154" s="1">
        <f t="shared" si="2"/>
        <v>119.99999999999997</v>
      </c>
      <c r="L154" s="28" t="s">
        <v>7</v>
      </c>
      <c r="M154" s="28" t="s">
        <v>7</v>
      </c>
      <c r="N154" s="28" t="s">
        <v>7</v>
      </c>
    </row>
    <row r="155" spans="1:19" x14ac:dyDescent="0.25">
      <c r="A155" s="1" t="s">
        <v>42</v>
      </c>
      <c r="B155" s="1" t="s">
        <v>44</v>
      </c>
      <c r="C155" s="14">
        <v>45881</v>
      </c>
      <c r="D155" t="s">
        <v>175</v>
      </c>
      <c r="E155" s="1">
        <v>2</v>
      </c>
      <c r="F155" s="1">
        <v>1</v>
      </c>
      <c r="G155" s="1">
        <v>2</v>
      </c>
      <c r="H155" s="34">
        <v>0.375</v>
      </c>
      <c r="I155" s="34">
        <v>0.41666666666666669</v>
      </c>
      <c r="J155" s="1">
        <f t="shared" si="2"/>
        <v>60.000000000000028</v>
      </c>
      <c r="L155" s="28" t="s">
        <v>75</v>
      </c>
      <c r="M155" s="28" t="s">
        <v>157</v>
      </c>
      <c r="N155" s="1" t="s">
        <v>75</v>
      </c>
      <c r="O155" s="1" t="s">
        <v>75</v>
      </c>
      <c r="P155" s="1" t="s">
        <v>80</v>
      </c>
      <c r="S155" s="1" t="s">
        <v>176</v>
      </c>
    </row>
    <row r="156" spans="1:19" x14ac:dyDescent="0.25">
      <c r="A156" s="1" t="s">
        <v>42</v>
      </c>
      <c r="B156" s="1" t="s">
        <v>44</v>
      </c>
      <c r="C156" s="14">
        <v>45881</v>
      </c>
      <c r="D156" t="s">
        <v>177</v>
      </c>
      <c r="E156" s="1">
        <v>2</v>
      </c>
      <c r="F156" s="1">
        <v>1</v>
      </c>
      <c r="G156" s="1">
        <v>2</v>
      </c>
      <c r="H156" s="34">
        <v>0.54166666666666663</v>
      </c>
      <c r="I156" s="34">
        <v>0.625</v>
      </c>
      <c r="J156" s="1">
        <f t="shared" si="2"/>
        <v>120.00000000000006</v>
      </c>
      <c r="L156" s="1" t="s">
        <v>69</v>
      </c>
      <c r="M156" s="1" t="s">
        <v>70</v>
      </c>
      <c r="N156" s="1" t="s">
        <v>139</v>
      </c>
      <c r="O156" s="1" t="s">
        <v>178</v>
      </c>
      <c r="P156" s="1" t="s">
        <v>179</v>
      </c>
    </row>
    <row r="157" spans="1:19" x14ac:dyDescent="0.25">
      <c r="A157" s="1" t="s">
        <v>42</v>
      </c>
      <c r="B157" s="1" t="s">
        <v>44</v>
      </c>
      <c r="C157" s="14">
        <v>45881</v>
      </c>
      <c r="D157" t="s">
        <v>177</v>
      </c>
      <c r="E157" s="1">
        <v>2</v>
      </c>
      <c r="F157" s="1">
        <v>1</v>
      </c>
      <c r="G157" s="1">
        <v>2</v>
      </c>
      <c r="H157" s="34">
        <v>0.625</v>
      </c>
      <c r="I157" s="34">
        <v>0.6875</v>
      </c>
      <c r="J157" s="1">
        <f t="shared" si="2"/>
        <v>90</v>
      </c>
      <c r="L157" s="1" t="s">
        <v>69</v>
      </c>
      <c r="M157" s="1" t="s">
        <v>70</v>
      </c>
      <c r="N157" s="1" t="s">
        <v>139</v>
      </c>
      <c r="O157" s="1" t="s">
        <v>178</v>
      </c>
      <c r="P157" s="1" t="s">
        <v>179</v>
      </c>
    </row>
    <row r="158" spans="1:19" x14ac:dyDescent="0.25">
      <c r="A158" s="1" t="s">
        <v>42</v>
      </c>
      <c r="B158" s="1" t="s">
        <v>44</v>
      </c>
      <c r="C158" s="14">
        <v>45882</v>
      </c>
      <c r="D158" t="s">
        <v>177</v>
      </c>
      <c r="E158" s="1">
        <v>2</v>
      </c>
      <c r="F158" s="1">
        <v>1</v>
      </c>
      <c r="G158" s="1">
        <v>2</v>
      </c>
      <c r="H158" s="34">
        <v>0.45833333333333331</v>
      </c>
      <c r="I158" s="34">
        <v>0.5</v>
      </c>
      <c r="J158" s="1">
        <f t="shared" si="2"/>
        <v>60.000000000000028</v>
      </c>
      <c r="L158" s="28" t="s">
        <v>75</v>
      </c>
      <c r="M158" s="28" t="s">
        <v>157</v>
      </c>
      <c r="N158" s="1" t="s">
        <v>75</v>
      </c>
      <c r="O158" s="1" t="s">
        <v>75</v>
      </c>
      <c r="P158" s="1" t="s">
        <v>80</v>
      </c>
      <c r="S158" t="s">
        <v>175</v>
      </c>
    </row>
    <row r="159" spans="1:19" x14ac:dyDescent="0.25">
      <c r="A159" s="1" t="s">
        <v>42</v>
      </c>
      <c r="B159" s="1" t="s">
        <v>44</v>
      </c>
      <c r="C159" s="14">
        <v>45883</v>
      </c>
      <c r="D159" t="s">
        <v>175</v>
      </c>
      <c r="E159" s="1">
        <v>2</v>
      </c>
      <c r="F159" s="1">
        <v>1</v>
      </c>
      <c r="G159" s="1">
        <v>2</v>
      </c>
      <c r="H159" s="34">
        <v>0.5</v>
      </c>
      <c r="I159" s="34">
        <v>0.54166666666666663</v>
      </c>
      <c r="J159" s="1">
        <f t="shared" si="2"/>
        <v>59.999999999999943</v>
      </c>
      <c r="L159" s="28" t="s">
        <v>75</v>
      </c>
      <c r="M159" s="28" t="s">
        <v>157</v>
      </c>
      <c r="N159" s="1" t="s">
        <v>75</v>
      </c>
      <c r="O159" s="1" t="s">
        <v>75</v>
      </c>
      <c r="P159" s="1" t="s">
        <v>80</v>
      </c>
      <c r="S159" s="1" t="s">
        <v>177</v>
      </c>
    </row>
    <row r="160" spans="1:19" x14ac:dyDescent="0.25">
      <c r="A160" s="1" t="s">
        <v>42</v>
      </c>
      <c r="B160" s="1" t="s">
        <v>44</v>
      </c>
      <c r="C160" s="14">
        <v>45884</v>
      </c>
      <c r="D160" t="s">
        <v>142</v>
      </c>
      <c r="E160" s="1">
        <v>2</v>
      </c>
      <c r="F160" s="1">
        <v>1</v>
      </c>
      <c r="G160" s="1">
        <v>1</v>
      </c>
      <c r="H160" s="29">
        <v>0.5</v>
      </c>
      <c r="I160" s="26">
        <v>0.54166666666666663</v>
      </c>
      <c r="J160" s="1">
        <f t="shared" si="2"/>
        <v>59.999999999999943</v>
      </c>
      <c r="L160" s="28" t="s">
        <v>7</v>
      </c>
      <c r="M160" s="28" t="s">
        <v>7</v>
      </c>
      <c r="N160" s="28" t="s">
        <v>7</v>
      </c>
      <c r="O160" s="1" t="s">
        <v>80</v>
      </c>
      <c r="P160" s="1" t="s">
        <v>86</v>
      </c>
    </row>
    <row r="161" spans="1:19" x14ac:dyDescent="0.25">
      <c r="A161" s="1" t="s">
        <v>42</v>
      </c>
      <c r="B161" s="1" t="s">
        <v>44</v>
      </c>
      <c r="C161" s="14">
        <v>45884</v>
      </c>
      <c r="D161" t="s">
        <v>142</v>
      </c>
      <c r="E161" s="1">
        <v>2</v>
      </c>
      <c r="F161" s="1">
        <v>1</v>
      </c>
      <c r="G161" s="1" t="s">
        <v>40</v>
      </c>
      <c r="H161" s="29">
        <v>0.5</v>
      </c>
      <c r="I161" s="26">
        <v>0.54166666666666663</v>
      </c>
      <c r="J161" s="1">
        <f t="shared" si="2"/>
        <v>59.999999999999943</v>
      </c>
      <c r="L161" s="28" t="s">
        <v>7</v>
      </c>
      <c r="M161" s="28" t="s">
        <v>7</v>
      </c>
      <c r="N161" s="28" t="s">
        <v>7</v>
      </c>
      <c r="O161" s="1" t="s">
        <v>80</v>
      </c>
      <c r="P161" s="1" t="s">
        <v>86</v>
      </c>
    </row>
    <row r="162" spans="1:19" x14ac:dyDescent="0.25">
      <c r="A162" s="1" t="s">
        <v>42</v>
      </c>
      <c r="B162" s="1" t="s">
        <v>44</v>
      </c>
      <c r="C162" s="14">
        <v>45884</v>
      </c>
      <c r="D162" s="1" t="s">
        <v>177</v>
      </c>
      <c r="E162" s="1">
        <v>2</v>
      </c>
      <c r="F162" s="1">
        <v>1</v>
      </c>
      <c r="G162" s="1">
        <v>2</v>
      </c>
      <c r="H162" s="29">
        <v>0.5</v>
      </c>
      <c r="I162" s="26">
        <v>0.54166666666666663</v>
      </c>
      <c r="J162" s="1">
        <f t="shared" si="2"/>
        <v>59.999999999999943</v>
      </c>
      <c r="L162" s="28" t="s">
        <v>7</v>
      </c>
      <c r="M162" s="28" t="s">
        <v>7</v>
      </c>
      <c r="N162" s="28" t="s">
        <v>7</v>
      </c>
      <c r="O162" s="1" t="s">
        <v>80</v>
      </c>
      <c r="P162" s="1" t="s">
        <v>86</v>
      </c>
    </row>
    <row r="163" spans="1:19" x14ac:dyDescent="0.25">
      <c r="A163" s="1" t="s">
        <v>42</v>
      </c>
      <c r="B163" s="1" t="s">
        <v>44</v>
      </c>
      <c r="C163" s="14">
        <v>45884</v>
      </c>
      <c r="D163" t="s">
        <v>142</v>
      </c>
      <c r="E163" s="1">
        <v>3</v>
      </c>
      <c r="F163" s="1">
        <v>2</v>
      </c>
      <c r="G163" s="1">
        <v>1</v>
      </c>
      <c r="H163" s="34">
        <v>0.625</v>
      </c>
      <c r="I163" s="34">
        <v>0.64583333333333337</v>
      </c>
      <c r="J163" s="1">
        <f t="shared" si="2"/>
        <v>30.000000000000053</v>
      </c>
      <c r="L163" s="28" t="s">
        <v>7</v>
      </c>
      <c r="M163" s="28" t="s">
        <v>7</v>
      </c>
      <c r="N163" s="28" t="s">
        <v>7</v>
      </c>
      <c r="O163" s="1" t="s">
        <v>80</v>
      </c>
      <c r="P163" s="1" t="s">
        <v>86</v>
      </c>
    </row>
    <row r="164" spans="1:19" x14ac:dyDescent="0.25">
      <c r="A164" s="1" t="s">
        <v>42</v>
      </c>
      <c r="B164" s="1" t="s">
        <v>44</v>
      </c>
      <c r="C164" s="14">
        <v>45884</v>
      </c>
      <c r="D164" t="s">
        <v>142</v>
      </c>
      <c r="E164" s="1">
        <v>3</v>
      </c>
      <c r="F164" s="1">
        <v>2</v>
      </c>
      <c r="G164" s="1" t="s">
        <v>40</v>
      </c>
      <c r="H164" s="34">
        <v>0.625</v>
      </c>
      <c r="I164" s="34">
        <v>0.64583333333333337</v>
      </c>
      <c r="J164" s="1">
        <f t="shared" si="2"/>
        <v>30.000000000000053</v>
      </c>
      <c r="L164" s="28" t="s">
        <v>7</v>
      </c>
      <c r="M164" s="28" t="s">
        <v>7</v>
      </c>
      <c r="N164" s="28" t="s">
        <v>7</v>
      </c>
      <c r="O164" s="1" t="s">
        <v>80</v>
      </c>
      <c r="P164" s="1" t="s">
        <v>86</v>
      </c>
    </row>
    <row r="165" spans="1:19" x14ac:dyDescent="0.25">
      <c r="A165" s="1" t="s">
        <v>42</v>
      </c>
      <c r="B165" s="1" t="s">
        <v>44</v>
      </c>
      <c r="C165" s="14">
        <v>45884</v>
      </c>
      <c r="D165" s="1" t="s">
        <v>173</v>
      </c>
      <c r="E165" s="1">
        <v>3</v>
      </c>
      <c r="F165" s="1">
        <v>2</v>
      </c>
      <c r="G165" s="1">
        <v>2</v>
      </c>
      <c r="H165" s="34">
        <v>0.625</v>
      </c>
      <c r="I165" s="34">
        <v>0.64583333333333337</v>
      </c>
      <c r="J165" s="1">
        <f t="shared" si="2"/>
        <v>30.000000000000053</v>
      </c>
      <c r="L165" s="28" t="s">
        <v>7</v>
      </c>
      <c r="M165" s="28" t="s">
        <v>7</v>
      </c>
      <c r="N165" s="28" t="s">
        <v>7</v>
      </c>
      <c r="O165" s="1" t="s">
        <v>80</v>
      </c>
      <c r="P165" s="1" t="s">
        <v>86</v>
      </c>
    </row>
    <row r="166" spans="1:19" x14ac:dyDescent="0.25">
      <c r="A166" s="1" t="s">
        <v>42</v>
      </c>
      <c r="B166" s="1" t="s">
        <v>44</v>
      </c>
      <c r="C166" s="14">
        <v>45885</v>
      </c>
      <c r="D166" t="s">
        <v>142</v>
      </c>
      <c r="E166" s="1">
        <v>1</v>
      </c>
      <c r="F166" s="1">
        <v>3</v>
      </c>
      <c r="G166" s="1">
        <v>1</v>
      </c>
      <c r="H166" s="26">
        <v>0.83333333333333337</v>
      </c>
      <c r="I166" s="26">
        <v>0.91666666666666663</v>
      </c>
      <c r="J166" s="1">
        <f t="shared" si="2"/>
        <v>119.99999999999989</v>
      </c>
      <c r="L166" s="1" t="s">
        <v>74</v>
      </c>
      <c r="M166" s="1" t="s">
        <v>74</v>
      </c>
      <c r="N166" s="1" t="s">
        <v>75</v>
      </c>
      <c r="O166" s="1" t="s">
        <v>75</v>
      </c>
      <c r="P166" s="1" t="s">
        <v>76</v>
      </c>
    </row>
    <row r="167" spans="1:19" x14ac:dyDescent="0.25">
      <c r="A167" s="1" t="s">
        <v>42</v>
      </c>
      <c r="B167" s="1" t="s">
        <v>44</v>
      </c>
      <c r="C167" s="14">
        <v>45885</v>
      </c>
      <c r="D167" t="s">
        <v>142</v>
      </c>
      <c r="E167" s="1">
        <v>1</v>
      </c>
      <c r="F167" s="1">
        <v>3</v>
      </c>
      <c r="G167" s="1" t="s">
        <v>40</v>
      </c>
      <c r="H167" s="26">
        <v>0.83333333333333337</v>
      </c>
      <c r="I167" s="26">
        <v>0.91666666666666663</v>
      </c>
      <c r="J167" s="1">
        <f t="shared" si="2"/>
        <v>119.99999999999989</v>
      </c>
      <c r="L167" s="1" t="s">
        <v>74</v>
      </c>
      <c r="M167" s="1" t="s">
        <v>74</v>
      </c>
      <c r="N167" s="1" t="s">
        <v>75</v>
      </c>
      <c r="O167" s="1" t="s">
        <v>75</v>
      </c>
      <c r="P167" s="1" t="s">
        <v>76</v>
      </c>
    </row>
    <row r="168" spans="1:19" x14ac:dyDescent="0.25">
      <c r="A168" s="1" t="s">
        <v>42</v>
      </c>
      <c r="B168" s="1" t="s">
        <v>44</v>
      </c>
      <c r="C168" s="14">
        <v>45885</v>
      </c>
      <c r="D168" s="1" t="s">
        <v>173</v>
      </c>
      <c r="E168" s="1">
        <v>1</v>
      </c>
      <c r="F168" s="1">
        <v>3</v>
      </c>
      <c r="G168" s="1">
        <v>2</v>
      </c>
      <c r="H168" s="26">
        <v>0.83333333333333337</v>
      </c>
      <c r="I168" s="26">
        <v>0.91666666666666663</v>
      </c>
      <c r="J168" s="1">
        <f t="shared" si="2"/>
        <v>119.99999999999989</v>
      </c>
      <c r="L168" s="1" t="s">
        <v>74</v>
      </c>
      <c r="M168" s="1" t="s">
        <v>74</v>
      </c>
      <c r="N168" s="1" t="s">
        <v>75</v>
      </c>
      <c r="O168" s="1" t="s">
        <v>75</v>
      </c>
      <c r="P168" s="1" t="s">
        <v>76</v>
      </c>
    </row>
    <row r="169" spans="1:19" x14ac:dyDescent="0.25">
      <c r="A169" s="1" t="s">
        <v>42</v>
      </c>
      <c r="B169" s="1" t="s">
        <v>45</v>
      </c>
      <c r="C169" s="14">
        <v>45887</v>
      </c>
      <c r="D169" s="1" t="s">
        <v>173</v>
      </c>
      <c r="E169">
        <v>1</v>
      </c>
      <c r="F169">
        <v>1</v>
      </c>
      <c r="G169">
        <v>2</v>
      </c>
      <c r="H169" s="26">
        <v>0.58333333333333337</v>
      </c>
      <c r="I169" s="26">
        <v>0.625</v>
      </c>
      <c r="J169" s="1">
        <f t="shared" si="2"/>
        <v>59.999999999999943</v>
      </c>
      <c r="L169" s="28" t="s">
        <v>75</v>
      </c>
      <c r="M169" s="28" t="s">
        <v>157</v>
      </c>
      <c r="N169" s="1" t="s">
        <v>75</v>
      </c>
      <c r="O169" s="1" t="s">
        <v>75</v>
      </c>
      <c r="P169" s="1" t="s">
        <v>80</v>
      </c>
      <c r="S169" s="1" t="s">
        <v>177</v>
      </c>
    </row>
    <row r="170" spans="1:19" x14ac:dyDescent="0.25">
      <c r="A170" s="1" t="s">
        <v>42</v>
      </c>
      <c r="B170" s="1" t="s">
        <v>45</v>
      </c>
      <c r="C170" s="14">
        <v>45887</v>
      </c>
      <c r="D170" s="1" t="s">
        <v>180</v>
      </c>
      <c r="E170">
        <v>2</v>
      </c>
      <c r="F170">
        <v>2</v>
      </c>
      <c r="G170">
        <v>2</v>
      </c>
      <c r="H170" s="38">
        <v>0.70833333333333337</v>
      </c>
      <c r="I170" s="38">
        <v>0.75</v>
      </c>
      <c r="J170" s="1">
        <f t="shared" si="2"/>
        <v>59.999999999999943</v>
      </c>
      <c r="L170" s="28" t="s">
        <v>75</v>
      </c>
      <c r="M170" s="28" t="s">
        <v>157</v>
      </c>
      <c r="N170" s="1" t="s">
        <v>75</v>
      </c>
      <c r="O170" s="1" t="s">
        <v>75</v>
      </c>
      <c r="P170" s="1" t="s">
        <v>80</v>
      </c>
    </row>
    <row r="171" spans="1:19" x14ac:dyDescent="0.25">
      <c r="A171" s="1" t="s">
        <v>42</v>
      </c>
      <c r="B171" s="1" t="s">
        <v>45</v>
      </c>
      <c r="C171" s="14">
        <v>45888</v>
      </c>
      <c r="D171" t="s">
        <v>181</v>
      </c>
      <c r="E171">
        <v>2</v>
      </c>
      <c r="F171">
        <v>2</v>
      </c>
      <c r="G171">
        <v>1</v>
      </c>
      <c r="H171" s="34">
        <v>0.625</v>
      </c>
      <c r="I171" s="34">
        <v>0.70833333333333337</v>
      </c>
      <c r="J171" s="1">
        <f t="shared" si="2"/>
        <v>120.00000000000006</v>
      </c>
      <c r="L171" t="s">
        <v>182</v>
      </c>
      <c r="M171" t="s">
        <v>183</v>
      </c>
      <c r="N171" t="s">
        <v>183</v>
      </c>
      <c r="O171" t="s">
        <v>183</v>
      </c>
      <c r="P171" t="s">
        <v>183</v>
      </c>
      <c r="Q171" t="s">
        <v>183</v>
      </c>
      <c r="R171" t="s">
        <v>184</v>
      </c>
    </row>
    <row r="172" spans="1:19" x14ac:dyDescent="0.25">
      <c r="A172" s="1" t="s">
        <v>42</v>
      </c>
      <c r="B172" s="1" t="s">
        <v>45</v>
      </c>
      <c r="C172" s="14">
        <v>45888</v>
      </c>
      <c r="D172" t="s">
        <v>185</v>
      </c>
      <c r="E172">
        <v>2</v>
      </c>
      <c r="F172">
        <v>2</v>
      </c>
      <c r="G172">
        <v>2</v>
      </c>
      <c r="H172" s="34">
        <v>0.625</v>
      </c>
      <c r="I172" s="34">
        <v>0.70833333333333337</v>
      </c>
      <c r="J172" s="1">
        <f t="shared" si="2"/>
        <v>120.00000000000006</v>
      </c>
      <c r="L172" t="s">
        <v>182</v>
      </c>
      <c r="M172" t="s">
        <v>183</v>
      </c>
      <c r="N172" t="s">
        <v>183</v>
      </c>
      <c r="O172" t="s">
        <v>183</v>
      </c>
      <c r="P172" t="s">
        <v>183</v>
      </c>
      <c r="Q172" t="s">
        <v>183</v>
      </c>
      <c r="R172" t="s">
        <v>184</v>
      </c>
    </row>
    <row r="173" spans="1:19" x14ac:dyDescent="0.25">
      <c r="A173" s="1" t="s">
        <v>42</v>
      </c>
      <c r="B173" s="1" t="s">
        <v>45</v>
      </c>
      <c r="C173" s="14">
        <v>45890</v>
      </c>
      <c r="D173" s="1" t="s">
        <v>177</v>
      </c>
      <c r="E173">
        <v>1</v>
      </c>
      <c r="F173">
        <v>1</v>
      </c>
      <c r="G173">
        <v>2</v>
      </c>
      <c r="H173" s="34">
        <v>0.33333333333333331</v>
      </c>
      <c r="I173" s="34">
        <v>0.375</v>
      </c>
      <c r="J173" s="1">
        <f t="shared" si="2"/>
        <v>60.000000000000028</v>
      </c>
      <c r="L173" s="28" t="s">
        <v>75</v>
      </c>
      <c r="M173" s="28" t="s">
        <v>157</v>
      </c>
      <c r="N173" s="1" t="s">
        <v>75</v>
      </c>
      <c r="O173" s="1" t="s">
        <v>75</v>
      </c>
      <c r="P173" s="1" t="s">
        <v>80</v>
      </c>
      <c r="S173" t="s">
        <v>186</v>
      </c>
    </row>
    <row r="174" spans="1:19" x14ac:dyDescent="0.25">
      <c r="A174" s="1" t="s">
        <v>42</v>
      </c>
      <c r="B174" s="1" t="s">
        <v>45</v>
      </c>
      <c r="C174" s="14">
        <v>45891</v>
      </c>
      <c r="D174" t="s">
        <v>186</v>
      </c>
      <c r="E174">
        <v>1</v>
      </c>
      <c r="F174">
        <v>1</v>
      </c>
      <c r="G174">
        <v>2</v>
      </c>
      <c r="H174" s="34">
        <v>0.33333333333333331</v>
      </c>
      <c r="I174" s="34">
        <v>0.375</v>
      </c>
      <c r="J174" s="1">
        <f t="shared" si="2"/>
        <v>60.000000000000028</v>
      </c>
      <c r="L174" s="28" t="s">
        <v>75</v>
      </c>
      <c r="M174" s="28" t="s">
        <v>157</v>
      </c>
      <c r="N174" s="1" t="s">
        <v>75</v>
      </c>
      <c r="O174" s="1" t="s">
        <v>75</v>
      </c>
      <c r="P174" s="1" t="s">
        <v>80</v>
      </c>
      <c r="S174" s="1" t="s">
        <v>106</v>
      </c>
    </row>
    <row r="175" spans="1:19" x14ac:dyDescent="0.25">
      <c r="A175" s="1" t="s">
        <v>42</v>
      </c>
      <c r="B175" s="1" t="s">
        <v>45</v>
      </c>
      <c r="C175" s="14">
        <v>45891</v>
      </c>
      <c r="D175" t="s">
        <v>181</v>
      </c>
      <c r="E175">
        <v>1</v>
      </c>
      <c r="F175">
        <v>1</v>
      </c>
      <c r="G175">
        <v>1</v>
      </c>
      <c r="H175" s="29">
        <v>0.5</v>
      </c>
      <c r="I175" s="26">
        <v>0.54166666666666663</v>
      </c>
      <c r="J175" s="1">
        <f t="shared" si="2"/>
        <v>59.999999999999943</v>
      </c>
      <c r="L175" s="28" t="s">
        <v>7</v>
      </c>
      <c r="M175" s="28" t="s">
        <v>7</v>
      </c>
      <c r="N175" s="28" t="s">
        <v>7</v>
      </c>
      <c r="O175" s="1" t="s">
        <v>80</v>
      </c>
      <c r="P175" s="1" t="s">
        <v>86</v>
      </c>
    </row>
    <row r="176" spans="1:19" x14ac:dyDescent="0.25">
      <c r="A176" s="1" t="s">
        <v>42</v>
      </c>
      <c r="B176" s="1" t="s">
        <v>45</v>
      </c>
      <c r="C176" s="14">
        <v>45891</v>
      </c>
      <c r="D176" s="1" t="s">
        <v>187</v>
      </c>
      <c r="E176">
        <v>1</v>
      </c>
      <c r="F176">
        <v>1</v>
      </c>
      <c r="G176">
        <v>2</v>
      </c>
      <c r="H176" s="29">
        <v>0.5</v>
      </c>
      <c r="I176" s="26">
        <v>0.54166666666666663</v>
      </c>
      <c r="J176" s="1">
        <f t="shared" si="2"/>
        <v>59.999999999999943</v>
      </c>
      <c r="L176" s="28" t="s">
        <v>7</v>
      </c>
      <c r="M176" s="28" t="s">
        <v>7</v>
      </c>
      <c r="N176" s="28" t="s">
        <v>7</v>
      </c>
      <c r="O176" s="1" t="s">
        <v>80</v>
      </c>
      <c r="P176" s="1" t="s">
        <v>86</v>
      </c>
    </row>
    <row r="177" spans="1:19" x14ac:dyDescent="0.25">
      <c r="A177" s="1" t="s">
        <v>42</v>
      </c>
      <c r="B177" s="1" t="s">
        <v>45</v>
      </c>
      <c r="C177" s="14">
        <v>45891</v>
      </c>
      <c r="D177" t="s">
        <v>181</v>
      </c>
      <c r="E177">
        <v>2</v>
      </c>
      <c r="F177">
        <v>2</v>
      </c>
      <c r="G177">
        <v>1</v>
      </c>
      <c r="H177" s="34">
        <v>0.625</v>
      </c>
      <c r="I177" s="34">
        <v>0.64583333333333337</v>
      </c>
      <c r="J177" s="1">
        <f t="shared" si="2"/>
        <v>30.000000000000053</v>
      </c>
      <c r="L177" s="28" t="s">
        <v>7</v>
      </c>
      <c r="M177" s="28" t="s">
        <v>7</v>
      </c>
      <c r="N177" s="28" t="s">
        <v>7</v>
      </c>
      <c r="O177" s="1" t="s">
        <v>80</v>
      </c>
      <c r="P177" s="1" t="s">
        <v>86</v>
      </c>
    </row>
    <row r="178" spans="1:19" x14ac:dyDescent="0.25">
      <c r="A178" s="1" t="s">
        <v>42</v>
      </c>
      <c r="B178" s="1" t="s">
        <v>45</v>
      </c>
      <c r="C178" s="14">
        <v>45891</v>
      </c>
      <c r="D178" s="1" t="s">
        <v>187</v>
      </c>
      <c r="E178">
        <v>2</v>
      </c>
      <c r="F178">
        <v>2</v>
      </c>
      <c r="G178">
        <v>2</v>
      </c>
      <c r="H178" s="34">
        <v>0.625</v>
      </c>
      <c r="I178" s="34">
        <v>0.64583333333333337</v>
      </c>
      <c r="J178" s="1">
        <f t="shared" si="2"/>
        <v>30.000000000000053</v>
      </c>
      <c r="L178" s="28" t="s">
        <v>7</v>
      </c>
      <c r="M178" s="28" t="s">
        <v>7</v>
      </c>
      <c r="N178" s="28" t="s">
        <v>7</v>
      </c>
      <c r="O178" s="1" t="s">
        <v>80</v>
      </c>
      <c r="P178" s="1" t="s">
        <v>86</v>
      </c>
    </row>
    <row r="179" spans="1:19" x14ac:dyDescent="0.25">
      <c r="A179" s="1" t="s">
        <v>42</v>
      </c>
      <c r="B179" s="1" t="s">
        <v>45</v>
      </c>
      <c r="C179" s="14">
        <v>45891</v>
      </c>
      <c r="D179" s="1" t="s">
        <v>187</v>
      </c>
      <c r="E179">
        <v>3</v>
      </c>
      <c r="F179">
        <v>3</v>
      </c>
      <c r="G179">
        <v>2</v>
      </c>
      <c r="H179" s="33">
        <v>0.125</v>
      </c>
      <c r="I179" s="33">
        <v>0.16666666666666666</v>
      </c>
      <c r="J179" s="1">
        <f t="shared" si="2"/>
        <v>59.999999999999986</v>
      </c>
      <c r="L179" s="28" t="s">
        <v>75</v>
      </c>
      <c r="M179" s="28" t="s">
        <v>157</v>
      </c>
      <c r="N179" s="1" t="s">
        <v>75</v>
      </c>
      <c r="O179" s="1" t="s">
        <v>75</v>
      </c>
      <c r="P179" s="1" t="s">
        <v>80</v>
      </c>
      <c r="S179" s="1" t="s">
        <v>188</v>
      </c>
    </row>
    <row r="180" spans="1:19" x14ac:dyDescent="0.25">
      <c r="A180" s="1" t="s">
        <v>42</v>
      </c>
      <c r="B180" s="1" t="s">
        <v>45</v>
      </c>
      <c r="C180" s="14">
        <v>45892</v>
      </c>
      <c r="D180" t="s">
        <v>181</v>
      </c>
      <c r="E180">
        <v>3</v>
      </c>
      <c r="F180">
        <v>3</v>
      </c>
      <c r="G180">
        <v>1</v>
      </c>
      <c r="H180" s="26">
        <v>0.83333333333333337</v>
      </c>
      <c r="I180" s="26">
        <v>0.91666666666666663</v>
      </c>
      <c r="J180" s="1">
        <f t="shared" si="2"/>
        <v>119.99999999999989</v>
      </c>
      <c r="L180" s="1" t="s">
        <v>74</v>
      </c>
      <c r="M180" s="1" t="s">
        <v>74</v>
      </c>
      <c r="N180" s="1" t="s">
        <v>75</v>
      </c>
      <c r="O180" s="1" t="s">
        <v>75</v>
      </c>
      <c r="P180" s="1" t="s">
        <v>76</v>
      </c>
    </row>
    <row r="181" spans="1:19" x14ac:dyDescent="0.25">
      <c r="A181" s="1" t="s">
        <v>42</v>
      </c>
      <c r="B181" s="1" t="s">
        <v>45</v>
      </c>
      <c r="C181" s="14">
        <v>45892</v>
      </c>
      <c r="D181" s="1" t="s">
        <v>188</v>
      </c>
      <c r="E181">
        <v>3</v>
      </c>
      <c r="F181">
        <v>3</v>
      </c>
      <c r="G181">
        <v>2</v>
      </c>
      <c r="H181" s="26">
        <v>0.83333333333333337</v>
      </c>
      <c r="I181" s="26">
        <v>0.91666666666666663</v>
      </c>
      <c r="J181" s="1">
        <f t="shared" si="2"/>
        <v>119.99999999999989</v>
      </c>
      <c r="L181" s="1" t="s">
        <v>74</v>
      </c>
      <c r="M181" s="1" t="s">
        <v>74</v>
      </c>
      <c r="N181" s="1" t="s">
        <v>75</v>
      </c>
      <c r="O181" s="1" t="s">
        <v>75</v>
      </c>
      <c r="P181" s="1" t="s">
        <v>76</v>
      </c>
    </row>
    <row r="182" spans="1:19" x14ac:dyDescent="0.25">
      <c r="A182" s="1" t="s">
        <v>42</v>
      </c>
      <c r="B182" s="1" t="s">
        <v>46</v>
      </c>
      <c r="C182" s="14">
        <v>45898</v>
      </c>
      <c r="D182" s="1" t="s">
        <v>193</v>
      </c>
      <c r="E182" s="1">
        <v>2</v>
      </c>
      <c r="F182" s="1">
        <v>1</v>
      </c>
      <c r="G182" s="1">
        <v>1</v>
      </c>
      <c r="H182" s="26">
        <v>0.29166666666666669</v>
      </c>
      <c r="I182" s="26">
        <v>0.33333333333333331</v>
      </c>
      <c r="J182" s="1">
        <f t="shared" si="2"/>
        <v>59.999999999999943</v>
      </c>
      <c r="K182" s="1"/>
      <c r="L182" s="39" t="s">
        <v>75</v>
      </c>
      <c r="M182" s="39" t="s">
        <v>157</v>
      </c>
      <c r="N182" s="1" t="s">
        <v>75</v>
      </c>
      <c r="O182" s="1" t="s">
        <v>75</v>
      </c>
      <c r="P182" s="1" t="s">
        <v>80</v>
      </c>
    </row>
    <row r="183" spans="1:19" x14ac:dyDescent="0.25">
      <c r="A183" s="1" t="s">
        <v>42</v>
      </c>
      <c r="B183" s="1" t="s">
        <v>46</v>
      </c>
      <c r="C183" s="14">
        <v>45898</v>
      </c>
      <c r="D183" s="1" t="s">
        <v>194</v>
      </c>
      <c r="E183" s="1">
        <v>2</v>
      </c>
      <c r="F183" s="1">
        <v>1</v>
      </c>
      <c r="G183" s="1">
        <v>2</v>
      </c>
      <c r="H183" s="26">
        <v>0.29166666666666669</v>
      </c>
      <c r="I183" s="26">
        <v>0.33333333333333331</v>
      </c>
      <c r="J183" s="1">
        <f t="shared" si="2"/>
        <v>59.999999999999943</v>
      </c>
      <c r="K183" s="1"/>
      <c r="L183" s="39" t="s">
        <v>75</v>
      </c>
      <c r="M183" s="39" t="s">
        <v>157</v>
      </c>
      <c r="N183" s="1" t="s">
        <v>75</v>
      </c>
      <c r="O183" s="1" t="s">
        <v>75</v>
      </c>
      <c r="P183" s="1" t="s">
        <v>80</v>
      </c>
    </row>
    <row r="184" spans="1:19" x14ac:dyDescent="0.25">
      <c r="A184" s="1" t="s">
        <v>42</v>
      </c>
      <c r="B184" s="1" t="s">
        <v>46</v>
      </c>
      <c r="C184" s="14">
        <v>45898</v>
      </c>
      <c r="D184" s="1" t="s">
        <v>169</v>
      </c>
      <c r="E184" s="1">
        <v>2</v>
      </c>
      <c r="F184" s="1">
        <v>1</v>
      </c>
      <c r="G184" s="1">
        <v>1</v>
      </c>
      <c r="H184" s="29">
        <v>0.5</v>
      </c>
      <c r="I184" s="26">
        <v>0.54166666666666663</v>
      </c>
      <c r="J184" s="1">
        <f t="shared" si="2"/>
        <v>59.999999999999943</v>
      </c>
      <c r="K184" s="1"/>
      <c r="L184" s="39" t="s">
        <v>7</v>
      </c>
      <c r="M184" s="39" t="s">
        <v>7</v>
      </c>
      <c r="N184" s="39" t="s">
        <v>7</v>
      </c>
      <c r="O184" s="1" t="s">
        <v>80</v>
      </c>
      <c r="P184" s="1" t="s">
        <v>86</v>
      </c>
    </row>
    <row r="185" spans="1:19" x14ac:dyDescent="0.25">
      <c r="A185" s="1" t="s">
        <v>42</v>
      </c>
      <c r="B185" s="1" t="s">
        <v>46</v>
      </c>
      <c r="C185" s="14">
        <v>45898</v>
      </c>
      <c r="D185" s="1" t="s">
        <v>195</v>
      </c>
      <c r="E185" s="1">
        <v>2</v>
      </c>
      <c r="F185" s="1">
        <v>1</v>
      </c>
      <c r="G185" s="1">
        <v>2</v>
      </c>
      <c r="H185" s="29">
        <v>0.5</v>
      </c>
      <c r="I185" s="26">
        <v>0.54166666666666663</v>
      </c>
      <c r="J185" s="1">
        <f t="shared" si="2"/>
        <v>59.999999999999943</v>
      </c>
      <c r="K185" s="1"/>
      <c r="L185" s="39" t="s">
        <v>7</v>
      </c>
      <c r="M185" s="39" t="s">
        <v>7</v>
      </c>
      <c r="N185" s="39" t="s">
        <v>7</v>
      </c>
      <c r="O185" s="1" t="s">
        <v>80</v>
      </c>
      <c r="P185" s="1" t="s">
        <v>86</v>
      </c>
    </row>
    <row r="186" spans="1:19" x14ac:dyDescent="0.25">
      <c r="A186" s="1" t="s">
        <v>42</v>
      </c>
      <c r="B186" s="1" t="s">
        <v>46</v>
      </c>
      <c r="C186" s="14">
        <v>45898</v>
      </c>
      <c r="D186" s="1" t="s">
        <v>169</v>
      </c>
      <c r="E186" s="1">
        <v>3</v>
      </c>
      <c r="F186" s="1">
        <v>2</v>
      </c>
      <c r="G186" s="1">
        <v>1</v>
      </c>
      <c r="H186" s="26">
        <v>0.625</v>
      </c>
      <c r="I186" s="26">
        <v>0.64583333333333337</v>
      </c>
      <c r="J186" s="1">
        <f t="shared" si="2"/>
        <v>30.000000000000053</v>
      </c>
      <c r="K186" s="1"/>
      <c r="L186" s="39" t="s">
        <v>7</v>
      </c>
      <c r="M186" s="39" t="s">
        <v>7</v>
      </c>
      <c r="N186" s="39" t="s">
        <v>7</v>
      </c>
      <c r="O186" s="1" t="s">
        <v>80</v>
      </c>
      <c r="P186" s="1" t="s">
        <v>86</v>
      </c>
    </row>
    <row r="187" spans="1:19" x14ac:dyDescent="0.25">
      <c r="A187" s="1" t="s">
        <v>42</v>
      </c>
      <c r="B187" s="1" t="s">
        <v>46</v>
      </c>
      <c r="C187" s="14">
        <v>45898</v>
      </c>
      <c r="D187" s="1" t="s">
        <v>195</v>
      </c>
      <c r="E187" s="1">
        <v>3</v>
      </c>
      <c r="F187" s="1">
        <v>2</v>
      </c>
      <c r="G187" s="1">
        <v>2</v>
      </c>
      <c r="H187" s="26">
        <v>0.625</v>
      </c>
      <c r="I187" s="26">
        <v>0.64583333333333337</v>
      </c>
      <c r="J187" s="1">
        <f t="shared" si="2"/>
        <v>30.000000000000053</v>
      </c>
      <c r="K187" s="1"/>
      <c r="L187" s="39" t="s">
        <v>7</v>
      </c>
      <c r="M187" s="39" t="s">
        <v>7</v>
      </c>
      <c r="N187" s="39" t="s">
        <v>7</v>
      </c>
      <c r="O187" s="1" t="s">
        <v>80</v>
      </c>
      <c r="P187" s="1" t="s">
        <v>86</v>
      </c>
    </row>
    <row r="188" spans="1:19" x14ac:dyDescent="0.25">
      <c r="A188" s="1" t="s">
        <v>42</v>
      </c>
      <c r="B188" s="1" t="s">
        <v>46</v>
      </c>
      <c r="C188" s="14">
        <v>45899</v>
      </c>
      <c r="D188" s="1" t="s">
        <v>195</v>
      </c>
      <c r="E188" s="1">
        <v>1</v>
      </c>
      <c r="F188" s="1">
        <v>3</v>
      </c>
      <c r="G188" s="1">
        <v>1</v>
      </c>
      <c r="H188" s="26">
        <v>0.83333333333333337</v>
      </c>
      <c r="I188" s="26">
        <v>0.91666666666666663</v>
      </c>
      <c r="J188" s="1">
        <f t="shared" si="2"/>
        <v>119.99999999999989</v>
      </c>
      <c r="K188" s="1"/>
      <c r="L188" s="1" t="s">
        <v>74</v>
      </c>
      <c r="M188" s="1" t="s">
        <v>74</v>
      </c>
      <c r="N188" s="1" t="s">
        <v>75</v>
      </c>
      <c r="O188" s="1" t="s">
        <v>75</v>
      </c>
      <c r="P188" s="1" t="s">
        <v>76</v>
      </c>
    </row>
    <row r="189" spans="1:19" x14ac:dyDescent="0.25">
      <c r="A189" s="1" t="s">
        <v>42</v>
      </c>
      <c r="B189" s="1" t="s">
        <v>46</v>
      </c>
      <c r="C189" s="14">
        <v>45899</v>
      </c>
      <c r="D189" s="1" t="s">
        <v>169</v>
      </c>
      <c r="E189" s="1">
        <v>1</v>
      </c>
      <c r="F189" s="1">
        <v>3</v>
      </c>
      <c r="G189" s="1">
        <v>2</v>
      </c>
      <c r="H189" s="26">
        <v>0.83333333333333337</v>
      </c>
      <c r="I189" s="26">
        <v>0.91666666666666663</v>
      </c>
      <c r="J189" s="1">
        <f t="shared" si="2"/>
        <v>119.99999999999989</v>
      </c>
      <c r="K189" s="1"/>
      <c r="L189" s="1" t="s">
        <v>74</v>
      </c>
      <c r="M189" s="1" t="s">
        <v>74</v>
      </c>
      <c r="N189" s="1" t="s">
        <v>75</v>
      </c>
      <c r="O189" s="1" t="s">
        <v>75</v>
      </c>
      <c r="P189" s="1" t="s">
        <v>76</v>
      </c>
    </row>
    <row r="190" spans="1:19" x14ac:dyDescent="0.25">
      <c r="A190" s="1" t="s">
        <v>192</v>
      </c>
      <c r="B190" s="1" t="s">
        <v>190</v>
      </c>
      <c r="C190" s="14">
        <v>45901</v>
      </c>
      <c r="D190" s="1" t="s">
        <v>196</v>
      </c>
      <c r="E190" s="1">
        <v>2</v>
      </c>
      <c r="F190" s="1">
        <v>3</v>
      </c>
      <c r="G190" s="1">
        <v>2</v>
      </c>
      <c r="H190" s="26">
        <v>0.25</v>
      </c>
      <c r="I190" s="26">
        <v>0.29166666666666669</v>
      </c>
      <c r="J190" s="1">
        <f t="shared" si="2"/>
        <v>60.000000000000028</v>
      </c>
      <c r="K190" s="1"/>
      <c r="L190" s="39" t="s">
        <v>75</v>
      </c>
      <c r="M190" s="39" t="s">
        <v>157</v>
      </c>
      <c r="N190" s="1" t="s">
        <v>75</v>
      </c>
      <c r="O190" s="1" t="s">
        <v>75</v>
      </c>
      <c r="P190" s="1" t="s">
        <v>80</v>
      </c>
    </row>
    <row r="191" spans="1:19" x14ac:dyDescent="0.25">
      <c r="A191" s="1" t="s">
        <v>192</v>
      </c>
      <c r="B191" s="1" t="s">
        <v>190</v>
      </c>
      <c r="C191" s="14">
        <v>45903</v>
      </c>
      <c r="D191" s="1" t="s">
        <v>197</v>
      </c>
      <c r="E191" s="1">
        <v>3</v>
      </c>
      <c r="F191" s="1">
        <v>1</v>
      </c>
      <c r="G191" s="1">
        <v>2</v>
      </c>
      <c r="H191" s="26">
        <v>0.58333333333333337</v>
      </c>
      <c r="I191" s="26">
        <v>0.625</v>
      </c>
      <c r="J191" s="1">
        <f t="shared" si="2"/>
        <v>59.999999999999943</v>
      </c>
      <c r="K191" s="1"/>
      <c r="L191" s="39" t="s">
        <v>75</v>
      </c>
      <c r="M191" s="39" t="s">
        <v>157</v>
      </c>
      <c r="N191" s="1" t="s">
        <v>75</v>
      </c>
      <c r="O191" s="1" t="s">
        <v>75</v>
      </c>
      <c r="P191" s="1" t="s">
        <v>80</v>
      </c>
    </row>
    <row r="192" spans="1:19" x14ac:dyDescent="0.25">
      <c r="A192" s="1" t="s">
        <v>192</v>
      </c>
      <c r="B192" s="1" t="s">
        <v>190</v>
      </c>
      <c r="C192" s="14">
        <v>45904</v>
      </c>
      <c r="D192" s="1" t="s">
        <v>196</v>
      </c>
      <c r="E192" s="1">
        <v>3</v>
      </c>
      <c r="F192" s="1">
        <v>1</v>
      </c>
      <c r="G192" s="1">
        <v>2</v>
      </c>
      <c r="H192" s="26">
        <v>0.29166666666666669</v>
      </c>
      <c r="I192" s="26">
        <v>0.33333333333333331</v>
      </c>
      <c r="J192" s="1">
        <f t="shared" si="2"/>
        <v>59.999999999999943</v>
      </c>
      <c r="K192" s="1"/>
      <c r="L192" s="39" t="s">
        <v>75</v>
      </c>
      <c r="M192" s="39" t="s">
        <v>157</v>
      </c>
      <c r="N192" s="1" t="s">
        <v>75</v>
      </c>
      <c r="O192" s="1" t="s">
        <v>75</v>
      </c>
      <c r="P192" s="1" t="s">
        <v>80</v>
      </c>
    </row>
    <row r="193" spans="1:16" x14ac:dyDescent="0.25">
      <c r="A193" s="1" t="s">
        <v>192</v>
      </c>
      <c r="B193" s="1" t="s">
        <v>190</v>
      </c>
      <c r="C193" s="14">
        <v>45904</v>
      </c>
      <c r="D193" s="1" t="s">
        <v>198</v>
      </c>
      <c r="E193" s="1">
        <v>1</v>
      </c>
      <c r="F193" s="1">
        <v>2</v>
      </c>
      <c r="G193" s="1">
        <v>2</v>
      </c>
      <c r="H193" s="26">
        <v>0.625</v>
      </c>
      <c r="I193" s="26">
        <v>0.66666666666666663</v>
      </c>
      <c r="J193" s="1">
        <f t="shared" si="2"/>
        <v>59.999999999999943</v>
      </c>
      <c r="K193" s="1"/>
      <c r="L193" s="39" t="s">
        <v>75</v>
      </c>
      <c r="M193" s="39" t="s">
        <v>157</v>
      </c>
      <c r="N193" s="1" t="s">
        <v>75</v>
      </c>
      <c r="O193" s="1" t="s">
        <v>75</v>
      </c>
      <c r="P193" s="1" t="s">
        <v>80</v>
      </c>
    </row>
    <row r="194" spans="1:16" x14ac:dyDescent="0.25">
      <c r="A194" s="1" t="s">
        <v>192</v>
      </c>
      <c r="B194" s="1" t="s">
        <v>190</v>
      </c>
      <c r="C194" s="14">
        <v>45905</v>
      </c>
      <c r="D194" s="1" t="s">
        <v>199</v>
      </c>
      <c r="E194" s="1">
        <v>3</v>
      </c>
      <c r="F194" s="1">
        <v>1</v>
      </c>
      <c r="G194" s="1" t="s">
        <v>40</v>
      </c>
      <c r="H194" s="29">
        <v>0.5</v>
      </c>
      <c r="I194" s="26">
        <v>0.54166666666666663</v>
      </c>
      <c r="J194" s="1">
        <f t="shared" si="2"/>
        <v>59.999999999999943</v>
      </c>
      <c r="K194" s="1"/>
      <c r="L194" s="39" t="s">
        <v>7</v>
      </c>
      <c r="M194" s="39" t="s">
        <v>7</v>
      </c>
      <c r="N194" s="39" t="s">
        <v>7</v>
      </c>
      <c r="O194" s="1" t="s">
        <v>80</v>
      </c>
      <c r="P194" s="1" t="s">
        <v>86</v>
      </c>
    </row>
    <row r="195" spans="1:16" x14ac:dyDescent="0.25">
      <c r="A195" s="1" t="s">
        <v>192</v>
      </c>
      <c r="B195" s="1" t="s">
        <v>190</v>
      </c>
      <c r="C195" s="14">
        <v>45905</v>
      </c>
      <c r="D195" s="1" t="s">
        <v>96</v>
      </c>
      <c r="E195" s="1">
        <v>3</v>
      </c>
      <c r="F195" s="1">
        <v>1</v>
      </c>
      <c r="G195" s="1">
        <v>2</v>
      </c>
      <c r="H195" s="29">
        <v>0.5</v>
      </c>
      <c r="I195" s="26">
        <v>0.54166666666666663</v>
      </c>
      <c r="J195" s="1">
        <f t="shared" ref="J195:J214" si="3">(I195-H195)*1440</f>
        <v>59.999999999999943</v>
      </c>
      <c r="K195" s="1"/>
      <c r="L195" s="39" t="s">
        <v>7</v>
      </c>
      <c r="M195" s="39" t="s">
        <v>7</v>
      </c>
      <c r="N195" s="39" t="s">
        <v>7</v>
      </c>
      <c r="O195" s="1" t="s">
        <v>80</v>
      </c>
      <c r="P195" s="1" t="s">
        <v>86</v>
      </c>
    </row>
    <row r="196" spans="1:16" x14ac:dyDescent="0.25">
      <c r="A196" s="1" t="s">
        <v>192</v>
      </c>
      <c r="B196" s="1" t="s">
        <v>190</v>
      </c>
      <c r="C196" s="14">
        <v>45905</v>
      </c>
      <c r="D196" s="1" t="s">
        <v>199</v>
      </c>
      <c r="E196" s="1">
        <v>1</v>
      </c>
      <c r="F196" s="1">
        <v>2</v>
      </c>
      <c r="G196" s="1" t="s">
        <v>40</v>
      </c>
      <c r="H196" s="26">
        <v>0.625</v>
      </c>
      <c r="I196" s="26">
        <v>0.64583333333333337</v>
      </c>
      <c r="J196" s="1">
        <f t="shared" si="3"/>
        <v>30.000000000000053</v>
      </c>
      <c r="K196" s="1"/>
      <c r="L196" s="39" t="s">
        <v>7</v>
      </c>
      <c r="M196" s="39" t="s">
        <v>7</v>
      </c>
      <c r="N196" s="39" t="s">
        <v>7</v>
      </c>
      <c r="O196" s="1" t="s">
        <v>80</v>
      </c>
      <c r="P196" s="1" t="s">
        <v>86</v>
      </c>
    </row>
    <row r="197" spans="1:16" x14ac:dyDescent="0.25">
      <c r="A197" s="1" t="s">
        <v>192</v>
      </c>
      <c r="B197" s="1" t="s">
        <v>190</v>
      </c>
      <c r="C197" s="14">
        <v>45905</v>
      </c>
      <c r="D197" s="1" t="s">
        <v>96</v>
      </c>
      <c r="E197" s="1">
        <v>1</v>
      </c>
      <c r="F197" s="1">
        <v>2</v>
      </c>
      <c r="G197" s="1">
        <v>2</v>
      </c>
      <c r="H197" s="26">
        <v>0.625</v>
      </c>
      <c r="I197" s="26">
        <v>0.64583333333333337</v>
      </c>
      <c r="J197" s="1">
        <f t="shared" si="3"/>
        <v>30.000000000000053</v>
      </c>
      <c r="K197" s="1"/>
      <c r="L197" s="39" t="s">
        <v>7</v>
      </c>
      <c r="M197" s="39" t="s">
        <v>7</v>
      </c>
      <c r="N197" s="39" t="s">
        <v>7</v>
      </c>
      <c r="O197" s="1" t="s">
        <v>80</v>
      </c>
      <c r="P197" s="1" t="s">
        <v>86</v>
      </c>
    </row>
    <row r="198" spans="1:16" x14ac:dyDescent="0.25">
      <c r="A198" s="1" t="s">
        <v>192</v>
      </c>
      <c r="B198" s="1" t="s">
        <v>190</v>
      </c>
      <c r="C198" s="14">
        <v>45905</v>
      </c>
      <c r="D198" s="1" t="s">
        <v>199</v>
      </c>
      <c r="E198" s="1">
        <v>2</v>
      </c>
      <c r="F198" s="1">
        <v>3</v>
      </c>
      <c r="G198" s="1" t="s">
        <v>40</v>
      </c>
      <c r="H198" s="26">
        <v>0.83333333333333337</v>
      </c>
      <c r="I198" s="26">
        <v>0.91666666666666663</v>
      </c>
      <c r="J198" s="1">
        <f t="shared" si="3"/>
        <v>119.99999999999989</v>
      </c>
      <c r="K198" s="1"/>
      <c r="L198" s="1" t="s">
        <v>74</v>
      </c>
      <c r="M198" s="1" t="s">
        <v>74</v>
      </c>
      <c r="N198" s="1" t="s">
        <v>75</v>
      </c>
      <c r="O198" s="1" t="s">
        <v>75</v>
      </c>
      <c r="P198" s="1" t="s">
        <v>76</v>
      </c>
    </row>
    <row r="199" spans="1:16" x14ac:dyDescent="0.25">
      <c r="A199" s="1" t="s">
        <v>192</v>
      </c>
      <c r="B199" s="1" t="s">
        <v>190</v>
      </c>
      <c r="C199" s="14">
        <v>45905</v>
      </c>
      <c r="D199" s="1" t="s">
        <v>96</v>
      </c>
      <c r="E199" s="1">
        <v>2</v>
      </c>
      <c r="F199" s="1">
        <v>3</v>
      </c>
      <c r="G199" s="1">
        <v>2</v>
      </c>
      <c r="H199" s="26">
        <v>0.83333333333333337</v>
      </c>
      <c r="I199" s="26">
        <v>0.91666666666666663</v>
      </c>
      <c r="J199" s="1">
        <f t="shared" si="3"/>
        <v>119.99999999999989</v>
      </c>
      <c r="K199" s="1"/>
      <c r="L199" s="1" t="s">
        <v>74</v>
      </c>
      <c r="M199" s="1" t="s">
        <v>74</v>
      </c>
      <c r="N199" s="1" t="s">
        <v>75</v>
      </c>
      <c r="O199" s="1" t="s">
        <v>75</v>
      </c>
      <c r="P199" s="1" t="s">
        <v>76</v>
      </c>
    </row>
    <row r="200" spans="1:16" x14ac:dyDescent="0.25">
      <c r="A200" s="1" t="s">
        <v>192</v>
      </c>
      <c r="B200" s="1" t="s">
        <v>191</v>
      </c>
      <c r="C200" s="14">
        <v>45908</v>
      </c>
      <c r="D200" s="1" t="s">
        <v>200</v>
      </c>
      <c r="E200" s="1">
        <v>1</v>
      </c>
      <c r="F200" s="1">
        <v>1</v>
      </c>
      <c r="G200" s="1">
        <v>1</v>
      </c>
      <c r="H200" s="26">
        <v>0.54166666666666663</v>
      </c>
      <c r="I200" s="26">
        <v>0.58333333333333337</v>
      </c>
      <c r="J200" s="1">
        <f t="shared" si="3"/>
        <v>60.000000000000107</v>
      </c>
      <c r="K200" s="1"/>
      <c r="L200" s="1" t="s">
        <v>161</v>
      </c>
      <c r="M200" s="39" t="s">
        <v>162</v>
      </c>
      <c r="N200" s="1" t="s">
        <v>129</v>
      </c>
      <c r="O200" s="1" t="s">
        <v>201</v>
      </c>
      <c r="P200" s="1" t="s">
        <v>202</v>
      </c>
    </row>
    <row r="201" spans="1:16" x14ac:dyDescent="0.25">
      <c r="A201" s="1" t="s">
        <v>192</v>
      </c>
      <c r="B201" s="1" t="s">
        <v>191</v>
      </c>
      <c r="C201" s="14">
        <v>45908</v>
      </c>
      <c r="D201" s="1" t="s">
        <v>96</v>
      </c>
      <c r="E201" s="1">
        <v>1</v>
      </c>
      <c r="F201" s="1">
        <v>1</v>
      </c>
      <c r="G201" s="1">
        <v>2</v>
      </c>
      <c r="H201" s="26">
        <v>0.5</v>
      </c>
      <c r="I201" s="26">
        <v>0.54166666666666663</v>
      </c>
      <c r="J201" s="1">
        <f t="shared" si="3"/>
        <v>59.999999999999943</v>
      </c>
      <c r="K201" s="1"/>
      <c r="L201" s="1" t="s">
        <v>161</v>
      </c>
      <c r="M201" s="39" t="s">
        <v>162</v>
      </c>
      <c r="N201" s="1" t="s">
        <v>129</v>
      </c>
      <c r="O201" s="1" t="s">
        <v>203</v>
      </c>
      <c r="P201" s="1" t="s">
        <v>94</v>
      </c>
    </row>
    <row r="202" spans="1:16" x14ac:dyDescent="0.25">
      <c r="A202" s="1" t="s">
        <v>192</v>
      </c>
      <c r="B202" s="1" t="s">
        <v>191</v>
      </c>
      <c r="C202" s="14">
        <v>45908</v>
      </c>
      <c r="D202" s="1" t="s">
        <v>96</v>
      </c>
      <c r="E202" s="1">
        <v>1</v>
      </c>
      <c r="F202" s="1">
        <v>1</v>
      </c>
      <c r="G202" s="1">
        <v>2</v>
      </c>
      <c r="H202" s="26">
        <v>0.58333333333333337</v>
      </c>
      <c r="I202" s="26">
        <v>0.625</v>
      </c>
      <c r="J202" s="1">
        <f t="shared" si="3"/>
        <v>59.999999999999943</v>
      </c>
      <c r="K202" s="1"/>
      <c r="L202" s="39" t="s">
        <v>75</v>
      </c>
      <c r="M202" s="39" t="s">
        <v>157</v>
      </c>
      <c r="N202" s="1" t="s">
        <v>75</v>
      </c>
      <c r="O202" s="1" t="s">
        <v>75</v>
      </c>
      <c r="P202" s="1" t="s">
        <v>80</v>
      </c>
    </row>
    <row r="203" spans="1:16" x14ac:dyDescent="0.25">
      <c r="A203" s="1" t="s">
        <v>192</v>
      </c>
      <c r="B203" s="1" t="s">
        <v>191</v>
      </c>
      <c r="C203" s="14">
        <v>45910</v>
      </c>
      <c r="D203" s="1" t="s">
        <v>196</v>
      </c>
      <c r="E203" s="1">
        <v>1</v>
      </c>
      <c r="F203" s="1">
        <v>1</v>
      </c>
      <c r="G203" s="1">
        <v>2</v>
      </c>
      <c r="H203" s="26">
        <v>0.58333333333333337</v>
      </c>
      <c r="I203" s="26">
        <v>0.625</v>
      </c>
      <c r="J203" s="1">
        <f t="shared" si="3"/>
        <v>59.999999999999943</v>
      </c>
      <c r="K203" s="1"/>
      <c r="L203" s="39" t="s">
        <v>75</v>
      </c>
      <c r="M203" s="39" t="s">
        <v>157</v>
      </c>
      <c r="N203" s="1" t="s">
        <v>75</v>
      </c>
      <c r="O203" s="1" t="s">
        <v>75</v>
      </c>
      <c r="P203" s="1" t="s">
        <v>80</v>
      </c>
    </row>
    <row r="204" spans="1:16" x14ac:dyDescent="0.25">
      <c r="A204" s="1" t="s">
        <v>192</v>
      </c>
      <c r="B204" s="1" t="s">
        <v>191</v>
      </c>
      <c r="C204" s="14">
        <v>45911</v>
      </c>
      <c r="D204" s="32" t="s">
        <v>204</v>
      </c>
      <c r="E204" s="1">
        <v>1</v>
      </c>
      <c r="F204" s="1">
        <v>1</v>
      </c>
      <c r="G204" s="1">
        <v>2</v>
      </c>
      <c r="H204" s="26">
        <v>0.58333333333333337</v>
      </c>
      <c r="I204" s="26">
        <v>0.625</v>
      </c>
      <c r="J204" s="1">
        <f t="shared" si="3"/>
        <v>59.999999999999943</v>
      </c>
      <c r="K204" s="1"/>
      <c r="L204" s="39" t="s">
        <v>75</v>
      </c>
      <c r="M204" s="39" t="s">
        <v>157</v>
      </c>
      <c r="N204" s="1" t="s">
        <v>75</v>
      </c>
      <c r="O204" s="1" t="s">
        <v>75</v>
      </c>
      <c r="P204" s="1" t="s">
        <v>80</v>
      </c>
    </row>
    <row r="205" spans="1:16" x14ac:dyDescent="0.25">
      <c r="A205" s="1" t="s">
        <v>192</v>
      </c>
      <c r="B205" s="1" t="s">
        <v>191</v>
      </c>
      <c r="C205" s="14">
        <v>45912</v>
      </c>
      <c r="D205" s="1" t="s">
        <v>205</v>
      </c>
      <c r="E205" s="1">
        <v>1</v>
      </c>
      <c r="F205" s="1">
        <v>1</v>
      </c>
      <c r="G205" s="1">
        <v>1</v>
      </c>
      <c r="H205" s="29">
        <v>0.5</v>
      </c>
      <c r="I205" s="26">
        <v>0.54166666666666663</v>
      </c>
      <c r="J205" s="1">
        <f t="shared" si="3"/>
        <v>59.999999999999943</v>
      </c>
      <c r="K205" s="1"/>
      <c r="L205" s="39" t="s">
        <v>7</v>
      </c>
      <c r="M205" s="39" t="s">
        <v>7</v>
      </c>
      <c r="N205" s="39" t="s">
        <v>7</v>
      </c>
      <c r="O205" s="1" t="s">
        <v>80</v>
      </c>
      <c r="P205" s="1" t="s">
        <v>86</v>
      </c>
    </row>
    <row r="206" spans="1:16" x14ac:dyDescent="0.25">
      <c r="A206" s="1" t="s">
        <v>192</v>
      </c>
      <c r="B206" s="1" t="s">
        <v>191</v>
      </c>
      <c r="C206" s="14">
        <v>45912</v>
      </c>
      <c r="D206" s="1" t="s">
        <v>169</v>
      </c>
      <c r="E206" s="1">
        <v>1</v>
      </c>
      <c r="F206" s="1">
        <v>1</v>
      </c>
      <c r="G206" s="1">
        <v>2</v>
      </c>
      <c r="H206" s="29">
        <v>0.5</v>
      </c>
      <c r="I206" s="26">
        <v>0.54166666666666663</v>
      </c>
      <c r="J206" s="1">
        <f t="shared" si="3"/>
        <v>59.999999999999943</v>
      </c>
      <c r="K206" s="1"/>
      <c r="L206" s="39" t="s">
        <v>7</v>
      </c>
      <c r="M206" s="39" t="s">
        <v>7</v>
      </c>
      <c r="N206" s="39" t="s">
        <v>7</v>
      </c>
      <c r="O206" s="1" t="s">
        <v>80</v>
      </c>
      <c r="P206" s="1" t="s">
        <v>86</v>
      </c>
    </row>
    <row r="207" spans="1:16" x14ac:dyDescent="0.25">
      <c r="A207" s="1" t="s">
        <v>192</v>
      </c>
      <c r="B207" s="1" t="s">
        <v>191</v>
      </c>
      <c r="C207" s="14">
        <v>45912</v>
      </c>
      <c r="D207" s="1" t="s">
        <v>169</v>
      </c>
      <c r="E207" s="1">
        <v>1</v>
      </c>
      <c r="F207" s="1">
        <v>1</v>
      </c>
      <c r="G207" s="1">
        <v>2</v>
      </c>
      <c r="H207" s="26">
        <v>0.58333333333333337</v>
      </c>
      <c r="I207" s="26">
        <v>0.625</v>
      </c>
      <c r="J207" s="1">
        <f t="shared" si="3"/>
        <v>59.999999999999943</v>
      </c>
      <c r="K207" s="1"/>
      <c r="L207" s="39" t="s">
        <v>75</v>
      </c>
      <c r="M207" s="39" t="s">
        <v>157</v>
      </c>
      <c r="N207" s="1" t="s">
        <v>75</v>
      </c>
      <c r="O207" s="1" t="s">
        <v>75</v>
      </c>
      <c r="P207" s="1" t="s">
        <v>80</v>
      </c>
    </row>
    <row r="208" spans="1:16" x14ac:dyDescent="0.25">
      <c r="A208" s="1" t="s">
        <v>192</v>
      </c>
      <c r="B208" s="1" t="s">
        <v>191</v>
      </c>
      <c r="C208" s="14">
        <v>45912</v>
      </c>
      <c r="D208" s="1" t="s">
        <v>205</v>
      </c>
      <c r="E208" s="1">
        <v>2</v>
      </c>
      <c r="F208" s="1">
        <v>2</v>
      </c>
      <c r="G208" s="1">
        <v>1</v>
      </c>
      <c r="H208" s="26">
        <v>0.625</v>
      </c>
      <c r="I208" s="26">
        <v>0.64583333333333337</v>
      </c>
      <c r="J208" s="1">
        <f t="shared" si="3"/>
        <v>30.000000000000053</v>
      </c>
      <c r="K208" s="1"/>
      <c r="L208" s="39" t="s">
        <v>7</v>
      </c>
      <c r="M208" s="39" t="s">
        <v>7</v>
      </c>
      <c r="N208" s="39" t="s">
        <v>7</v>
      </c>
      <c r="O208" s="1" t="s">
        <v>80</v>
      </c>
      <c r="P208" s="1" t="s">
        <v>86</v>
      </c>
    </row>
    <row r="209" spans="1:19" x14ac:dyDescent="0.25">
      <c r="A209" s="1" t="s">
        <v>192</v>
      </c>
      <c r="B209" s="1" t="s">
        <v>191</v>
      </c>
      <c r="C209" s="14">
        <v>45912</v>
      </c>
      <c r="D209" s="1" t="s">
        <v>206</v>
      </c>
      <c r="E209" s="1">
        <v>2</v>
      </c>
      <c r="F209" s="1">
        <v>2</v>
      </c>
      <c r="G209" s="1">
        <v>2</v>
      </c>
      <c r="H209" s="26">
        <v>0.625</v>
      </c>
      <c r="I209" s="26">
        <v>0.64583333333333337</v>
      </c>
      <c r="J209" s="1">
        <f t="shared" si="3"/>
        <v>30.000000000000053</v>
      </c>
      <c r="K209" s="1"/>
      <c r="L209" s="39" t="s">
        <v>7</v>
      </c>
      <c r="M209" s="39" t="s">
        <v>7</v>
      </c>
      <c r="N209" s="39" t="s">
        <v>7</v>
      </c>
      <c r="O209" s="1" t="s">
        <v>80</v>
      </c>
      <c r="P209" s="1" t="s">
        <v>86</v>
      </c>
    </row>
    <row r="210" spans="1:19" x14ac:dyDescent="0.25">
      <c r="A210" s="1" t="s">
        <v>192</v>
      </c>
      <c r="B210" s="1" t="s">
        <v>191</v>
      </c>
      <c r="C210" s="14">
        <v>45913</v>
      </c>
      <c r="D210" s="1" t="s">
        <v>205</v>
      </c>
      <c r="E210" s="1">
        <v>3</v>
      </c>
      <c r="F210" s="1">
        <v>3</v>
      </c>
      <c r="G210" s="1">
        <v>1</v>
      </c>
      <c r="H210" s="26">
        <v>0.83333333333333337</v>
      </c>
      <c r="I210" s="26">
        <v>0.91666666666666663</v>
      </c>
      <c r="J210" s="1">
        <f t="shared" si="3"/>
        <v>119.99999999999989</v>
      </c>
      <c r="K210" s="1"/>
      <c r="L210" s="1" t="s">
        <v>74</v>
      </c>
      <c r="M210" s="1" t="s">
        <v>74</v>
      </c>
      <c r="N210" s="1" t="s">
        <v>75</v>
      </c>
      <c r="O210" s="1" t="s">
        <v>75</v>
      </c>
      <c r="P210" s="1" t="s">
        <v>76</v>
      </c>
    </row>
    <row r="211" spans="1:19" x14ac:dyDescent="0.25">
      <c r="A211" s="1" t="s">
        <v>192</v>
      </c>
      <c r="B211" s="1" t="s">
        <v>191</v>
      </c>
      <c r="C211" s="14">
        <v>45913</v>
      </c>
      <c r="D211" s="1" t="s">
        <v>207</v>
      </c>
      <c r="E211" s="1">
        <v>3</v>
      </c>
      <c r="F211" s="1">
        <v>3</v>
      </c>
      <c r="G211" s="1">
        <v>2</v>
      </c>
      <c r="H211" s="26">
        <v>0.83333333333333337</v>
      </c>
      <c r="I211" s="26">
        <v>0.91666666666666663</v>
      </c>
      <c r="J211" s="1">
        <f t="shared" si="3"/>
        <v>119.99999999999989</v>
      </c>
      <c r="K211" s="1"/>
      <c r="L211" s="1" t="s">
        <v>74</v>
      </c>
      <c r="M211" s="1" t="s">
        <v>74</v>
      </c>
      <c r="N211" s="1" t="s">
        <v>75</v>
      </c>
      <c r="O211" s="1" t="s">
        <v>75</v>
      </c>
      <c r="P211" s="1" t="s">
        <v>76</v>
      </c>
    </row>
    <row r="212" spans="1:19" x14ac:dyDescent="0.25">
      <c r="A212" s="1" t="s">
        <v>192</v>
      </c>
      <c r="B212" s="1" t="s">
        <v>208</v>
      </c>
      <c r="C212" s="14">
        <v>45916</v>
      </c>
      <c r="D212" s="1" t="s">
        <v>193</v>
      </c>
      <c r="E212" s="1">
        <v>3</v>
      </c>
      <c r="F212" s="1">
        <v>2</v>
      </c>
      <c r="G212" s="1">
        <v>1</v>
      </c>
      <c r="H212" s="26">
        <v>0.625</v>
      </c>
      <c r="I212" s="26">
        <v>0.66666666666666663</v>
      </c>
      <c r="J212" s="1">
        <f t="shared" si="3"/>
        <v>59.999999999999943</v>
      </c>
      <c r="K212" s="1"/>
      <c r="L212" s="1" t="s">
        <v>161</v>
      </c>
      <c r="M212" s="1" t="s">
        <v>70</v>
      </c>
      <c r="N212" s="1" t="s">
        <v>139</v>
      </c>
      <c r="O212" s="1" t="s">
        <v>209</v>
      </c>
      <c r="P212" s="1" t="s">
        <v>210</v>
      </c>
    </row>
    <row r="213" spans="1:19" x14ac:dyDescent="0.25">
      <c r="A213" s="1" t="s">
        <v>192</v>
      </c>
      <c r="B213" s="1" t="s">
        <v>208</v>
      </c>
      <c r="C213" s="14">
        <v>45916</v>
      </c>
      <c r="D213" s="1" t="s">
        <v>193</v>
      </c>
      <c r="E213" s="1">
        <v>3</v>
      </c>
      <c r="F213" s="1">
        <v>2</v>
      </c>
      <c r="G213" s="1">
        <v>1</v>
      </c>
      <c r="H213" s="26">
        <v>0.625</v>
      </c>
      <c r="I213" s="26">
        <v>0.66666666666666663</v>
      </c>
      <c r="J213" s="1">
        <f t="shared" si="3"/>
        <v>59.999999999999943</v>
      </c>
      <c r="K213" s="1"/>
      <c r="L213" s="1" t="s">
        <v>161</v>
      </c>
      <c r="M213" s="1" t="s">
        <v>70</v>
      </c>
      <c r="N213" s="1" t="s">
        <v>139</v>
      </c>
      <c r="O213" s="1" t="s">
        <v>209</v>
      </c>
      <c r="P213" s="1" t="s">
        <v>210</v>
      </c>
    </row>
    <row r="214" spans="1:19" x14ac:dyDescent="0.25">
      <c r="A214" s="1" t="s">
        <v>192</v>
      </c>
      <c r="B214" t="s">
        <v>208</v>
      </c>
      <c r="C214" s="14">
        <v>45917</v>
      </c>
      <c r="D214" t="s">
        <v>216</v>
      </c>
      <c r="E214">
        <v>1</v>
      </c>
      <c r="F214">
        <v>1</v>
      </c>
      <c r="G214">
        <v>2</v>
      </c>
      <c r="H214" s="34">
        <v>0.5</v>
      </c>
      <c r="I214" s="34">
        <v>0.54166666666666663</v>
      </c>
      <c r="J214" s="1">
        <f t="shared" si="3"/>
        <v>59.999999999999943</v>
      </c>
      <c r="L214" s="28" t="s">
        <v>75</v>
      </c>
      <c r="M214" s="28" t="s">
        <v>157</v>
      </c>
      <c r="N214" s="1" t="s">
        <v>75</v>
      </c>
      <c r="O214" s="1" t="s">
        <v>75</v>
      </c>
      <c r="P214" s="1" t="s">
        <v>80</v>
      </c>
      <c r="S214" t="s">
        <v>126</v>
      </c>
    </row>
    <row r="215" spans="1:19" x14ac:dyDescent="0.25">
      <c r="A215" s="1" t="s">
        <v>192</v>
      </c>
      <c r="B215" t="s">
        <v>208</v>
      </c>
      <c r="C215" s="14">
        <v>45917</v>
      </c>
      <c r="D215" s="41" t="s">
        <v>193</v>
      </c>
      <c r="E215">
        <v>1</v>
      </c>
      <c r="F215">
        <v>3</v>
      </c>
      <c r="G215">
        <v>1</v>
      </c>
      <c r="H215" s="34">
        <v>0.95833333333333337</v>
      </c>
      <c r="I215" s="34">
        <v>3.125E-2</v>
      </c>
      <c r="J215" s="1">
        <v>105</v>
      </c>
      <c r="L215" t="s">
        <v>7</v>
      </c>
      <c r="M215" t="s">
        <v>182</v>
      </c>
      <c r="N215" t="s">
        <v>182</v>
      </c>
      <c r="O215" t="s">
        <v>182</v>
      </c>
      <c r="P215" t="s">
        <v>217</v>
      </c>
    </row>
    <row r="216" spans="1:19" x14ac:dyDescent="0.25">
      <c r="A216" s="1" t="s">
        <v>192</v>
      </c>
      <c r="B216" t="s">
        <v>208</v>
      </c>
      <c r="C216" s="14">
        <v>45917</v>
      </c>
      <c r="D216" s="41" t="s">
        <v>193</v>
      </c>
      <c r="E216">
        <v>1</v>
      </c>
      <c r="F216">
        <v>3</v>
      </c>
      <c r="G216" t="s">
        <v>40</v>
      </c>
      <c r="H216" s="34">
        <v>0.95833333333333337</v>
      </c>
      <c r="I216" s="34">
        <v>3.125E-2</v>
      </c>
      <c r="J216" s="1">
        <v>105</v>
      </c>
      <c r="L216" t="s">
        <v>7</v>
      </c>
      <c r="M216" t="s">
        <v>182</v>
      </c>
      <c r="N216" t="s">
        <v>182</v>
      </c>
      <c r="O216" t="s">
        <v>182</v>
      </c>
      <c r="P216" t="s">
        <v>217</v>
      </c>
    </row>
    <row r="217" spans="1:19" x14ac:dyDescent="0.25">
      <c r="A217" s="1" t="s">
        <v>192</v>
      </c>
      <c r="B217" t="s">
        <v>208</v>
      </c>
      <c r="C217" s="14">
        <v>45917</v>
      </c>
      <c r="D217" s="30" t="s">
        <v>126</v>
      </c>
      <c r="E217">
        <v>1</v>
      </c>
      <c r="F217">
        <v>3</v>
      </c>
      <c r="G217">
        <v>2</v>
      </c>
      <c r="H217" s="34">
        <v>0.95833333333333337</v>
      </c>
      <c r="I217" s="34">
        <v>2.4305555555555556E-2</v>
      </c>
      <c r="J217">
        <v>95</v>
      </c>
      <c r="L217" t="s">
        <v>7</v>
      </c>
      <c r="M217" t="s">
        <v>182</v>
      </c>
      <c r="N217" t="s">
        <v>182</v>
      </c>
      <c r="O217" t="s">
        <v>182</v>
      </c>
      <c r="P217" t="s">
        <v>217</v>
      </c>
    </row>
    <row r="218" spans="1:19" x14ac:dyDescent="0.25">
      <c r="A218" s="1" t="s">
        <v>192</v>
      </c>
      <c r="B218" t="s">
        <v>208</v>
      </c>
      <c r="C218" s="14">
        <v>45918</v>
      </c>
      <c r="D218" t="s">
        <v>126</v>
      </c>
      <c r="E218">
        <v>3</v>
      </c>
      <c r="F218">
        <v>2</v>
      </c>
      <c r="G218">
        <v>2</v>
      </c>
      <c r="H218" s="34">
        <v>0.64583333333333337</v>
      </c>
      <c r="I218" s="34">
        <v>0.6875</v>
      </c>
      <c r="J218" s="1">
        <f t="shared" ref="J218:J239" si="4">(I218-H218)*1440</f>
        <v>59.999999999999943</v>
      </c>
      <c r="L218" s="28" t="s">
        <v>75</v>
      </c>
      <c r="M218" s="28" t="s">
        <v>157</v>
      </c>
      <c r="N218" s="1" t="s">
        <v>75</v>
      </c>
      <c r="O218" s="1" t="s">
        <v>75</v>
      </c>
      <c r="P218" s="1" t="s">
        <v>80</v>
      </c>
      <c r="S218" t="s">
        <v>169</v>
      </c>
    </row>
    <row r="219" spans="1:19" x14ac:dyDescent="0.25">
      <c r="A219" s="1" t="s">
        <v>192</v>
      </c>
      <c r="B219" t="s">
        <v>208</v>
      </c>
      <c r="C219" s="14">
        <v>45919</v>
      </c>
      <c r="D219" s="41" t="s">
        <v>193</v>
      </c>
      <c r="E219">
        <v>2</v>
      </c>
      <c r="F219">
        <v>1</v>
      </c>
      <c r="G219">
        <v>1</v>
      </c>
      <c r="H219" s="34">
        <v>0.5</v>
      </c>
      <c r="I219" s="34">
        <v>0.54166666666666663</v>
      </c>
      <c r="J219" s="1">
        <f t="shared" si="4"/>
        <v>59.999999999999943</v>
      </c>
      <c r="L219" s="28" t="s">
        <v>7</v>
      </c>
      <c r="M219" s="28" t="s">
        <v>7</v>
      </c>
      <c r="N219" s="28" t="s">
        <v>7</v>
      </c>
      <c r="O219" s="1" t="s">
        <v>80</v>
      </c>
      <c r="P219" s="1" t="s">
        <v>86</v>
      </c>
    </row>
    <row r="220" spans="1:19" x14ac:dyDescent="0.25">
      <c r="A220" s="1" t="s">
        <v>192</v>
      </c>
      <c r="B220" t="s">
        <v>208</v>
      </c>
      <c r="C220" s="14">
        <v>45919</v>
      </c>
      <c r="D220" s="41" t="s">
        <v>193</v>
      </c>
      <c r="E220">
        <v>2</v>
      </c>
      <c r="F220">
        <v>1</v>
      </c>
      <c r="G220" t="s">
        <v>40</v>
      </c>
      <c r="H220" s="34">
        <v>0.5</v>
      </c>
      <c r="I220" s="34">
        <v>0.54166666666666663</v>
      </c>
      <c r="J220" s="1">
        <f t="shared" si="4"/>
        <v>59.999999999999943</v>
      </c>
      <c r="L220" s="28" t="s">
        <v>7</v>
      </c>
      <c r="M220" s="28" t="s">
        <v>7</v>
      </c>
      <c r="N220" s="28" t="s">
        <v>7</v>
      </c>
      <c r="O220" s="1" t="s">
        <v>80</v>
      </c>
      <c r="P220" s="1" t="s">
        <v>86</v>
      </c>
    </row>
    <row r="221" spans="1:19" x14ac:dyDescent="0.25">
      <c r="A221" s="1" t="s">
        <v>192</v>
      </c>
      <c r="B221" t="s">
        <v>208</v>
      </c>
      <c r="C221" s="14">
        <v>45919</v>
      </c>
      <c r="D221" s="41" t="s">
        <v>169</v>
      </c>
      <c r="E221">
        <v>2</v>
      </c>
      <c r="F221">
        <v>1</v>
      </c>
      <c r="G221">
        <v>2</v>
      </c>
      <c r="H221" s="34">
        <v>0.41666666666666669</v>
      </c>
      <c r="I221" s="34">
        <v>0.45833333333333331</v>
      </c>
      <c r="J221" s="1">
        <f t="shared" si="4"/>
        <v>59.999999999999943</v>
      </c>
      <c r="L221" s="28" t="s">
        <v>75</v>
      </c>
      <c r="M221" s="28" t="s">
        <v>157</v>
      </c>
      <c r="N221" s="1" t="s">
        <v>75</v>
      </c>
      <c r="O221" s="1" t="s">
        <v>75</v>
      </c>
      <c r="P221" s="1" t="s">
        <v>80</v>
      </c>
      <c r="S221" s="30" t="s">
        <v>218</v>
      </c>
    </row>
    <row r="222" spans="1:19" x14ac:dyDescent="0.25">
      <c r="A222" s="1" t="s">
        <v>192</v>
      </c>
      <c r="B222" t="s">
        <v>208</v>
      </c>
      <c r="C222" s="14">
        <v>45919</v>
      </c>
      <c r="D222" s="30" t="s">
        <v>218</v>
      </c>
      <c r="E222">
        <v>2</v>
      </c>
      <c r="F222">
        <v>1</v>
      </c>
      <c r="G222">
        <v>2</v>
      </c>
      <c r="H222" s="34">
        <v>0.5</v>
      </c>
      <c r="I222" s="34">
        <v>0.54166666666666663</v>
      </c>
      <c r="J222" s="1">
        <f t="shared" si="4"/>
        <v>59.999999999999943</v>
      </c>
      <c r="L222" s="28" t="s">
        <v>7</v>
      </c>
      <c r="M222" s="28" t="s">
        <v>7</v>
      </c>
      <c r="N222" s="28" t="s">
        <v>7</v>
      </c>
      <c r="O222" s="1" t="s">
        <v>80</v>
      </c>
      <c r="P222" s="1" t="s">
        <v>86</v>
      </c>
    </row>
    <row r="223" spans="1:19" x14ac:dyDescent="0.25">
      <c r="A223" s="1" t="s">
        <v>192</v>
      </c>
      <c r="B223" t="s">
        <v>208</v>
      </c>
      <c r="C223" s="14">
        <v>45919</v>
      </c>
      <c r="D223" s="41" t="s">
        <v>193</v>
      </c>
      <c r="E223">
        <v>3</v>
      </c>
      <c r="F223">
        <v>2</v>
      </c>
      <c r="G223">
        <v>1</v>
      </c>
      <c r="H223" s="34">
        <v>0.625</v>
      </c>
      <c r="I223" s="34">
        <v>0.73958333333333337</v>
      </c>
      <c r="J223" s="1">
        <f t="shared" si="4"/>
        <v>165.00000000000006</v>
      </c>
      <c r="L223" t="s">
        <v>7</v>
      </c>
      <c r="M223" s="28" t="s">
        <v>129</v>
      </c>
      <c r="N223" t="s">
        <v>129</v>
      </c>
      <c r="O223" s="1" t="s">
        <v>219</v>
      </c>
      <c r="P223" s="1" t="s">
        <v>220</v>
      </c>
    </row>
    <row r="224" spans="1:19" x14ac:dyDescent="0.25">
      <c r="A224" s="1" t="s">
        <v>192</v>
      </c>
      <c r="B224" t="s">
        <v>208</v>
      </c>
      <c r="C224" s="14">
        <v>45919</v>
      </c>
      <c r="D224" s="41" t="s">
        <v>193</v>
      </c>
      <c r="E224">
        <v>3</v>
      </c>
      <c r="F224">
        <v>2</v>
      </c>
      <c r="G224" t="s">
        <v>40</v>
      </c>
      <c r="H224" s="34">
        <v>0.625</v>
      </c>
      <c r="I224" s="34">
        <v>0.73958333333333337</v>
      </c>
      <c r="J224" s="1">
        <f t="shared" si="4"/>
        <v>165.00000000000006</v>
      </c>
      <c r="L224" t="s">
        <v>7</v>
      </c>
      <c r="M224" s="28" t="s">
        <v>129</v>
      </c>
      <c r="N224" t="s">
        <v>129</v>
      </c>
      <c r="O224" s="1" t="s">
        <v>219</v>
      </c>
      <c r="P224" s="1" t="s">
        <v>220</v>
      </c>
    </row>
    <row r="225" spans="1:19" x14ac:dyDescent="0.25">
      <c r="A225" s="1" t="s">
        <v>192</v>
      </c>
      <c r="B225" t="s">
        <v>208</v>
      </c>
      <c r="C225" s="14">
        <v>45919</v>
      </c>
      <c r="D225" s="30" t="s">
        <v>218</v>
      </c>
      <c r="E225">
        <v>3</v>
      </c>
      <c r="F225">
        <v>2</v>
      </c>
      <c r="G225">
        <v>2</v>
      </c>
      <c r="H225" s="34">
        <v>0.625</v>
      </c>
      <c r="I225" s="34">
        <v>0.64583333333333337</v>
      </c>
      <c r="J225" s="1">
        <f t="shared" si="4"/>
        <v>30.000000000000053</v>
      </c>
      <c r="L225" s="28" t="s">
        <v>7</v>
      </c>
      <c r="M225" s="28" t="s">
        <v>7</v>
      </c>
      <c r="N225" s="28" t="s">
        <v>7</v>
      </c>
      <c r="O225" s="1" t="s">
        <v>80</v>
      </c>
      <c r="P225" s="1" t="s">
        <v>86</v>
      </c>
    </row>
    <row r="226" spans="1:19" x14ac:dyDescent="0.25">
      <c r="A226" s="1" t="s">
        <v>192</v>
      </c>
      <c r="B226" t="s">
        <v>208</v>
      </c>
      <c r="C226" s="14">
        <v>45920</v>
      </c>
      <c r="D226" s="30" t="s">
        <v>218</v>
      </c>
      <c r="E226">
        <v>2</v>
      </c>
      <c r="F226">
        <v>1</v>
      </c>
      <c r="G226">
        <v>2</v>
      </c>
      <c r="H226" s="34">
        <v>0.41666666666666669</v>
      </c>
      <c r="I226" s="34">
        <v>0.45833333333333331</v>
      </c>
      <c r="J226" s="1">
        <f t="shared" si="4"/>
        <v>59.999999999999943</v>
      </c>
      <c r="L226" s="28" t="s">
        <v>75</v>
      </c>
      <c r="M226" s="28" t="s">
        <v>157</v>
      </c>
      <c r="N226" s="1" t="s">
        <v>75</v>
      </c>
      <c r="O226" s="1" t="s">
        <v>75</v>
      </c>
      <c r="P226" s="1" t="s">
        <v>80</v>
      </c>
      <c r="S226" s="30" t="s">
        <v>221</v>
      </c>
    </row>
    <row r="227" spans="1:19" x14ac:dyDescent="0.25">
      <c r="A227" s="1" t="s">
        <v>192</v>
      </c>
      <c r="B227" t="s">
        <v>208</v>
      </c>
      <c r="C227" s="14">
        <v>45920</v>
      </c>
      <c r="D227" s="41" t="s">
        <v>193</v>
      </c>
      <c r="E227">
        <v>1</v>
      </c>
      <c r="F227">
        <v>3</v>
      </c>
      <c r="G227">
        <v>1</v>
      </c>
      <c r="H227" s="34">
        <v>0.83333333333333337</v>
      </c>
      <c r="I227" s="34">
        <v>0.91666666666666663</v>
      </c>
      <c r="J227" s="1">
        <f t="shared" si="4"/>
        <v>119.99999999999989</v>
      </c>
      <c r="L227" s="1" t="s">
        <v>74</v>
      </c>
      <c r="M227" s="1" t="s">
        <v>74</v>
      </c>
      <c r="N227" s="1" t="s">
        <v>75</v>
      </c>
      <c r="O227" s="1" t="s">
        <v>75</v>
      </c>
      <c r="P227" s="1" t="s">
        <v>76</v>
      </c>
    </row>
    <row r="228" spans="1:19" x14ac:dyDescent="0.25">
      <c r="A228" s="1" t="s">
        <v>192</v>
      </c>
      <c r="B228" t="s">
        <v>208</v>
      </c>
      <c r="C228" s="14">
        <v>45920</v>
      </c>
      <c r="D228" s="41" t="s">
        <v>193</v>
      </c>
      <c r="E228">
        <v>1</v>
      </c>
      <c r="F228">
        <v>3</v>
      </c>
      <c r="G228" t="s">
        <v>40</v>
      </c>
      <c r="H228" s="34">
        <v>0.83333333333333337</v>
      </c>
      <c r="I228" s="34">
        <v>0.91666666666666663</v>
      </c>
      <c r="J228" s="1">
        <f t="shared" si="4"/>
        <v>119.99999999999989</v>
      </c>
      <c r="L228" s="1" t="s">
        <v>74</v>
      </c>
      <c r="M228" s="1" t="s">
        <v>74</v>
      </c>
      <c r="N228" s="1" t="s">
        <v>75</v>
      </c>
      <c r="O228" s="1" t="s">
        <v>75</v>
      </c>
      <c r="P228" s="1" t="s">
        <v>76</v>
      </c>
    </row>
    <row r="229" spans="1:19" x14ac:dyDescent="0.25">
      <c r="A229" s="1" t="s">
        <v>192</v>
      </c>
      <c r="B229" t="s">
        <v>208</v>
      </c>
      <c r="C229" s="14">
        <v>45920</v>
      </c>
      <c r="D229" s="30" t="s">
        <v>221</v>
      </c>
      <c r="E229">
        <v>1</v>
      </c>
      <c r="F229">
        <v>3</v>
      </c>
      <c r="G229">
        <v>2</v>
      </c>
      <c r="H229" s="34">
        <v>0.83333333333333337</v>
      </c>
      <c r="I229" s="34">
        <v>0.91666666666666663</v>
      </c>
      <c r="J229" s="1">
        <f t="shared" si="4"/>
        <v>119.99999999999989</v>
      </c>
      <c r="L229" s="1" t="s">
        <v>74</v>
      </c>
      <c r="M229" s="1" t="s">
        <v>74</v>
      </c>
      <c r="N229" s="1" t="s">
        <v>75</v>
      </c>
      <c r="O229" s="1" t="s">
        <v>75</v>
      </c>
      <c r="P229" s="1" t="s">
        <v>76</v>
      </c>
    </row>
    <row r="230" spans="1:19" x14ac:dyDescent="0.25">
      <c r="A230" s="27" t="s">
        <v>192</v>
      </c>
      <c r="B230" t="s">
        <v>222</v>
      </c>
      <c r="C230" s="14">
        <v>45922</v>
      </c>
      <c r="D230" s="30" t="s">
        <v>221</v>
      </c>
      <c r="E230">
        <v>3</v>
      </c>
      <c r="F230">
        <v>1</v>
      </c>
      <c r="G230">
        <v>2</v>
      </c>
      <c r="H230" s="34">
        <v>0.45833333333333331</v>
      </c>
      <c r="I230" s="34">
        <v>0.5</v>
      </c>
      <c r="J230" s="1">
        <f t="shared" si="4"/>
        <v>60.000000000000028</v>
      </c>
      <c r="L230" s="28" t="s">
        <v>75</v>
      </c>
      <c r="M230" s="28" t="s">
        <v>157</v>
      </c>
      <c r="N230" s="1" t="s">
        <v>75</v>
      </c>
      <c r="O230" s="1" t="s">
        <v>75</v>
      </c>
      <c r="P230" s="1" t="s">
        <v>223</v>
      </c>
      <c r="S230" t="s">
        <v>224</v>
      </c>
    </row>
    <row r="231" spans="1:19" x14ac:dyDescent="0.25">
      <c r="A231" s="27" t="s">
        <v>192</v>
      </c>
      <c r="B231" t="s">
        <v>222</v>
      </c>
      <c r="C231" s="14">
        <v>45923</v>
      </c>
      <c r="D231" t="s">
        <v>224</v>
      </c>
      <c r="E231">
        <v>3</v>
      </c>
      <c r="F231">
        <v>1</v>
      </c>
      <c r="G231">
        <v>2</v>
      </c>
      <c r="H231" s="34">
        <v>0.45833333333333331</v>
      </c>
      <c r="I231" s="34">
        <v>0.5</v>
      </c>
      <c r="J231" s="1">
        <f t="shared" si="4"/>
        <v>60.000000000000028</v>
      </c>
      <c r="L231" s="28" t="s">
        <v>75</v>
      </c>
      <c r="M231" s="28" t="s">
        <v>157</v>
      </c>
      <c r="N231" s="1" t="s">
        <v>75</v>
      </c>
      <c r="O231" s="1" t="s">
        <v>75</v>
      </c>
      <c r="P231" s="1" t="s">
        <v>223</v>
      </c>
      <c r="S231" t="s">
        <v>225</v>
      </c>
    </row>
    <row r="232" spans="1:19" x14ac:dyDescent="0.25">
      <c r="A232" s="27" t="s">
        <v>192</v>
      </c>
      <c r="B232" t="s">
        <v>222</v>
      </c>
      <c r="C232" s="14">
        <v>45924</v>
      </c>
      <c r="D232" t="s">
        <v>225</v>
      </c>
      <c r="E232">
        <v>3</v>
      </c>
      <c r="F232">
        <v>1</v>
      </c>
      <c r="G232">
        <v>2</v>
      </c>
      <c r="H232" s="34">
        <v>0.45833333333333331</v>
      </c>
      <c r="I232" s="34">
        <v>0.5</v>
      </c>
      <c r="J232" s="1">
        <f t="shared" si="4"/>
        <v>60.000000000000028</v>
      </c>
      <c r="L232" s="28" t="s">
        <v>75</v>
      </c>
      <c r="M232" s="28" t="s">
        <v>157</v>
      </c>
      <c r="N232" s="1" t="s">
        <v>75</v>
      </c>
      <c r="O232" s="1" t="s">
        <v>75</v>
      </c>
      <c r="P232" s="1" t="s">
        <v>223</v>
      </c>
      <c r="S232" s="30" t="s">
        <v>218</v>
      </c>
    </row>
    <row r="233" spans="1:19" x14ac:dyDescent="0.25">
      <c r="A233" s="27" t="s">
        <v>192</v>
      </c>
      <c r="B233" t="s">
        <v>222</v>
      </c>
      <c r="C233" s="14">
        <v>45925</v>
      </c>
      <c r="D233" s="30" t="s">
        <v>218</v>
      </c>
      <c r="E233">
        <v>3</v>
      </c>
      <c r="F233">
        <v>1</v>
      </c>
      <c r="G233">
        <v>2</v>
      </c>
      <c r="H233" s="34">
        <v>0.33333333333333331</v>
      </c>
      <c r="I233" s="34">
        <v>0.375</v>
      </c>
      <c r="J233" s="1">
        <f t="shared" si="4"/>
        <v>60.000000000000028</v>
      </c>
      <c r="L233" s="28" t="s">
        <v>75</v>
      </c>
      <c r="M233" s="28" t="s">
        <v>157</v>
      </c>
      <c r="N233" s="1" t="s">
        <v>75</v>
      </c>
      <c r="O233" s="1" t="s">
        <v>75</v>
      </c>
      <c r="P233" s="1" t="s">
        <v>223</v>
      </c>
      <c r="S233" s="30" t="s">
        <v>186</v>
      </c>
    </row>
    <row r="234" spans="1:19" x14ac:dyDescent="0.25">
      <c r="A234" s="27" t="s">
        <v>192</v>
      </c>
      <c r="B234" t="s">
        <v>222</v>
      </c>
      <c r="C234" s="14">
        <v>45925</v>
      </c>
      <c r="D234" s="41" t="s">
        <v>193</v>
      </c>
      <c r="E234">
        <v>3</v>
      </c>
      <c r="F234">
        <v>1</v>
      </c>
      <c r="G234">
        <v>1</v>
      </c>
      <c r="H234" s="34">
        <v>0.39583333333333331</v>
      </c>
      <c r="I234" s="34">
        <v>0.625</v>
      </c>
      <c r="J234" s="1">
        <f t="shared" si="4"/>
        <v>330</v>
      </c>
      <c r="L234" s="28" t="s">
        <v>161</v>
      </c>
      <c r="M234" s="28" t="s">
        <v>226</v>
      </c>
      <c r="N234" s="28" t="s">
        <v>226</v>
      </c>
      <c r="O234" s="28" t="s">
        <v>226</v>
      </c>
      <c r="P234" s="28" t="s">
        <v>226</v>
      </c>
    </row>
    <row r="235" spans="1:19" x14ac:dyDescent="0.25">
      <c r="A235" s="27" t="s">
        <v>192</v>
      </c>
      <c r="B235" t="s">
        <v>222</v>
      </c>
      <c r="C235" s="14">
        <v>45925</v>
      </c>
      <c r="D235" s="41" t="s">
        <v>193</v>
      </c>
      <c r="E235">
        <v>3</v>
      </c>
      <c r="F235">
        <v>1</v>
      </c>
      <c r="G235" t="s">
        <v>40</v>
      </c>
      <c r="H235" s="34">
        <v>0.39583333333333331</v>
      </c>
      <c r="I235" s="34">
        <v>0.625</v>
      </c>
      <c r="J235" s="1">
        <f t="shared" si="4"/>
        <v>330</v>
      </c>
      <c r="L235" s="28" t="s">
        <v>161</v>
      </c>
      <c r="M235" s="28" t="s">
        <v>226</v>
      </c>
      <c r="N235" s="28" t="s">
        <v>226</v>
      </c>
      <c r="O235" s="28" t="s">
        <v>226</v>
      </c>
      <c r="P235" s="28" t="s">
        <v>226</v>
      </c>
    </row>
    <row r="236" spans="1:19" x14ac:dyDescent="0.25">
      <c r="A236" s="27" t="s">
        <v>192</v>
      </c>
      <c r="B236" t="s">
        <v>222</v>
      </c>
      <c r="C236" s="14">
        <v>45925</v>
      </c>
      <c r="D236" s="30" t="s">
        <v>186</v>
      </c>
      <c r="E236">
        <v>3</v>
      </c>
      <c r="F236">
        <v>1</v>
      </c>
      <c r="G236">
        <v>2</v>
      </c>
      <c r="H236" s="34">
        <v>0.39583333333333331</v>
      </c>
      <c r="I236" s="34">
        <v>0.625</v>
      </c>
      <c r="J236" s="1">
        <f t="shared" si="4"/>
        <v>330</v>
      </c>
      <c r="L236" s="28" t="s">
        <v>161</v>
      </c>
      <c r="M236" s="28" t="s">
        <v>226</v>
      </c>
      <c r="N236" s="28" t="s">
        <v>226</v>
      </c>
      <c r="O236" s="28" t="s">
        <v>226</v>
      </c>
      <c r="P236" s="28" t="s">
        <v>226</v>
      </c>
    </row>
    <row r="237" spans="1:19" x14ac:dyDescent="0.25">
      <c r="A237" s="27" t="s">
        <v>192</v>
      </c>
      <c r="B237" t="s">
        <v>222</v>
      </c>
      <c r="C237" s="14">
        <v>45925</v>
      </c>
      <c r="D237" s="41" t="s">
        <v>193</v>
      </c>
      <c r="E237">
        <v>1</v>
      </c>
      <c r="F237">
        <v>2</v>
      </c>
      <c r="G237">
        <v>1</v>
      </c>
      <c r="H237" s="34">
        <v>0.625</v>
      </c>
      <c r="I237" s="34">
        <v>0.95833333333333337</v>
      </c>
      <c r="J237" s="1">
        <f t="shared" si="4"/>
        <v>480.00000000000006</v>
      </c>
      <c r="L237" s="28" t="s">
        <v>161</v>
      </c>
      <c r="M237" s="28" t="s">
        <v>227</v>
      </c>
      <c r="N237" s="28" t="s">
        <v>228</v>
      </c>
      <c r="O237" s="28" t="s">
        <v>229</v>
      </c>
      <c r="P237" s="28" t="s">
        <v>229</v>
      </c>
    </row>
    <row r="238" spans="1:19" x14ac:dyDescent="0.25">
      <c r="A238" s="27" t="s">
        <v>192</v>
      </c>
      <c r="B238" t="s">
        <v>222</v>
      </c>
      <c r="C238" s="14">
        <v>45925</v>
      </c>
      <c r="D238" s="41" t="s">
        <v>193</v>
      </c>
      <c r="E238">
        <v>1</v>
      </c>
      <c r="F238">
        <v>2</v>
      </c>
      <c r="G238" t="s">
        <v>40</v>
      </c>
      <c r="H238" s="34">
        <v>0.625</v>
      </c>
      <c r="I238" s="34">
        <v>0.95833333333333337</v>
      </c>
      <c r="J238" s="1">
        <f t="shared" si="4"/>
        <v>480.00000000000006</v>
      </c>
      <c r="L238" s="28" t="s">
        <v>161</v>
      </c>
      <c r="M238" s="28" t="s">
        <v>227</v>
      </c>
      <c r="N238" s="28" t="s">
        <v>228</v>
      </c>
      <c r="O238" s="28" t="s">
        <v>229</v>
      </c>
      <c r="P238" s="28" t="s">
        <v>229</v>
      </c>
    </row>
    <row r="239" spans="1:19" x14ac:dyDescent="0.25">
      <c r="A239" s="27" t="s">
        <v>192</v>
      </c>
      <c r="B239" t="s">
        <v>222</v>
      </c>
      <c r="C239" s="14">
        <v>45925</v>
      </c>
      <c r="D239" s="30" t="s">
        <v>186</v>
      </c>
      <c r="E239">
        <v>1</v>
      </c>
      <c r="F239">
        <v>2</v>
      </c>
      <c r="G239">
        <v>2</v>
      </c>
      <c r="H239" s="34">
        <v>0.625</v>
      </c>
      <c r="I239" s="34">
        <v>0.95833333333333337</v>
      </c>
      <c r="J239" s="1">
        <f t="shared" si="4"/>
        <v>480.00000000000006</v>
      </c>
      <c r="L239" s="28" t="s">
        <v>161</v>
      </c>
      <c r="M239" s="28" t="s">
        <v>227</v>
      </c>
      <c r="N239" s="28" t="s">
        <v>228</v>
      </c>
      <c r="O239" s="28" t="s">
        <v>229</v>
      </c>
      <c r="P239" s="28" t="s">
        <v>229</v>
      </c>
    </row>
    <row r="240" spans="1:19" x14ac:dyDescent="0.25">
      <c r="A240" s="27" t="s">
        <v>192</v>
      </c>
      <c r="B240" t="s">
        <v>222</v>
      </c>
      <c r="C240" s="14">
        <v>45925</v>
      </c>
      <c r="D240" s="41" t="s">
        <v>193</v>
      </c>
      <c r="E240">
        <v>2</v>
      </c>
      <c r="F240">
        <v>3</v>
      </c>
      <c r="G240">
        <v>1</v>
      </c>
      <c r="H240" s="34">
        <v>0.95833333333333337</v>
      </c>
      <c r="I240" s="34">
        <v>0.22916666666666666</v>
      </c>
      <c r="J240" s="1">
        <v>330</v>
      </c>
      <c r="L240" s="28" t="s">
        <v>161</v>
      </c>
      <c r="M240" s="28" t="s">
        <v>226</v>
      </c>
      <c r="N240" s="28" t="s">
        <v>226</v>
      </c>
      <c r="O240" s="28" t="s">
        <v>226</v>
      </c>
      <c r="P240" s="28" t="s">
        <v>226</v>
      </c>
    </row>
    <row r="241" spans="1:16" x14ac:dyDescent="0.25">
      <c r="A241" s="27" t="s">
        <v>192</v>
      </c>
      <c r="B241" t="s">
        <v>222</v>
      </c>
      <c r="C241" s="14">
        <v>45925</v>
      </c>
      <c r="D241" s="41" t="s">
        <v>193</v>
      </c>
      <c r="E241">
        <v>2</v>
      </c>
      <c r="F241">
        <v>3</v>
      </c>
      <c r="G241" t="s">
        <v>40</v>
      </c>
      <c r="H241" s="34">
        <v>0.95833333333333337</v>
      </c>
      <c r="I241" s="34">
        <v>0.22916666666666666</v>
      </c>
      <c r="J241" s="1">
        <v>330</v>
      </c>
      <c r="L241" s="28" t="s">
        <v>161</v>
      </c>
      <c r="M241" s="28" t="s">
        <v>226</v>
      </c>
      <c r="N241" s="28" t="s">
        <v>226</v>
      </c>
      <c r="O241" s="28" t="s">
        <v>226</v>
      </c>
      <c r="P241" s="28" t="s">
        <v>226</v>
      </c>
    </row>
    <row r="242" spans="1:16" x14ac:dyDescent="0.25">
      <c r="A242" s="27" t="s">
        <v>192</v>
      </c>
      <c r="B242" t="s">
        <v>222</v>
      </c>
      <c r="C242" s="14">
        <v>45925</v>
      </c>
      <c r="D242" s="30" t="s">
        <v>186</v>
      </c>
      <c r="E242">
        <v>2</v>
      </c>
      <c r="F242">
        <v>3</v>
      </c>
      <c r="G242">
        <v>2</v>
      </c>
      <c r="H242" s="34">
        <v>0.95833333333333337</v>
      </c>
      <c r="I242" s="34">
        <v>0.22916666666666666</v>
      </c>
      <c r="J242" s="1">
        <v>330</v>
      </c>
      <c r="L242" s="28" t="s">
        <v>161</v>
      </c>
      <c r="M242" s="28" t="s">
        <v>226</v>
      </c>
      <c r="N242" s="28" t="s">
        <v>226</v>
      </c>
      <c r="O242" s="28" t="s">
        <v>226</v>
      </c>
      <c r="P242" s="28" t="s">
        <v>226</v>
      </c>
    </row>
  </sheetData>
  <autoFilter ref="A1:U181" xr:uid="{00000000-0009-0000-0000-000002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OEE</vt:lpstr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fazryfachrurony</cp:lastModifiedBy>
  <dcterms:created xsi:type="dcterms:W3CDTF">2025-05-07T02:47:27Z</dcterms:created>
  <dcterms:modified xsi:type="dcterms:W3CDTF">2025-09-29T02:02:41Z</dcterms:modified>
</cp:coreProperties>
</file>